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https://nzgbc.sharepoint.com/sites/GreenStarTeamSite/DAB/Shared Documents/04_Design_&amp;_As-Built_Tech/02 Tool Review &amp; Development/v1.1/03_Tool Developments/07 Calculators &amp; Guides/Calculators NZv1.1/Upload/"/>
    </mc:Choice>
  </mc:AlternateContent>
  <xr:revisionPtr revIDLastSave="60" documentId="13_ncr:1_{6F3BC37F-3CBE-4129-830B-62E0BF72DA7E}" xr6:coauthVersionLast="47" xr6:coauthVersionMax="47" xr10:uidLastSave="{8A31FB1D-76CB-477E-A1B7-347EBA8494F0}"/>
  <workbookProtection workbookAlgorithmName="SHA-512" workbookHashValue="wV00YiGl6tIpqjfwvVKbVcyIFwLyyo3rDgxD81IFZf5WwhqvJRzllLfeG4wJNScBPGyVv8sd5EL1eGkZpmuWcQ==" workbookSaltValue="fSaKQ/M+nbUIwvmLkDyraQ==" workbookSpinCount="100000" lockStructure="1"/>
  <bookViews>
    <workbookView xWindow="28680" yWindow="-120" windowWidth="29040" windowHeight="15840" xr2:uid="{00000000-000D-0000-FFFF-FFFF00000000}"/>
  </bookViews>
  <sheets>
    <sheet name="Disclaimer" sheetId="1" r:id="rId1"/>
    <sheet name="Change Log" sheetId="2" r:id="rId2"/>
    <sheet name="Instructions" sheetId="3" r:id="rId3"/>
    <sheet name="Discussion" sheetId="4" state="hidden" r:id="rId4"/>
    <sheet name="Ecological Value Calculator" sheetId="5" r:id="rId5"/>
    <sheet name="Calculator Example" sheetId="6" r:id="rId6"/>
  </sheets>
  <calcPr calcId="191028"/>
  <customWorkbookViews>
    <customWorkbookView name="Tricia Rimando - Personal View" guid="{A050624F-F854-4AE0-B170-720E16D1ADEB}" mergeInterval="0" personalView="1" maximized="1" xWindow="-4" yWindow="-4" windowWidth="1928" windowHeight="1164"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5" l="1"/>
  <c r="F12" i="5"/>
  <c r="H19" i="6"/>
  <c r="G19" i="6"/>
  <c r="E19" i="6"/>
  <c r="D19" i="6"/>
  <c r="I18" i="6"/>
  <c r="F18" i="6"/>
  <c r="I17" i="6"/>
  <c r="F17" i="6"/>
  <c r="I16" i="6"/>
  <c r="F16" i="6"/>
  <c r="I15" i="6"/>
  <c r="F15" i="6"/>
  <c r="I14" i="6"/>
  <c r="F14" i="6"/>
  <c r="I13" i="6"/>
  <c r="F13" i="6"/>
  <c r="I12" i="6"/>
  <c r="F12" i="6"/>
  <c r="I11" i="6"/>
  <c r="F11" i="6"/>
  <c r="I10" i="6"/>
  <c r="F10" i="6"/>
  <c r="I9" i="6"/>
  <c r="F9" i="6"/>
  <c r="I19" i="6" l="1"/>
  <c r="I20" i="6" s="1"/>
  <c r="C22" i="6"/>
  <c r="F19" i="6"/>
  <c r="F20" i="6" s="1"/>
  <c r="C23" i="6" l="1"/>
  <c r="C24" i="6" s="1"/>
  <c r="D24" i="6" s="1"/>
  <c r="G20" i="5"/>
  <c r="F10" i="5" l="1"/>
  <c r="F9" i="5"/>
  <c r="E20" i="5"/>
  <c r="I13" i="5" l="1"/>
  <c r="I9" i="5"/>
  <c r="I19" i="5"/>
  <c r="D20" i="5"/>
  <c r="C23" i="5" s="1"/>
  <c r="I10" i="5"/>
  <c r="I11" i="5"/>
  <c r="I14" i="5"/>
  <c r="I15" i="5"/>
  <c r="I16" i="5"/>
  <c r="I17" i="5"/>
  <c r="I18" i="5"/>
  <c r="F15" i="5"/>
  <c r="F18" i="5"/>
  <c r="F11" i="5"/>
  <c r="F13" i="5"/>
  <c r="F14" i="5"/>
  <c r="F16" i="5"/>
  <c r="F17" i="5"/>
  <c r="F19" i="5"/>
  <c r="H20" i="5"/>
  <c r="F20" i="5" l="1"/>
  <c r="F21" i="5" s="1"/>
  <c r="I20" i="5"/>
  <c r="I21" i="5" s="1"/>
  <c r="C24" i="5" l="1"/>
  <c r="C25" i="5" s="1"/>
  <c r="D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B23" authorId="0" shapeId="0" xr:uid="{00000000-0006-0000-0400-000001000000}">
      <text>
        <r>
          <rPr>
            <sz val="8"/>
            <color indexed="81"/>
            <rFont val="Tahoma"/>
            <family val="2"/>
          </rPr>
          <t>The project's entire site area should be accounted for in the table above. Points will not be awarded where areas do not match. 
It is acceptable for an increase in area, for example, where vertical gardens are provided on the site, however, there should not be a decrease in area.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B22" authorId="0" shapeId="0" xr:uid="{00000000-0006-0000-0500-000001000000}">
      <text>
        <r>
          <rPr>
            <sz val="8"/>
            <color indexed="81"/>
            <rFont val="Tahoma"/>
            <family val="2"/>
          </rPr>
          <t>The project's entire site area should be accounted for in the table above. Points will not be awarded where areas do not match. 
It is acceptable for an increase in area, for example, where vertical gardens are provided on the site, however, there should not be a decrease in area.</t>
        </r>
      </text>
    </comment>
  </commentList>
</comments>
</file>

<file path=xl/sharedStrings.xml><?xml version="1.0" encoding="utf-8"?>
<sst xmlns="http://schemas.openxmlformats.org/spreadsheetml/2006/main" count="125" uniqueCount="56">
  <si>
    <t xml:space="preserve">Disclaimer, Authorisation and Acknowledgment </t>
  </si>
  <si>
    <t>Change Log</t>
  </si>
  <si>
    <t>Calculator Release</t>
  </si>
  <si>
    <t>Summary of Changes</t>
  </si>
  <si>
    <t>Initial Release</t>
  </si>
  <si>
    <t>Summary of Changes - INTERNAL USE ONLY</t>
  </si>
  <si>
    <t>Release Number</t>
  </si>
  <si>
    <t>Reviewer</t>
  </si>
  <si>
    <t>SN</t>
  </si>
  <si>
    <t>Approver</t>
  </si>
  <si>
    <t>Sheet</t>
  </si>
  <si>
    <t>Range</t>
  </si>
  <si>
    <t>New
Value</t>
  </si>
  <si>
    <t>Old
Value</t>
  </si>
  <si>
    <t>Comments</t>
  </si>
  <si>
    <t>Discussion</t>
  </si>
  <si>
    <t>B7</t>
  </si>
  <si>
    <t>Discrepancies with the Submission Guidelines
The new calculation methodology on which this calculator is based awards points for absolute improvements in the ecological value of the site. This is not entirely in line with Green Star - Design and As Built v1.1 rating tool. 
The current Green Star - Design and As Built v1.2 rating tool has been amended to reflect the corrections made in line with the revised calculator.</t>
  </si>
  <si>
    <t>Discrepancies with the Submission Guidelines
The new calculation methodology on which the calculator is based awards points for absolute improvements in the ecological value of the site. This is not entirely in line with the current version of the Green Star - Design and As Built v1.1 rating tool. Specific discrepancies are clarified here, and will be updated with the next release of the rating tool:</t>
  </si>
  <si>
    <t>Instructions</t>
  </si>
  <si>
    <r>
      <t xml:space="preserve">The 'Ecological Value' credit rewards projects that improve the ecological value of their site. 
The change in ecological value is determined by comparing the total ecological value score of the site between site purchase (before development) and as built (after development). The ‘Ecological Value Calculator’ is required to be completed in order to determine the magnitude of improvement.
Some important notes for completing the calculator:
• The entire site area must be accounted for in the calculator. That is, taking a birds-eye view of the site, each square metre must be allocated a ‘Land Type’ classification and inputted in the calculator. 
For example, a site has an area of 1,000sqm. The building footprint and associated roof area is 750sqm and the remainder of the site is ‘planted native vegetation’. Half of the building’s roof area is covered in ‘exotic vegetation’. The following inputs would be required in the calculator:
     o Hard surface = 375sqm (roof area) 
     o Exotic vegetation = 375sqm (roof - green roof) 
     o Planted native vegetation = 250sqm (remainder site landscaping) 
     o Total site area accounted for = 1,000sqm
• The calculator will not return a points score unless the areas match between the before and after scenarios. It is acceptable for an increase in area, for example, where vertical gardens are provided on the site, however, there should not be a decrease in area.
• The total area of the site must be divided up into sections of the same land type, as defined in the calculator. The sum of these sections must then be inputted in the calculator for the relevant ‘Land Type’ class. 
</t>
    </r>
    <r>
      <rPr>
        <b/>
        <sz val="10"/>
        <color theme="1"/>
        <rFont val="Arial"/>
        <family val="2"/>
      </rPr>
      <t xml:space="preserve">
Outline of Calculation Methodology</t>
    </r>
    <r>
      <rPr>
        <sz val="10"/>
        <color theme="1"/>
        <rFont val="Arial"/>
        <family val="2"/>
      </rPr>
      <t xml:space="preserve">
1. The different ecological land types have been assigned relative ‘Ecological Weightings’ by qualified Ecologists for comparative purposes only.
2. The area of each land type is multiplied by the ‘Ecological Weighting’, for the site both before and after development, to give an ‘Ecological Score’ for each.
3. A ‘Total Ecological Score’ for the site both before and after development is determined by then adding the Ecological Scores for each land type.
4. The change in ‘Ecological Value’ is calculated by subtracting the ‘Ecological Value Score’ (before) from the ‘Ecological Value Score’ (after).
5. Credits are then awarded based on the ‘Total Change in Ecological Value’ achieved.
If you have any queries around using the Ecological Value Calculator, please contact your project’s Sustainability Services contact.
</t>
    </r>
  </si>
  <si>
    <r>
      <rPr>
        <b/>
        <sz val="10"/>
        <color theme="1"/>
        <rFont val="Arial"/>
        <family val="2"/>
      </rPr>
      <t>History of Changes</t>
    </r>
    <r>
      <rPr>
        <sz val="10"/>
        <color theme="1"/>
        <rFont val="Arial"/>
        <family val="2"/>
      </rPr>
      <t xml:space="preserve"> 
Previous versions of the Ecological Value Calculator (those released between October 2014 and July 2015) were giving erroneous and unfair results in many situations. The key issue was the approach whereby points were awarded based on a </t>
    </r>
    <r>
      <rPr>
        <i/>
        <sz val="10"/>
        <color theme="1"/>
        <rFont val="Arial"/>
        <family val="2"/>
      </rPr>
      <t>relative</t>
    </r>
    <r>
      <rPr>
        <sz val="10"/>
        <color theme="1"/>
        <rFont val="Arial"/>
        <family val="2"/>
      </rPr>
      <t xml:space="preserve"> improvement in ecological value. Because of this calculation methodology, brownfield sites which had a low or non-existent 'before' ecological value score were able to target full points by improving the ecological value of the site by a negligible amount. In summary the results that the calculator was providing were not fair or robust.
As such, a revised calculator was released on 7 October 2015. The revised calculator now awards points based on </t>
    </r>
    <r>
      <rPr>
        <i/>
        <sz val="10"/>
        <color theme="1"/>
        <rFont val="Arial"/>
        <family val="2"/>
      </rPr>
      <t>absolute</t>
    </r>
    <r>
      <rPr>
        <sz val="10"/>
        <color theme="1"/>
        <rFont val="Arial"/>
        <family val="2"/>
      </rPr>
      <t xml:space="preserve"> improvements in the ecological value of the site.
</t>
    </r>
  </si>
  <si>
    <r>
      <rPr>
        <b/>
        <sz val="10"/>
        <color theme="1"/>
        <rFont val="Arial"/>
        <family val="2"/>
      </rPr>
      <t>Discrepancies with the Submission Guidelines</t>
    </r>
    <r>
      <rPr>
        <sz val="10"/>
        <color theme="1"/>
        <rFont val="Arial"/>
        <family val="2"/>
      </rPr>
      <t xml:space="preserve">
The new calculation methodology on which this calculator is based awards points for </t>
    </r>
    <r>
      <rPr>
        <i/>
        <sz val="10"/>
        <color theme="1"/>
        <rFont val="Arial"/>
        <family val="2"/>
      </rPr>
      <t>absolute</t>
    </r>
    <r>
      <rPr>
        <sz val="10"/>
        <color theme="1"/>
        <rFont val="Arial"/>
        <family val="2"/>
      </rPr>
      <t xml:space="preserve"> improvements in the ecological value of the site. This is not entirely in line with Green Star - Design and As Built v1.1 rating tool. 
The current </t>
    </r>
    <r>
      <rPr>
        <b/>
        <sz val="10"/>
        <color theme="1"/>
        <rFont val="Arial"/>
        <family val="2"/>
      </rPr>
      <t xml:space="preserve">Green Star - Design and As Built v1.2 </t>
    </r>
    <r>
      <rPr>
        <sz val="10"/>
        <color theme="1"/>
        <rFont val="Arial"/>
        <family val="2"/>
      </rPr>
      <t>rating tool has been amended to reflect the corrections made in line with the revised calculator.
Specific discrepancies clarified here have been updated in the Submission Guidelines:
1. Points are no long awarded based on a percentage improvement, instead they are now awarded for an absolute improvement;
2. The allocation of points is as per the replacement Table 23.1.1 below (note this is quite different to that stated within the Submission Guidelines); and
3. The example calculation provided in the Submission Guidelines is no longer correct. Please see the 'Calculator example' tab within this spreadsheet for an up to date example.</t>
    </r>
  </si>
  <si>
    <r>
      <rPr>
        <b/>
        <sz val="10"/>
        <color theme="1"/>
        <rFont val="Arial"/>
        <family val="2"/>
      </rPr>
      <t xml:space="preserve">Understanding the Calculator Benchmarks
</t>
    </r>
    <r>
      <rPr>
        <sz val="10"/>
        <color theme="1"/>
        <rFont val="Arial"/>
        <family val="2"/>
      </rPr>
      <t xml:space="preserve">The following is a conceptual explanation of the benchmarks used to allocate points within the calculator:
</t>
    </r>
    <r>
      <rPr>
        <sz val="10"/>
        <color theme="1"/>
        <rFont val="Wingdings"/>
        <charset val="2"/>
      </rPr>
      <t></t>
    </r>
    <r>
      <rPr>
        <sz val="10"/>
        <color theme="1"/>
        <rFont val="Arial"/>
        <family val="2"/>
      </rPr>
      <t xml:space="preserve"> if you start with a brownfield site, to achieve full points you would need to plant 40% of the site with native planting.
</t>
    </r>
    <r>
      <rPr>
        <sz val="10"/>
        <color theme="1"/>
        <rFont val="Wingdings"/>
        <charset val="2"/>
      </rPr>
      <t></t>
    </r>
    <r>
      <rPr>
        <sz val="10"/>
        <color theme="1"/>
        <rFont val="Arial"/>
        <family val="2"/>
      </rPr>
      <t xml:space="preserve"> if you start with a brownfield site, to achieve 1 point you would need to plant 20% of the site with exotic planting, or 2% of the site with native planting.</t>
    </r>
  </si>
  <si>
    <t>User Input Cells</t>
  </si>
  <si>
    <t>Please enter project information in the light blue cells only.</t>
  </si>
  <si>
    <t>Before</t>
  </si>
  <si>
    <t>After</t>
  </si>
  <si>
    <t>Land Type</t>
  </si>
  <si>
    <t>Weighting</t>
  </si>
  <si>
    <r>
      <t>Area (m</t>
    </r>
    <r>
      <rPr>
        <b/>
        <vertAlign val="superscript"/>
        <sz val="12"/>
        <color theme="0"/>
        <rFont val="Arial"/>
        <family val="2"/>
      </rPr>
      <t>2</t>
    </r>
    <r>
      <rPr>
        <b/>
        <sz val="12"/>
        <color theme="0"/>
        <rFont val="Arial"/>
        <family val="2"/>
      </rPr>
      <t>)</t>
    </r>
  </si>
  <si>
    <t>Score</t>
  </si>
  <si>
    <t>Plan area</t>
  </si>
  <si>
    <t>Green wall</t>
  </si>
  <si>
    <t>Hard surface</t>
  </si>
  <si>
    <t>-</t>
  </si>
  <si>
    <t>Exotic vegetation</t>
  </si>
  <si>
    <t xml:space="preserve">Non-improved pastures </t>
  </si>
  <si>
    <t>Planted native vegetation</t>
  </si>
  <si>
    <t>Artificial water-bodies</t>
  </si>
  <si>
    <t>Regenerating native habitat (re-growth) &lt; 5 years old</t>
  </si>
  <si>
    <t>Regenerating native habitat (re-growth) 5 – 10 years old</t>
  </si>
  <si>
    <t>Regenerating native habitat (re-growth) &gt; 10 years old</t>
  </si>
  <si>
    <t>Remnant native vegetation</t>
  </si>
  <si>
    <t>Natural water-bodies</t>
  </si>
  <si>
    <t>Total</t>
  </si>
  <si>
    <t>Ecological Value Score</t>
  </si>
  <si>
    <t>Check Areas Match</t>
  </si>
  <si>
    <t xml:space="preserve">Total Change in Ecological Value </t>
  </si>
  <si>
    <t>Points Achieved</t>
  </si>
  <si>
    <t>This project automatically meets the Conditional Requirement of this Green Star Design &amp; As Built rating due to the lack of habitat present in the 'Before' state of the site.</t>
  </si>
  <si>
    <t>Improvement in Ecological Value</t>
  </si>
  <si>
    <t>Points</t>
  </si>
  <si>
    <t>This project automatically meets the minimum requirement of this credit due to the lack of habitat present in the 'Before' state of the site.</t>
  </si>
  <si>
    <t>Green Star - Design &amp; As Built NZv1.1</t>
  </si>
  <si>
    <t xml:space="preserve">Novel native ecosystem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</si>
</sst>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00"/>
  </numFmts>
  <fonts count="23" x14ac:knownFonts="1">
    <font>
      <sz val="11"/>
      <color theme="1"/>
      <name val="Calibri"/>
      <family val="2"/>
      <scheme val="minor"/>
    </font>
    <font>
      <sz val="11"/>
      <color theme="1"/>
      <name val="Calibri"/>
      <family val="2"/>
      <scheme val="minor"/>
    </font>
    <font>
      <b/>
      <sz val="18"/>
      <color theme="1"/>
      <name val="Arial"/>
      <family val="2"/>
    </font>
    <font>
      <sz val="11"/>
      <color theme="1"/>
      <name val="Arial"/>
      <family val="2"/>
    </font>
    <font>
      <sz val="11"/>
      <color theme="0"/>
      <name val="Calibri"/>
      <family val="2"/>
      <scheme val="minor"/>
    </font>
    <font>
      <b/>
      <sz val="14"/>
      <color theme="0"/>
      <name val="Arial"/>
      <family val="2"/>
    </font>
    <font>
      <b/>
      <sz val="10"/>
      <color theme="1"/>
      <name val="Arial"/>
      <family val="2"/>
    </font>
    <font>
      <sz val="10"/>
      <color theme="1"/>
      <name val="Arial"/>
      <family val="2"/>
    </font>
    <font>
      <b/>
      <sz val="12"/>
      <color theme="0"/>
      <name val="Calibri"/>
      <family val="2"/>
      <scheme val="minor"/>
    </font>
    <font>
      <sz val="10"/>
      <name val="Arial"/>
      <family val="2"/>
    </font>
    <font>
      <sz val="8"/>
      <color indexed="81"/>
      <name val="Tahoma"/>
      <family val="2"/>
    </font>
    <font>
      <b/>
      <sz val="12"/>
      <color theme="0"/>
      <name val="Arial"/>
      <family val="2"/>
    </font>
    <font>
      <b/>
      <sz val="10"/>
      <color theme="0"/>
      <name val="Arial"/>
      <family val="2"/>
    </font>
    <font>
      <b/>
      <vertAlign val="superscript"/>
      <sz val="12"/>
      <color theme="0"/>
      <name val="Arial"/>
      <family val="2"/>
    </font>
    <font>
      <i/>
      <sz val="10"/>
      <color theme="1"/>
      <name val="Arial"/>
      <family val="2"/>
    </font>
    <font>
      <sz val="12"/>
      <color theme="0"/>
      <name val="Arial"/>
      <family val="2"/>
    </font>
    <font>
      <sz val="20"/>
      <color theme="1"/>
      <name val="Arial"/>
      <family val="2"/>
    </font>
    <font>
      <sz val="10"/>
      <color theme="1"/>
      <name val="Wingdings"/>
      <charset val="2"/>
    </font>
    <font>
      <b/>
      <sz val="10"/>
      <name val="Arial"/>
      <family val="2"/>
    </font>
    <font>
      <sz val="12"/>
      <color theme="1"/>
      <name val="Arial"/>
      <family val="2"/>
    </font>
    <font>
      <b/>
      <sz val="12"/>
      <color theme="1"/>
      <name val="Arial"/>
      <family val="2"/>
    </font>
    <font>
      <b/>
      <sz val="14"/>
      <color theme="1"/>
      <name val="Arial"/>
      <family val="2"/>
    </font>
    <font>
      <b/>
      <sz val="10"/>
      <color indexed="18"/>
      <name val="Arial"/>
      <family val="2"/>
    </font>
  </fonts>
  <fills count="8">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1" tint="-0.499984740745262"/>
        <bgColor indexed="64"/>
      </patternFill>
    </fill>
    <fill>
      <patternFill patternType="solid">
        <fgColor theme="0"/>
        <bgColor indexed="64"/>
      </patternFill>
    </fill>
    <fill>
      <patternFill patternType="solid">
        <fgColor theme="3" tint="-0.499984740745262"/>
        <bgColor indexed="64"/>
      </patternFill>
    </fill>
    <fill>
      <patternFill patternType="solid">
        <fgColor theme="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bottom style="hair">
        <color auto="1"/>
      </bottom>
      <diagonal/>
    </border>
    <border>
      <left/>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indexed="64"/>
      </left>
      <right/>
      <top/>
      <bottom/>
      <diagonal/>
    </border>
    <border>
      <left style="medium">
        <color indexed="23"/>
      </left>
      <right style="medium">
        <color indexed="23"/>
      </right>
      <top style="medium">
        <color indexed="23"/>
      </top>
      <bottom style="medium">
        <color indexed="23"/>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auto="1"/>
      </top>
      <bottom/>
      <diagonal/>
    </border>
  </borders>
  <cellStyleXfs count="7">
    <xf numFmtId="0" fontId="0" fillId="0" borderId="0"/>
    <xf numFmtId="9" fontId="1" fillId="0" borderId="0" applyFont="0" applyFill="0" applyBorder="0" applyAlignment="0" applyProtection="0"/>
    <xf numFmtId="0" fontId="4" fillId="2" borderId="0" applyNumberFormat="0" applyBorder="0" applyAlignment="0" applyProtection="0"/>
    <xf numFmtId="0" fontId="1" fillId="3" borderId="0" applyNumberFormat="0" applyBorder="0" applyAlignment="0" applyProtection="0"/>
    <xf numFmtId="0" fontId="9" fillId="0" borderId="0"/>
    <xf numFmtId="0" fontId="1" fillId="0" borderId="0"/>
    <xf numFmtId="43" fontId="1" fillId="0" borderId="0" applyFont="0" applyFill="0" applyBorder="0" applyAlignment="0" applyProtection="0"/>
  </cellStyleXfs>
  <cellXfs count="89">
    <xf numFmtId="0" fontId="0" fillId="0" borderId="0" xfId="0"/>
    <xf numFmtId="0" fontId="2" fillId="0" borderId="0" xfId="0" applyFont="1"/>
    <xf numFmtId="0" fontId="3" fillId="0" borderId="0" xfId="0" applyFont="1"/>
    <xf numFmtId="2" fontId="3" fillId="0" borderId="0" xfId="0" applyNumberFormat="1" applyFont="1" applyAlignment="1">
      <alignment horizontal="center"/>
    </xf>
    <xf numFmtId="0" fontId="11" fillId="4" borderId="0" xfId="5" applyFont="1" applyFill="1"/>
    <xf numFmtId="0" fontId="0" fillId="0" borderId="0" xfId="0" applyAlignment="1">
      <alignment vertical="center"/>
    </xf>
    <xf numFmtId="0" fontId="5" fillId="4" borderId="0" xfId="0" applyFont="1" applyFill="1" applyAlignment="1">
      <alignment vertical="center"/>
    </xf>
    <xf numFmtId="0" fontId="8" fillId="4" borderId="0" xfId="0" applyFont="1" applyFill="1" applyAlignment="1">
      <alignment vertical="center"/>
    </xf>
    <xf numFmtId="0" fontId="8"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2" fontId="3" fillId="0" borderId="0" xfId="0" applyNumberFormat="1"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center" vertical="center"/>
    </xf>
    <xf numFmtId="165" fontId="7" fillId="3" borderId="7" xfId="6" applyNumberFormat="1" applyFont="1" applyFill="1" applyBorder="1" applyAlignment="1" applyProtection="1">
      <alignment vertical="center"/>
      <protection locked="0"/>
    </xf>
    <xf numFmtId="165" fontId="7" fillId="3" borderId="8" xfId="6" applyNumberFormat="1" applyFont="1" applyFill="1" applyBorder="1" applyAlignment="1" applyProtection="1">
      <alignment vertical="center"/>
      <protection locked="0"/>
    </xf>
    <xf numFmtId="165" fontId="7" fillId="3" borderId="11" xfId="6" applyNumberFormat="1" applyFont="1" applyFill="1" applyBorder="1" applyAlignment="1" applyProtection="1">
      <alignment vertical="center"/>
      <protection locked="0"/>
    </xf>
    <xf numFmtId="0" fontId="5" fillId="7" borderId="0" xfId="3" applyFont="1" applyFill="1" applyAlignment="1">
      <alignment vertical="center"/>
    </xf>
    <xf numFmtId="165" fontId="7" fillId="3" borderId="13" xfId="6" applyNumberFormat="1" applyFont="1" applyFill="1" applyBorder="1" applyAlignment="1" applyProtection="1">
      <alignment horizontal="center" vertical="center"/>
      <protection locked="0"/>
    </xf>
    <xf numFmtId="165" fontId="7" fillId="3" borderId="7" xfId="6" applyNumberFormat="1" applyFont="1" applyFill="1" applyBorder="1" applyAlignment="1" applyProtection="1">
      <alignment horizontal="center" vertical="center"/>
      <protection locked="0"/>
    </xf>
    <xf numFmtId="165" fontId="7" fillId="3" borderId="10" xfId="6" applyNumberFormat="1" applyFont="1" applyFill="1" applyBorder="1" applyAlignment="1" applyProtection="1">
      <alignment horizontal="center" vertical="center"/>
      <protection locked="0"/>
    </xf>
    <xf numFmtId="9" fontId="3" fillId="0" borderId="0" xfId="1" applyFont="1" applyAlignment="1">
      <alignment vertical="center"/>
    </xf>
    <xf numFmtId="9" fontId="3" fillId="0" borderId="0" xfId="0" applyNumberFormat="1" applyFont="1" applyAlignment="1">
      <alignment vertical="center"/>
    </xf>
    <xf numFmtId="43" fontId="3" fillId="0" borderId="0" xfId="0" applyNumberFormat="1" applyFont="1" applyAlignment="1">
      <alignment horizontal="center" vertical="center"/>
    </xf>
    <xf numFmtId="0" fontId="16" fillId="0" borderId="0" xfId="0" applyFont="1" applyAlignment="1">
      <alignment vertical="center"/>
    </xf>
    <xf numFmtId="165" fontId="7" fillId="3" borderId="5" xfId="6" applyNumberFormat="1" applyFont="1" applyFill="1" applyBorder="1" applyAlignment="1" applyProtection="1">
      <alignment vertical="center"/>
      <protection locked="0"/>
    </xf>
    <xf numFmtId="0" fontId="3" fillId="0" borderId="0" xfId="0" applyFont="1" applyProtection="1">
      <protection hidden="1"/>
    </xf>
    <xf numFmtId="2" fontId="3" fillId="0" borderId="0" xfId="0" applyNumberFormat="1" applyFont="1" applyAlignment="1" applyProtection="1">
      <alignment horizontal="center"/>
      <protection hidden="1"/>
    </xf>
    <xf numFmtId="0" fontId="3" fillId="0" borderId="0" xfId="0" applyFont="1" applyAlignment="1" applyProtection="1">
      <alignment horizontal="center"/>
      <protection hidden="1"/>
    </xf>
    <xf numFmtId="0" fontId="2" fillId="0" borderId="0" xfId="0" applyFont="1" applyProtection="1">
      <protection hidden="1"/>
    </xf>
    <xf numFmtId="0" fontId="14" fillId="3" borderId="3" xfId="3" applyFont="1" applyBorder="1" applyAlignment="1" applyProtection="1">
      <alignment vertical="center"/>
      <protection hidden="1"/>
    </xf>
    <xf numFmtId="0" fontId="6" fillId="0" borderId="0" xfId="0" applyFont="1" applyAlignment="1" applyProtection="1">
      <alignment vertical="center"/>
      <protection hidden="1"/>
    </xf>
    <xf numFmtId="0" fontId="3" fillId="0" borderId="0" xfId="0" applyFont="1" applyAlignment="1" applyProtection="1">
      <alignment vertical="center"/>
      <protection hidden="1"/>
    </xf>
    <xf numFmtId="9" fontId="3" fillId="0" borderId="0" xfId="1" applyFont="1" applyAlignment="1" applyProtection="1">
      <alignment vertical="center"/>
      <protection hidden="1"/>
    </xf>
    <xf numFmtId="0" fontId="16" fillId="0" borderId="0" xfId="0" applyFont="1" applyAlignment="1" applyProtection="1">
      <alignment vertical="center"/>
      <protection hidden="1"/>
    </xf>
    <xf numFmtId="9" fontId="3" fillId="0" borderId="0" xfId="0" applyNumberFormat="1" applyFont="1" applyAlignment="1" applyProtection="1">
      <alignment vertical="center"/>
      <protection hidden="1"/>
    </xf>
    <xf numFmtId="0" fontId="3" fillId="0" borderId="0" xfId="0" applyFont="1" applyAlignment="1" applyProtection="1">
      <alignment horizontal="center" vertical="center"/>
      <protection hidden="1"/>
    </xf>
    <xf numFmtId="0" fontId="11" fillId="4" borderId="0" xfId="5" applyFont="1" applyFill="1" applyAlignment="1">
      <alignment vertical="center"/>
    </xf>
    <xf numFmtId="0" fontId="12" fillId="6" borderId="2" xfId="4" applyFont="1" applyFill="1" applyBorder="1" applyAlignment="1">
      <alignment horizontal="left" vertical="center" wrapText="1"/>
    </xf>
    <xf numFmtId="9" fontId="7" fillId="0" borderId="12" xfId="0" applyNumberFormat="1" applyFont="1" applyBorder="1" applyAlignment="1">
      <alignment horizontal="left" vertical="center"/>
    </xf>
    <xf numFmtId="2" fontId="7" fillId="0" borderId="12" xfId="0" applyNumberFormat="1" applyFont="1" applyBorder="1" applyAlignment="1">
      <alignment horizontal="center" vertical="center"/>
    </xf>
    <xf numFmtId="9" fontId="7" fillId="0" borderId="12" xfId="0" applyNumberFormat="1" applyFont="1" applyBorder="1" applyAlignment="1">
      <alignment horizontal="center" vertical="center"/>
    </xf>
    <xf numFmtId="9" fontId="7" fillId="0" borderId="3" xfId="0" applyNumberFormat="1" applyFont="1" applyBorder="1" applyAlignment="1">
      <alignment horizontal="left" vertical="center"/>
    </xf>
    <xf numFmtId="2" fontId="7" fillId="0" borderId="3" xfId="0" applyNumberFormat="1" applyFont="1" applyBorder="1" applyAlignment="1">
      <alignment horizontal="center" vertical="center"/>
    </xf>
    <xf numFmtId="9" fontId="7" fillId="0" borderId="9" xfId="0" applyNumberFormat="1" applyFont="1" applyBorder="1" applyAlignment="1">
      <alignment horizontal="left" vertical="center"/>
    </xf>
    <xf numFmtId="2" fontId="7" fillId="0" borderId="9" xfId="0" applyNumberFormat="1" applyFont="1" applyBorder="1" applyAlignment="1">
      <alignment horizontal="center" vertical="center"/>
    </xf>
    <xf numFmtId="9" fontId="12" fillId="6" borderId="1" xfId="0" applyNumberFormat="1" applyFont="1" applyFill="1" applyBorder="1" applyAlignment="1">
      <alignment horizontal="left" vertical="center"/>
    </xf>
    <xf numFmtId="165" fontId="6" fillId="0" borderId="1" xfId="6" applyNumberFormat="1" applyFont="1" applyBorder="1" applyAlignment="1">
      <alignment horizontal="center" vertical="center"/>
    </xf>
    <xf numFmtId="2" fontId="6" fillId="0" borderId="1" xfId="0" applyNumberFormat="1" applyFont="1" applyBorder="1" applyAlignment="1">
      <alignment horizontal="center" vertical="center"/>
    </xf>
    <xf numFmtId="9" fontId="11" fillId="6" borderId="1" xfId="0" applyNumberFormat="1" applyFont="1" applyFill="1" applyBorder="1" applyAlignment="1">
      <alignment horizontal="left" vertical="center"/>
    </xf>
    <xf numFmtId="0" fontId="19" fillId="0" borderId="0" xfId="0" applyFont="1" applyAlignment="1">
      <alignment vertical="center"/>
    </xf>
    <xf numFmtId="2" fontId="20" fillId="0" borderId="1" xfId="0" applyNumberFormat="1" applyFont="1" applyBorder="1" applyAlignment="1">
      <alignment horizontal="center" vertical="center"/>
    </xf>
    <xf numFmtId="9" fontId="6" fillId="0" borderId="6" xfId="0" applyNumberFormat="1" applyFont="1" applyBorder="1" applyAlignment="1">
      <alignment horizontal="left" vertical="center"/>
    </xf>
    <xf numFmtId="9" fontId="6" fillId="0" borderId="0" xfId="0" applyNumberFormat="1"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9" fontId="6" fillId="0" borderId="1" xfId="0" applyNumberFormat="1" applyFont="1" applyBorder="1" applyAlignment="1">
      <alignment horizontal="center" vertical="center"/>
    </xf>
    <xf numFmtId="9" fontId="6" fillId="0" borderId="0" xfId="0" applyNumberFormat="1" applyFont="1" applyAlignment="1">
      <alignment horizontal="center" vertical="center"/>
    </xf>
    <xf numFmtId="166" fontId="6" fillId="0" borderId="1" xfId="1" applyNumberFormat="1" applyFont="1" applyBorder="1" applyAlignment="1">
      <alignment horizontal="center" vertical="center"/>
    </xf>
    <xf numFmtId="9" fontId="6" fillId="0" borderId="0" xfId="1" applyFont="1" applyAlignment="1">
      <alignment horizontal="center" vertical="center"/>
    </xf>
    <xf numFmtId="164" fontId="6" fillId="0" borderId="1" xfId="1" applyNumberFormat="1" applyFont="1" applyBorder="1" applyAlignment="1">
      <alignment horizontal="center" vertical="center"/>
    </xf>
    <xf numFmtId="2" fontId="3" fillId="0" borderId="0" xfId="0" applyNumberFormat="1" applyFont="1" applyAlignment="1">
      <alignment horizontal="center" vertical="center" wrapText="1"/>
    </xf>
    <xf numFmtId="2" fontId="3" fillId="0" borderId="0" xfId="0" applyNumberFormat="1" applyFont="1" applyAlignment="1">
      <alignment vertical="center"/>
    </xf>
    <xf numFmtId="0" fontId="12" fillId="6" borderId="0" xfId="2" applyFont="1" applyFill="1" applyAlignment="1">
      <alignment horizontal="center" vertical="center"/>
    </xf>
    <xf numFmtId="0" fontId="7" fillId="0" borderId="3" xfId="0" applyFont="1" applyBorder="1" applyAlignment="1">
      <alignment horizontal="center" vertical="center"/>
    </xf>
    <xf numFmtId="0" fontId="15" fillId="6" borderId="1" xfId="2" applyFont="1" applyFill="1" applyBorder="1" applyAlignment="1">
      <alignment horizontal="center" vertical="center"/>
    </xf>
    <xf numFmtId="0" fontId="21" fillId="0" borderId="0" xfId="0" applyFont="1"/>
    <xf numFmtId="0" fontId="22" fillId="0" borderId="15" xfId="0" applyFont="1" applyBorder="1" applyAlignment="1">
      <alignment wrapText="1"/>
    </xf>
    <xf numFmtId="0" fontId="22" fillId="0" borderId="15" xfId="0" applyFont="1" applyBorder="1"/>
    <xf numFmtId="0" fontId="0" fillId="0" borderId="15" xfId="0" applyBorder="1"/>
    <xf numFmtId="0" fontId="0" fillId="0" borderId="15" xfId="0" applyBorder="1" applyAlignment="1">
      <alignment wrapText="1"/>
    </xf>
    <xf numFmtId="0" fontId="12" fillId="6" borderId="16" xfId="4" applyFont="1" applyFill="1" applyBorder="1" applyAlignment="1">
      <alignment horizontal="center" vertical="center" wrapText="1"/>
    </xf>
    <xf numFmtId="0" fontId="0" fillId="6" borderId="0" xfId="0" applyFill="1"/>
    <xf numFmtId="0" fontId="7" fillId="0" borderId="1" xfId="0" applyFont="1" applyBorder="1" applyAlignment="1">
      <alignment vertical="top" wrapText="1"/>
    </xf>
    <xf numFmtId="0" fontId="7" fillId="0" borderId="17" xfId="0" quotePrefix="1" applyFont="1" applyBorder="1" applyAlignment="1">
      <alignment vertical="top" wrapText="1"/>
    </xf>
    <xf numFmtId="0" fontId="7" fillId="0" borderId="17" xfId="0" applyFont="1" applyBorder="1" applyAlignment="1">
      <alignment vertical="top" wrapText="1"/>
    </xf>
    <xf numFmtId="0" fontId="7" fillId="0" borderId="17" xfId="0" applyFont="1" applyBorder="1" applyAlignment="1">
      <alignment vertical="center"/>
    </xf>
    <xf numFmtId="0" fontId="7" fillId="0" borderId="17" xfId="0" quotePrefix="1" applyFont="1" applyBorder="1" applyAlignment="1">
      <alignment vertical="center" wrapText="1"/>
    </xf>
    <xf numFmtId="0" fontId="3" fillId="0" borderId="18" xfId="0" applyFont="1" applyBorder="1" applyAlignment="1">
      <alignment vertical="center"/>
    </xf>
    <xf numFmtId="0" fontId="12" fillId="6" borderId="4" xfId="4"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6" fillId="0" borderId="14" xfId="0" applyFont="1" applyBorder="1" applyAlignment="1">
      <alignment horizontal="left" vertical="center"/>
    </xf>
    <xf numFmtId="0" fontId="6" fillId="0" borderId="0" xfId="0" applyFont="1" applyAlignment="1">
      <alignment horizontal="left" vertical="center"/>
    </xf>
    <xf numFmtId="0" fontId="18" fillId="5" borderId="19" xfId="0" applyFont="1" applyFill="1" applyBorder="1" applyAlignment="1">
      <alignment horizontal="left" vertical="center" wrapText="1"/>
    </xf>
    <xf numFmtId="0" fontId="18" fillId="5" borderId="0" xfId="0" applyFont="1" applyFill="1" applyAlignment="1">
      <alignment horizontal="left" vertical="center" wrapText="1"/>
    </xf>
    <xf numFmtId="0" fontId="11" fillId="6" borderId="1" xfId="2" applyFont="1" applyFill="1" applyBorder="1" applyAlignment="1">
      <alignment horizontal="center" vertical="center"/>
    </xf>
    <xf numFmtId="0" fontId="18" fillId="5" borderId="1" xfId="0" applyFont="1" applyFill="1" applyBorder="1" applyAlignment="1">
      <alignment horizontal="center" vertical="center" wrapText="1"/>
    </xf>
  </cellXfs>
  <cellStyles count="7">
    <cellStyle name="20% - Accent1" xfId="3" builtinId="30"/>
    <cellStyle name="Accent1" xfId="2" builtinId="29"/>
    <cellStyle name="Comma" xfId="6" builtinId="3"/>
    <cellStyle name="Normal" xfId="0" builtinId="0"/>
    <cellStyle name="Normal 3" xfId="5" xr:uid="{00000000-0005-0000-0000-000004000000}"/>
    <cellStyle name="Normal_healthcare edit.xls" xfId="4" xr:uid="{00000000-0005-0000-0000-000005000000}"/>
    <cellStyle name="Percent" xfId="1" builtinId="5"/>
  </cellStyles>
  <dxfs count="8">
    <dxf>
      <border>
        <left style="thin">
          <color auto="1"/>
        </left>
        <right style="thin">
          <color auto="1"/>
        </right>
        <top style="thin">
          <color auto="1"/>
        </top>
        <bottom style="thin">
          <color auto="1"/>
        </bottom>
        <vertical/>
        <horizontal/>
      </border>
    </dxf>
    <dxf>
      <font>
        <color auto="1"/>
      </font>
      <fill>
        <patternFill>
          <bgColor rgb="FFFFC7CE"/>
        </patternFill>
      </fill>
    </dxf>
    <dxf>
      <font>
        <color auto="1"/>
      </font>
      <fill>
        <patternFill>
          <bgColor rgb="FFC6EFCE"/>
        </patternFill>
      </fill>
    </dxf>
    <dxf>
      <font>
        <color theme="0"/>
      </font>
      <fill>
        <patternFill>
          <bgColor theme="0"/>
        </patternFill>
      </fill>
      <border>
        <left/>
        <right/>
        <top style="thin">
          <color auto="1"/>
        </top>
        <bottom/>
        <vertical/>
        <horizontal/>
      </border>
    </dxf>
    <dxf>
      <border>
        <left style="thin">
          <color auto="1"/>
        </left>
        <right style="thin">
          <color auto="1"/>
        </right>
        <top style="thin">
          <color auto="1"/>
        </top>
        <bottom style="thin">
          <color auto="1"/>
        </bottom>
        <vertical/>
        <horizontal/>
      </border>
    </dxf>
    <dxf>
      <font>
        <color auto="1"/>
      </font>
      <fill>
        <patternFill>
          <bgColor rgb="FFFFC7CE"/>
        </patternFill>
      </fill>
    </dxf>
    <dxf>
      <font>
        <color auto="1"/>
      </font>
      <fill>
        <patternFill>
          <bgColor rgb="FFC6EFCE"/>
        </patternFill>
      </fill>
    </dxf>
    <dxf>
      <font>
        <color theme="0"/>
      </font>
      <fill>
        <patternFill>
          <bgColor theme="0"/>
        </patternFill>
      </fill>
      <border>
        <left/>
        <right/>
        <top style="thin">
          <color auto="1"/>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4261</xdr:colOff>
      <xdr:row>10</xdr:row>
      <xdr:rowOff>172393</xdr:rowOff>
    </xdr:to>
    <xdr:pic>
      <xdr:nvPicPr>
        <xdr:cNvPr id="11" name="Picture 10">
          <a:extLst>
            <a:ext uri="{FF2B5EF4-FFF2-40B4-BE49-F238E27FC236}">
              <a16:creationId xmlns:a16="http://schemas.microsoft.com/office/drawing/2014/main" id="{1466CEE1-1B7E-4BE1-B3DD-5153890EEF50}"/>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13</xdr:row>
      <xdr:rowOff>0</xdr:rowOff>
    </xdr:from>
    <xdr:to>
      <xdr:col>15</xdr:col>
      <xdr:colOff>0</xdr:colOff>
      <xdr:row>44</xdr:row>
      <xdr:rowOff>66675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466975"/>
          <a:ext cx="9591675" cy="5972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effectLst/>
              <a:latin typeface="Arial" panose="020B0604020202020204" pitchFamily="34" charset="0"/>
              <a:ea typeface="+mn-ea"/>
              <a:cs typeface="Arial" panose="020B0604020202020204" pitchFamily="34" charset="0"/>
            </a:rPr>
            <a:t>The Green Star rating system (‘Green Star Rating System’) and the Green Star Rating Tools (‘Rating Tools’) have been developed by the New Zealand Green Building Council (‘NZGBC’). The Rating Tools are intended for use by project teams, contractors and other interested parties to validate sustainability initiatives of the design and construction phases of eligible projects.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Green Star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any member of the Technical Working Group and any Independent Chair)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a:t>
          </a:r>
        </a:p>
        <a:p>
          <a:r>
            <a:rPr lang="en-AU" sz="1000">
              <a:solidFill>
                <a:schemeClr val="dk1"/>
              </a:solidFill>
              <a:effectLst/>
              <a:latin typeface="Arial" panose="020B0604020202020204" pitchFamily="34" charset="0"/>
              <a:ea typeface="+mn-ea"/>
              <a:cs typeface="Arial" panose="020B0604020202020204" pitchFamily="34" charset="0"/>
            </a:rPr>
            <a:t> </a:t>
          </a:r>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000">
            <a:effectLst/>
            <a:latin typeface="Arial" panose="020B0604020202020204" pitchFamily="34" charset="0"/>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All rights reserved.</a:t>
          </a:r>
          <a:endParaRPr lang="en-NZ" sz="1000">
            <a:effectLst/>
            <a:latin typeface="Arial" panose="020B0604020202020204" pitchFamily="34" charset="0"/>
            <a:cs typeface="Arial" panose="020B0604020202020204" pitchFamily="34" charset="0"/>
          </a:endParaRPr>
        </a:p>
        <a:p>
          <a:br>
            <a:rPr lang="en-AU" sz="1000">
              <a:solidFill>
                <a:schemeClr val="dk1"/>
              </a:solidFill>
              <a:effectLst/>
              <a:latin typeface="Arial" panose="020B0604020202020204" pitchFamily="34" charset="0"/>
              <a:ea typeface="+mn-ea"/>
              <a:cs typeface="Arial" panose="020B0604020202020204" pitchFamily="34" charset="0"/>
            </a:rPr>
          </a:br>
          <a:endParaRPr lang="en-NZ" sz="1000">
            <a:effectLst/>
            <a:latin typeface="Arial" panose="020B0604020202020204" pitchFamily="34" charset="0"/>
            <a:cs typeface="Arial" panose="020B0604020202020204" pitchFamily="34" charset="0"/>
          </a:endParaRPr>
        </a:p>
        <a:p>
          <a:endParaRPr lang="en-AU"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0</xdr:colOff>
      <xdr:row>5</xdr:row>
      <xdr:rowOff>28575</xdr:rowOff>
    </xdr:from>
    <xdr:to>
      <xdr:col>6</xdr:col>
      <xdr:colOff>266700</xdr:colOff>
      <xdr:row>6</xdr:row>
      <xdr:rowOff>161925</xdr:rowOff>
    </xdr:to>
    <xdr:sp macro="" textlink="">
      <xdr:nvSpPr>
        <xdr:cNvPr id="3" name="TextBox 2">
          <a:extLst>
            <a:ext uri="{FF2B5EF4-FFF2-40B4-BE49-F238E27FC236}">
              <a16:creationId xmlns:a16="http://schemas.microsoft.com/office/drawing/2014/main" id="{3113D877-2DAB-4F32-8333-72CC9E9AC999}"/>
            </a:ext>
          </a:extLst>
        </xdr:cNvPr>
        <xdr:cNvSpPr txBox="1"/>
      </xdr:nvSpPr>
      <xdr:spPr>
        <a:xfrm>
          <a:off x="0" y="981075"/>
          <a:ext cx="3314700"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a:t>
          </a:r>
          <a:r>
            <a:rPr lang="en-NZ" sz="1100" b="1" baseline="0">
              <a:latin typeface="Arial Black" panose="020B0A04020102020204" pitchFamily="34" charset="0"/>
            </a:rPr>
            <a:t> Calculator</a:t>
          </a:r>
          <a:endParaRPr lang="en-NZ" sz="1100" b="1">
            <a:latin typeface="Arial Black" panose="020B0A04020102020204" pitchFamily="34" charset="0"/>
          </a:endParaRPr>
        </a:p>
      </xdr:txBody>
    </xdr:sp>
    <xdr:clientData/>
  </xdr:twoCellAnchor>
  <xdr:twoCellAnchor editAs="oneCell">
    <xdr:from>
      <xdr:col>1</xdr:col>
      <xdr:colOff>82550</xdr:colOff>
      <xdr:row>7</xdr:row>
      <xdr:rowOff>0</xdr:rowOff>
    </xdr:from>
    <xdr:to>
      <xdr:col>3</xdr:col>
      <xdr:colOff>180200</xdr:colOff>
      <xdr:row>8</xdr:row>
      <xdr:rowOff>66061</xdr:rowOff>
    </xdr:to>
    <xdr:pic>
      <xdr:nvPicPr>
        <xdr:cNvPr id="4" name="Picture 3">
          <a:extLst>
            <a:ext uri="{FF2B5EF4-FFF2-40B4-BE49-F238E27FC236}">
              <a16:creationId xmlns:a16="http://schemas.microsoft.com/office/drawing/2014/main" id="{F0A295B3-8362-4998-95EF-D88B6356A274}"/>
            </a:ext>
          </a:extLst>
        </xdr:cNvPr>
        <xdr:cNvPicPr>
          <a:picLocks noChangeAspect="1"/>
        </xdr:cNvPicPr>
      </xdr:nvPicPr>
      <xdr:blipFill>
        <a:blip xmlns:r="http://schemas.openxmlformats.org/officeDocument/2006/relationships" r:embed="rId2"/>
        <a:stretch>
          <a:fillRect/>
        </a:stretch>
      </xdr:blipFill>
      <xdr:spPr>
        <a:xfrm>
          <a:off x="82550" y="1266825"/>
          <a:ext cx="1316850" cy="247036"/>
        </a:xfrm>
        <a:prstGeom prst="rect">
          <a:avLst/>
        </a:prstGeom>
      </xdr:spPr>
    </xdr:pic>
    <xdr:clientData/>
  </xdr:twoCellAnchor>
  <xdr:twoCellAnchor>
    <xdr:from>
      <xdr:col>1</xdr:col>
      <xdr:colOff>7620</xdr:colOff>
      <xdr:row>8</xdr:row>
      <xdr:rowOff>137160</xdr:rowOff>
    </xdr:from>
    <xdr:to>
      <xdr:col>2</xdr:col>
      <xdr:colOff>350520</xdr:colOff>
      <xdr:row>10</xdr:row>
      <xdr:rowOff>160020</xdr:rowOff>
    </xdr:to>
    <xdr:sp macro="" textlink="">
      <xdr:nvSpPr>
        <xdr:cNvPr id="5" name="TextBox 4">
          <a:extLst>
            <a:ext uri="{FF2B5EF4-FFF2-40B4-BE49-F238E27FC236}">
              <a16:creationId xmlns:a16="http://schemas.microsoft.com/office/drawing/2014/main" id="{90132DB3-866B-44BF-BC10-9342FF3A3044}"/>
            </a:ext>
          </a:extLst>
        </xdr:cNvPr>
        <xdr:cNvSpPr txBox="1"/>
      </xdr:nvSpPr>
      <xdr:spPr>
        <a:xfrm>
          <a:off x="7620" y="1600200"/>
          <a:ext cx="952500" cy="38862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NZ" sz="1800" b="1">
              <a:solidFill>
                <a:schemeClr val="dk1"/>
              </a:solidFill>
              <a:effectLst/>
              <a:latin typeface="+mn-lt"/>
              <a:ea typeface="+mn-ea"/>
              <a:cs typeface="+mn-cs"/>
            </a:rPr>
            <a:t>NZv1.1</a:t>
          </a:r>
          <a:endParaRPr lang="en-NZ" sz="1800">
            <a:effectLst/>
          </a:endParaRPr>
        </a:p>
      </xdr:txBody>
    </xdr:sp>
    <xdr:clientData/>
  </xdr:twoCellAnchor>
  <xdr:twoCellAnchor editAs="oneCell">
    <xdr:from>
      <xdr:col>13</xdr:col>
      <xdr:colOff>398540</xdr:colOff>
      <xdr:row>0</xdr:row>
      <xdr:rowOff>124220</xdr:rowOff>
    </xdr:from>
    <xdr:to>
      <xdr:col>14</xdr:col>
      <xdr:colOff>1645920</xdr:colOff>
      <xdr:row>10</xdr:row>
      <xdr:rowOff>152400</xdr:rowOff>
    </xdr:to>
    <xdr:pic>
      <xdr:nvPicPr>
        <xdr:cNvPr id="7" name="Picture 6">
          <a:extLst>
            <a:ext uri="{FF2B5EF4-FFF2-40B4-BE49-F238E27FC236}">
              <a16:creationId xmlns:a16="http://schemas.microsoft.com/office/drawing/2014/main" id="{CB804364-25BA-4AE5-8442-76B51E01F84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713740" y="124220"/>
          <a:ext cx="1856980" cy="1856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6077401</xdr:colOff>
      <xdr:row>10</xdr:row>
      <xdr:rowOff>134293</xdr:rowOff>
    </xdr:to>
    <xdr:pic>
      <xdr:nvPicPr>
        <xdr:cNvPr id="10" name="Picture 9">
          <a:extLst>
            <a:ext uri="{FF2B5EF4-FFF2-40B4-BE49-F238E27FC236}">
              <a16:creationId xmlns:a16="http://schemas.microsoft.com/office/drawing/2014/main" id="{5D6E8FB1-F887-4C0C-BAED-9D93BCCE2038}"/>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5</xdr:row>
      <xdr:rowOff>0</xdr:rowOff>
    </xdr:from>
    <xdr:to>
      <xdr:col>3</xdr:col>
      <xdr:colOff>76200</xdr:colOff>
      <xdr:row>6</xdr:row>
      <xdr:rowOff>133350</xdr:rowOff>
    </xdr:to>
    <xdr:sp macro="" textlink="">
      <xdr:nvSpPr>
        <xdr:cNvPr id="2" name="TextBox 1">
          <a:extLst>
            <a:ext uri="{FF2B5EF4-FFF2-40B4-BE49-F238E27FC236}">
              <a16:creationId xmlns:a16="http://schemas.microsoft.com/office/drawing/2014/main" id="{767031A0-5A30-4ACA-90B3-B9B7C520EBFB}"/>
            </a:ext>
          </a:extLst>
        </xdr:cNvPr>
        <xdr:cNvSpPr txBox="1"/>
      </xdr:nvSpPr>
      <xdr:spPr>
        <a:xfrm>
          <a:off x="0" y="990600"/>
          <a:ext cx="336232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 Calculator</a:t>
          </a:r>
        </a:p>
      </xdr:txBody>
    </xdr:sp>
    <xdr:clientData/>
  </xdr:twoCellAnchor>
  <xdr:twoCellAnchor editAs="oneCell">
    <xdr:from>
      <xdr:col>1</xdr:col>
      <xdr:colOff>95250</xdr:colOff>
      <xdr:row>6</xdr:row>
      <xdr:rowOff>114300</xdr:rowOff>
    </xdr:from>
    <xdr:to>
      <xdr:col>1</xdr:col>
      <xdr:colOff>1408925</xdr:colOff>
      <xdr:row>8</xdr:row>
      <xdr:rowOff>2561</xdr:rowOff>
    </xdr:to>
    <xdr:pic>
      <xdr:nvPicPr>
        <xdr:cNvPr id="4" name="Picture 3">
          <a:extLst>
            <a:ext uri="{FF2B5EF4-FFF2-40B4-BE49-F238E27FC236}">
              <a16:creationId xmlns:a16="http://schemas.microsoft.com/office/drawing/2014/main" id="{FB6C6363-14A3-4B05-BB4A-7CA224E4DA28}"/>
            </a:ext>
          </a:extLst>
        </xdr:cNvPr>
        <xdr:cNvPicPr>
          <a:picLocks noChangeAspect="1"/>
        </xdr:cNvPicPr>
      </xdr:nvPicPr>
      <xdr:blipFill>
        <a:blip xmlns:r="http://schemas.openxmlformats.org/officeDocument/2006/relationships" r:embed="rId2"/>
        <a:stretch>
          <a:fillRect/>
        </a:stretch>
      </xdr:blipFill>
      <xdr:spPr>
        <a:xfrm>
          <a:off x="95250" y="1247775"/>
          <a:ext cx="1313675" cy="247036"/>
        </a:xfrm>
        <a:prstGeom prst="rect">
          <a:avLst/>
        </a:prstGeom>
      </xdr:spPr>
    </xdr:pic>
    <xdr:clientData/>
  </xdr:twoCellAnchor>
  <xdr:twoCellAnchor editAs="oneCell">
    <xdr:from>
      <xdr:col>3</xdr:col>
      <xdr:colOff>4122420</xdr:colOff>
      <xdr:row>0</xdr:row>
      <xdr:rowOff>0</xdr:rowOff>
    </xdr:from>
    <xdr:to>
      <xdr:col>3</xdr:col>
      <xdr:colOff>6084330</xdr:colOff>
      <xdr:row>10</xdr:row>
      <xdr:rowOff>93740</xdr:rowOff>
    </xdr:to>
    <xdr:pic>
      <xdr:nvPicPr>
        <xdr:cNvPr id="5" name="Picture 4">
          <a:extLst>
            <a:ext uri="{FF2B5EF4-FFF2-40B4-BE49-F238E27FC236}">
              <a16:creationId xmlns:a16="http://schemas.microsoft.com/office/drawing/2014/main" id="{BDEB4EF2-EA55-46E3-976E-800FA20EA1F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24800" y="0"/>
          <a:ext cx="1968260" cy="1968260"/>
        </a:xfrm>
        <a:prstGeom prst="rect">
          <a:avLst/>
        </a:prstGeom>
      </xdr:spPr>
    </xdr:pic>
    <xdr:clientData/>
  </xdr:twoCellAnchor>
  <xdr:twoCellAnchor>
    <xdr:from>
      <xdr:col>0</xdr:col>
      <xdr:colOff>0</xdr:colOff>
      <xdr:row>8</xdr:row>
      <xdr:rowOff>91440</xdr:rowOff>
    </xdr:from>
    <xdr:to>
      <xdr:col>1</xdr:col>
      <xdr:colOff>876300</xdr:colOff>
      <xdr:row>10</xdr:row>
      <xdr:rowOff>60960</xdr:rowOff>
    </xdr:to>
    <xdr:sp macro="" textlink="">
      <xdr:nvSpPr>
        <xdr:cNvPr id="3" name="TextBox 2">
          <a:extLst>
            <a:ext uri="{FF2B5EF4-FFF2-40B4-BE49-F238E27FC236}">
              <a16:creationId xmlns:a16="http://schemas.microsoft.com/office/drawing/2014/main" id="{54D89961-6290-4903-8D22-27D64FC83637}"/>
            </a:ext>
          </a:extLst>
        </xdr:cNvPr>
        <xdr:cNvSpPr txBox="1"/>
      </xdr:nvSpPr>
      <xdr:spPr>
        <a:xfrm>
          <a:off x="0" y="1600200"/>
          <a:ext cx="876300" cy="33528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a:t>NZv1.1</a:t>
          </a:r>
        </a:p>
      </xdr:txBody>
    </xdr:sp>
    <xdr:clientData/>
  </xdr:twoCellAnchor>
  <xdr:twoCellAnchor>
    <xdr:from>
      <xdr:col>3</xdr:col>
      <xdr:colOff>6124575</xdr:colOff>
      <xdr:row>19</xdr:row>
      <xdr:rowOff>0</xdr:rowOff>
    </xdr:from>
    <xdr:to>
      <xdr:col>6</xdr:col>
      <xdr:colOff>19050</xdr:colOff>
      <xdr:row>29</xdr:row>
      <xdr:rowOff>47625</xdr:rowOff>
    </xdr:to>
    <xdr:sp macro="" textlink="">
      <xdr:nvSpPr>
        <xdr:cNvPr id="6" name="Rectangle 5">
          <a:extLst>
            <a:ext uri="{FF2B5EF4-FFF2-40B4-BE49-F238E27FC236}">
              <a16:creationId xmlns:a16="http://schemas.microsoft.com/office/drawing/2014/main" id="{AA4B9F3C-2C4F-8DC1-4E5B-F8E10696A87F}"/>
            </a:ext>
          </a:extLst>
        </xdr:cNvPr>
        <xdr:cNvSpPr/>
      </xdr:nvSpPr>
      <xdr:spPr>
        <a:xfrm>
          <a:off x="9991725" y="3876675"/>
          <a:ext cx="1914525" cy="8382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4261</xdr:colOff>
      <xdr:row>1</xdr:row>
      <xdr:rowOff>1904038</xdr:rowOff>
    </xdr:to>
    <xdr:pic>
      <xdr:nvPicPr>
        <xdr:cNvPr id="9" name="Picture 8">
          <a:extLst>
            <a:ext uri="{FF2B5EF4-FFF2-40B4-BE49-F238E27FC236}">
              <a16:creationId xmlns:a16="http://schemas.microsoft.com/office/drawing/2014/main" id="{8CC8B94B-1100-4F3E-A19C-BD7FC58BDD73}"/>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xdr:row>
      <xdr:rowOff>804656</xdr:rowOff>
    </xdr:from>
    <xdr:to>
      <xdr:col>1</xdr:col>
      <xdr:colOff>3344932</xdr:colOff>
      <xdr:row>1</xdr:row>
      <xdr:rowOff>1160808</xdr:rowOff>
    </xdr:to>
    <xdr:sp macro="" textlink="">
      <xdr:nvSpPr>
        <xdr:cNvPr id="2" name="TextBox 1">
          <a:extLst>
            <a:ext uri="{FF2B5EF4-FFF2-40B4-BE49-F238E27FC236}">
              <a16:creationId xmlns:a16="http://schemas.microsoft.com/office/drawing/2014/main" id="{DCAB0E91-E0EA-4519-933B-60D8B7F3B7FE}"/>
            </a:ext>
          </a:extLst>
        </xdr:cNvPr>
        <xdr:cNvSpPr txBox="1"/>
      </xdr:nvSpPr>
      <xdr:spPr>
        <a:xfrm>
          <a:off x="0" y="985631"/>
          <a:ext cx="3344932" cy="3561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 Calculator</a:t>
          </a:r>
        </a:p>
      </xdr:txBody>
    </xdr:sp>
    <xdr:clientData/>
  </xdr:twoCellAnchor>
  <xdr:twoCellAnchor editAs="oneCell">
    <xdr:from>
      <xdr:col>1</xdr:col>
      <xdr:colOff>85725</xdr:colOff>
      <xdr:row>1</xdr:row>
      <xdr:rowOff>1152525</xdr:rowOff>
    </xdr:from>
    <xdr:to>
      <xdr:col>1</xdr:col>
      <xdr:colOff>1402575</xdr:colOff>
      <xdr:row>1</xdr:row>
      <xdr:rowOff>1393211</xdr:rowOff>
    </xdr:to>
    <xdr:pic>
      <xdr:nvPicPr>
        <xdr:cNvPr id="3" name="Picture 2">
          <a:extLst>
            <a:ext uri="{FF2B5EF4-FFF2-40B4-BE49-F238E27FC236}">
              <a16:creationId xmlns:a16="http://schemas.microsoft.com/office/drawing/2014/main" id="{AE83DD4B-6C22-4C44-AD5F-A5A4290A7936}"/>
            </a:ext>
          </a:extLst>
        </xdr:cNvPr>
        <xdr:cNvPicPr>
          <a:picLocks noChangeAspect="1"/>
        </xdr:cNvPicPr>
      </xdr:nvPicPr>
      <xdr:blipFill>
        <a:blip xmlns:r="http://schemas.openxmlformats.org/officeDocument/2006/relationships" r:embed="rId2"/>
        <a:stretch>
          <a:fillRect/>
        </a:stretch>
      </xdr:blipFill>
      <xdr:spPr>
        <a:xfrm>
          <a:off x="85725" y="1333500"/>
          <a:ext cx="1316850" cy="240686"/>
        </a:xfrm>
        <a:prstGeom prst="rect">
          <a:avLst/>
        </a:prstGeom>
      </xdr:spPr>
    </xdr:pic>
    <xdr:clientData/>
  </xdr:twoCellAnchor>
  <xdr:twoCellAnchor editAs="oneCell">
    <xdr:from>
      <xdr:col>1</xdr:col>
      <xdr:colOff>8075690</xdr:colOff>
      <xdr:row>0</xdr:row>
      <xdr:rowOff>92710</xdr:rowOff>
    </xdr:from>
    <xdr:to>
      <xdr:col>1</xdr:col>
      <xdr:colOff>9975215</xdr:colOff>
      <xdr:row>1</xdr:row>
      <xdr:rowOff>1816975</xdr:rowOff>
    </xdr:to>
    <xdr:pic>
      <xdr:nvPicPr>
        <xdr:cNvPr id="5" name="Picture 4">
          <a:extLst>
            <a:ext uri="{FF2B5EF4-FFF2-40B4-BE49-F238E27FC236}">
              <a16:creationId xmlns:a16="http://schemas.microsoft.com/office/drawing/2014/main" id="{7AD67BD8-3A8A-4ACB-AAFE-2A910DBCDB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75690" y="92710"/>
          <a:ext cx="1899525" cy="1905240"/>
        </a:xfrm>
        <a:prstGeom prst="rect">
          <a:avLst/>
        </a:prstGeom>
      </xdr:spPr>
    </xdr:pic>
    <xdr:clientData/>
  </xdr:twoCellAnchor>
  <xdr:twoCellAnchor>
    <xdr:from>
      <xdr:col>1</xdr:col>
      <xdr:colOff>38100</xdr:colOff>
      <xdr:row>1</xdr:row>
      <xdr:rowOff>1440180</xdr:rowOff>
    </xdr:from>
    <xdr:to>
      <xdr:col>1</xdr:col>
      <xdr:colOff>922020</xdr:colOff>
      <xdr:row>1</xdr:row>
      <xdr:rowOff>1821180</xdr:rowOff>
    </xdr:to>
    <xdr:sp macro="" textlink="">
      <xdr:nvSpPr>
        <xdr:cNvPr id="4" name="TextBox 3">
          <a:extLst>
            <a:ext uri="{FF2B5EF4-FFF2-40B4-BE49-F238E27FC236}">
              <a16:creationId xmlns:a16="http://schemas.microsoft.com/office/drawing/2014/main" id="{29A76C5D-22C0-4D13-90CB-8341BE00F19A}"/>
            </a:ext>
          </a:extLst>
        </xdr:cNvPr>
        <xdr:cNvSpPr txBox="1"/>
      </xdr:nvSpPr>
      <xdr:spPr>
        <a:xfrm>
          <a:off x="38100" y="1615440"/>
          <a:ext cx="883920" cy="381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a:t>NZv1.1</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4261</xdr:colOff>
      <xdr:row>1</xdr:row>
      <xdr:rowOff>1904038</xdr:rowOff>
    </xdr:to>
    <xdr:pic>
      <xdr:nvPicPr>
        <xdr:cNvPr id="3" name="Picture 2">
          <a:extLst>
            <a:ext uri="{FF2B5EF4-FFF2-40B4-BE49-F238E27FC236}">
              <a16:creationId xmlns:a16="http://schemas.microsoft.com/office/drawing/2014/main" id="{1DAC496E-3395-4BB8-A271-A9D13E97E9AE}"/>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editAs="oneCell">
    <xdr:from>
      <xdr:col>1</xdr:col>
      <xdr:colOff>2087854</xdr:colOff>
      <xdr:row>5</xdr:row>
      <xdr:rowOff>1906368</xdr:rowOff>
    </xdr:from>
    <xdr:to>
      <xdr:col>1</xdr:col>
      <xdr:colOff>5354929</xdr:colOff>
      <xdr:row>11</xdr:row>
      <xdr:rowOff>352872</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2270071" y="6503216"/>
          <a:ext cx="3267075" cy="1593895"/>
        </a:xfrm>
        <a:prstGeom prst="rect">
          <a:avLst/>
        </a:prstGeom>
      </xdr:spPr>
    </xdr:pic>
    <xdr:clientData/>
  </xdr:twoCellAnchor>
  <xdr:twoCellAnchor>
    <xdr:from>
      <xdr:col>0</xdr:col>
      <xdr:colOff>0</xdr:colOff>
      <xdr:row>1</xdr:row>
      <xdr:rowOff>799686</xdr:rowOff>
    </xdr:from>
    <xdr:to>
      <xdr:col>1</xdr:col>
      <xdr:colOff>3228975</xdr:colOff>
      <xdr:row>1</xdr:row>
      <xdr:rowOff>1089578</xdr:rowOff>
    </xdr:to>
    <xdr:sp macro="" textlink="">
      <xdr:nvSpPr>
        <xdr:cNvPr id="2" name="TextBox 1">
          <a:extLst>
            <a:ext uri="{FF2B5EF4-FFF2-40B4-BE49-F238E27FC236}">
              <a16:creationId xmlns:a16="http://schemas.microsoft.com/office/drawing/2014/main" id="{F46E664F-58FF-4CB3-B14B-9C992449BFBF}"/>
            </a:ext>
          </a:extLst>
        </xdr:cNvPr>
        <xdr:cNvSpPr txBox="1"/>
      </xdr:nvSpPr>
      <xdr:spPr>
        <a:xfrm>
          <a:off x="0" y="980661"/>
          <a:ext cx="3228975" cy="2898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 Calculator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737686</xdr:colOff>
      <xdr:row>1</xdr:row>
      <xdr:rowOff>1904038</xdr:rowOff>
    </xdr:to>
    <xdr:pic>
      <xdr:nvPicPr>
        <xdr:cNvPr id="9" name="Picture 8">
          <a:extLst>
            <a:ext uri="{FF2B5EF4-FFF2-40B4-BE49-F238E27FC236}">
              <a16:creationId xmlns:a16="http://schemas.microsoft.com/office/drawing/2014/main" id="{00EB5BE8-EB10-4EA4-9107-065AFB3C7B8C}"/>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xdr:row>
      <xdr:rowOff>800100</xdr:rowOff>
    </xdr:from>
    <xdr:to>
      <xdr:col>1</xdr:col>
      <xdr:colOff>3124200</xdr:colOff>
      <xdr:row>1</xdr:row>
      <xdr:rowOff>1133475</xdr:rowOff>
    </xdr:to>
    <xdr:sp macro="" textlink="">
      <xdr:nvSpPr>
        <xdr:cNvPr id="2" name="TextBox 1">
          <a:extLst>
            <a:ext uri="{FF2B5EF4-FFF2-40B4-BE49-F238E27FC236}">
              <a16:creationId xmlns:a16="http://schemas.microsoft.com/office/drawing/2014/main" id="{860B5AFB-3211-42DD-B780-FA310456C42C}"/>
            </a:ext>
          </a:extLst>
        </xdr:cNvPr>
        <xdr:cNvSpPr txBox="1"/>
      </xdr:nvSpPr>
      <xdr:spPr>
        <a:xfrm>
          <a:off x="0" y="981075"/>
          <a:ext cx="31242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 Calculator</a:t>
          </a:r>
        </a:p>
      </xdr:txBody>
    </xdr:sp>
    <xdr:clientData/>
  </xdr:twoCellAnchor>
  <xdr:twoCellAnchor editAs="oneCell">
    <xdr:from>
      <xdr:col>1</xdr:col>
      <xdr:colOff>76200</xdr:colOff>
      <xdr:row>1</xdr:row>
      <xdr:rowOff>1152525</xdr:rowOff>
    </xdr:from>
    <xdr:to>
      <xdr:col>1</xdr:col>
      <xdr:colOff>1393050</xdr:colOff>
      <xdr:row>1</xdr:row>
      <xdr:rowOff>1393211</xdr:rowOff>
    </xdr:to>
    <xdr:pic>
      <xdr:nvPicPr>
        <xdr:cNvPr id="3" name="Picture 2">
          <a:extLst>
            <a:ext uri="{FF2B5EF4-FFF2-40B4-BE49-F238E27FC236}">
              <a16:creationId xmlns:a16="http://schemas.microsoft.com/office/drawing/2014/main" id="{4E279F75-DA1C-4AED-9BBB-EBB23D3778FD}"/>
            </a:ext>
          </a:extLst>
        </xdr:cNvPr>
        <xdr:cNvPicPr>
          <a:picLocks noChangeAspect="1"/>
        </xdr:cNvPicPr>
      </xdr:nvPicPr>
      <xdr:blipFill>
        <a:blip xmlns:r="http://schemas.openxmlformats.org/officeDocument/2006/relationships" r:embed="rId2"/>
        <a:stretch>
          <a:fillRect/>
        </a:stretch>
      </xdr:blipFill>
      <xdr:spPr>
        <a:xfrm>
          <a:off x="76200" y="1333500"/>
          <a:ext cx="1316850" cy="240686"/>
        </a:xfrm>
        <a:prstGeom prst="rect">
          <a:avLst/>
        </a:prstGeom>
      </xdr:spPr>
    </xdr:pic>
    <xdr:clientData/>
  </xdr:twoCellAnchor>
  <xdr:twoCellAnchor editAs="oneCell">
    <xdr:from>
      <xdr:col>5</xdr:col>
      <xdr:colOff>886855</xdr:colOff>
      <xdr:row>0</xdr:row>
      <xdr:rowOff>20080</xdr:rowOff>
    </xdr:from>
    <xdr:to>
      <xdr:col>7</xdr:col>
      <xdr:colOff>921385</xdr:colOff>
      <xdr:row>2</xdr:row>
      <xdr:rowOff>1270</xdr:rowOff>
    </xdr:to>
    <xdr:pic>
      <xdr:nvPicPr>
        <xdr:cNvPr id="5" name="Picture 4">
          <a:extLst>
            <a:ext uri="{FF2B5EF4-FFF2-40B4-BE49-F238E27FC236}">
              <a16:creationId xmlns:a16="http://schemas.microsoft.com/office/drawing/2014/main" id="{5182ED21-A70A-48D0-BAEE-87F06EC64E5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87755" y="20080"/>
          <a:ext cx="2110980" cy="2067165"/>
        </a:xfrm>
        <a:prstGeom prst="rect">
          <a:avLst/>
        </a:prstGeom>
      </xdr:spPr>
    </xdr:pic>
    <xdr:clientData/>
  </xdr:twoCellAnchor>
  <xdr:twoCellAnchor>
    <xdr:from>
      <xdr:col>1</xdr:col>
      <xdr:colOff>66675</xdr:colOff>
      <xdr:row>1</xdr:row>
      <xdr:rowOff>1496695</xdr:rowOff>
    </xdr:from>
    <xdr:to>
      <xdr:col>1</xdr:col>
      <xdr:colOff>916940</xdr:colOff>
      <xdr:row>1</xdr:row>
      <xdr:rowOff>1840865</xdr:rowOff>
    </xdr:to>
    <xdr:sp macro="" textlink="">
      <xdr:nvSpPr>
        <xdr:cNvPr id="4" name="TextBox 3">
          <a:extLst>
            <a:ext uri="{FF2B5EF4-FFF2-40B4-BE49-F238E27FC236}">
              <a16:creationId xmlns:a16="http://schemas.microsoft.com/office/drawing/2014/main" id="{EB089935-72DF-4C0D-BCC0-41633B73E467}"/>
            </a:ext>
          </a:extLst>
        </xdr:cNvPr>
        <xdr:cNvSpPr txBox="1"/>
      </xdr:nvSpPr>
      <xdr:spPr>
        <a:xfrm>
          <a:off x="66675" y="1677670"/>
          <a:ext cx="850265" cy="34417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a:t>NZv1.1</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737686</xdr:colOff>
      <xdr:row>1</xdr:row>
      <xdr:rowOff>1904038</xdr:rowOff>
    </xdr:to>
    <xdr:pic>
      <xdr:nvPicPr>
        <xdr:cNvPr id="9" name="Picture 8">
          <a:extLst>
            <a:ext uri="{FF2B5EF4-FFF2-40B4-BE49-F238E27FC236}">
              <a16:creationId xmlns:a16="http://schemas.microsoft.com/office/drawing/2014/main" id="{A48479EB-B299-4AD2-AC4F-11319E77FFFF}"/>
            </a:ext>
          </a:extLst>
        </xdr:cNvPr>
        <xdr:cNvPicPr>
          <a:picLocks noChangeAspect="1"/>
        </xdr:cNvPicPr>
      </xdr:nvPicPr>
      <xdr:blipFill>
        <a:blip xmlns:r="http://schemas.openxmlformats.org/officeDocument/2006/relationships" r:embed="rId1"/>
        <a:stretch>
          <a:fillRect/>
        </a:stretch>
      </xdr:blipFill>
      <xdr:spPr>
        <a:xfrm>
          <a:off x="0" y="0"/>
          <a:ext cx="9595936" cy="2085013"/>
        </a:xfrm>
        <a:prstGeom prst="rect">
          <a:avLst/>
        </a:prstGeom>
      </xdr:spPr>
    </xdr:pic>
    <xdr:clientData/>
  </xdr:twoCellAnchor>
  <xdr:twoCellAnchor>
    <xdr:from>
      <xdr:col>0</xdr:col>
      <xdr:colOff>0</xdr:colOff>
      <xdr:row>1</xdr:row>
      <xdr:rowOff>800100</xdr:rowOff>
    </xdr:from>
    <xdr:to>
      <xdr:col>1</xdr:col>
      <xdr:colOff>3124200</xdr:colOff>
      <xdr:row>1</xdr:row>
      <xdr:rowOff>1152525</xdr:rowOff>
    </xdr:to>
    <xdr:sp macro="" textlink="">
      <xdr:nvSpPr>
        <xdr:cNvPr id="2" name="TextBox 1">
          <a:extLst>
            <a:ext uri="{FF2B5EF4-FFF2-40B4-BE49-F238E27FC236}">
              <a16:creationId xmlns:a16="http://schemas.microsoft.com/office/drawing/2014/main" id="{DD5A4F35-E8D6-4A66-BA45-D01F3D50F250}"/>
            </a:ext>
          </a:extLst>
        </xdr:cNvPr>
        <xdr:cNvSpPr txBox="1"/>
      </xdr:nvSpPr>
      <xdr:spPr>
        <a:xfrm>
          <a:off x="0" y="981075"/>
          <a:ext cx="312420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Ecological Value Calculator</a:t>
          </a:r>
        </a:p>
      </xdr:txBody>
    </xdr:sp>
    <xdr:clientData/>
  </xdr:twoCellAnchor>
  <xdr:twoCellAnchor editAs="oneCell">
    <xdr:from>
      <xdr:col>1</xdr:col>
      <xdr:colOff>85725</xdr:colOff>
      <xdr:row>1</xdr:row>
      <xdr:rowOff>1162050</xdr:rowOff>
    </xdr:from>
    <xdr:to>
      <xdr:col>1</xdr:col>
      <xdr:colOff>1402575</xdr:colOff>
      <xdr:row>1</xdr:row>
      <xdr:rowOff>1409086</xdr:rowOff>
    </xdr:to>
    <xdr:pic>
      <xdr:nvPicPr>
        <xdr:cNvPr id="4" name="Picture 3">
          <a:extLst>
            <a:ext uri="{FF2B5EF4-FFF2-40B4-BE49-F238E27FC236}">
              <a16:creationId xmlns:a16="http://schemas.microsoft.com/office/drawing/2014/main" id="{6ECD0FF5-7E90-4307-AE93-C3C9658C2FDD}"/>
            </a:ext>
          </a:extLst>
        </xdr:cNvPr>
        <xdr:cNvPicPr>
          <a:picLocks noChangeAspect="1"/>
        </xdr:cNvPicPr>
      </xdr:nvPicPr>
      <xdr:blipFill>
        <a:blip xmlns:r="http://schemas.openxmlformats.org/officeDocument/2006/relationships" r:embed="rId2"/>
        <a:stretch>
          <a:fillRect/>
        </a:stretch>
      </xdr:blipFill>
      <xdr:spPr>
        <a:xfrm>
          <a:off x="85725" y="1343025"/>
          <a:ext cx="1316850" cy="247036"/>
        </a:xfrm>
        <a:prstGeom prst="rect">
          <a:avLst/>
        </a:prstGeom>
      </xdr:spPr>
    </xdr:pic>
    <xdr:clientData/>
  </xdr:twoCellAnchor>
  <xdr:twoCellAnchor editAs="oneCell">
    <xdr:from>
      <xdr:col>5</xdr:col>
      <xdr:colOff>794780</xdr:colOff>
      <xdr:row>0</xdr:row>
      <xdr:rowOff>63260</xdr:rowOff>
    </xdr:from>
    <xdr:to>
      <xdr:col>7</xdr:col>
      <xdr:colOff>807720</xdr:colOff>
      <xdr:row>3</xdr:row>
      <xdr:rowOff>22860</xdr:rowOff>
    </xdr:to>
    <xdr:pic>
      <xdr:nvPicPr>
        <xdr:cNvPr id="5" name="Picture 4">
          <a:extLst>
            <a:ext uri="{FF2B5EF4-FFF2-40B4-BE49-F238E27FC236}">
              <a16:creationId xmlns:a16="http://schemas.microsoft.com/office/drawing/2014/main" id="{C366F475-431E-4585-B2C7-DE193C58F28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50900" y="63260"/>
          <a:ext cx="2039860" cy="2039860"/>
        </a:xfrm>
        <a:prstGeom prst="rect">
          <a:avLst/>
        </a:prstGeom>
      </xdr:spPr>
    </xdr:pic>
    <xdr:clientData/>
  </xdr:twoCellAnchor>
  <xdr:twoCellAnchor>
    <xdr:from>
      <xdr:col>1</xdr:col>
      <xdr:colOff>38100</xdr:colOff>
      <xdr:row>1</xdr:row>
      <xdr:rowOff>1463040</xdr:rowOff>
    </xdr:from>
    <xdr:to>
      <xdr:col>1</xdr:col>
      <xdr:colOff>906780</xdr:colOff>
      <xdr:row>1</xdr:row>
      <xdr:rowOff>1836420</xdr:rowOff>
    </xdr:to>
    <xdr:sp macro="" textlink="">
      <xdr:nvSpPr>
        <xdr:cNvPr id="3" name="TextBox 2">
          <a:extLst>
            <a:ext uri="{FF2B5EF4-FFF2-40B4-BE49-F238E27FC236}">
              <a16:creationId xmlns:a16="http://schemas.microsoft.com/office/drawing/2014/main" id="{82D03F6A-69D5-418D-AB84-BF360EC0D1E4}"/>
            </a:ext>
          </a:extLst>
        </xdr:cNvPr>
        <xdr:cNvSpPr txBox="1"/>
      </xdr:nvSpPr>
      <xdr:spPr>
        <a:xfrm>
          <a:off x="38100" y="1638300"/>
          <a:ext cx="868680" cy="37338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a:t>NZv1.1</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1:R13"/>
  <sheetViews>
    <sheetView showGridLines="0" showRowColHeaders="0" tabSelected="1" topLeftCell="B1" zoomScaleNormal="100" workbookViewId="0">
      <selection activeCell="V20" sqref="V20"/>
    </sheetView>
  </sheetViews>
  <sheetFormatPr defaultRowHeight="14.5" x14ac:dyDescent="0.35"/>
  <cols>
    <col min="1" max="1" width="3" hidden="1" customWidth="1"/>
    <col min="15" max="15" width="25" customWidth="1"/>
  </cols>
  <sheetData>
    <row r="11" spans="2:18" ht="14.25" customHeight="1" x14ac:dyDescent="0.35"/>
    <row r="12" spans="2:18" ht="19.5" hidden="1" customHeight="1" x14ac:dyDescent="0.35"/>
    <row r="13" spans="2:18" s="5" customFormat="1" ht="21" customHeight="1" x14ac:dyDescent="0.35">
      <c r="B13" s="6" t="s">
        <v>0</v>
      </c>
      <c r="C13" s="7"/>
      <c r="D13" s="7"/>
      <c r="E13" s="7"/>
      <c r="F13" s="7"/>
      <c r="G13" s="7"/>
      <c r="H13" s="7"/>
      <c r="I13" s="7"/>
      <c r="J13" s="7"/>
      <c r="K13" s="7"/>
      <c r="L13" s="7"/>
      <c r="M13" s="7"/>
      <c r="N13" s="7"/>
      <c r="O13" s="7"/>
      <c r="P13" s="8"/>
      <c r="Q13" s="8"/>
      <c r="R13" s="8"/>
    </row>
  </sheetData>
  <sheetProtection algorithmName="SHA-512" hashValue="xaJ0UR2zrl5tlY6IOdDYq8gWZyl5tl/Pa1C+vwIMtPmI7t5j6le8ltbzsi6sUWrBMbTtBe0GgMwXt/y1gjg4fQ==" saltValue="+1IPmJdb8VwfYpGHICGo7g==" spinCount="100000" sheet="1" selectLockedCells="1" selectUnlockedCells="1"/>
  <customSheetViews>
    <customSheetView guid="{A050624F-F854-4AE0-B170-720E16D1ADEB}" showGridLines="0" showRowCol="0" topLeftCell="A10">
      <selection activeCell="E54" sqref="E54"/>
      <pageMargins left="0" right="0" top="0" bottom="0" header="0" footer="0"/>
      <pageSetup paperSize="9" orientation="portrait" horizontalDpi="1200" verticalDpi="1200" r:id="rId1"/>
    </customSheetView>
  </customSheetView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27"/>
  <sheetViews>
    <sheetView showGridLines="0" topLeftCell="B1" zoomScaleNormal="100" workbookViewId="0">
      <selection activeCell="D29" sqref="D29"/>
    </sheetView>
  </sheetViews>
  <sheetFormatPr defaultRowHeight="14.5" x14ac:dyDescent="0.35"/>
  <cols>
    <col min="1" max="1" width="3.453125" hidden="1" customWidth="1"/>
    <col min="2" max="2" width="30.453125" customWidth="1"/>
    <col min="3" max="3" width="25" customWidth="1"/>
    <col min="4" max="4" width="94.54296875" customWidth="1"/>
    <col min="5" max="5" width="11.54296875" customWidth="1"/>
    <col min="7" max="7" width="12.453125" customWidth="1"/>
    <col min="9" max="9" width="32.453125" customWidth="1"/>
    <col min="10" max="10" width="30.1796875" customWidth="1"/>
    <col min="11" max="11" width="18.453125" customWidth="1"/>
  </cols>
  <sheetData>
    <row r="2" spans="2:4" ht="18" customHeight="1" x14ac:dyDescent="0.35"/>
    <row r="11" spans="2:4" ht="11.25" customHeight="1" x14ac:dyDescent="0.35"/>
    <row r="12" spans="2:4" ht="1.5" customHeight="1" x14ac:dyDescent="0.35"/>
    <row r="13" spans="2:4" ht="21" customHeight="1" x14ac:dyDescent="0.35">
      <c r="B13" s="38" t="s">
        <v>1</v>
      </c>
      <c r="C13" s="4"/>
      <c r="D13" s="4"/>
    </row>
    <row r="14" spans="2:4" ht="18.75" customHeight="1" x14ac:dyDescent="0.35">
      <c r="B14" s="73"/>
      <c r="C14" s="72" t="s">
        <v>2</v>
      </c>
      <c r="D14" s="39" t="s">
        <v>3</v>
      </c>
    </row>
    <row r="15" spans="2:4" ht="40.5" customHeight="1" x14ac:dyDescent="0.35">
      <c r="B15" s="80" t="s">
        <v>54</v>
      </c>
      <c r="C15" s="81">
        <v>44720</v>
      </c>
      <c r="D15" s="82" t="s">
        <v>4</v>
      </c>
    </row>
    <row r="16" spans="2:4" ht="18.75" customHeight="1" x14ac:dyDescent="0.35">
      <c r="B16" s="80"/>
      <c r="C16" s="82"/>
      <c r="D16" s="82"/>
    </row>
    <row r="17" spans="2:11" x14ac:dyDescent="0.35">
      <c r="B17" s="80"/>
      <c r="C17" s="82"/>
      <c r="D17" s="82"/>
    </row>
    <row r="18" spans="2:11" x14ac:dyDescent="0.35">
      <c r="B18" s="80"/>
      <c r="C18" s="82"/>
      <c r="D18" s="82"/>
    </row>
    <row r="19" spans="2:11" ht="18.75" customHeight="1" x14ac:dyDescent="0.35"/>
    <row r="20" spans="2:11" ht="18.75" customHeight="1" thickBot="1" x14ac:dyDescent="0.4"/>
    <row r="21" spans="2:11" ht="18.75" hidden="1" customHeight="1" thickBot="1" x14ac:dyDescent="0.45">
      <c r="B21" s="67" t="s">
        <v>5</v>
      </c>
    </row>
    <row r="22" spans="2:11" ht="18.75" hidden="1" customHeight="1" thickBot="1" x14ac:dyDescent="0.4">
      <c r="B22" s="68" t="s">
        <v>6</v>
      </c>
    </row>
    <row r="23" spans="2:11" ht="15" hidden="1" thickBot="1" x14ac:dyDescent="0.4">
      <c r="B23" s="70">
        <v>1</v>
      </c>
    </row>
    <row r="24" spans="2:11" ht="15" thickBot="1" x14ac:dyDescent="0.4">
      <c r="E24" s="69" t="s">
        <v>7</v>
      </c>
    </row>
    <row r="25" spans="2:11" ht="15" hidden="1" thickBot="1" x14ac:dyDescent="0.4">
      <c r="E25" s="70" t="s">
        <v>8</v>
      </c>
    </row>
    <row r="26" spans="2:11" ht="27" hidden="1" thickBot="1" x14ac:dyDescent="0.4">
      <c r="F26" s="69" t="s">
        <v>9</v>
      </c>
      <c r="G26" s="69" t="s">
        <v>10</v>
      </c>
      <c r="H26" s="69" t="s">
        <v>11</v>
      </c>
      <c r="I26" s="68" t="s">
        <v>12</v>
      </c>
      <c r="J26" s="68" t="s">
        <v>13</v>
      </c>
      <c r="K26" s="68" t="s">
        <v>14</v>
      </c>
    </row>
    <row r="27" spans="2:11" ht="258.75" hidden="1" customHeight="1" thickBot="1" x14ac:dyDescent="0.4">
      <c r="F27" s="70"/>
      <c r="G27" s="71" t="s">
        <v>15</v>
      </c>
      <c r="H27" s="70" t="s">
        <v>16</v>
      </c>
      <c r="I27" s="71" t="s">
        <v>17</v>
      </c>
      <c r="J27" s="71" t="s">
        <v>18</v>
      </c>
      <c r="K27" s="70"/>
    </row>
  </sheetData>
  <sheetProtection algorithmName="SHA-512" hashValue="IDo3uQ2dnipSuVEv3UC5bsnn/PseT6HEVPGoj6O8ufR4t4sZ+z8E8B3MFXzFdXn14o+tUa6ciHBJ8RmnOvWglA==" saltValue="DprsXmsvR/4lVmx0pQYoFA==" spinCount="100000" sheet="1" selectLockedCells="1" selectUnlockedCells="1"/>
  <customSheetViews>
    <customSheetView guid="{A050624F-F854-4AE0-B170-720E16D1ADEB}" topLeftCell="A7">
      <selection activeCell="D16" sqref="D16"/>
      <pageMargins left="0" right="0" top="0" bottom="0" header="0" footer="0"/>
      <pageSetup paperSize="9" orientation="portrait" r:id="rId1"/>
    </customSheetView>
  </customSheetViews>
  <mergeCells count="3">
    <mergeCell ref="B15:B18"/>
    <mergeCell ref="C15:C18"/>
    <mergeCell ref="D15:D18"/>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B34"/>
  <sheetViews>
    <sheetView showGridLines="0" showRowColHeaders="0" topLeftCell="B1" zoomScaleNormal="100" workbookViewId="0">
      <selection activeCell="E2" sqref="E2"/>
    </sheetView>
  </sheetViews>
  <sheetFormatPr defaultColWidth="9.1796875" defaultRowHeight="14" x14ac:dyDescent="0.3"/>
  <cols>
    <col min="1" max="1" width="2.54296875" style="2" hidden="1" customWidth="1"/>
    <col min="2" max="2" width="143.81640625" style="2" customWidth="1"/>
    <col min="3" max="3" width="21" style="2" customWidth="1"/>
    <col min="4" max="16384" width="9.1796875" style="2"/>
  </cols>
  <sheetData>
    <row r="2" spans="2:2" ht="150" customHeight="1" x14ac:dyDescent="0.5">
      <c r="B2" s="1"/>
    </row>
    <row r="3" spans="2:2" ht="26.25" hidden="1" customHeight="1" x14ac:dyDescent="0.5">
      <c r="B3" s="1"/>
    </row>
    <row r="4" spans="2:2" ht="21" customHeight="1" x14ac:dyDescent="0.3">
      <c r="B4" s="18" t="s">
        <v>19</v>
      </c>
    </row>
    <row r="5" spans="2:2" ht="388.5" x14ac:dyDescent="0.3">
      <c r="B5" s="74" t="s">
        <v>20</v>
      </c>
    </row>
    <row r="6" spans="2:2" ht="27.75" customHeight="1" x14ac:dyDescent="0.3">
      <c r="B6" s="9"/>
    </row>
    <row r="7" spans="2:2" s="9" customFormat="1" ht="18.75" customHeight="1" x14ac:dyDescent="0.35"/>
    <row r="8" spans="2:2" s="9" customFormat="1" ht="18.75" customHeight="1" x14ac:dyDescent="0.35"/>
    <row r="9" spans="2:2" s="9" customFormat="1" ht="18.75" customHeight="1" x14ac:dyDescent="0.35"/>
    <row r="10" spans="2:2" s="9" customFormat="1" ht="18.75" customHeight="1" x14ac:dyDescent="0.35"/>
    <row r="11" spans="2:2" s="9" customFormat="1" ht="18.75" customHeight="1" x14ac:dyDescent="0.35"/>
    <row r="12" spans="2:2" s="9" customFormat="1" ht="18.75" customHeight="1" x14ac:dyDescent="0.35"/>
    <row r="13" spans="2:2" s="9" customFormat="1" ht="18.75" customHeight="1" x14ac:dyDescent="0.35"/>
    <row r="14" spans="2:2" s="9" customFormat="1" ht="18.75" customHeight="1" x14ac:dyDescent="0.35"/>
    <row r="15" spans="2:2" s="9" customFormat="1" ht="18.75" customHeight="1" x14ac:dyDescent="0.35"/>
    <row r="16" spans="2:2" s="9" customFormat="1" ht="18.75" customHeight="1" x14ac:dyDescent="0.35"/>
    <row r="17" s="9" customFormat="1" ht="18.75" customHeight="1" x14ac:dyDescent="0.35"/>
    <row r="18" s="9" customFormat="1" ht="18.75" customHeight="1" x14ac:dyDescent="0.35"/>
    <row r="19" s="9" customFormat="1" ht="18.75" customHeight="1" x14ac:dyDescent="0.35"/>
    <row r="20" s="9" customFormat="1" ht="18.75" customHeight="1" x14ac:dyDescent="0.35"/>
    <row r="21" s="9" customFormat="1" ht="18.75" customHeight="1" x14ac:dyDescent="0.35"/>
    <row r="22" s="9" customFormat="1" ht="18.75" customHeight="1" x14ac:dyDescent="0.35"/>
    <row r="23" s="9" customFormat="1" ht="12" customHeight="1" x14ac:dyDescent="0.35"/>
    <row r="24" s="9" customFormat="1" ht="12" customHeight="1" x14ac:dyDescent="0.35"/>
    <row r="25" s="9" customFormat="1" ht="18.75" customHeight="1" x14ac:dyDescent="0.35"/>
    <row r="26" s="9" customFormat="1" ht="18.75" customHeight="1" x14ac:dyDescent="0.35"/>
    <row r="27" s="9" customFormat="1" ht="18.75" customHeight="1" x14ac:dyDescent="0.35"/>
    <row r="28" s="9" customFormat="1" ht="18.75" customHeight="1" x14ac:dyDescent="0.35"/>
    <row r="29" s="9" customFormat="1" ht="18.75" customHeight="1" x14ac:dyDescent="0.35"/>
    <row r="30" s="9" customFormat="1" ht="18.75" customHeight="1" x14ac:dyDescent="0.35"/>
    <row r="31" s="9" customFormat="1" ht="18.75" customHeight="1" x14ac:dyDescent="0.35"/>
    <row r="32" s="9" customFormat="1" ht="18.75" customHeight="1" x14ac:dyDescent="0.35"/>
    <row r="33" s="9" customFormat="1" ht="18.75" customHeight="1" x14ac:dyDescent="0.35"/>
    <row r="34" s="9" customFormat="1" ht="18.75" customHeight="1" x14ac:dyDescent="0.35"/>
  </sheetData>
  <sheetProtection algorithmName="SHA-512" hashValue="x02R5MAipxMBnI8N0CB6KT8qt+AVLqKjI0X2td6G6amp7qBrNTDuRt1rQufDzvehIf2fzdFxbyy6ZSxnXrmYpw==" saltValue="FLM7/zR+DxDgFTPvCkiJig==" spinCount="100000" sheet="1" selectLockedCells="1" selectUnlockedCells="1"/>
  <customSheetViews>
    <customSheetView guid="{A050624F-F854-4AE0-B170-720E16D1ADEB}" scale="115" showGridLines="0" showRowCol="0" topLeftCell="A4">
      <selection activeCell="C5" sqref="C5"/>
      <pageMargins left="0" right="0" top="0" bottom="0" header="0" footer="0"/>
      <pageSetup paperSize="9" orientation="portrait" r:id="rId1"/>
    </customSheetView>
  </customSheetView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B31"/>
  <sheetViews>
    <sheetView showGridLines="0" showRowColHeaders="0" topLeftCell="B1" zoomScaleNormal="100" workbookViewId="0">
      <selection activeCell="C6" sqref="C6"/>
    </sheetView>
  </sheetViews>
  <sheetFormatPr defaultColWidth="9.1796875" defaultRowHeight="14" x14ac:dyDescent="0.3"/>
  <cols>
    <col min="1" max="1" width="2.54296875" style="2" hidden="1" customWidth="1"/>
    <col min="2" max="2" width="143.81640625" style="2" customWidth="1"/>
    <col min="3" max="3" width="21" style="2" customWidth="1"/>
    <col min="4" max="16384" width="9.1796875" style="2"/>
  </cols>
  <sheetData>
    <row r="2" spans="2:2" ht="150" customHeight="1" x14ac:dyDescent="0.5">
      <c r="B2" s="1"/>
    </row>
    <row r="3" spans="2:2" ht="18.75" hidden="1" customHeight="1" x14ac:dyDescent="0.5">
      <c r="B3" s="1"/>
    </row>
    <row r="4" spans="2:2" ht="21" customHeight="1" x14ac:dyDescent="0.3">
      <c r="B4" s="18" t="s">
        <v>15</v>
      </c>
    </row>
    <row r="5" spans="2:2" ht="114" x14ac:dyDescent="0.3">
      <c r="B5" s="75" t="s">
        <v>21</v>
      </c>
    </row>
    <row r="6" spans="2:2" s="9" customFormat="1" ht="139" x14ac:dyDescent="0.35">
      <c r="B6" s="76" t="s">
        <v>22</v>
      </c>
    </row>
    <row r="7" spans="2:2" s="9" customFormat="1" ht="18.75" customHeight="1" x14ac:dyDescent="0.35">
      <c r="B7" s="77"/>
    </row>
    <row r="8" spans="2:2" s="9" customFormat="1" ht="18.75" customHeight="1" x14ac:dyDescent="0.35">
      <c r="B8" s="77"/>
    </row>
    <row r="9" spans="2:2" s="9" customFormat="1" ht="18.75" customHeight="1" x14ac:dyDescent="0.35">
      <c r="B9" s="77"/>
    </row>
    <row r="10" spans="2:2" s="9" customFormat="1" ht="18.75" customHeight="1" x14ac:dyDescent="0.35">
      <c r="B10" s="77"/>
    </row>
    <row r="11" spans="2:2" s="9" customFormat="1" ht="18.75" customHeight="1" x14ac:dyDescent="0.35">
      <c r="B11" s="77"/>
    </row>
    <row r="12" spans="2:2" s="9" customFormat="1" ht="38.25" customHeight="1" x14ac:dyDescent="0.35">
      <c r="B12" s="77"/>
    </row>
    <row r="13" spans="2:2" s="9" customFormat="1" ht="50.5" x14ac:dyDescent="0.35">
      <c r="B13" s="78" t="s">
        <v>23</v>
      </c>
    </row>
    <row r="14" spans="2:2" s="9" customFormat="1" ht="18.75" customHeight="1" x14ac:dyDescent="0.35">
      <c r="B14" s="79"/>
    </row>
    <row r="15" spans="2:2" s="9" customFormat="1" ht="18.75" customHeight="1" x14ac:dyDescent="0.35"/>
    <row r="16" spans="2:2" s="9" customFormat="1" ht="18.75" customHeight="1" x14ac:dyDescent="0.35"/>
    <row r="17" s="9" customFormat="1" ht="18.75" customHeight="1" x14ac:dyDescent="0.35"/>
    <row r="18" s="9" customFormat="1" ht="18.75" customHeight="1" x14ac:dyDescent="0.35"/>
    <row r="19" s="9" customFormat="1" ht="18.75" customHeight="1" x14ac:dyDescent="0.35"/>
    <row r="20" s="9" customFormat="1" ht="12" customHeight="1" x14ac:dyDescent="0.35"/>
    <row r="21" s="9" customFormat="1" ht="12" customHeight="1" x14ac:dyDescent="0.35"/>
    <row r="22" s="9" customFormat="1" ht="18.75" customHeight="1" x14ac:dyDescent="0.35"/>
    <row r="23" s="9" customFormat="1" ht="18.75" customHeight="1" x14ac:dyDescent="0.35"/>
    <row r="24" s="9" customFormat="1" ht="18.75" customHeight="1" x14ac:dyDescent="0.35"/>
    <row r="25" s="9" customFormat="1" ht="18.75" customHeight="1" x14ac:dyDescent="0.35"/>
    <row r="26" s="9" customFormat="1" ht="18.75" customHeight="1" x14ac:dyDescent="0.35"/>
    <row r="27" s="9" customFormat="1" ht="18.75" customHeight="1" x14ac:dyDescent="0.35"/>
    <row r="28" s="9" customFormat="1" ht="18.75" customHeight="1" x14ac:dyDescent="0.35"/>
    <row r="29" s="9" customFormat="1" ht="18.75" customHeight="1" x14ac:dyDescent="0.35"/>
    <row r="30" s="9" customFormat="1" ht="18.75" customHeight="1" x14ac:dyDescent="0.35"/>
    <row r="31" s="9" customFormat="1" ht="18.75" customHeight="1" x14ac:dyDescent="0.35"/>
  </sheetData>
  <sheetProtection selectLockedCells="1" selectUnlockedCells="1"/>
  <customSheetViews>
    <customSheetView guid="{A050624F-F854-4AE0-B170-720E16D1ADEB}" scale="115" showGridLines="0" showRowCol="0" topLeftCell="A4">
      <selection activeCell="B13" sqref="B13"/>
      <pageMargins left="0" right="0" top="0" bottom="0" header="0" footer="0"/>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59999389629810485"/>
  </sheetPr>
  <dimension ref="A1:K37"/>
  <sheetViews>
    <sheetView topLeftCell="B1" zoomScaleNormal="100" workbookViewId="0">
      <selection activeCell="D17" sqref="D17"/>
    </sheetView>
  </sheetViews>
  <sheetFormatPr defaultColWidth="9.1796875" defaultRowHeight="14" x14ac:dyDescent="0.3"/>
  <cols>
    <col min="1" max="1" width="2.54296875" style="2" hidden="1" customWidth="1"/>
    <col min="2" max="2" width="58.54296875" style="2" customWidth="1"/>
    <col min="3" max="3" width="14.81640625" style="2" customWidth="1"/>
    <col min="4" max="5" width="14.81640625" style="3" customWidth="1"/>
    <col min="6" max="8" width="14.81640625" style="2" customWidth="1"/>
    <col min="9" max="9" width="14.81640625" style="13" customWidth="1"/>
    <col min="10" max="10" width="14.1796875" style="2" bestFit="1" customWidth="1"/>
    <col min="11" max="16384" width="9.1796875" style="2"/>
  </cols>
  <sheetData>
    <row r="1" spans="1:11" x14ac:dyDescent="0.3">
      <c r="A1" s="27"/>
      <c r="B1" s="27"/>
      <c r="C1" s="27"/>
      <c r="D1" s="28"/>
      <c r="E1" s="28"/>
      <c r="F1" s="27"/>
      <c r="G1" s="27"/>
      <c r="H1" s="27"/>
      <c r="I1" s="29"/>
      <c r="J1" s="27"/>
    </row>
    <row r="2" spans="1:11" ht="150" customHeight="1" x14ac:dyDescent="0.5">
      <c r="A2" s="27"/>
      <c r="B2" s="30"/>
      <c r="C2" s="27"/>
      <c r="D2" s="28"/>
      <c r="E2" s="28"/>
      <c r="F2" s="27"/>
      <c r="G2" s="27"/>
      <c r="H2" s="27"/>
      <c r="I2" s="29"/>
      <c r="J2" s="27"/>
    </row>
    <row r="3" spans="1:11" ht="33" hidden="1" customHeight="1" x14ac:dyDescent="0.5">
      <c r="A3" s="27"/>
      <c r="B3" s="30"/>
      <c r="C3" s="27"/>
      <c r="D3" s="28"/>
      <c r="E3" s="28"/>
      <c r="F3" s="27"/>
      <c r="G3" s="27"/>
      <c r="H3" s="27"/>
      <c r="I3" s="29"/>
      <c r="J3" s="27"/>
    </row>
    <row r="4" spans="1:11" ht="18.75" customHeight="1" x14ac:dyDescent="0.3">
      <c r="A4" s="27"/>
      <c r="B4" s="31" t="s">
        <v>24</v>
      </c>
      <c r="C4" s="32" t="s">
        <v>25</v>
      </c>
      <c r="D4" s="28"/>
      <c r="E4" s="28"/>
      <c r="F4" s="27"/>
      <c r="G4" s="27"/>
      <c r="H4" s="27"/>
      <c r="I4" s="29"/>
      <c r="J4" s="27"/>
    </row>
    <row r="5" spans="1:11" ht="18.75" customHeight="1" x14ac:dyDescent="0.3">
      <c r="A5" s="27"/>
      <c r="B5" s="27"/>
      <c r="C5" s="27"/>
      <c r="D5" s="28"/>
      <c r="E5" s="28"/>
      <c r="F5" s="27"/>
      <c r="G5" s="27"/>
      <c r="H5" s="27"/>
      <c r="I5" s="29"/>
      <c r="J5" s="27"/>
    </row>
    <row r="6" spans="1:11" ht="27.75" customHeight="1" x14ac:dyDescent="0.3">
      <c r="A6" s="27"/>
      <c r="D6" s="87" t="s">
        <v>26</v>
      </c>
      <c r="E6" s="87"/>
      <c r="F6" s="87"/>
      <c r="G6" s="87" t="s">
        <v>27</v>
      </c>
      <c r="H6" s="87"/>
      <c r="I6" s="87"/>
      <c r="J6" s="27"/>
    </row>
    <row r="7" spans="1:11" ht="19.5" customHeight="1" x14ac:dyDescent="0.3">
      <c r="A7" s="27"/>
      <c r="B7" s="87" t="s">
        <v>28</v>
      </c>
      <c r="C7" s="87" t="s">
        <v>29</v>
      </c>
      <c r="D7" s="87" t="s">
        <v>30</v>
      </c>
      <c r="E7" s="87"/>
      <c r="F7" s="87" t="s">
        <v>31</v>
      </c>
      <c r="G7" s="87" t="s">
        <v>30</v>
      </c>
      <c r="H7" s="87"/>
      <c r="I7" s="87" t="s">
        <v>31</v>
      </c>
      <c r="J7" s="27"/>
    </row>
    <row r="8" spans="1:11" ht="19.5" customHeight="1" x14ac:dyDescent="0.3">
      <c r="A8" s="27"/>
      <c r="B8" s="87"/>
      <c r="C8" s="87"/>
      <c r="D8" s="66" t="s">
        <v>32</v>
      </c>
      <c r="E8" s="66" t="s">
        <v>33</v>
      </c>
      <c r="F8" s="87"/>
      <c r="G8" s="66" t="s">
        <v>32</v>
      </c>
      <c r="H8" s="66" t="s">
        <v>33</v>
      </c>
      <c r="I8" s="87"/>
      <c r="J8" s="27"/>
    </row>
    <row r="9" spans="1:11" s="9" customFormat="1" ht="18.75" customHeight="1" x14ac:dyDescent="0.35">
      <c r="A9" s="33"/>
      <c r="B9" s="40" t="s">
        <v>34</v>
      </c>
      <c r="C9" s="41">
        <v>0</v>
      </c>
      <c r="D9" s="19"/>
      <c r="E9" s="42" t="s">
        <v>35</v>
      </c>
      <c r="F9" s="41">
        <f>D9*C9</f>
        <v>0</v>
      </c>
      <c r="G9" s="26"/>
      <c r="H9" s="42" t="s">
        <v>35</v>
      </c>
      <c r="I9" s="41">
        <f>G9*C9</f>
        <v>0</v>
      </c>
      <c r="J9" s="34"/>
      <c r="K9" s="22"/>
    </row>
    <row r="10" spans="1:11" s="9" customFormat="1" ht="18.75" customHeight="1" x14ac:dyDescent="0.35">
      <c r="A10" s="33"/>
      <c r="B10" s="43" t="s">
        <v>36</v>
      </c>
      <c r="C10" s="41">
        <v>0.05</v>
      </c>
      <c r="D10" s="20"/>
      <c r="E10" s="20"/>
      <c r="F10" s="41">
        <f>D10*$C10+(0.5*$C10*E10)</f>
        <v>0</v>
      </c>
      <c r="G10" s="16"/>
      <c r="H10" s="15"/>
      <c r="I10" s="41">
        <f>G10*$C10+(0.5*$C10*H10)</f>
        <v>0</v>
      </c>
      <c r="J10" s="34"/>
      <c r="K10" s="22"/>
    </row>
    <row r="11" spans="1:11" s="9" customFormat="1" ht="18.75" customHeight="1" x14ac:dyDescent="0.35">
      <c r="A11" s="33"/>
      <c r="B11" s="43" t="s">
        <v>37</v>
      </c>
      <c r="C11" s="41">
        <v>0.35</v>
      </c>
      <c r="D11" s="20"/>
      <c r="E11" s="42" t="s">
        <v>35</v>
      </c>
      <c r="F11" s="44">
        <f>D11*C11</f>
        <v>0</v>
      </c>
      <c r="G11" s="16"/>
      <c r="H11" s="42" t="s">
        <v>35</v>
      </c>
      <c r="I11" s="44">
        <f>G11*C11</f>
        <v>0</v>
      </c>
      <c r="J11" s="34"/>
      <c r="K11" s="22"/>
    </row>
    <row r="12" spans="1:11" s="9" customFormat="1" ht="18.75" customHeight="1" x14ac:dyDescent="0.35">
      <c r="A12" s="33"/>
      <c r="B12" s="43" t="s">
        <v>55</v>
      </c>
      <c r="C12" s="41">
        <v>0.4</v>
      </c>
      <c r="D12" s="20"/>
      <c r="E12" s="42" t="s">
        <v>35</v>
      </c>
      <c r="F12" s="44">
        <f>D12*C12</f>
        <v>0</v>
      </c>
      <c r="G12" s="16"/>
      <c r="H12" s="42" t="s">
        <v>35</v>
      </c>
      <c r="I12" s="44">
        <f>G12*C12</f>
        <v>0</v>
      </c>
      <c r="J12" s="34"/>
      <c r="K12" s="22"/>
    </row>
    <row r="13" spans="1:11" s="9" customFormat="1" ht="18.75" customHeight="1" x14ac:dyDescent="0.35">
      <c r="A13" s="33"/>
      <c r="B13" s="43" t="s">
        <v>38</v>
      </c>
      <c r="C13" s="41">
        <v>0.5</v>
      </c>
      <c r="D13" s="20"/>
      <c r="E13" s="20"/>
      <c r="F13" s="41">
        <f>D13*$C13+(0.5*$C13*E13)</f>
        <v>0</v>
      </c>
      <c r="G13" s="16"/>
      <c r="H13" s="15"/>
      <c r="I13" s="41">
        <f>G13*$C13+(0.5*$C13*H13)</f>
        <v>0</v>
      </c>
      <c r="J13" s="34"/>
      <c r="K13" s="22"/>
    </row>
    <row r="14" spans="1:11" s="9" customFormat="1" ht="18.75" customHeight="1" x14ac:dyDescent="0.35">
      <c r="A14" s="33"/>
      <c r="B14" s="43" t="s">
        <v>39</v>
      </c>
      <c r="C14" s="41">
        <v>0.5</v>
      </c>
      <c r="D14" s="20"/>
      <c r="E14" s="42" t="s">
        <v>35</v>
      </c>
      <c r="F14" s="44">
        <f t="shared" ref="F14:F19" si="0">D14*C14</f>
        <v>0</v>
      </c>
      <c r="G14" s="16"/>
      <c r="H14" s="42" t="s">
        <v>35</v>
      </c>
      <c r="I14" s="44">
        <f t="shared" ref="I14:I19" si="1">G14*C14</f>
        <v>0</v>
      </c>
      <c r="J14" s="34"/>
      <c r="K14" s="22"/>
    </row>
    <row r="15" spans="1:11" s="9" customFormat="1" ht="18.75" customHeight="1" x14ac:dyDescent="0.35">
      <c r="A15" s="33"/>
      <c r="B15" s="43" t="s">
        <v>40</v>
      </c>
      <c r="C15" s="41">
        <v>0.5</v>
      </c>
      <c r="D15" s="20"/>
      <c r="E15" s="42" t="s">
        <v>35</v>
      </c>
      <c r="F15" s="44">
        <f t="shared" si="0"/>
        <v>0</v>
      </c>
      <c r="G15" s="16"/>
      <c r="H15" s="42" t="s">
        <v>35</v>
      </c>
      <c r="I15" s="44">
        <f t="shared" si="1"/>
        <v>0</v>
      </c>
      <c r="J15" s="34"/>
      <c r="K15" s="22"/>
    </row>
    <row r="16" spans="1:11" s="9" customFormat="1" ht="18.75" customHeight="1" x14ac:dyDescent="0.35">
      <c r="A16" s="33"/>
      <c r="B16" s="43" t="s">
        <v>41</v>
      </c>
      <c r="C16" s="41">
        <v>0.75</v>
      </c>
      <c r="D16" s="20"/>
      <c r="E16" s="42" t="s">
        <v>35</v>
      </c>
      <c r="F16" s="44">
        <f t="shared" si="0"/>
        <v>0</v>
      </c>
      <c r="G16" s="16"/>
      <c r="H16" s="42" t="s">
        <v>35</v>
      </c>
      <c r="I16" s="44">
        <f t="shared" si="1"/>
        <v>0</v>
      </c>
      <c r="J16" s="34"/>
      <c r="K16" s="22"/>
    </row>
    <row r="17" spans="1:11" s="9" customFormat="1" ht="18.75" customHeight="1" x14ac:dyDescent="0.35">
      <c r="A17" s="33"/>
      <c r="B17" s="43" t="s">
        <v>42</v>
      </c>
      <c r="C17" s="41">
        <v>0.9</v>
      </c>
      <c r="D17" s="20"/>
      <c r="E17" s="42" t="s">
        <v>35</v>
      </c>
      <c r="F17" s="44">
        <f t="shared" si="0"/>
        <v>0</v>
      </c>
      <c r="G17" s="16"/>
      <c r="H17" s="42" t="s">
        <v>35</v>
      </c>
      <c r="I17" s="44">
        <f t="shared" si="1"/>
        <v>0</v>
      </c>
      <c r="J17" s="34"/>
      <c r="K17" s="22"/>
    </row>
    <row r="18" spans="1:11" s="9" customFormat="1" ht="18.75" customHeight="1" x14ac:dyDescent="0.35">
      <c r="A18" s="33"/>
      <c r="B18" s="43" t="s">
        <v>43</v>
      </c>
      <c r="C18" s="41">
        <v>1</v>
      </c>
      <c r="D18" s="20"/>
      <c r="E18" s="42" t="s">
        <v>35</v>
      </c>
      <c r="F18" s="44">
        <f t="shared" si="0"/>
        <v>0</v>
      </c>
      <c r="G18" s="16"/>
      <c r="H18" s="42" t="s">
        <v>35</v>
      </c>
      <c r="I18" s="44">
        <f t="shared" si="1"/>
        <v>0</v>
      </c>
      <c r="J18" s="34"/>
      <c r="K18" s="22"/>
    </row>
    <row r="19" spans="1:11" s="9" customFormat="1" ht="18.75" customHeight="1" x14ac:dyDescent="0.35">
      <c r="A19" s="33"/>
      <c r="B19" s="45" t="s">
        <v>44</v>
      </c>
      <c r="C19" s="41">
        <v>1</v>
      </c>
      <c r="D19" s="21"/>
      <c r="E19" s="42" t="s">
        <v>35</v>
      </c>
      <c r="F19" s="46">
        <f t="shared" si="0"/>
        <v>0</v>
      </c>
      <c r="G19" s="17"/>
      <c r="H19" s="42" t="s">
        <v>35</v>
      </c>
      <c r="I19" s="46">
        <f t="shared" si="1"/>
        <v>0</v>
      </c>
      <c r="J19" s="34"/>
      <c r="K19" s="22"/>
    </row>
    <row r="20" spans="1:11" s="9" customFormat="1" ht="18.75" customHeight="1" x14ac:dyDescent="0.35">
      <c r="A20" s="33"/>
      <c r="B20" s="47" t="s">
        <v>45</v>
      </c>
      <c r="C20" s="10"/>
      <c r="D20" s="48">
        <f>SUM(D9:D19)</f>
        <v>0</v>
      </c>
      <c r="E20" s="48">
        <f>0.5*SUM(E9:E19)</f>
        <v>0</v>
      </c>
      <c r="F20" s="49">
        <f>SUM(F9:F19)</f>
        <v>0</v>
      </c>
      <c r="G20" s="48">
        <f>SUM(G9:G19)</f>
        <v>0</v>
      </c>
      <c r="H20" s="48">
        <f>0.5*SUM(H9:H19)</f>
        <v>0</v>
      </c>
      <c r="I20" s="49">
        <f t="shared" ref="I20" si="2">SUM(I9:I19)</f>
        <v>0</v>
      </c>
      <c r="J20" s="33"/>
    </row>
    <row r="21" spans="1:11" s="25" customFormat="1" ht="27.75" customHeight="1" x14ac:dyDescent="0.35">
      <c r="A21" s="35"/>
      <c r="B21" s="50" t="s">
        <v>46</v>
      </c>
      <c r="C21" s="51"/>
      <c r="D21" s="51"/>
      <c r="E21" s="51"/>
      <c r="F21" s="52">
        <f>IFERROR(F20/(D20+E20),0)</f>
        <v>0</v>
      </c>
      <c r="G21" s="51"/>
      <c r="H21" s="51"/>
      <c r="I21" s="52">
        <f>IFERROR(I20/(G20+H20),0)</f>
        <v>0</v>
      </c>
      <c r="J21" s="35"/>
    </row>
    <row r="22" spans="1:11" s="9" customFormat="1" ht="18.75" customHeight="1" x14ac:dyDescent="0.35">
      <c r="A22" s="33"/>
      <c r="B22" s="53"/>
      <c r="C22" s="10"/>
      <c r="D22" s="54"/>
      <c r="E22" s="54"/>
      <c r="F22" s="10"/>
      <c r="G22" s="55"/>
      <c r="H22" s="55"/>
      <c r="I22" s="56"/>
      <c r="J22" s="33"/>
    </row>
    <row r="23" spans="1:11" s="9" customFormat="1" ht="18.75" customHeight="1" x14ac:dyDescent="0.35">
      <c r="A23" s="33"/>
      <c r="B23" s="47" t="s">
        <v>47</v>
      </c>
      <c r="C23" s="57" t="b">
        <f>G20&gt;=D20</f>
        <v>1</v>
      </c>
      <c r="E23" s="58"/>
      <c r="F23" s="10"/>
      <c r="G23" s="55"/>
      <c r="H23" s="55"/>
      <c r="I23" s="56"/>
      <c r="J23" s="36"/>
      <c r="K23" s="23"/>
    </row>
    <row r="24" spans="1:11" s="9" customFormat="1" ht="18.75" customHeight="1" x14ac:dyDescent="0.35">
      <c r="A24" s="33"/>
      <c r="B24" s="47" t="s">
        <v>48</v>
      </c>
      <c r="C24" s="59">
        <f>I21-F21</f>
        <v>0</v>
      </c>
      <c r="E24" s="60"/>
      <c r="F24" s="10"/>
      <c r="G24" s="10"/>
      <c r="H24" s="10"/>
      <c r="I24" s="56"/>
      <c r="J24" s="37"/>
      <c r="K24" s="24"/>
    </row>
    <row r="25" spans="1:11" s="9" customFormat="1" ht="18.75" customHeight="1" x14ac:dyDescent="0.35">
      <c r="A25" s="33"/>
      <c r="B25" s="47" t="s">
        <v>49</v>
      </c>
      <c r="C25" s="61">
        <f>MIN(3,IF(C24&gt;=0.01,(10.5*C24+0.9),0))</f>
        <v>0</v>
      </c>
      <c r="D25" s="83" t="str">
        <f>IF(C25=3,"Full points achieved.","")</f>
        <v/>
      </c>
      <c r="E25" s="84"/>
      <c r="I25" s="14"/>
      <c r="J25" s="34"/>
      <c r="K25" s="22"/>
    </row>
    <row r="26" spans="1:11" s="9" customFormat="1" ht="36" customHeight="1" x14ac:dyDescent="0.35">
      <c r="A26" s="33"/>
      <c r="B26" s="85" t="s">
        <v>50</v>
      </c>
      <c r="C26" s="85"/>
      <c r="D26" s="11"/>
      <c r="E26" s="62"/>
      <c r="F26" s="23"/>
      <c r="H26" s="63"/>
      <c r="J26" s="33"/>
    </row>
    <row r="27" spans="1:11" s="9" customFormat="1" ht="18" customHeight="1" x14ac:dyDescent="0.35">
      <c r="A27" s="33"/>
      <c r="B27" s="86"/>
      <c r="C27" s="86"/>
      <c r="D27" s="11"/>
      <c r="E27" s="11"/>
      <c r="I27" s="14"/>
      <c r="J27" s="33"/>
      <c r="K27" s="23"/>
    </row>
    <row r="28" spans="1:11" s="9" customFormat="1" ht="18.75" customHeight="1" x14ac:dyDescent="0.35">
      <c r="A28" s="33"/>
      <c r="B28" s="64" t="s">
        <v>51</v>
      </c>
      <c r="C28" s="64" t="s">
        <v>52</v>
      </c>
      <c r="D28" s="11"/>
      <c r="E28" s="11"/>
      <c r="I28" s="14"/>
      <c r="J28" s="33"/>
    </row>
    <row r="29" spans="1:11" s="9" customFormat="1" ht="18.75" customHeight="1" x14ac:dyDescent="0.35">
      <c r="A29" s="33"/>
      <c r="B29" s="44">
        <v>0.01</v>
      </c>
      <c r="C29" s="65">
        <v>1</v>
      </c>
      <c r="D29" s="11"/>
      <c r="E29" s="11"/>
      <c r="I29" s="14"/>
      <c r="J29" s="33"/>
    </row>
    <row r="30" spans="1:11" s="9" customFormat="1" ht="18.75" customHeight="1" x14ac:dyDescent="0.35">
      <c r="A30" s="33"/>
      <c r="B30" s="44">
        <v>0.1</v>
      </c>
      <c r="C30" s="65">
        <v>2</v>
      </c>
      <c r="D30" s="11"/>
      <c r="E30" s="11"/>
      <c r="I30" s="14"/>
      <c r="J30" s="33"/>
    </row>
    <row r="31" spans="1:11" s="9" customFormat="1" ht="18.75" customHeight="1" x14ac:dyDescent="0.35">
      <c r="A31" s="33"/>
      <c r="B31" s="44">
        <v>0.2</v>
      </c>
      <c r="C31" s="65">
        <v>3</v>
      </c>
      <c r="D31" s="11"/>
      <c r="E31" s="11"/>
      <c r="I31" s="14"/>
      <c r="J31" s="33"/>
    </row>
    <row r="32" spans="1:11" s="9" customFormat="1" ht="18.75" customHeight="1" x14ac:dyDescent="0.35">
      <c r="B32" s="10"/>
      <c r="C32" s="12"/>
      <c r="D32" s="11"/>
      <c r="E32" s="11"/>
      <c r="I32" s="14"/>
    </row>
    <row r="33" spans="2:9" s="9" customFormat="1" ht="18.75" customHeight="1" x14ac:dyDescent="0.35">
      <c r="B33" s="10"/>
      <c r="C33" s="10"/>
      <c r="D33" s="11"/>
      <c r="E33" s="11"/>
      <c r="I33" s="14"/>
    </row>
    <row r="34" spans="2:9" s="9" customFormat="1" ht="18.75" customHeight="1" x14ac:dyDescent="0.35">
      <c r="D34" s="11"/>
      <c r="E34" s="11"/>
      <c r="I34" s="14"/>
    </row>
    <row r="35" spans="2:9" s="9" customFormat="1" ht="18.75" customHeight="1" x14ac:dyDescent="0.35">
      <c r="D35" s="11"/>
      <c r="E35" s="11"/>
      <c r="I35" s="14"/>
    </row>
    <row r="36" spans="2:9" s="9" customFormat="1" ht="18.75" customHeight="1" x14ac:dyDescent="0.35">
      <c r="I36" s="14"/>
    </row>
    <row r="37" spans="2:9" s="9" customFormat="1" ht="18.75" customHeight="1" x14ac:dyDescent="0.35">
      <c r="I37" s="14"/>
    </row>
  </sheetData>
  <sheetProtection algorithmName="SHA-512" hashValue="OHyh/XMGdB3vq2/yBA8rbhEoDqSSIkWQNzddlSA98+qsuEuovDMP7nvoCbUm5pN0QPG+pQ13/3HrBK5b8E4z+A==" saltValue="E64jCgyJlqKl37vwcpa9ow==" spinCount="100000" sheet="1" objects="1" scenarios="1"/>
  <customSheetViews>
    <customSheetView guid="{A050624F-F854-4AE0-B170-720E16D1ADEB}" showGridLines="0" showRowCol="0">
      <selection activeCell="G18" sqref="G18"/>
      <pageMargins left="0" right="0" top="0" bottom="0" header="0" footer="0"/>
      <pageSetup paperSize="9" orientation="portrait" r:id="rId1"/>
    </customSheetView>
  </customSheetViews>
  <mergeCells count="10">
    <mergeCell ref="G6:I6"/>
    <mergeCell ref="D7:E7"/>
    <mergeCell ref="F7:F8"/>
    <mergeCell ref="G7:H7"/>
    <mergeCell ref="I7:I8"/>
    <mergeCell ref="D25:E25"/>
    <mergeCell ref="B26:C27"/>
    <mergeCell ref="B7:B8"/>
    <mergeCell ref="C7:C8"/>
    <mergeCell ref="D6:F6"/>
  </mergeCells>
  <conditionalFormatting sqref="B26">
    <cfRule type="expression" dxfId="7" priority="8">
      <formula>$D$9&lt;$D$20</formula>
    </cfRule>
  </conditionalFormatting>
  <conditionalFormatting sqref="C23">
    <cfRule type="cellIs" dxfId="6" priority="2" operator="equal">
      <formula>TRUE</formula>
    </cfRule>
    <cfRule type="cellIs" dxfId="5" priority="3" operator="equal">
      <formula>FALSE</formula>
    </cfRule>
  </conditionalFormatting>
  <conditionalFormatting sqref="D25:E25">
    <cfRule type="expression" dxfId="4" priority="1">
      <formula>$C$25=3</formula>
    </cfRule>
  </conditionalFormatting>
  <dataValidations count="2">
    <dataValidation allowBlank="1" showInputMessage="1" showErrorMessage="1" promptTitle="External Green Walls" prompt="Please input the total Green Wall area. _x000a__x000a_This will be divided in two when added to the total area." sqref="H13 E10 E13 H10" xr:uid="{00000000-0002-0000-0400-000000000000}"/>
    <dataValidation allowBlank="1" showInputMessage="1" showErrorMessage="1" promptTitle="Green Walls" prompt="The area of Green Walls is divided by two when added to the total ecological value of the site." sqref="E20 H20" xr:uid="{00000000-0002-0000-0400-000001000000}"/>
  </dataValidation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sheetPr>
  <dimension ref="A1:K36"/>
  <sheetViews>
    <sheetView showGridLines="0" showRowColHeaders="0" topLeftCell="B1" zoomScaleNormal="100" workbookViewId="0">
      <selection activeCell="O10" sqref="O10"/>
    </sheetView>
  </sheetViews>
  <sheetFormatPr defaultColWidth="9.1796875" defaultRowHeight="14" x14ac:dyDescent="0.3"/>
  <cols>
    <col min="1" max="1" width="2.54296875" style="2" hidden="1" customWidth="1"/>
    <col min="2" max="2" width="58.54296875" style="2" customWidth="1"/>
    <col min="3" max="3" width="14.81640625" style="2" customWidth="1"/>
    <col min="4" max="5" width="14.81640625" style="3" customWidth="1"/>
    <col min="6" max="8" width="14.81640625" style="2" customWidth="1"/>
    <col min="9" max="9" width="14.81640625" style="13" customWidth="1"/>
    <col min="10" max="10" width="14.1796875" style="2" bestFit="1" customWidth="1"/>
    <col min="11" max="16384" width="9.1796875" style="2"/>
  </cols>
  <sheetData>
    <row r="1" spans="1:11" x14ac:dyDescent="0.3">
      <c r="A1" s="27"/>
      <c r="B1" s="27"/>
      <c r="C1" s="27"/>
      <c r="D1" s="28"/>
      <c r="E1" s="28"/>
      <c r="F1" s="27"/>
      <c r="G1" s="27"/>
      <c r="H1" s="27"/>
      <c r="I1" s="29"/>
      <c r="J1" s="27"/>
    </row>
    <row r="2" spans="1:11" ht="150" customHeight="1" x14ac:dyDescent="0.5">
      <c r="A2" s="27"/>
      <c r="B2" s="30"/>
      <c r="C2" s="27"/>
      <c r="D2" s="28"/>
      <c r="E2" s="28"/>
      <c r="F2" s="27"/>
      <c r="G2" s="27"/>
      <c r="H2" s="27"/>
      <c r="I2" s="29"/>
      <c r="J2" s="27"/>
    </row>
    <row r="3" spans="1:11" ht="39.75" hidden="1" customHeight="1" x14ac:dyDescent="0.5">
      <c r="A3" s="27"/>
      <c r="B3" s="30"/>
      <c r="C3" s="27"/>
      <c r="D3" s="28"/>
      <c r="E3" s="28"/>
      <c r="F3" s="27"/>
      <c r="G3" s="27"/>
      <c r="H3" s="27"/>
      <c r="I3" s="29"/>
      <c r="J3" s="27"/>
    </row>
    <row r="4" spans="1:11" ht="18.75" customHeight="1" x14ac:dyDescent="0.3">
      <c r="A4" s="27"/>
      <c r="B4" s="31" t="s">
        <v>24</v>
      </c>
      <c r="C4" s="32" t="s">
        <v>25</v>
      </c>
      <c r="D4" s="28"/>
      <c r="E4" s="28"/>
      <c r="F4" s="27"/>
      <c r="G4" s="27"/>
      <c r="H4" s="27"/>
      <c r="I4" s="29"/>
      <c r="J4" s="27"/>
    </row>
    <row r="5" spans="1:11" ht="18.75" customHeight="1" x14ac:dyDescent="0.3">
      <c r="A5" s="27"/>
      <c r="B5" s="27"/>
      <c r="C5" s="27"/>
      <c r="D5" s="28"/>
      <c r="E5" s="28"/>
      <c r="F5" s="27"/>
      <c r="G5" s="27"/>
      <c r="H5" s="27"/>
      <c r="I5" s="29"/>
      <c r="J5" s="27"/>
    </row>
    <row r="6" spans="1:11" ht="27.75" customHeight="1" x14ac:dyDescent="0.3">
      <c r="A6" s="27"/>
      <c r="D6" s="87" t="s">
        <v>26</v>
      </c>
      <c r="E6" s="87"/>
      <c r="F6" s="87"/>
      <c r="G6" s="87" t="s">
        <v>27</v>
      </c>
      <c r="H6" s="87"/>
      <c r="I6" s="87"/>
      <c r="J6" s="27"/>
    </row>
    <row r="7" spans="1:11" ht="19.5" customHeight="1" x14ac:dyDescent="0.3">
      <c r="A7" s="27"/>
      <c r="B7" s="87" t="s">
        <v>28</v>
      </c>
      <c r="C7" s="87" t="s">
        <v>29</v>
      </c>
      <c r="D7" s="87" t="s">
        <v>30</v>
      </c>
      <c r="E7" s="87"/>
      <c r="F7" s="87" t="s">
        <v>31</v>
      </c>
      <c r="G7" s="87" t="s">
        <v>30</v>
      </c>
      <c r="H7" s="87"/>
      <c r="I7" s="87" t="s">
        <v>31</v>
      </c>
      <c r="J7" s="27"/>
    </row>
    <row r="8" spans="1:11" ht="19.5" customHeight="1" x14ac:dyDescent="0.3">
      <c r="A8" s="27"/>
      <c r="B8" s="87"/>
      <c r="C8" s="87"/>
      <c r="D8" s="66" t="s">
        <v>32</v>
      </c>
      <c r="E8" s="66" t="s">
        <v>33</v>
      </c>
      <c r="F8" s="87"/>
      <c r="G8" s="66" t="s">
        <v>32</v>
      </c>
      <c r="H8" s="66" t="s">
        <v>33</v>
      </c>
      <c r="I8" s="87"/>
      <c r="J8" s="27"/>
    </row>
    <row r="9" spans="1:11" s="9" customFormat="1" ht="18.75" customHeight="1" x14ac:dyDescent="0.35">
      <c r="A9" s="33"/>
      <c r="B9" s="40" t="s">
        <v>34</v>
      </c>
      <c r="C9" s="41">
        <v>0</v>
      </c>
      <c r="D9" s="19">
        <v>220</v>
      </c>
      <c r="E9" s="42" t="s">
        <v>35</v>
      </c>
      <c r="F9" s="41">
        <f>D9*C9</f>
        <v>0</v>
      </c>
      <c r="G9" s="26">
        <v>180</v>
      </c>
      <c r="H9" s="42" t="s">
        <v>35</v>
      </c>
      <c r="I9" s="41">
        <f>G9*C9</f>
        <v>0</v>
      </c>
      <c r="J9" s="34"/>
      <c r="K9" s="22"/>
    </row>
    <row r="10" spans="1:11" s="9" customFormat="1" ht="18.75" customHeight="1" x14ac:dyDescent="0.35">
      <c r="A10" s="33"/>
      <c r="B10" s="43" t="s">
        <v>36</v>
      </c>
      <c r="C10" s="41">
        <v>0.05</v>
      </c>
      <c r="D10" s="20">
        <v>100</v>
      </c>
      <c r="E10" s="20"/>
      <c r="F10" s="41">
        <f>D10*$C10+(0.5*$C10*E10)</f>
        <v>5</v>
      </c>
      <c r="G10" s="16"/>
      <c r="H10" s="15"/>
      <c r="I10" s="41">
        <f>G10*$C10+(0.5*$C10*H10)</f>
        <v>0</v>
      </c>
      <c r="J10" s="34"/>
      <c r="K10" s="22"/>
    </row>
    <row r="11" spans="1:11" s="9" customFormat="1" ht="18.75" customHeight="1" x14ac:dyDescent="0.35">
      <c r="A11" s="33"/>
      <c r="B11" s="43" t="s">
        <v>37</v>
      </c>
      <c r="C11" s="41">
        <v>0.35</v>
      </c>
      <c r="D11" s="20"/>
      <c r="E11" s="42" t="s">
        <v>35</v>
      </c>
      <c r="F11" s="44">
        <f>D11*C11</f>
        <v>0</v>
      </c>
      <c r="G11" s="16"/>
      <c r="H11" s="42" t="s">
        <v>35</v>
      </c>
      <c r="I11" s="44">
        <f>G11*C11</f>
        <v>0</v>
      </c>
      <c r="J11" s="34"/>
      <c r="K11" s="22"/>
    </row>
    <row r="12" spans="1:11" s="9" customFormat="1" ht="18.75" customHeight="1" x14ac:dyDescent="0.35">
      <c r="A12" s="33"/>
      <c r="B12" s="43" t="s">
        <v>38</v>
      </c>
      <c r="C12" s="41">
        <v>0.5</v>
      </c>
      <c r="D12" s="20"/>
      <c r="E12" s="20"/>
      <c r="F12" s="41">
        <f>D12*$C12+(0.5*$C12*E12)</f>
        <v>0</v>
      </c>
      <c r="G12" s="16">
        <v>100</v>
      </c>
      <c r="H12" s="15"/>
      <c r="I12" s="41">
        <f>G12*$C12+(0.5*$C12*H12)</f>
        <v>50</v>
      </c>
      <c r="J12" s="34"/>
      <c r="K12" s="22"/>
    </row>
    <row r="13" spans="1:11" s="9" customFormat="1" ht="18.75" customHeight="1" x14ac:dyDescent="0.35">
      <c r="A13" s="33"/>
      <c r="B13" s="43" t="s">
        <v>39</v>
      </c>
      <c r="C13" s="41">
        <v>0.5</v>
      </c>
      <c r="D13" s="20"/>
      <c r="E13" s="42" t="s">
        <v>35</v>
      </c>
      <c r="F13" s="44">
        <f t="shared" ref="F13:F18" si="0">D13*C13</f>
        <v>0</v>
      </c>
      <c r="G13" s="16">
        <v>40</v>
      </c>
      <c r="H13" s="42" t="s">
        <v>35</v>
      </c>
      <c r="I13" s="44">
        <f t="shared" ref="I13:I18" si="1">G13*C13</f>
        <v>20</v>
      </c>
      <c r="J13" s="34"/>
      <c r="K13" s="22"/>
    </row>
    <row r="14" spans="1:11" s="9" customFormat="1" ht="18.75" customHeight="1" x14ac:dyDescent="0.35">
      <c r="A14" s="33"/>
      <c r="B14" s="43" t="s">
        <v>40</v>
      </c>
      <c r="C14" s="41">
        <v>0.5</v>
      </c>
      <c r="D14" s="20"/>
      <c r="E14" s="42" t="s">
        <v>35</v>
      </c>
      <c r="F14" s="44">
        <f t="shared" si="0"/>
        <v>0</v>
      </c>
      <c r="G14" s="16"/>
      <c r="H14" s="42" t="s">
        <v>35</v>
      </c>
      <c r="I14" s="44">
        <f t="shared" si="1"/>
        <v>0</v>
      </c>
      <c r="J14" s="34"/>
      <c r="K14" s="22"/>
    </row>
    <row r="15" spans="1:11" s="9" customFormat="1" ht="18.75" customHeight="1" x14ac:dyDescent="0.35">
      <c r="A15" s="33"/>
      <c r="B15" s="43" t="s">
        <v>41</v>
      </c>
      <c r="C15" s="41">
        <v>0.75</v>
      </c>
      <c r="D15" s="20"/>
      <c r="E15" s="42" t="s">
        <v>35</v>
      </c>
      <c r="F15" s="44">
        <f t="shared" si="0"/>
        <v>0</v>
      </c>
      <c r="G15" s="16"/>
      <c r="H15" s="42" t="s">
        <v>35</v>
      </c>
      <c r="I15" s="44">
        <f t="shared" si="1"/>
        <v>0</v>
      </c>
      <c r="J15" s="34"/>
      <c r="K15" s="22"/>
    </row>
    <row r="16" spans="1:11" s="9" customFormat="1" ht="18.75" customHeight="1" x14ac:dyDescent="0.35">
      <c r="A16" s="33"/>
      <c r="B16" s="43" t="s">
        <v>42</v>
      </c>
      <c r="C16" s="41">
        <v>0.9</v>
      </c>
      <c r="D16" s="20"/>
      <c r="E16" s="42" t="s">
        <v>35</v>
      </c>
      <c r="F16" s="44">
        <f t="shared" si="0"/>
        <v>0</v>
      </c>
      <c r="G16" s="16"/>
      <c r="H16" s="42" t="s">
        <v>35</v>
      </c>
      <c r="I16" s="44">
        <f t="shared" si="1"/>
        <v>0</v>
      </c>
      <c r="J16" s="34"/>
      <c r="K16" s="22"/>
    </row>
    <row r="17" spans="1:11" s="9" customFormat="1" ht="18.75" customHeight="1" x14ac:dyDescent="0.35">
      <c r="A17" s="33"/>
      <c r="B17" s="43" t="s">
        <v>43</v>
      </c>
      <c r="C17" s="41">
        <v>1</v>
      </c>
      <c r="D17" s="20">
        <v>100</v>
      </c>
      <c r="E17" s="42" t="s">
        <v>35</v>
      </c>
      <c r="F17" s="44">
        <f t="shared" si="0"/>
        <v>100</v>
      </c>
      <c r="G17" s="16">
        <v>100</v>
      </c>
      <c r="H17" s="42" t="s">
        <v>35</v>
      </c>
      <c r="I17" s="44">
        <f t="shared" si="1"/>
        <v>100</v>
      </c>
      <c r="J17" s="34"/>
      <c r="K17" s="22"/>
    </row>
    <row r="18" spans="1:11" s="9" customFormat="1" ht="18.75" customHeight="1" x14ac:dyDescent="0.35">
      <c r="A18" s="33"/>
      <c r="B18" s="45" t="s">
        <v>44</v>
      </c>
      <c r="C18" s="41">
        <v>1</v>
      </c>
      <c r="D18" s="21"/>
      <c r="E18" s="42" t="s">
        <v>35</v>
      </c>
      <c r="F18" s="46">
        <f t="shared" si="0"/>
        <v>0</v>
      </c>
      <c r="G18" s="17"/>
      <c r="H18" s="42" t="s">
        <v>35</v>
      </c>
      <c r="I18" s="46">
        <f t="shared" si="1"/>
        <v>0</v>
      </c>
      <c r="J18" s="34"/>
      <c r="K18" s="22"/>
    </row>
    <row r="19" spans="1:11" s="9" customFormat="1" ht="18.75" customHeight="1" x14ac:dyDescent="0.35">
      <c r="A19" s="33"/>
      <c r="B19" s="47" t="s">
        <v>45</v>
      </c>
      <c r="C19" s="10"/>
      <c r="D19" s="48">
        <f>SUM(D9:D18)</f>
        <v>420</v>
      </c>
      <c r="E19" s="48">
        <f>0.5*SUM(E9:E18)</f>
        <v>0</v>
      </c>
      <c r="F19" s="49">
        <f>SUM(F9:F18)</f>
        <v>105</v>
      </c>
      <c r="G19" s="48">
        <f>SUM(G9:G18)</f>
        <v>420</v>
      </c>
      <c r="H19" s="48">
        <f>0.5*SUM(H9:H18)</f>
        <v>0</v>
      </c>
      <c r="I19" s="49">
        <f t="shared" ref="I19" si="2">SUM(I9:I18)</f>
        <v>170</v>
      </c>
      <c r="J19" s="33"/>
    </row>
    <row r="20" spans="1:11" s="25" customFormat="1" ht="27.75" customHeight="1" x14ac:dyDescent="0.35">
      <c r="A20" s="35"/>
      <c r="B20" s="50" t="s">
        <v>46</v>
      </c>
      <c r="C20" s="51"/>
      <c r="D20" s="51"/>
      <c r="E20" s="51"/>
      <c r="F20" s="52">
        <f>IFERROR(F19/(D19+E19),0)</f>
        <v>0.25</v>
      </c>
      <c r="G20" s="51"/>
      <c r="H20" s="51"/>
      <c r="I20" s="52">
        <f>IFERROR(I19/(G19+H19),0)</f>
        <v>0.40476190476190477</v>
      </c>
      <c r="J20" s="35"/>
    </row>
    <row r="21" spans="1:11" s="9" customFormat="1" ht="18.75" customHeight="1" x14ac:dyDescent="0.35">
      <c r="A21" s="33"/>
      <c r="B21" s="53"/>
      <c r="C21" s="10"/>
      <c r="D21" s="54"/>
      <c r="E21" s="54"/>
      <c r="F21" s="10"/>
      <c r="G21" s="55"/>
      <c r="H21" s="55"/>
      <c r="I21" s="56"/>
      <c r="J21" s="33"/>
    </row>
    <row r="22" spans="1:11" s="9" customFormat="1" ht="18.75" customHeight="1" x14ac:dyDescent="0.35">
      <c r="A22" s="33"/>
      <c r="B22" s="47" t="s">
        <v>47</v>
      </c>
      <c r="C22" s="57" t="b">
        <f>G19&gt;=D19</f>
        <v>1</v>
      </c>
      <c r="E22" s="58"/>
      <c r="F22" s="10"/>
      <c r="G22" s="55"/>
      <c r="H22" s="55"/>
      <c r="I22" s="56"/>
      <c r="J22" s="36"/>
      <c r="K22" s="23"/>
    </row>
    <row r="23" spans="1:11" s="9" customFormat="1" ht="18.75" customHeight="1" x14ac:dyDescent="0.35">
      <c r="A23" s="33"/>
      <c r="B23" s="47" t="s">
        <v>48</v>
      </c>
      <c r="C23" s="59">
        <f>I20-F20</f>
        <v>0.15476190476190477</v>
      </c>
      <c r="E23" s="60"/>
      <c r="F23" s="10"/>
      <c r="G23" s="10"/>
      <c r="H23" s="10"/>
      <c r="I23" s="56"/>
      <c r="J23" s="37"/>
      <c r="K23" s="24"/>
    </row>
    <row r="24" spans="1:11" s="9" customFormat="1" ht="18.75" customHeight="1" x14ac:dyDescent="0.35">
      <c r="A24" s="33"/>
      <c r="B24" s="47" t="s">
        <v>49</v>
      </c>
      <c r="C24" s="61">
        <f>MIN(3,IF(C23&gt;=0.01,(10.5*C23+0.9),0))</f>
        <v>2.5249999999999999</v>
      </c>
      <c r="D24" s="83" t="str">
        <f>IF(C24=3,"Full points achieved.","")</f>
        <v/>
      </c>
      <c r="E24" s="84"/>
      <c r="I24" s="14"/>
      <c r="J24" s="34"/>
      <c r="K24" s="22"/>
    </row>
    <row r="25" spans="1:11" s="9" customFormat="1" ht="36" customHeight="1" x14ac:dyDescent="0.35">
      <c r="A25" s="33"/>
      <c r="B25" s="88" t="s">
        <v>53</v>
      </c>
      <c r="C25" s="88"/>
      <c r="D25" s="11"/>
      <c r="E25" s="62"/>
      <c r="F25" s="23"/>
      <c r="H25" s="63"/>
      <c r="J25" s="33"/>
    </row>
    <row r="26" spans="1:11" s="9" customFormat="1" ht="18" customHeight="1" x14ac:dyDescent="0.35">
      <c r="A26" s="33"/>
      <c r="D26" s="11"/>
      <c r="E26" s="11"/>
      <c r="I26" s="14"/>
      <c r="J26" s="33"/>
      <c r="K26" s="23"/>
    </row>
    <row r="27" spans="1:11" s="9" customFormat="1" ht="18.75" customHeight="1" x14ac:dyDescent="0.35">
      <c r="A27" s="33"/>
      <c r="B27" s="64" t="s">
        <v>51</v>
      </c>
      <c r="C27" s="64" t="s">
        <v>52</v>
      </c>
      <c r="D27" s="11"/>
      <c r="E27" s="11"/>
      <c r="I27" s="14"/>
      <c r="J27" s="33"/>
    </row>
    <row r="28" spans="1:11" s="9" customFormat="1" ht="18.75" customHeight="1" x14ac:dyDescent="0.35">
      <c r="A28" s="33"/>
      <c r="B28" s="44">
        <v>0.01</v>
      </c>
      <c r="C28" s="65">
        <v>1</v>
      </c>
      <c r="D28" s="11"/>
      <c r="E28" s="11"/>
      <c r="I28" s="14"/>
      <c r="J28" s="33"/>
    </row>
    <row r="29" spans="1:11" s="9" customFormat="1" ht="18.75" customHeight="1" x14ac:dyDescent="0.35">
      <c r="A29" s="33"/>
      <c r="B29" s="44">
        <v>0.1</v>
      </c>
      <c r="C29" s="65">
        <v>2</v>
      </c>
      <c r="D29" s="11"/>
      <c r="E29" s="11"/>
      <c r="I29" s="14"/>
      <c r="J29" s="33"/>
    </row>
    <row r="30" spans="1:11" s="9" customFormat="1" ht="18.75" customHeight="1" x14ac:dyDescent="0.35">
      <c r="A30" s="33"/>
      <c r="B30" s="44">
        <v>0.2</v>
      </c>
      <c r="C30" s="65">
        <v>3</v>
      </c>
      <c r="D30" s="11"/>
      <c r="E30" s="11"/>
      <c r="I30" s="14"/>
      <c r="J30" s="33"/>
    </row>
    <row r="31" spans="1:11" s="9" customFormat="1" ht="18.75" customHeight="1" x14ac:dyDescent="0.35">
      <c r="B31" s="10"/>
      <c r="C31" s="12"/>
      <c r="D31" s="11"/>
      <c r="E31" s="11"/>
      <c r="I31" s="14"/>
    </row>
    <row r="32" spans="1:11" s="9" customFormat="1" ht="18.75" customHeight="1" x14ac:dyDescent="0.35">
      <c r="B32" s="10"/>
      <c r="C32" s="10"/>
      <c r="D32" s="11"/>
      <c r="E32" s="11"/>
      <c r="I32" s="14"/>
    </row>
    <row r="33" spans="4:9" s="9" customFormat="1" ht="18.75" customHeight="1" x14ac:dyDescent="0.35">
      <c r="D33" s="11"/>
      <c r="E33" s="11"/>
      <c r="I33" s="14"/>
    </row>
    <row r="34" spans="4:9" s="9" customFormat="1" ht="18.75" customHeight="1" x14ac:dyDescent="0.35">
      <c r="D34" s="11"/>
      <c r="E34" s="11"/>
      <c r="I34" s="14"/>
    </row>
    <row r="35" spans="4:9" s="9" customFormat="1" ht="18.75" customHeight="1" x14ac:dyDescent="0.35">
      <c r="I35" s="14"/>
    </row>
    <row r="36" spans="4:9" s="9" customFormat="1" ht="18.75" customHeight="1" x14ac:dyDescent="0.35">
      <c r="I36" s="14"/>
    </row>
  </sheetData>
  <sheetProtection algorithmName="SHA-512" hashValue="u+Cgn0cjoHUpDrmUxt2A7LlE1a74ILaqRUUPCxuFFhtKuYHhckGYOn9ZnTbf+As3zN/lJzVkD2K+tatX+JB8Mg==" saltValue="GO+rBgidc1Hd3e8MVAcdrQ==" spinCount="100000" sheet="1" objects="1" scenarios="1"/>
  <customSheetViews>
    <customSheetView guid="{A050624F-F854-4AE0-B170-720E16D1ADEB}" showGridLines="0" showRowCol="0">
      <selection activeCell="J9" sqref="J9"/>
      <pageMargins left="0" right="0" top="0" bottom="0" header="0" footer="0"/>
      <pageSetup paperSize="9" orientation="portrait" r:id="rId1"/>
    </customSheetView>
  </customSheetViews>
  <mergeCells count="10">
    <mergeCell ref="D24:E24"/>
    <mergeCell ref="B25:C25"/>
    <mergeCell ref="D6:F6"/>
    <mergeCell ref="G6:I6"/>
    <mergeCell ref="B7:B8"/>
    <mergeCell ref="C7:C8"/>
    <mergeCell ref="D7:E7"/>
    <mergeCell ref="F7:F8"/>
    <mergeCell ref="G7:H7"/>
    <mergeCell ref="I7:I8"/>
  </mergeCells>
  <conditionalFormatting sqref="B25:C25">
    <cfRule type="expression" dxfId="3" priority="4">
      <formula>$D$9&lt;$D$19</formula>
    </cfRule>
  </conditionalFormatting>
  <conditionalFormatting sqref="C22">
    <cfRule type="cellIs" dxfId="2" priority="2" operator="equal">
      <formula>TRUE</formula>
    </cfRule>
    <cfRule type="cellIs" dxfId="1" priority="3" operator="equal">
      <formula>FALSE</formula>
    </cfRule>
  </conditionalFormatting>
  <conditionalFormatting sqref="D24:E24">
    <cfRule type="expression" dxfId="0" priority="1">
      <formula>$C$24=3</formula>
    </cfRule>
  </conditionalFormatting>
  <dataValidations disablePrompts="1" count="2">
    <dataValidation allowBlank="1" showInputMessage="1" showErrorMessage="1" promptTitle="Green Walls" prompt="The area of Green Walls is divided by two when added to the total ecological value of the site." sqref="E19 H19" xr:uid="{00000000-0002-0000-0500-000000000000}"/>
    <dataValidation allowBlank="1" showInputMessage="1" showErrorMessage="1" promptTitle="External Green Walls" prompt="Please input the total Green Wall area. _x000a__x000a_This will be divided in two when added to the total area." sqref="H12 E10 E12 H10" xr:uid="{00000000-0002-0000-0500-000001000000}"/>
  </dataValidations>
  <pageMargins left="0.7" right="0.7" top="0.75" bottom="0.75" header="0.3" footer="0.3"/>
  <pageSetup paperSize="9"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DB9C90B9D2164D8912691232D18543" ma:contentTypeVersion="17" ma:contentTypeDescription="Create a new document." ma:contentTypeScope="" ma:versionID="b10c90303ebff0e7c77b816fd84f77d1">
  <xsd:schema xmlns:xsd="http://www.w3.org/2001/XMLSchema" xmlns:xs="http://www.w3.org/2001/XMLSchema" xmlns:p="http://schemas.microsoft.com/office/2006/metadata/properties" xmlns:ns2="039355f5-e425-45e4-a2e4-66646ac4965c" xmlns:ns3="69cee579-4e2a-4f9b-aa8c-524f1856ed66" targetNamespace="http://schemas.microsoft.com/office/2006/metadata/properties" ma:root="true" ma:fieldsID="bad47aae9d65d7d007190edd2bf29d6f" ns2:_="" ns3:_="">
    <xsd:import namespace="039355f5-e425-45e4-a2e4-66646ac4965c"/>
    <xsd:import namespace="69cee579-4e2a-4f9b-aa8c-524f1856ed6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9355f5-e425-45e4-a2e4-66646ac496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cee579-4e2a-4f9b-aa8c-524f1856ed6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4df88ce-abf2-4add-be39-c173c7881d41}" ma:internalName="TaxCatchAll" ma:showField="CatchAllData" ma:web="69cee579-4e2a-4f9b-aa8c-524f1856ed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9cee579-4e2a-4f9b-aa8c-524f1856ed66">
      <UserInfo>
        <DisplayName/>
        <AccountId xsi:nil="true"/>
        <AccountType/>
      </UserInfo>
    </SharedWithUsers>
    <MediaLengthInSeconds xmlns="039355f5-e425-45e4-a2e4-66646ac4965c" xsi:nil="true"/>
    <TaxCatchAll xmlns="69cee579-4e2a-4f9b-aa8c-524f1856ed66" xsi:nil="true"/>
    <lcf76f155ced4ddcb4097134ff3c332f xmlns="039355f5-e425-45e4-a2e4-66646ac4965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8F043B-A041-4E6A-862A-D797F288D373}"/>
</file>

<file path=customXml/itemProps2.xml><?xml version="1.0" encoding="utf-8"?>
<ds:datastoreItem xmlns:ds="http://schemas.openxmlformats.org/officeDocument/2006/customXml" ds:itemID="{41CDB691-875D-4256-AA15-6AF238A5FA89}">
  <ds:schemaRefs>
    <ds:schemaRef ds:uri="http://www.w3.org/XML/1998/namespace"/>
    <ds:schemaRef ds:uri="http://purl.org/dc/elements/1.1/"/>
    <ds:schemaRef ds:uri="http://purl.org/dc/dcmitype/"/>
    <ds:schemaRef ds:uri="http://schemas.microsoft.com/office/infopath/2007/PartnerControls"/>
    <ds:schemaRef ds:uri="52985c86-f8c2-4ffb-9ed4-056f10e7bf99"/>
    <ds:schemaRef ds:uri="http://schemas.microsoft.com/office/2006/documentManagement/types"/>
    <ds:schemaRef ds:uri="a5091d4f-8901-46df-85f4-029614b39d2e"/>
    <ds:schemaRef ds:uri="http://schemas.microsoft.com/office/2006/metadata/properti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035B6B15-1234-445F-B5FD-DA389ABEA6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Change Log</vt:lpstr>
      <vt:lpstr>Instructions</vt:lpstr>
      <vt:lpstr>Discussion</vt:lpstr>
      <vt:lpstr>Ecological Value Calculator</vt:lpstr>
      <vt:lpstr>Calculator 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Rachael Lindup</dc:creator>
  <cp:keywords/>
  <dc:description/>
  <cp:lastModifiedBy>Bhumika Mistry</cp:lastModifiedBy>
  <cp:revision/>
  <dcterms:created xsi:type="dcterms:W3CDTF">2014-04-15T04:25:19Z</dcterms:created>
  <dcterms:modified xsi:type="dcterms:W3CDTF">2022-06-08T03:06:02Z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0x010100AEDB9C90B9D2164D8912691232D18543</vt:lpwstr>
  </property>
  <property fmtid="{D5CDD505-2E9C-101B-9397-08002B2CF9AE}" pid="3" name="Order">
    <vt:r8>60800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