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nzgbc.sharepoint.com/sites/GreenStarTeamSite/Buildings/Shared Documents/01_Green Star Buildings - Tech/01_Green Star Buildings Tool Review/03_Tool Resources/07 Calculators &amp; Guides/Calculators/"/>
    </mc:Choice>
  </mc:AlternateContent>
  <xr:revisionPtr revIDLastSave="1138" documentId="8_{34A274B7-65A6-4FAE-96D6-20CF170E843E}" xr6:coauthVersionLast="47" xr6:coauthVersionMax="47" xr10:uidLastSave="{4377A346-C02D-4878-BC35-AF458A6F3379}"/>
  <bookViews>
    <workbookView xWindow="-38520" yWindow="-5520" windowWidth="38640" windowHeight="21120" activeTab="4" xr2:uid="{00000000-000D-0000-FFFF-FFFF00000000}"/>
  </bookViews>
  <sheets>
    <sheet name="INTRODUCTION" sheetId="1" r:id="rId1"/>
    <sheet name="GUIDE" sheetId="12" r:id="rId2"/>
    <sheet name="WASTE CALCULATOR" sheetId="7" r:id="rId3"/>
    <sheet name="SEPARATION" sheetId="5" r:id="rId4"/>
    <sheet name="STORAGE" sheetId="2" r:id="rId5"/>
    <sheet name="ACCESS" sheetId="4" r:id="rId6"/>
    <sheet name="DESIGN" sheetId="8" r:id="rId7"/>
    <sheet name="DATA" sheetId="9" r:id="rId8"/>
    <sheet name="FAQ" sheetId="11" r:id="rId9"/>
  </sheets>
  <definedNames>
    <definedName name="Bin_Code">STORAGE!$C$8</definedName>
    <definedName name="CRT" localSheetId="3">SEPARATION!$C$36:$K$36</definedName>
    <definedName name="CRT">STORAGE!$C$9</definedName>
    <definedName name="FDG" localSheetId="3">SEPARATION!$C$41:$K$41</definedName>
    <definedName name="FDG">STORAGE!$C$28</definedName>
    <definedName name="FEL" localSheetId="3">SEPARATION!$C$38:$K$38</definedName>
    <definedName name="FEL">STORAGE!$C$18</definedName>
    <definedName name="FXB" localSheetId="3">SEPARATION!$C$42:$K$42</definedName>
    <definedName name="FXB">STORAGE!$C$30</definedName>
    <definedName name="HOOK" localSheetId="3">SEPARATION!$C$40:$K$40</definedName>
    <definedName name="HOOK">STORAGE!$C$25</definedName>
    <definedName name="MGB" localSheetId="3">SEPARATION!$C$37:$K$37</definedName>
    <definedName name="MGB">STORAGE!$C$11</definedName>
    <definedName name="OTHER">SEPARATION!$C$43:$K$43</definedName>
    <definedName name="SKIP" localSheetId="3">SEPARATION!$C$39:$K$39</definedName>
    <definedName name="SKIP">STORAGE!$C$22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5" i="5" l="1"/>
  <c r="F71" i="5"/>
  <c r="F70" i="5" s="1"/>
  <c r="F72" i="5"/>
  <c r="F73" i="5"/>
  <c r="F50" i="5"/>
  <c r="F51" i="5"/>
  <c r="F52" i="5"/>
  <c r="C10" i="2"/>
  <c r="C8" i="7"/>
  <c r="C33" i="2"/>
  <c r="F49" i="5" l="1"/>
  <c r="C17" i="7"/>
  <c r="F17" i="7" s="1"/>
  <c r="C18" i="7"/>
  <c r="F18" i="7" s="1"/>
  <c r="C19" i="7"/>
  <c r="F19" i="7" s="1"/>
  <c r="C20" i="7"/>
  <c r="D20" i="7" s="1"/>
  <c r="C21" i="7"/>
  <c r="F21" i="7" s="1"/>
  <c r="C22" i="7"/>
  <c r="F22" i="7" s="1"/>
  <c r="C16" i="7"/>
  <c r="D16" i="7" s="1"/>
  <c r="C37" i="2"/>
  <c r="G37" i="2" s="1"/>
  <c r="C36" i="2"/>
  <c r="G36" i="2" s="1"/>
  <c r="C35" i="2"/>
  <c r="G35" i="2" s="1"/>
  <c r="C34" i="2"/>
  <c r="G34" i="2" s="1"/>
  <c r="C38" i="2"/>
  <c r="G38" i="2" s="1"/>
  <c r="C39" i="2"/>
  <c r="G39" i="2" s="1"/>
  <c r="C47" i="2" a="1"/>
  <c r="C47" i="2" s="1"/>
  <c r="C48" i="2" a="1"/>
  <c r="C48" i="2" s="1"/>
  <c r="C49" i="2" a="1"/>
  <c r="C49" i="2" s="1"/>
  <c r="C50" i="2" a="1"/>
  <c r="C50" i="2" s="1"/>
  <c r="C51" i="2" a="1"/>
  <c r="C51" i="2" s="1"/>
  <c r="E51" i="2" s="1"/>
  <c r="C52" i="2" a="1"/>
  <c r="C52" i="2" s="1"/>
  <c r="E52" i="2" s="1"/>
  <c r="C53" i="2" a="1"/>
  <c r="C53" i="2" s="1"/>
  <c r="E53" i="2" s="1"/>
  <c r="C54" i="2" a="1"/>
  <c r="C54" i="2" s="1"/>
  <c r="E54" i="2" s="1"/>
  <c r="C55" i="2" a="1"/>
  <c r="C55" i="2" s="1"/>
  <c r="E55" i="2" s="1"/>
  <c r="C56" i="2" a="1"/>
  <c r="C56" i="2" s="1"/>
  <c r="E56" i="2" s="1"/>
  <c r="C57" i="2" a="1"/>
  <c r="C57" i="2" s="1"/>
  <c r="E57" i="2" s="1"/>
  <c r="C58" i="2" a="1"/>
  <c r="C58" i="2" s="1"/>
  <c r="E58" i="2" s="1"/>
  <c r="G11" i="2"/>
  <c r="G12" i="2"/>
  <c r="G13" i="2"/>
  <c r="G14" i="2"/>
  <c r="G15" i="2"/>
  <c r="G16" i="2"/>
  <c r="G18" i="2"/>
  <c r="G19" i="2"/>
  <c r="G20" i="2"/>
  <c r="G22" i="2"/>
  <c r="G23" i="2"/>
  <c r="G25" i="2"/>
  <c r="G26" i="2"/>
  <c r="G28" i="2"/>
  <c r="G30" i="2"/>
  <c r="G31" i="2"/>
  <c r="G32" i="2"/>
  <c r="C40" i="2"/>
  <c r="G40" i="2" s="1"/>
  <c r="G33" i="2"/>
  <c r="C29" i="2"/>
  <c r="G29" i="2" s="1"/>
  <c r="C27" i="2"/>
  <c r="G27" i="2" s="1"/>
  <c r="C24" i="2"/>
  <c r="G24" i="2" s="1"/>
  <c r="C17" i="2"/>
  <c r="G17" i="2" s="1"/>
  <c r="G10" i="2"/>
  <c r="C21" i="2"/>
  <c r="G21" i="2" s="1"/>
  <c r="E22" i="7" l="1"/>
  <c r="E21" i="7"/>
  <c r="E18" i="7"/>
  <c r="E19" i="7"/>
  <c r="D22" i="7"/>
  <c r="D21" i="7"/>
  <c r="D19" i="7"/>
  <c r="D18" i="7"/>
  <c r="F20" i="7"/>
  <c r="E20" i="7"/>
  <c r="E16" i="7"/>
  <c r="D17" i="7"/>
  <c r="E17" i="7"/>
  <c r="F16" i="7"/>
  <c r="C46" i="2" a="1"/>
  <c r="C46" i="2" s="1"/>
  <c r="E46" i="2" s="1"/>
  <c r="E50" i="2"/>
  <c r="E48" i="2"/>
  <c r="E49" i="2"/>
  <c r="F62" i="5"/>
  <c r="F63" i="5"/>
  <c r="F64" i="5"/>
  <c r="F65" i="5"/>
  <c r="F66" i="5"/>
  <c r="F67" i="5"/>
  <c r="F68" i="5"/>
  <c r="G9" i="2" l="1"/>
  <c r="C45" i="2" s="1" a="1"/>
  <c r="C45" i="2" s="1"/>
  <c r="E45" i="2" s="1"/>
  <c r="F56" i="5"/>
  <c r="F61" i="5"/>
  <c r="F60" i="5"/>
  <c r="F59" i="5"/>
  <c r="F58" i="5"/>
  <c r="F57" i="5"/>
  <c r="F55" i="5"/>
  <c r="C23" i="7" l="1"/>
  <c r="G75" i="5" s="1"/>
  <c r="F54" i="5"/>
  <c r="F75" i="5" l="1"/>
  <c r="I56" i="5" l="1"/>
  <c r="I71" i="5"/>
  <c r="I72" i="5"/>
  <c r="I73" i="5"/>
  <c r="I50" i="5"/>
  <c r="I51" i="5"/>
  <c r="I52" i="5"/>
  <c r="I68" i="5"/>
  <c r="I62" i="5"/>
  <c r="I55" i="5"/>
  <c r="I64" i="5"/>
  <c r="I63" i="5"/>
  <c r="I61" i="5"/>
  <c r="I49" i="5"/>
  <c r="I54" i="5"/>
  <c r="I70" i="5"/>
  <c r="I60" i="5"/>
  <c r="I58" i="5"/>
  <c r="I67" i="5"/>
  <c r="I59" i="5"/>
  <c r="I66" i="5"/>
  <c r="I65" i="5"/>
  <c r="I57" i="5"/>
  <c r="F23" i="7"/>
  <c r="G70" i="5" s="1"/>
  <c r="E23" i="7"/>
  <c r="G54" i="5" s="1"/>
  <c r="D23" i="7"/>
  <c r="G49" i="5" s="1"/>
  <c r="I75" i="5" l="1"/>
  <c r="H49" i="5"/>
  <c r="H70" i="5"/>
  <c r="H54" i="5"/>
  <c r="H75" i="5" l="1"/>
  <c r="E47" i="2"/>
  <c r="E59" i="2" s="1"/>
  <c r="E60" i="2" l="1"/>
  <c r="E61" i="2" s="1"/>
  <c r="L60" i="2" s="1"/>
</calcChain>
</file>

<file path=xl/sharedStrings.xml><?xml version="1.0" encoding="utf-8"?>
<sst xmlns="http://schemas.openxmlformats.org/spreadsheetml/2006/main" count="408" uniqueCount="263">
  <si>
    <t>Green Star Buildings</t>
  </si>
  <si>
    <t>Credit 4</t>
  </si>
  <si>
    <t>Responsible Resource Management</t>
  </si>
  <si>
    <t>Outcome</t>
  </si>
  <si>
    <t>Operational waste and recovery streams can be separated and recovered in a safe and efficient manner.</t>
  </si>
  <si>
    <t>Criteria</t>
  </si>
  <si>
    <r>
      <t xml:space="preserve">There are two pathways available in this credit: a ‘Performance Pathway’ that relies on specialised waste management solutions, or a ‘Prescriptive Pathway’ that outlines specific best practice requirements.
</t>
    </r>
    <r>
      <rPr>
        <b/>
        <sz val="11"/>
        <color theme="1"/>
        <rFont val="Avenir Next LT Pro"/>
        <family val="2"/>
      </rPr>
      <t xml:space="preserve">Performance Pathway: Specialist Plan
</t>
    </r>
    <r>
      <rPr>
        <sz val="11"/>
        <color theme="1"/>
        <rFont val="Avenir Next LT Pro"/>
        <family val="2"/>
      </rPr>
      <t xml:space="preserve">
A qualified waste auditor or waste specialist prepares and implements an Operational Waste Management Plan (OWMP) for the project in accordance with best practice approaches and this is reflected in the building’s design.
</t>
    </r>
    <r>
      <rPr>
        <b/>
        <sz val="11"/>
        <color theme="1"/>
        <rFont val="Avenir Next LT Pro"/>
        <family val="2"/>
      </rPr>
      <t xml:space="preserve">Prescriptive Pathway: Facilities
</t>
    </r>
    <r>
      <rPr>
        <sz val="11"/>
        <color theme="1"/>
        <rFont val="Avenir Next LT Pro"/>
        <family val="2"/>
      </rPr>
      <t xml:space="preserve">
The building is designed for the separation of waste and recovery streams, provides a dedicated and adequately sized waste storage area(s), and ensures safe and efficient access to the waste storage area(s) for both occupants and the waste and recovery collection contractors. A waste specialist or waste contractor must sign off on the final design and provide confirmation that the proposed operational waste management system utilised to inform the final design is accurate and correct.</t>
    </r>
  </si>
  <si>
    <t>Requirements: Minimum Expectations</t>
  </si>
  <si>
    <t xml:space="preserve">Performance Pathway:
Specialist Plan </t>
  </si>
  <si>
    <r>
      <t xml:space="preserve">The project must comply with the </t>
    </r>
    <r>
      <rPr>
        <b/>
        <sz val="11"/>
        <rFont val="Avenir Next LT Pro"/>
        <family val="2"/>
      </rPr>
      <t>two</t>
    </r>
    <r>
      <rPr>
        <sz val="11"/>
        <rFont val="Avenir Next LT Pro"/>
        <family val="2"/>
      </rPr>
      <t xml:space="preserve"> following criteria if the Performance Pathway is followed:
- Preparation and Implementation of Operational Waste Management Plan (OWMP)
- OWMP prepared by qualified waste auditor or waste specialist</t>
    </r>
  </si>
  <si>
    <t xml:space="preserve">Prescriptive Pathway:
Facilities </t>
  </si>
  <si>
    <r>
      <t xml:space="preserve">The project must comply with the </t>
    </r>
    <r>
      <rPr>
        <b/>
        <sz val="11"/>
        <rFont val="Avenir Next LT Pro"/>
        <family val="2"/>
      </rPr>
      <t>four</t>
    </r>
    <r>
      <rPr>
        <sz val="11"/>
        <rFont val="Avenir Next LT Pro"/>
        <family val="2"/>
      </rPr>
      <t xml:space="preserve"> following criteria if the Prescriptive Pathway is followed:
- Separation of waste and recovery streams
- Dedicated waste storage area(s)
- Access to waste storage area(s) 
- Final sign-off by waste specialist or waste contractor is required</t>
    </r>
  </si>
  <si>
    <t>NZGBC Operational Waste Calculator v1.0</t>
  </si>
  <si>
    <t>Purpose</t>
  </si>
  <si>
    <t>Provide a process for calculating an appropriately sized waste storage area. This process has been created to mainly support Prescriptive Pathway submissions, but they can be utilised to support a Performance Pathway submission.</t>
  </si>
  <si>
    <t>Function</t>
  </si>
  <si>
    <t>User to complete the following worksheets:</t>
  </si>
  <si>
    <r>
      <rPr>
        <b/>
        <sz val="11"/>
        <color theme="1"/>
        <rFont val="Avenir Next LT Pro"/>
        <family val="2"/>
      </rPr>
      <t xml:space="preserve">WASTE CALCULATOR
</t>
    </r>
    <r>
      <rPr>
        <sz val="11"/>
        <color theme="1"/>
        <rFont val="Avenir Next LT Pro"/>
        <family val="2"/>
      </rPr>
      <t>Calculate the expected volume of waste and recovery streams per week for a building</t>
    </r>
  </si>
  <si>
    <r>
      <rPr>
        <b/>
        <sz val="11"/>
        <rFont val="Avenir Next LT Pro"/>
        <family val="2"/>
      </rPr>
      <t xml:space="preserve">SEPARATION
</t>
    </r>
    <r>
      <rPr>
        <sz val="11"/>
        <rFont val="Avenir Next LT Pro"/>
        <family val="2"/>
      </rPr>
      <t>Confirm that the waste and recovery services (including bin sizes, bin counts and collection frequency) meet / exceed the calculated weekly volume</t>
    </r>
  </si>
  <si>
    <r>
      <rPr>
        <b/>
        <sz val="11"/>
        <color theme="1"/>
        <rFont val="Avenir Next LT Pro"/>
        <family val="2"/>
      </rPr>
      <t xml:space="preserve">STORAGE
</t>
    </r>
    <r>
      <rPr>
        <sz val="11"/>
        <color theme="1"/>
        <rFont val="Avenir Next LT Pro"/>
        <family val="2"/>
      </rPr>
      <t>Calculate the preliminary floor area (m</t>
    </r>
    <r>
      <rPr>
        <vertAlign val="superscript"/>
        <sz val="11"/>
        <color theme="1"/>
        <rFont val="Avenir Next LT Pro"/>
        <family val="2"/>
      </rPr>
      <t>2</t>
    </r>
    <r>
      <rPr>
        <sz val="11"/>
        <color theme="1"/>
        <rFont val="Avenir Next LT Pro"/>
        <family val="2"/>
      </rPr>
      <t>) of an adequately sized waste storage area based on the waste and recovery services</t>
    </r>
  </si>
  <si>
    <t>Support</t>
  </si>
  <si>
    <t>User is provided additional supporting information on the following worksheets:</t>
  </si>
  <si>
    <r>
      <rPr>
        <b/>
        <sz val="11"/>
        <color theme="1"/>
        <rFont val="Avenir Next LT Pro"/>
        <family val="2"/>
      </rPr>
      <t xml:space="preserve">ACCESS
</t>
    </r>
    <r>
      <rPr>
        <sz val="11"/>
        <color theme="1"/>
        <rFont val="Avenir Next LT Pro"/>
        <family val="2"/>
      </rPr>
      <t>Information on collection vehicles and operating dimensions to be utilised to confirm suitable access is provided</t>
    </r>
  </si>
  <si>
    <r>
      <rPr>
        <b/>
        <sz val="11"/>
        <color theme="1"/>
        <rFont val="Avenir Next LT Pro"/>
        <family val="2"/>
      </rPr>
      <t xml:space="preserve">DESIGN
</t>
    </r>
    <r>
      <rPr>
        <sz val="11"/>
        <color theme="1"/>
        <rFont val="Avenir Next LT Pro"/>
        <family val="2"/>
      </rPr>
      <t>Information on elements to consider when designing a waste storage area</t>
    </r>
  </si>
  <si>
    <r>
      <rPr>
        <b/>
        <sz val="11"/>
        <color theme="1"/>
        <rFont val="Avenir Next LT Pro"/>
        <family val="2"/>
      </rPr>
      <t xml:space="preserve">DATA
</t>
    </r>
    <r>
      <rPr>
        <sz val="11"/>
        <color theme="1"/>
        <rFont val="Avenir Next LT Pro"/>
        <family val="2"/>
      </rPr>
      <t>High-level information on the data that feeds into the calculations used to create the NZGBC Operational Waste Calculator v1.0</t>
    </r>
  </si>
  <si>
    <r>
      <rPr>
        <b/>
        <sz val="11"/>
        <color theme="1"/>
        <rFont val="Avenir Next LT Pro"/>
        <family val="2"/>
      </rPr>
      <t xml:space="preserve">FAQ
</t>
    </r>
    <r>
      <rPr>
        <sz val="11"/>
        <color theme="1"/>
        <rFont val="Avenir Next LT Pro"/>
        <family val="2"/>
      </rPr>
      <t>Some frequently asked questions raised by professionals and experts during the development of the NZGBC Operational Waste Calculator v1.0</t>
    </r>
  </si>
  <si>
    <t>Guidelines</t>
  </si>
  <si>
    <t>This section provides guidance on how to use the NZGBC Operational Waste Calculator v1.0.</t>
  </si>
  <si>
    <t>The core function of the NZGBC Operational Waste Calculator v1.0 is to provide a methodology to calculate the floor area of an adequately sized primary waste storage area.</t>
  </si>
  <si>
    <t>Methodology</t>
  </si>
  <si>
    <t>This methodology follows 3 logical steps:</t>
  </si>
  <si>
    <t>Step 1</t>
  </si>
  <si>
    <r>
      <rPr>
        <b/>
        <sz val="11"/>
        <color theme="1"/>
        <rFont val="Avenir Next LT Pro"/>
        <family val="2"/>
      </rPr>
      <t>WASTE CALCULATOR:</t>
    </r>
    <r>
      <rPr>
        <sz val="11"/>
        <color theme="1"/>
        <rFont val="Avenir Next LT Pro"/>
        <family val="2"/>
      </rPr>
      <t xml:space="preserve"> Calculate the expected volume of waste and recovery streams per week for a building</t>
    </r>
  </si>
  <si>
    <r>
      <t xml:space="preserve">There are two suitable methods to calculate the expected waste volumes to be generated from the building once it is fully operational:
</t>
    </r>
    <r>
      <rPr>
        <b/>
        <sz val="11"/>
        <color theme="1"/>
        <rFont val="Avenir Next LT Pro"/>
        <family val="2"/>
      </rPr>
      <t xml:space="preserve">Method 1: Real-World Historical Data
</t>
    </r>
    <r>
      <rPr>
        <sz val="11"/>
        <color theme="1"/>
        <rFont val="Avenir Next LT Pro"/>
        <family val="2"/>
      </rPr>
      <t xml:space="preserve"> - This is the preferred method as it utilises the most relevant data to your building
 - e.g. If you know the tenant of your new industrial building, utilising real-world data from other facilities operated by this tenant would be the best option
Follow the instructions on the </t>
    </r>
    <r>
      <rPr>
        <b/>
        <sz val="11"/>
        <color rgb="FF2C7E00"/>
        <rFont val="Avenir Next LT Pro"/>
        <family val="2"/>
      </rPr>
      <t>WASTE CALCULATOR</t>
    </r>
    <r>
      <rPr>
        <sz val="11"/>
        <color theme="1"/>
        <rFont val="Avenir Next LT Pro"/>
        <family val="2"/>
      </rPr>
      <t xml:space="preserve"> sheet, and fill in the following blue cells:
Building typology
GFA of building
General waste (L/week)
Recycling (L/week)
Food waste (L/week)
The </t>
    </r>
    <r>
      <rPr>
        <i/>
        <sz val="11"/>
        <color theme="1"/>
        <rFont val="Avenir Next LT Pro"/>
        <family val="2"/>
      </rPr>
      <t>total waste (L/week)</t>
    </r>
    <r>
      <rPr>
        <sz val="11"/>
        <color theme="1"/>
        <rFont val="Avenir Next LT Pro"/>
        <family val="2"/>
      </rPr>
      <t xml:space="preserve"> will automatically be calculated.
If you utilise Method 1, the values will automatically pull through into the </t>
    </r>
    <r>
      <rPr>
        <b/>
        <sz val="11"/>
        <color rgb="FF2C7E00"/>
        <rFont val="Avenir Next LT Pro"/>
        <family val="2"/>
      </rPr>
      <t>SEPARATION</t>
    </r>
    <r>
      <rPr>
        <sz val="11"/>
        <color theme="1"/>
        <rFont val="Avenir Next LT Pro"/>
        <family val="2"/>
      </rPr>
      <t xml:space="preserve"> sheet and be displayed in the </t>
    </r>
    <r>
      <rPr>
        <i/>
        <sz val="11"/>
        <color theme="1"/>
        <rFont val="Avenir Next LT Pro"/>
        <family val="2"/>
      </rPr>
      <t>Volume Required (L/week)</t>
    </r>
    <r>
      <rPr>
        <sz val="11"/>
        <color theme="1"/>
        <rFont val="Avenir Next LT Pro"/>
        <family val="2"/>
      </rPr>
      <t xml:space="preserve"> column.
If you only have real-world data for the </t>
    </r>
    <r>
      <rPr>
        <i/>
        <sz val="11"/>
        <color theme="1"/>
        <rFont val="Avenir Next LT Pro"/>
        <family val="2"/>
      </rPr>
      <t>total waste (L/week)</t>
    </r>
    <r>
      <rPr>
        <sz val="11"/>
        <color theme="1"/>
        <rFont val="Avenir Next LT Pro"/>
        <family val="2"/>
      </rPr>
      <t xml:space="preserve"> and no split between general waste, recycling and food waste, you can utilise the following split:
General waste - 30%
Recycling - 62%
Food Waste - 8%
For more information on this, view the </t>
    </r>
    <r>
      <rPr>
        <b/>
        <sz val="11"/>
        <color rgb="FF2C7E00"/>
        <rFont val="Avenir Next LT Pro"/>
        <family val="2"/>
      </rPr>
      <t>DATA</t>
    </r>
    <r>
      <rPr>
        <sz val="11"/>
        <color theme="1"/>
        <rFont val="Avenir Next LT Pro"/>
        <family val="2"/>
      </rPr>
      <t xml:space="preserve"> sheet.</t>
    </r>
  </si>
  <si>
    <r>
      <rPr>
        <b/>
        <sz val="11"/>
        <color theme="1"/>
        <rFont val="Avenir Next LT Pro"/>
        <family val="2"/>
      </rPr>
      <t>Method 2: Waste Generation Rates from NZGBC Operational Waste Calculator v1.0</t>
    </r>
    <r>
      <rPr>
        <sz val="11"/>
        <color theme="1"/>
        <rFont val="Avenir Next LT Pro"/>
        <family val="2"/>
      </rPr>
      <t xml:space="preserve">
 - This is the option to utilise if no suitable data is available
 - e.g. If you do not know the tenant of your new industrial building, utilising the Industrial building typology waste generation rate from waste calculator would be a suitable option
Follow the instructions on the </t>
    </r>
    <r>
      <rPr>
        <b/>
        <sz val="11"/>
        <color rgb="FF2C7E00"/>
        <rFont val="Avenir Next LT Pro"/>
        <family val="2"/>
      </rPr>
      <t>WASTE CALCULATOR</t>
    </r>
    <r>
      <rPr>
        <sz val="11"/>
        <color theme="1"/>
        <rFont val="Avenir Next LT Pro"/>
        <family val="2"/>
      </rPr>
      <t xml:space="preserve"> sheet, and fill in the relevant blue cells assocaited with the GFA for your building / development:
Enter the GFA of applicable building typology or building typologies (m</t>
    </r>
    <r>
      <rPr>
        <vertAlign val="superscript"/>
        <sz val="11"/>
        <color theme="1"/>
        <rFont val="Avenir Next LT Pro"/>
        <family val="2"/>
      </rPr>
      <t>2</t>
    </r>
    <r>
      <rPr>
        <sz val="11"/>
        <color theme="1"/>
        <rFont val="Avenir Next LT Pro"/>
        <family val="2"/>
      </rPr>
      <t xml:space="preserve">)
The waste volume calculations will automatically be calculated.
These values will automatically pull through into the </t>
    </r>
    <r>
      <rPr>
        <b/>
        <sz val="11"/>
        <color rgb="FF2C7E00"/>
        <rFont val="Avenir Next LT Pro"/>
        <family val="2"/>
      </rPr>
      <t>SEPARATION</t>
    </r>
    <r>
      <rPr>
        <sz val="11"/>
        <color theme="1"/>
        <rFont val="Avenir Next LT Pro"/>
        <family val="2"/>
      </rPr>
      <t xml:space="preserve"> sheet and be displayed in the </t>
    </r>
    <r>
      <rPr>
        <i/>
        <sz val="11"/>
        <color theme="1"/>
        <rFont val="Avenir Next LT Pro"/>
        <family val="2"/>
      </rPr>
      <t>Volume Required (L/week)</t>
    </r>
    <r>
      <rPr>
        <sz val="11"/>
        <color theme="1"/>
        <rFont val="Avenir Next LT Pro"/>
        <family val="2"/>
      </rPr>
      <t xml:space="preserve"> column.
Note: The formula in the </t>
    </r>
    <r>
      <rPr>
        <b/>
        <sz val="11"/>
        <color rgb="FF2C7E00"/>
        <rFont val="Avenir Next LT Pro"/>
        <family val="2"/>
      </rPr>
      <t>SEPARATION</t>
    </r>
    <r>
      <rPr>
        <sz val="11"/>
        <color theme="1"/>
        <rFont val="Avenir Next LT Pro"/>
        <family val="2"/>
      </rPr>
      <t xml:space="preserve"> sheet prioritises Method 1, so if you you enter data in both sections, the Method 1 data will be displayed in the </t>
    </r>
    <r>
      <rPr>
        <b/>
        <sz val="11"/>
        <color rgb="FF2C7E00"/>
        <rFont val="Avenir Next LT Pro"/>
        <family val="2"/>
      </rPr>
      <t>SEPARATION</t>
    </r>
    <r>
      <rPr>
        <sz val="11"/>
        <color theme="1"/>
        <rFont val="Avenir Next LT Pro"/>
        <family val="2"/>
      </rPr>
      <t xml:space="preserve"> sheet.</t>
    </r>
  </si>
  <si>
    <t>Step 2</t>
  </si>
  <si>
    <r>
      <rPr>
        <b/>
        <sz val="11"/>
        <color theme="1"/>
        <rFont val="Avenir Next LT Pro"/>
        <family val="2"/>
      </rPr>
      <t>SEPARATION:</t>
    </r>
    <r>
      <rPr>
        <sz val="11"/>
        <color theme="1"/>
        <rFont val="Avenir Next LT Pro"/>
        <family val="2"/>
      </rPr>
      <t xml:space="preserve"> Confirm that the waste and recovery services (including bin sizes, bin counts and collection frequency) to meet / exceed the calculated weekly volume</t>
    </r>
  </si>
  <si>
    <r>
      <t xml:space="preserve">Refering to the </t>
    </r>
    <r>
      <rPr>
        <b/>
        <sz val="11"/>
        <color rgb="FF2C7E00"/>
        <rFont val="Avenir Next LT Pro"/>
        <family val="2"/>
      </rPr>
      <t>SEPARATION</t>
    </r>
    <r>
      <rPr>
        <sz val="11"/>
        <color theme="1"/>
        <rFont val="Avenir Next LT Pro"/>
        <family val="2"/>
      </rPr>
      <t xml:space="preserve"> sheet, confirm the following services or systems will be implemented by filling in the blue cells:
Minimum Expected Streams - Confirm the service per material, and confirm compliance by choosing 'YES'.
Minimum Expected Systems - Confirm the system per material, and confirm compliance by choosing 'YES'.
Additional Streams - Where applicable, confirm any additional materials and the service that will manage it.
Review the </t>
    </r>
    <r>
      <rPr>
        <i/>
        <sz val="11"/>
        <color theme="1"/>
        <rFont val="Avenir Next LT Pro"/>
        <family val="2"/>
      </rPr>
      <t>Bin Types</t>
    </r>
    <r>
      <rPr>
        <sz val="11"/>
        <color theme="1"/>
        <rFont val="Avenir Next LT Pro"/>
        <family val="2"/>
      </rPr>
      <t xml:space="preserve"> section. The most common bin types and sizes are provided. If the exact bin type and size combination used for the building is not shown by default, fill in the actual size (L) into the applicable blue cells. If the type of bin is not on the list, or no bin will be used (i.e. bale), then manually provide a size (L) under the </t>
    </r>
    <r>
      <rPr>
        <i/>
        <sz val="11"/>
        <color theme="1"/>
        <rFont val="Avenir Next LT Pro"/>
        <family val="2"/>
      </rPr>
      <t xml:space="preserve">Other </t>
    </r>
    <r>
      <rPr>
        <sz val="11"/>
        <color theme="1"/>
        <rFont val="Avenir Next LT Pro"/>
        <family val="2"/>
      </rPr>
      <t xml:space="preserve">bin type.
The waste services (bin size, bin count and collection frequency) must meet or exceed the calculated weekly volume of waste and recoverables.
</t>
    </r>
    <r>
      <rPr>
        <b/>
        <i/>
        <sz val="11"/>
        <rFont val="Avenir Next LT Pro"/>
        <family val="2"/>
      </rPr>
      <t xml:space="preserve">Calculated volume of waste and recoverables ≤ [bin volume] × [bin count] x [collection frequency]
</t>
    </r>
    <r>
      <rPr>
        <sz val="11"/>
        <rFont val="Avenir Next LT Pro"/>
        <family val="2"/>
      </rPr>
      <t xml:space="preserve">To confirm complaince, complete the table at the bottom of the </t>
    </r>
    <r>
      <rPr>
        <b/>
        <sz val="11"/>
        <color rgb="FF2C7E00"/>
        <rFont val="Avenir Next LT Pro"/>
        <family val="2"/>
      </rPr>
      <t>SEPARATION</t>
    </r>
    <r>
      <rPr>
        <sz val="11"/>
        <rFont val="Avenir Next LT Pro"/>
        <family val="2"/>
      </rPr>
      <t xml:space="preserve"> sheet.</t>
    </r>
    <r>
      <rPr>
        <sz val="11"/>
        <color theme="1"/>
        <rFont val="Avenir Next LT Pro"/>
        <family val="2"/>
      </rPr>
      <t xml:space="preserve">
Fill in the recycling services
Choose the applicable Bin Code
Choose the applicable Bin Size (these are linked to the Bin Code, and will provide options based on the Bin Sizes table)
Fill in the Bin Count
Fill in the Collections/week
The </t>
    </r>
    <r>
      <rPr>
        <i/>
        <sz val="11"/>
        <color theme="1"/>
        <rFont val="Avenir Next LT Pro"/>
        <family val="2"/>
      </rPr>
      <t>Volume Serviced (L/week)</t>
    </r>
    <r>
      <rPr>
        <sz val="11"/>
        <color theme="1"/>
        <rFont val="Avenir Next LT Pro"/>
        <family val="2"/>
      </rPr>
      <t xml:space="preserve"> will be automatically calculated, and if this is equal to or exceeds the </t>
    </r>
    <r>
      <rPr>
        <i/>
        <sz val="11"/>
        <color theme="1"/>
        <rFont val="Avenir Next LT Pro"/>
        <family val="2"/>
      </rPr>
      <t>Volume Required (L/week)</t>
    </r>
    <r>
      <rPr>
        <sz val="11"/>
        <color theme="1"/>
        <rFont val="Avenir Next LT Pro"/>
        <family val="2"/>
      </rPr>
      <t xml:space="preserve">, a </t>
    </r>
    <r>
      <rPr>
        <sz val="11"/>
        <color rgb="FF2C7E00"/>
        <rFont val="Avenir Next LT Pro"/>
        <family val="2"/>
      </rPr>
      <t>YES</t>
    </r>
    <r>
      <rPr>
        <sz val="11"/>
        <color theme="1"/>
        <rFont val="Avenir Next LT Pro"/>
        <family val="2"/>
      </rPr>
      <t xml:space="preserve"> will be shown, confirming compliance.
If a </t>
    </r>
    <r>
      <rPr>
        <sz val="11"/>
        <color rgb="FFDF0000"/>
        <rFont val="Avenir Next LT Pro"/>
        <family val="2"/>
      </rPr>
      <t>NO</t>
    </r>
    <r>
      <rPr>
        <sz val="11"/>
        <color theme="1"/>
        <rFont val="Avenir Next LT Pro"/>
        <family val="2"/>
      </rPr>
      <t xml:space="preserve"> is shown, then the waste services will need to be tweaked until compliance is confirmed.</t>
    </r>
  </si>
  <si>
    <t>Step 3</t>
  </si>
  <si>
    <r>
      <rPr>
        <b/>
        <sz val="11"/>
        <color theme="1"/>
        <rFont val="Avenir Next LT Pro"/>
        <family val="2"/>
      </rPr>
      <t>STORAGE:</t>
    </r>
    <r>
      <rPr>
        <sz val="11"/>
        <color theme="1"/>
        <rFont val="Avenir Next LT Pro"/>
        <family val="2"/>
      </rPr>
      <t xml:space="preserve"> Calculate the preliminary floor area (m</t>
    </r>
    <r>
      <rPr>
        <vertAlign val="superscript"/>
        <sz val="11"/>
        <color theme="1"/>
        <rFont val="Avenir Next LT Pro"/>
        <family val="2"/>
      </rPr>
      <t>2</t>
    </r>
    <r>
      <rPr>
        <sz val="11"/>
        <color theme="1"/>
        <rFont val="Avenir Next LT Pro"/>
        <family val="2"/>
      </rPr>
      <t>) of an adequately sized waste storage area based on the waste and recovery services</t>
    </r>
  </si>
  <si>
    <r>
      <t xml:space="preserve">Refering to the </t>
    </r>
    <r>
      <rPr>
        <b/>
        <sz val="11"/>
        <color rgb="FF2C7E00"/>
        <rFont val="Avenir Next LT Pro"/>
        <family val="2"/>
      </rPr>
      <t>STORAGE</t>
    </r>
    <r>
      <rPr>
        <sz val="11"/>
        <color theme="1"/>
        <rFont val="Avenir Next LT Pro"/>
        <family val="2"/>
      </rPr>
      <t xml:space="preserve"> sheet, the first section shows the </t>
    </r>
    <r>
      <rPr>
        <i/>
        <sz val="11"/>
        <color theme="1"/>
        <rFont val="Avenir Next LT Pro"/>
        <family val="2"/>
      </rPr>
      <t>Bin Dimensions</t>
    </r>
    <r>
      <rPr>
        <sz val="11"/>
        <color theme="1"/>
        <rFont val="Avenir Next LT Pro"/>
        <family val="2"/>
      </rPr>
      <t xml:space="preserve">. This table provides the dimensions and floor area of the most common bin types.
If you have entered a custom bin size in the </t>
    </r>
    <r>
      <rPr>
        <b/>
        <sz val="11"/>
        <color rgb="FF2C7E00"/>
        <rFont val="Avenir Next LT Pro"/>
        <family val="2"/>
      </rPr>
      <t>SEPARATION</t>
    </r>
    <r>
      <rPr>
        <sz val="11"/>
        <color theme="1"/>
        <rFont val="Avenir Next LT Pro"/>
        <family val="2"/>
      </rPr>
      <t xml:space="preserve"> sheet, the size (L) will automatically pull through into the table, but you are required to manually enter the dimensions (Depth, Width, Height) for that custom bin in the blue cells provided. The floor area of that bin will be automatically calculated.
Finally, utilise the </t>
    </r>
    <r>
      <rPr>
        <i/>
        <sz val="11"/>
        <color theme="1"/>
        <rFont val="Avenir Next LT Pro"/>
        <family val="2"/>
      </rPr>
      <t>Waste Area Size</t>
    </r>
    <r>
      <rPr>
        <sz val="11"/>
        <color theme="1"/>
        <rFont val="Avenir Next LT Pro"/>
        <family val="2"/>
      </rPr>
      <t xml:space="preserve"> section to calculate the Preliminary Total Floor Area (m</t>
    </r>
    <r>
      <rPr>
        <vertAlign val="superscript"/>
        <sz val="11"/>
        <color theme="1"/>
        <rFont val="Avenir Next LT Pro"/>
        <family val="2"/>
      </rPr>
      <t>2</t>
    </r>
    <r>
      <rPr>
        <sz val="11"/>
        <color theme="1"/>
        <rFont val="Avenir Next LT Pro"/>
        <family val="2"/>
      </rPr>
      <t>) for the waste storage area.
Choose the applicable Bin Code
Choose the applicable Bin Size
Note: The Floor Area (m</t>
    </r>
    <r>
      <rPr>
        <vertAlign val="superscript"/>
        <sz val="11"/>
        <color theme="1"/>
        <rFont val="Avenir Next LT Pro"/>
        <family val="2"/>
      </rPr>
      <t>2</t>
    </r>
    <r>
      <rPr>
        <sz val="11"/>
        <color theme="1"/>
        <rFont val="Avenir Next LT Pro"/>
        <family val="2"/>
      </rPr>
      <t>) for a single bin combination will be automaically provided.
Fill in the Bin Count
The Total Floor Area (m</t>
    </r>
    <r>
      <rPr>
        <vertAlign val="superscript"/>
        <sz val="11"/>
        <color theme="1"/>
        <rFont val="Avenir Next LT Pro"/>
        <family val="2"/>
      </rPr>
      <t>2</t>
    </r>
    <r>
      <rPr>
        <sz val="11"/>
        <color theme="1"/>
        <rFont val="Avenir Next LT Pro"/>
        <family val="2"/>
      </rPr>
      <t>) per bin combination will be automatically calculated.
The Total Bin Floor Area (m</t>
    </r>
    <r>
      <rPr>
        <vertAlign val="superscript"/>
        <sz val="11"/>
        <color theme="1"/>
        <rFont val="Avenir Next LT Pro"/>
        <family val="2"/>
      </rPr>
      <t>2</t>
    </r>
    <r>
      <rPr>
        <sz val="11"/>
        <color theme="1"/>
        <rFont val="Avenir Next LT Pro"/>
        <family val="2"/>
      </rPr>
      <t xml:space="preserve">) for all the bins will be automatically calculated.
Indicative floor area for bin manoeuvres and access will be automatically calculated, noting this is equal to the Total Bin Floor Area.
The </t>
    </r>
    <r>
      <rPr>
        <b/>
        <sz val="11"/>
        <color theme="1"/>
        <rFont val="Avenir Next LT Pro"/>
        <family val="2"/>
      </rPr>
      <t>Preliminary Total Floor Area (m</t>
    </r>
    <r>
      <rPr>
        <b/>
        <vertAlign val="superscript"/>
        <sz val="11"/>
        <color theme="1"/>
        <rFont val="Avenir Next LT Pro"/>
        <family val="2"/>
      </rPr>
      <t>2</t>
    </r>
    <r>
      <rPr>
        <b/>
        <sz val="11"/>
        <color theme="1"/>
        <rFont val="Avenir Next LT Pro"/>
        <family val="2"/>
      </rPr>
      <t>)</t>
    </r>
    <r>
      <rPr>
        <sz val="11"/>
        <color theme="1"/>
        <rFont val="Avenir Next LT Pro"/>
        <family val="2"/>
      </rPr>
      <t xml:space="preserve"> for the entire waste storage area will be automatically calculated.
To confirm preliminary compliance, fill in the floor area of the proposed waste storage area from the building's designs.
The designed waste area should be equal to or exceed the preliminary total floor area calculated. If it does, Preliminary Compliance will be confirmed by a </t>
    </r>
    <r>
      <rPr>
        <sz val="11"/>
        <color rgb="FF2C7E00"/>
        <rFont val="Avenir Next LT Pro"/>
        <family val="2"/>
      </rPr>
      <t>YES</t>
    </r>
    <r>
      <rPr>
        <sz val="11"/>
        <color theme="1"/>
        <rFont val="Avenir Next LT Pro"/>
        <family val="2"/>
      </rPr>
      <t>.</t>
    </r>
  </si>
  <si>
    <t>Waste Calculator</t>
  </si>
  <si>
    <r>
      <t>To determine the preliminary total floor area (m</t>
    </r>
    <r>
      <rPr>
        <vertAlign val="superscript"/>
        <sz val="11"/>
        <color theme="1"/>
        <rFont val="Avenir Next LT Pro"/>
        <family val="2"/>
      </rPr>
      <t>2</t>
    </r>
    <r>
      <rPr>
        <sz val="11"/>
        <color theme="1"/>
        <rFont val="Avenir Next LT Pro"/>
        <family val="2"/>
      </rPr>
      <t>) of an adequately sized waste storage area, you must first calculate the expected volume of waste and recovery streams per week for a building.</t>
    </r>
  </si>
  <si>
    <t>Weekly Waste Volumes</t>
  </si>
  <si>
    <r>
      <t xml:space="preserve">There are two suitable methods to calculate the expected waste volumes to be generated from the building once it is fully operational:
</t>
    </r>
    <r>
      <rPr>
        <b/>
        <sz val="11"/>
        <color rgb="FF000000"/>
        <rFont val="Avenir Next LT Pro"/>
        <family val="2"/>
      </rPr>
      <t xml:space="preserve">Method 1: Real-World Historical Data
</t>
    </r>
    <r>
      <rPr>
        <sz val="11"/>
        <color rgb="FF000000"/>
        <rFont val="Avenir Next LT Pro"/>
        <family val="2"/>
      </rPr>
      <t xml:space="preserve"> - This is the preferred method as it utilises the most relevant data to your building
 - e.g. If you know the tenant of your new industrial building, utilising real-world data from other facilities operated by this tenant would be the best option
</t>
    </r>
    <r>
      <rPr>
        <b/>
        <sz val="11"/>
        <color rgb="FF000000"/>
        <rFont val="Avenir Next LT Pro"/>
        <family val="2"/>
      </rPr>
      <t xml:space="preserve">Method 2: Waste Generation Rates from NZGBC Operational Waste Calculator v1.0
</t>
    </r>
    <r>
      <rPr>
        <sz val="11"/>
        <color rgb="FF000000"/>
        <rFont val="Avenir Next LT Pro"/>
        <family val="2"/>
      </rPr>
      <t xml:space="preserve"> - This is the option to utilise if no suitable data is available
 - e.g. If you do not know the tenant of your new industrial building, utilising the </t>
    </r>
    <r>
      <rPr>
        <b/>
        <sz val="11"/>
        <color rgb="FF000000"/>
        <rFont val="Avenir Next LT Pro"/>
        <family val="2"/>
      </rPr>
      <t>Industrial</t>
    </r>
    <r>
      <rPr>
        <sz val="11"/>
        <color rgb="FF000000"/>
        <rFont val="Avenir Next LT Pro"/>
        <family val="2"/>
      </rPr>
      <t xml:space="preserve"> building typology waste generation rate from waste calculator would be a suitable option</t>
    </r>
  </si>
  <si>
    <t>Method 1: Real-World Historical Data</t>
  </si>
  <si>
    <r>
      <t>The utilisation of real-world historical data is the preferred option, as it will provide waste data that is relevant and accurate to your building's exact requirements.
To be suitable, the following conditions should be met:
 - at least 12 months of data
 - the chosen dataset must come from a building or development of the same typology as your new building
 - the dataset must provide waste and recycling data by weight (kilograms or tonnes) or by volume (litres or cubic metres)
The historical data must be normalised to provide a calculated waste volume for the new building. This must be done in a logical way, with some examples stated below:
 - building footprint (m</t>
    </r>
    <r>
      <rPr>
        <vertAlign val="superscript"/>
        <sz val="11"/>
        <color rgb="FF000000"/>
        <rFont val="Avenir Next LT Pro"/>
        <family val="2"/>
      </rPr>
      <t>2</t>
    </r>
    <r>
      <rPr>
        <sz val="11"/>
        <color rgb="FF000000"/>
        <rFont val="Avenir Next LT Pro"/>
        <family val="2"/>
      </rPr>
      <t>): data from a 5,000m</t>
    </r>
    <r>
      <rPr>
        <vertAlign val="superscript"/>
        <sz val="11"/>
        <color rgb="FF000000"/>
        <rFont val="Avenir Next LT Pro"/>
        <family val="2"/>
      </rPr>
      <t>2</t>
    </r>
    <r>
      <rPr>
        <sz val="11"/>
        <color rgb="FF000000"/>
        <rFont val="Avenir Next LT Pro"/>
        <family val="2"/>
      </rPr>
      <t xml:space="preserve"> distribution warehouse should be x2 if the new distribution warehouse is 10,000m</t>
    </r>
    <r>
      <rPr>
        <vertAlign val="superscript"/>
        <sz val="11"/>
        <color rgb="FF000000"/>
        <rFont val="Avenir Next LT Pro"/>
        <family val="2"/>
      </rPr>
      <t xml:space="preserve">2
</t>
    </r>
    <r>
      <rPr>
        <sz val="11"/>
        <color rgb="FF000000"/>
        <rFont val="Avenir Next LT Pro"/>
        <family val="2"/>
      </rPr>
      <t xml:space="preserve"> - occupancy (people / bedrooms / units): data from a hotel with a capacity of 100 occupants should be x1.25 if the new hotel has a capacity of 125 occupants
 - output (products, tonnage): data from a manufacturing facility producing 100t of product/week should be x3 if the new manufacturing facility can produce 300t of product/week
The above are examples, and any realistic or logical normalisation of the data is acceptable, so long as justification is provided.
Once normalised, filter the data to show the </t>
    </r>
    <r>
      <rPr>
        <b/>
        <sz val="11"/>
        <color rgb="FF000000"/>
        <rFont val="Avenir Next LT Pro"/>
        <family val="2"/>
      </rPr>
      <t>litres of waste per week per waste type</t>
    </r>
    <r>
      <rPr>
        <sz val="11"/>
        <color rgb="FF000000"/>
        <rFont val="Avenir Next LT Pro"/>
        <family val="2"/>
      </rPr>
      <t xml:space="preserve">.
If your data provides weight and not volume information, you can use the </t>
    </r>
    <r>
      <rPr>
        <b/>
        <sz val="11"/>
        <color rgb="FF2C7E00"/>
        <rFont val="Avenir Next LT Pro"/>
        <family val="2"/>
      </rPr>
      <t>DATA</t>
    </r>
    <r>
      <rPr>
        <sz val="11"/>
        <color rgb="FF000000"/>
        <rFont val="Avenir Next LT Pro"/>
        <family val="2"/>
      </rPr>
      <t xml:space="preserve"> sheet provided to convert to volume (as the bin setup is based on volume).
</t>
    </r>
    <r>
      <rPr>
        <b/>
        <i/>
        <sz val="11"/>
        <color rgb="FF000000"/>
        <rFont val="Avenir Next LT Pro"/>
        <family val="2"/>
      </rPr>
      <t>Instruction: Fill in the below blue fields only if you have historical data, otherwise skip to Method 2 below.</t>
    </r>
  </si>
  <si>
    <t>Building Typology</t>
  </si>
  <si>
    <r>
      <t>GFA (m</t>
    </r>
    <r>
      <rPr>
        <b/>
        <vertAlign val="superscript"/>
        <sz val="11"/>
        <color theme="1"/>
        <rFont val="Avenir Next LT Pro"/>
        <family val="2"/>
      </rPr>
      <t>2</t>
    </r>
    <r>
      <rPr>
        <b/>
        <sz val="11"/>
        <color theme="1"/>
        <rFont val="Avenir Next LT Pro"/>
        <family val="2"/>
      </rPr>
      <t>)</t>
    </r>
  </si>
  <si>
    <t>Total Waste (L/week)</t>
  </si>
  <si>
    <t>General Waste (L/week)</t>
  </si>
  <si>
    <t>Recycling (L/week)</t>
  </si>
  <si>
    <t>Food Waste (L/week)</t>
  </si>
  <si>
    <t>Method 2: Waste Generation Rates from NZGBC Operational Waste Calculator v1.0</t>
  </si>
  <si>
    <t>Utilising data from a variety of New Zealand commercial buildings, the below calculator has been created to provide an estimated total volume of waste (litres) to be generated per week for different building typologies.
Once the total volume of waste has been calculated, audit data has been utilised to provide the split between general waste (30%), recycling (62%) and food waste (8%).</t>
  </si>
  <si>
    <r>
      <t>Instruction: Fill in the GFA (m</t>
    </r>
    <r>
      <rPr>
        <b/>
        <i/>
        <vertAlign val="superscript"/>
        <sz val="11"/>
        <rFont val="Avenir Next LT Pro"/>
        <family val="2"/>
      </rPr>
      <t>2</t>
    </r>
    <r>
      <rPr>
        <b/>
        <i/>
        <sz val="11"/>
        <rFont val="Avenir Next LT Pro"/>
        <family val="2"/>
      </rPr>
      <t xml:space="preserve">) of the building in the blue cells below, noting this must include all areas
 </t>
    </r>
    <r>
      <rPr>
        <i/>
        <sz val="11"/>
        <rFont val="Avenir Next LT Pro"/>
        <family val="2"/>
      </rPr>
      <t>- Different building typologies have different waste generation rates, so choose the correct option(s) carefully
 - If you have a mixed-use building, or a building where you can accurately split floor space between multiple typologies, you can split the total floor space between these different typologies to make your calculation more accurate
 - If your building typology is not an option, chose the General / Other typology</t>
    </r>
  </si>
  <si>
    <t>Hotel / Accommodation</t>
  </si>
  <si>
    <t>Aged Care</t>
  </si>
  <si>
    <t>Office / Admin</t>
  </si>
  <si>
    <t>Industrial</t>
  </si>
  <si>
    <t>Retail</t>
  </si>
  <si>
    <t>Supermarket</t>
  </si>
  <si>
    <t>General / Other</t>
  </si>
  <si>
    <t>Total</t>
  </si>
  <si>
    <r>
      <t xml:space="preserve">The calculated weekly total waste volumes </t>
    </r>
    <r>
      <rPr>
        <sz val="11"/>
        <color theme="1"/>
        <rFont val="Avenir Next LT Pro"/>
        <family val="2"/>
      </rPr>
      <t xml:space="preserve">will automatically be included in the </t>
    </r>
    <r>
      <rPr>
        <b/>
        <sz val="11"/>
        <color rgb="FF00B050"/>
        <rFont val="Avenir Next LT Pro"/>
        <family val="2"/>
      </rPr>
      <t>SEPARATION</t>
    </r>
    <r>
      <rPr>
        <sz val="11"/>
        <color theme="1"/>
        <rFont val="Avenir Next LT Pro"/>
        <family val="2"/>
      </rPr>
      <t xml:space="preserve"> sheet.</t>
    </r>
  </si>
  <si>
    <r>
      <rPr>
        <b/>
        <i/>
        <sz val="11"/>
        <rFont val="Avenir Next LT Pro"/>
        <family val="2"/>
      </rPr>
      <t>Note:</t>
    </r>
    <r>
      <rPr>
        <b/>
        <i/>
        <sz val="11"/>
        <color rgb="FFFF0000"/>
        <rFont val="Avenir Next LT Pro"/>
        <family val="2"/>
      </rPr>
      <t xml:space="preserve"> The NZGBC acknowledges that generation rates are not available for all building typologies, and that variations in waste generating activities within these typologies are also to be expected as these groups are very broad. To include more typology options and variations, we require more data points. If you are interested and willing to provide data for inclusion within the next version of this calculator, please email </t>
    </r>
    <r>
      <rPr>
        <b/>
        <i/>
        <sz val="11"/>
        <rFont val="Avenir Next LT Pro"/>
        <family val="2"/>
      </rPr>
      <t xml:space="preserve">greenstarnz@nzgbc.org.nz. </t>
    </r>
    <r>
      <rPr>
        <b/>
        <i/>
        <sz val="11"/>
        <color rgb="FFFF0000"/>
        <rFont val="Avenir Next LT Pro"/>
        <family val="2"/>
      </rPr>
      <t>All data will be treated as confidential, and utilised for the sole purpose of ensuring our waste generation rate calculator is as accurate and inclusive as possible.</t>
    </r>
  </si>
  <si>
    <t>Separation</t>
  </si>
  <si>
    <r>
      <t>This section is used to confirm that the waste and recovery services (including bin</t>
    </r>
    <r>
      <rPr>
        <sz val="11"/>
        <rFont val="Avenir Next LT Pro"/>
        <family val="2"/>
      </rPr>
      <t xml:space="preserve"> sizes</t>
    </r>
    <r>
      <rPr>
        <sz val="11"/>
        <color theme="1"/>
        <rFont val="Avenir Next LT Pro"/>
        <family val="2"/>
      </rPr>
      <t>, bin count</t>
    </r>
    <r>
      <rPr>
        <sz val="11"/>
        <rFont val="Avenir Next LT Pro"/>
        <family val="2"/>
      </rPr>
      <t>s and</t>
    </r>
    <r>
      <rPr>
        <sz val="11"/>
        <color theme="1"/>
        <rFont val="Avenir Next LT Pro"/>
        <family val="2"/>
      </rPr>
      <t xml:space="preserve"> collection frequency) meet / exceed the calculated weekly volume.</t>
    </r>
  </si>
  <si>
    <r>
      <t>Minimum Expected Streams</t>
    </r>
    <r>
      <rPr>
        <sz val="11"/>
        <color theme="1"/>
        <rFont val="Avenir Next LT Pro"/>
        <family val="2"/>
      </rPr>
      <t xml:space="preserve">
</t>
    </r>
  </si>
  <si>
    <r>
      <t>Instruction: Confirm t</t>
    </r>
    <r>
      <rPr>
        <b/>
        <i/>
        <sz val="11"/>
        <rFont val="Avenir Next LT Pro"/>
        <family val="2"/>
      </rPr>
      <t xml:space="preserve">he services that will manage the </t>
    </r>
    <r>
      <rPr>
        <b/>
        <i/>
        <sz val="11"/>
        <color theme="1"/>
        <rFont val="Avenir Next LT Pro"/>
        <family val="2"/>
      </rPr>
      <t>following materials by filling in the blue cells below</t>
    </r>
  </si>
  <si>
    <t>Yes/No</t>
  </si>
  <si>
    <t>Landfill</t>
  </si>
  <si>
    <t>General Waste</t>
  </si>
  <si>
    <t>YES</t>
  </si>
  <si>
    <t>NO</t>
  </si>
  <si>
    <t>Recovery</t>
  </si>
  <si>
    <t>Paper</t>
  </si>
  <si>
    <t>Cardboard</t>
  </si>
  <si>
    <t>Plastic bottles, trays and containers marked 1/2/5</t>
  </si>
  <si>
    <t>Glass bottles and jars</t>
  </si>
  <si>
    <t>Aluminium and steel tins and cans</t>
  </si>
  <si>
    <r>
      <rPr>
        <b/>
        <i/>
        <sz val="11"/>
        <color theme="1"/>
        <rFont val="Avenir Next LT Pro"/>
        <family val="2"/>
      </rPr>
      <t>Note</t>
    </r>
    <r>
      <rPr>
        <i/>
        <sz val="11"/>
        <color theme="1"/>
        <rFont val="Avenir Next LT Pro"/>
        <family val="2"/>
      </rPr>
      <t>: The recovery materials above are most commonly serviced by a Mixed Recycling collection service. If the Mixed Recycling service in the region does not include some of these materials, a single stream service must be implemented to recover it.</t>
    </r>
  </si>
  <si>
    <t>Organics</t>
  </si>
  <si>
    <t>Food scraps</t>
  </si>
  <si>
    <r>
      <rPr>
        <b/>
        <i/>
        <sz val="11"/>
        <color theme="1"/>
        <rFont val="Avenir Next LT Pro"/>
        <family val="2"/>
      </rPr>
      <t xml:space="preserve">Note: </t>
    </r>
    <r>
      <rPr>
        <i/>
        <sz val="11"/>
        <color theme="1"/>
        <rFont val="Avenir Next LT Pro"/>
        <family val="2"/>
      </rPr>
      <t>Food scraps must be recovered, whether by an on-site solution or a collection service with an off-site solution. Solutions may include composting, vermiculture (worm farms), bioconversion (fly farms), animal feed, anaerobic digestion or any other suitable solution that ensures recovery or conversion of either materials or energy.</t>
    </r>
  </si>
  <si>
    <t>Minimum Expected Systems</t>
  </si>
  <si>
    <t>Instruction: Confirm a system will be put in place to manage the following potentially hazardous materials by filling in the blue cells below</t>
  </si>
  <si>
    <t>Landfill / Recovery</t>
  </si>
  <si>
    <t>Dangerous Goods (DG 1- 9)</t>
  </si>
  <si>
    <t>Batteries</t>
  </si>
  <si>
    <t>Printer Cartridges</t>
  </si>
  <si>
    <t>e-Waste (Electronic Waste)</t>
  </si>
  <si>
    <r>
      <rPr>
        <b/>
        <i/>
        <sz val="11"/>
        <color theme="1"/>
        <rFont val="Avenir Next LT Pro"/>
        <family val="2"/>
      </rPr>
      <t>Note</t>
    </r>
    <r>
      <rPr>
        <i/>
        <sz val="11"/>
        <color theme="1"/>
        <rFont val="Avenir Next LT Pro"/>
        <family val="2"/>
      </rPr>
      <t>: Hazardous or potentially hazardous materials cannot go into the general waste and can’t be recovered via standard recovery services. It is therefore important to implement a system for these materials to either ensure safe disposal or recovery via an appropriate service. Whether is it expired cleaning chemicals, broken electronics or used batteries, a system must be put in place to ensure these materials are managed safely and do not end up in the general waste.</t>
    </r>
  </si>
  <si>
    <t>Additional Streams</t>
  </si>
  <si>
    <t>Bin Types</t>
  </si>
  <si>
    <t xml:space="preserve">The most common bins used for operational waste, along with their most common sizes (litres), are shown below.
If your local waste contractor uses different sizes, these can be entered into the blue fields. </t>
  </si>
  <si>
    <t>Bin Code</t>
  </si>
  <si>
    <t>Common Bin Sizes (L)</t>
  </si>
  <si>
    <t>Custom Bin Size (L)</t>
  </si>
  <si>
    <t>Crate</t>
  </si>
  <si>
    <t>CRT</t>
  </si>
  <si>
    <t>Wheelie Bin</t>
  </si>
  <si>
    <t>MGB</t>
  </si>
  <si>
    <t>Front End Load</t>
  </si>
  <si>
    <t>FEL</t>
  </si>
  <si>
    <t>Skip Bin</t>
  </si>
  <si>
    <t>SKIP</t>
  </si>
  <si>
    <t>Hook Bin</t>
  </si>
  <si>
    <t>HOOK</t>
  </si>
  <si>
    <t>Fadge Bag</t>
  </si>
  <si>
    <t>FDG</t>
  </si>
  <si>
    <t>FlexiBin®</t>
  </si>
  <si>
    <t>FXB</t>
  </si>
  <si>
    <t>Other</t>
  </si>
  <si>
    <t>OTHER</t>
  </si>
  <si>
    <t xml:space="preserve">Confirm Compliance
</t>
  </si>
  <si>
    <r>
      <t>To confirm compliance, the waste and recovery services (including</t>
    </r>
    <r>
      <rPr>
        <sz val="11"/>
        <rFont val="Avenir Next LT Pro"/>
        <family val="2"/>
      </rPr>
      <t xml:space="preserve"> bin sizes</t>
    </r>
    <r>
      <rPr>
        <sz val="11"/>
        <color theme="1"/>
        <rFont val="Avenir Next LT Pro"/>
        <family val="2"/>
      </rPr>
      <t>, bin count</t>
    </r>
    <r>
      <rPr>
        <sz val="11"/>
        <rFont val="Avenir Next LT Pro"/>
        <family val="2"/>
      </rPr>
      <t>s and c</t>
    </r>
    <r>
      <rPr>
        <sz val="11"/>
        <color theme="1"/>
        <rFont val="Avenir Next LT Pro"/>
        <family val="2"/>
      </rPr>
      <t xml:space="preserve">ollection frequency) must meet / exceed the calculated weekly volume. 
i.e. the </t>
    </r>
    <r>
      <rPr>
        <i/>
        <sz val="11"/>
        <color theme="1"/>
        <rFont val="Avenir Next LT Pro"/>
        <family val="2"/>
      </rPr>
      <t>Volume Serviced (L/week)</t>
    </r>
    <r>
      <rPr>
        <sz val="11"/>
        <color theme="1"/>
        <rFont val="Avenir Next LT Pro"/>
        <family val="2"/>
      </rPr>
      <t xml:space="preserve"> must equal tor exceed the calculated </t>
    </r>
    <r>
      <rPr>
        <i/>
        <sz val="11"/>
        <color theme="1"/>
        <rFont val="Avenir Next LT Pro"/>
        <family val="2"/>
      </rPr>
      <t>Volume Required (L/week)</t>
    </r>
    <r>
      <rPr>
        <sz val="11"/>
        <color theme="1"/>
        <rFont val="Avenir Next LT Pro"/>
        <family val="2"/>
      </rPr>
      <t xml:space="preserve">.
</t>
    </r>
    <r>
      <rPr>
        <b/>
        <i/>
        <sz val="11"/>
        <color theme="1"/>
        <rFont val="Avenir Next LT Pro"/>
        <family val="2"/>
      </rPr>
      <t xml:space="preserve">Instruction: Fill in the blue cells below with the proposed waste and recovery services for the building.
</t>
    </r>
    <r>
      <rPr>
        <b/>
        <sz val="11"/>
        <color theme="1"/>
        <rFont val="Avenir Next LT Pro"/>
        <family val="2"/>
      </rPr>
      <t xml:space="preserve">
Note:</t>
    </r>
    <r>
      <rPr>
        <sz val="11"/>
        <color theme="1"/>
        <rFont val="Avenir Next LT Pro"/>
        <family val="2"/>
      </rPr>
      <t xml:space="preserve"> The </t>
    </r>
    <r>
      <rPr>
        <i/>
        <sz val="11"/>
        <color theme="1"/>
        <rFont val="Avenir Next LT Pro"/>
        <family val="2"/>
      </rPr>
      <t>Volume Serviced (L/week)</t>
    </r>
    <r>
      <rPr>
        <sz val="11"/>
        <color theme="1"/>
        <rFont val="Avenir Next LT Pro"/>
        <family val="2"/>
      </rPr>
      <t xml:space="preserve"> in column F will be automatically calculated. Ensure you fill in the bin size (litres), the bin count and the frequency of collections per week. The bin size and collection frequency should be confirmed with the local waste contractor to ensure it reflects available services.</t>
    </r>
  </si>
  <si>
    <r>
      <rPr>
        <sz val="11"/>
        <color rgb="FF000000"/>
        <rFont val="Avenir Next LT Pro"/>
        <family val="2"/>
      </rPr>
      <t xml:space="preserve">Referring to the </t>
    </r>
    <r>
      <rPr>
        <b/>
        <sz val="11"/>
        <color rgb="FF2C7E00"/>
        <rFont val="Avenir Next LT Pro"/>
        <family val="2"/>
      </rPr>
      <t>WASTE CALCULATOR</t>
    </r>
    <r>
      <rPr>
        <sz val="11"/>
        <color rgb="FF000000"/>
        <rFont val="Avenir Next LT Pro"/>
        <family val="2"/>
      </rPr>
      <t xml:space="preserve"> sheet:
The </t>
    </r>
    <r>
      <rPr>
        <i/>
        <sz val="11"/>
        <color rgb="FF000000"/>
        <rFont val="Avenir Next LT Pro"/>
        <family val="2"/>
      </rPr>
      <t>Volume Required (L/week)</t>
    </r>
    <r>
      <rPr>
        <sz val="11"/>
        <color rgb="FF000000"/>
        <rFont val="Avenir Next LT Pro"/>
        <family val="2"/>
      </rPr>
      <t xml:space="preserve"> below will automatically be pulled from the </t>
    </r>
    <r>
      <rPr>
        <b/>
        <sz val="11"/>
        <color rgb="FF2C7E00"/>
        <rFont val="Avenir Next LT Pro"/>
        <family val="2"/>
      </rPr>
      <t>WASTE CALCULATOR</t>
    </r>
    <r>
      <rPr>
        <sz val="11"/>
        <color rgb="FF000000"/>
        <rFont val="Avenir Next LT Pro"/>
        <family val="2"/>
      </rPr>
      <t xml:space="preserve"> sheet.
</t>
    </r>
  </si>
  <si>
    <t>Waste Type</t>
  </si>
  <si>
    <t>Bin Size (L)</t>
  </si>
  <si>
    <t>Bin Count</t>
  </si>
  <si>
    <t>Collections / Week</t>
  </si>
  <si>
    <t>Volume Serviced (L/week)</t>
  </si>
  <si>
    <t>Volume Required (L/week)</t>
  </si>
  <si>
    <t>Compliant</t>
  </si>
  <si>
    <t>Waste Type Split (Vol%)</t>
  </si>
  <si>
    <t>Recycling</t>
  </si>
  <si>
    <t>Food Scraps</t>
  </si>
  <si>
    <t>Storage</t>
  </si>
  <si>
    <r>
      <t>This section is used to calculate the preliminary floor area (m</t>
    </r>
    <r>
      <rPr>
        <vertAlign val="superscript"/>
        <sz val="11"/>
        <color theme="1"/>
        <rFont val="Avenir Next LT Pro"/>
        <family val="2"/>
      </rPr>
      <t>2</t>
    </r>
    <r>
      <rPr>
        <sz val="11"/>
        <color theme="1"/>
        <rFont val="Avenir Next LT Pro"/>
        <family val="2"/>
      </rPr>
      <t>) of an adequately sized waste storage area.</t>
    </r>
  </si>
  <si>
    <t>Bin Dimensions</t>
  </si>
  <si>
    <t>The below table provides the dimensions and floor area of the most common bin types:</t>
  </si>
  <si>
    <r>
      <t xml:space="preserve">If you have entered a custom bin size in the </t>
    </r>
    <r>
      <rPr>
        <b/>
        <sz val="11"/>
        <color rgb="FF2C7E00"/>
        <rFont val="Avenir Next LT Pro"/>
        <family val="2"/>
      </rPr>
      <t>SEPARATION</t>
    </r>
    <r>
      <rPr>
        <sz val="11"/>
        <color theme="1"/>
        <rFont val="Avenir Next LT Pro"/>
        <family val="2"/>
      </rPr>
      <t xml:space="preserve"> sheet, enter the dimensions in the blue cells below</t>
    </r>
  </si>
  <si>
    <t>Size (L)</t>
  </si>
  <si>
    <t>Depth (m)</t>
  </si>
  <si>
    <t>Width (m)</t>
  </si>
  <si>
    <t>Height (m)</t>
  </si>
  <si>
    <r>
      <t>Floor Area (m</t>
    </r>
    <r>
      <rPr>
        <b/>
        <vertAlign val="superscript"/>
        <sz val="11"/>
        <color theme="1"/>
        <rFont val="Avenir Next LT Pro"/>
        <family val="2"/>
      </rPr>
      <t>2</t>
    </r>
    <r>
      <rPr>
        <b/>
        <sz val="11"/>
        <color theme="1"/>
        <rFont val="Avenir Next LT Pro"/>
        <family val="2"/>
      </rPr>
      <t>)</t>
    </r>
  </si>
  <si>
    <t>Skip</t>
  </si>
  <si>
    <t>Fadge</t>
  </si>
  <si>
    <t>Waste Area Size</t>
  </si>
  <si>
    <r>
      <t xml:space="preserve">Fill in your chosen bin codes, bin sizes and bin counts as per the </t>
    </r>
    <r>
      <rPr>
        <b/>
        <sz val="11"/>
        <color rgb="FF00B050"/>
        <rFont val="Avenir Next LT Pro"/>
        <family val="2"/>
      </rPr>
      <t>SEPARATION</t>
    </r>
    <r>
      <rPr>
        <sz val="11"/>
        <color theme="1"/>
        <rFont val="Avenir Next LT Pro"/>
        <family val="2"/>
      </rPr>
      <t xml:space="preserve"> sheet.
Fill in the floor area of the proposed waste storage area from the building's designs in the blue cells.
</t>
    </r>
    <r>
      <rPr>
        <b/>
        <sz val="11"/>
        <color theme="1"/>
        <rFont val="Avenir Next LT Pro"/>
        <family val="2"/>
      </rPr>
      <t xml:space="preserve">
Note:</t>
    </r>
    <r>
      <rPr>
        <sz val="11"/>
        <color theme="1"/>
        <rFont val="Avenir Next LT Pro"/>
        <family val="2"/>
      </rPr>
      <t xml:space="preserve"> The proposed services on the </t>
    </r>
    <r>
      <rPr>
        <b/>
        <sz val="11"/>
        <color rgb="FF00B050"/>
        <rFont val="Avenir Next LT Pro"/>
        <family val="2"/>
      </rPr>
      <t>SEPARATION</t>
    </r>
    <r>
      <rPr>
        <sz val="11"/>
        <color theme="1"/>
        <rFont val="Avenir Next LT Pro"/>
        <family val="2"/>
      </rPr>
      <t xml:space="preserve"> sheet must be compliant i.e. </t>
    </r>
    <r>
      <rPr>
        <i/>
        <sz val="11"/>
        <color theme="1"/>
        <rFont val="Avenir Next LT Pro"/>
        <family val="2"/>
      </rPr>
      <t>Volume Serviced (L/week)</t>
    </r>
    <r>
      <rPr>
        <sz val="11"/>
        <color theme="1"/>
        <rFont val="Avenir Next LT Pro"/>
        <family val="2"/>
      </rPr>
      <t xml:space="preserve"> must be equal to or exceed the calculated </t>
    </r>
    <r>
      <rPr>
        <i/>
        <sz val="11"/>
        <color theme="1"/>
        <rFont val="Avenir Next LT Pro"/>
        <family val="2"/>
      </rPr>
      <t>Volume Required (L/week)</t>
    </r>
    <r>
      <rPr>
        <sz val="11"/>
        <color theme="1"/>
        <rFont val="Avenir Next LT Pro"/>
        <family val="2"/>
      </rPr>
      <t xml:space="preserve">.
The </t>
    </r>
    <r>
      <rPr>
        <b/>
        <sz val="11"/>
        <color theme="1"/>
        <rFont val="Avenir Next LT Pro"/>
        <family val="2"/>
      </rPr>
      <t>Preliminary Total Floor Area (m</t>
    </r>
    <r>
      <rPr>
        <b/>
        <vertAlign val="superscript"/>
        <sz val="11"/>
        <color theme="1"/>
        <rFont val="Avenir Next LT Pro"/>
        <family val="2"/>
      </rPr>
      <t>2</t>
    </r>
    <r>
      <rPr>
        <b/>
        <sz val="11"/>
        <color theme="1"/>
        <rFont val="Avenir Next LT Pro"/>
        <family val="2"/>
      </rPr>
      <t>)</t>
    </r>
    <r>
      <rPr>
        <sz val="11"/>
        <color theme="1"/>
        <rFont val="Avenir Next LT Pro"/>
        <family val="2"/>
      </rPr>
      <t xml:space="preserve"> for the waste storage area will be automatically created.</t>
    </r>
  </si>
  <si>
    <r>
      <t>Total Floor Area (m</t>
    </r>
    <r>
      <rPr>
        <b/>
        <vertAlign val="superscript"/>
        <sz val="11"/>
        <color theme="1"/>
        <rFont val="Avenir Next LT Pro"/>
        <family val="2"/>
      </rPr>
      <t>2</t>
    </r>
    <r>
      <rPr>
        <b/>
        <sz val="11"/>
        <color theme="1"/>
        <rFont val="Avenir Next LT Pro"/>
        <family val="2"/>
      </rPr>
      <t>)</t>
    </r>
  </si>
  <si>
    <t/>
  </si>
  <si>
    <r>
      <t>Total Floor Area
Provided in Design (m</t>
    </r>
    <r>
      <rPr>
        <b/>
        <vertAlign val="superscript"/>
        <sz val="11"/>
        <color theme="1"/>
        <rFont val="Avenir Next LT Pro"/>
        <family val="2"/>
      </rPr>
      <t>2</t>
    </r>
    <r>
      <rPr>
        <b/>
        <sz val="11"/>
        <color theme="1"/>
        <rFont val="Avenir Next LT Pro"/>
        <family val="2"/>
      </rPr>
      <t>)</t>
    </r>
  </si>
  <si>
    <t>Total Bin Floor Area</t>
  </si>
  <si>
    <t>Space for Bin Manoeuvres and Access</t>
  </si>
  <si>
    <t>Preliminary Compliance</t>
  </si>
  <si>
    <t>Preliminary Total Floor Area</t>
  </si>
  <si>
    <r>
      <t>Note:</t>
    </r>
    <r>
      <rPr>
        <i/>
        <sz val="11"/>
        <color theme="1"/>
        <rFont val="Avenir Next LT Pro"/>
        <family val="2"/>
      </rPr>
      <t xml:space="preserve"> The above </t>
    </r>
    <r>
      <rPr>
        <b/>
        <i/>
        <sz val="11"/>
        <color theme="1"/>
        <rFont val="Avenir Next LT Pro"/>
        <family val="2"/>
      </rPr>
      <t>Preliminary Total Floor Area</t>
    </r>
    <r>
      <rPr>
        <i/>
        <sz val="11"/>
        <color theme="1"/>
        <rFont val="Avenir Next LT Pro"/>
        <family val="2"/>
      </rPr>
      <t xml:space="preserve"> is a preliminary estimation, and provides the designers with an indication of the space required to store and access the waste and recovery bins. Other factors will determine the final floor area, such as:
 - the exact dimensions of the waste storage area (length &amp; width)
 - the door (opening inward or outward)
 - access for wheelchair users (access to bins and turning circle)
 - the type of bins utilised (wheels or no wheels)
 - the layout of the bins
 - the type of vehicle servicing the waste area (Rear Load, Front Load, Box Body etc.)
The exact dimensions and total floor area of the waste storage area will be unique to the building, but clear evidence must be shown that the design and layout meets storage and access requirements.</t>
    </r>
  </si>
  <si>
    <t>Access</t>
  </si>
  <si>
    <t>This section provides information on collection vehicles and their operating dimensions to be utilised to confirm suitable access is provided.</t>
  </si>
  <si>
    <t>Vehicle Tracking</t>
  </si>
  <si>
    <t>All vehicle tracking and access requirements must align with Waka Kotahi NZ Transport Agency - RTS 18 On road tracking curves for heavy vehicles 2007.
Vehicle tracking must be done for the vehicles that will service the building.
Some guidance on operating dimensions are provided below, noting that the operating dimensions of vehicles differ between waste contractors and/or councils.
The exact operating dimensions of the vehicles that will be utilised for your development must be utilised for the tracking curves to confirm access, but below are indicative dimensions.</t>
  </si>
  <si>
    <t>Vehicle Type</t>
  </si>
  <si>
    <t>Bins Collected</t>
  </si>
  <si>
    <t>Operating Dimension</t>
  </si>
  <si>
    <t>Measurement</t>
  </si>
  <si>
    <t>Rear End Loader</t>
  </si>
  <si>
    <t>Wheelie Bins (MGB):
80L, 140L, 240L, 660L</t>
  </si>
  <si>
    <t>Vehicle Driving Height</t>
  </si>
  <si>
    <t>2,690 mm</t>
  </si>
  <si>
    <r>
      <t>Skips:
3m</t>
    </r>
    <r>
      <rPr>
        <vertAlign val="superscript"/>
        <sz val="11"/>
        <color theme="1"/>
        <rFont val="Avenir Next LT Pro"/>
        <family val="2"/>
      </rPr>
      <t>3</t>
    </r>
    <r>
      <rPr>
        <sz val="11"/>
        <color theme="1"/>
        <rFont val="Avenir Next LT Pro"/>
        <family val="2"/>
      </rPr>
      <t>, 9m</t>
    </r>
    <r>
      <rPr>
        <vertAlign val="superscript"/>
        <sz val="11"/>
        <color theme="1"/>
        <rFont val="Avenir Next LT Pro"/>
        <family val="2"/>
      </rPr>
      <t>3</t>
    </r>
  </si>
  <si>
    <t>3,565 mm</t>
  </si>
  <si>
    <t>Vehicle Loading Height</t>
  </si>
  <si>
    <t>3,088 mm</t>
  </si>
  <si>
    <t>4,023 mm</t>
  </si>
  <si>
    <t>Vehicle Width</t>
  </si>
  <si>
    <t>2,270 mm</t>
  </si>
  <si>
    <t>2,480mm</t>
  </si>
  <si>
    <t>Vehicle Length</t>
  </si>
  <si>
    <t>8,166 mm</t>
  </si>
  <si>
    <t>6,967 mm</t>
  </si>
  <si>
    <t>Vehicle + Bin Length</t>
  </si>
  <si>
    <t>10,073 mm</t>
  </si>
  <si>
    <t>10,559 mm</t>
  </si>
  <si>
    <t>Turning Circle Radius</t>
  </si>
  <si>
    <t>8,500 mm</t>
  </si>
  <si>
    <t>8,500mm</t>
  </si>
  <si>
    <t>Turning Circle Diameter</t>
  </si>
  <si>
    <t>17,000 mm</t>
  </si>
  <si>
    <t>17,100mm</t>
  </si>
  <si>
    <t>Front End Loader</t>
  </si>
  <si>
    <r>
      <t>Front Load Bins (FEL):
1.5m</t>
    </r>
    <r>
      <rPr>
        <vertAlign val="superscript"/>
        <sz val="11"/>
        <color theme="1"/>
        <rFont val="Avenir Next LT Pro"/>
        <family val="2"/>
      </rPr>
      <t>3</t>
    </r>
    <r>
      <rPr>
        <sz val="11"/>
        <color theme="1"/>
        <rFont val="Avenir Next LT Pro"/>
        <family val="2"/>
      </rPr>
      <t>, 3m</t>
    </r>
    <r>
      <rPr>
        <vertAlign val="superscript"/>
        <sz val="11"/>
        <color theme="1"/>
        <rFont val="Avenir Next LT Pro"/>
        <family val="2"/>
      </rPr>
      <t>3</t>
    </r>
    <r>
      <rPr>
        <sz val="11"/>
        <color theme="1"/>
        <rFont val="Avenir Next LT Pro"/>
        <family val="2"/>
      </rPr>
      <t>, 4.5m</t>
    </r>
    <r>
      <rPr>
        <vertAlign val="superscript"/>
        <sz val="11"/>
        <color theme="1"/>
        <rFont val="Avenir Next LT Pro"/>
        <family val="2"/>
      </rPr>
      <t>3</t>
    </r>
  </si>
  <si>
    <t>4,224 mm</t>
  </si>
  <si>
    <t>Hook</t>
  </si>
  <si>
    <r>
      <t>Hooks:
15m</t>
    </r>
    <r>
      <rPr>
        <vertAlign val="superscript"/>
        <sz val="11"/>
        <color theme="1"/>
        <rFont val="Avenir Next LT Pro"/>
        <family val="2"/>
      </rPr>
      <t>3</t>
    </r>
    <r>
      <rPr>
        <sz val="11"/>
        <color theme="1"/>
        <rFont val="Avenir Next LT Pro"/>
        <family val="2"/>
      </rPr>
      <t>, 30m</t>
    </r>
    <r>
      <rPr>
        <vertAlign val="superscript"/>
        <sz val="11"/>
        <color theme="1"/>
        <rFont val="Avenir Next LT Pro"/>
        <family val="2"/>
      </rPr>
      <t>3</t>
    </r>
  </si>
  <si>
    <t>3,900 mm</t>
  </si>
  <si>
    <t>6,199 mm</t>
  </si>
  <si>
    <t>5,224 mm</t>
  </si>
  <si>
    <t>2,485 mm</t>
  </si>
  <si>
    <t>2,550 mm</t>
  </si>
  <si>
    <t>9,286 mm</t>
  </si>
  <si>
    <t>9,249 mm</t>
  </si>
  <si>
    <t>11,582 mm</t>
  </si>
  <si>
    <t>16,607 mm</t>
  </si>
  <si>
    <t>11,100 mm</t>
  </si>
  <si>
    <t>12,000 mm</t>
  </si>
  <si>
    <t>22,200 mm</t>
  </si>
  <si>
    <t>24,000 mm</t>
  </si>
  <si>
    <t>Side Loader</t>
  </si>
  <si>
    <t>3,280 mm</t>
  </si>
  <si>
    <t>Box Body</t>
  </si>
  <si>
    <t>3,450 mm</t>
  </si>
  <si>
    <t>4,000 mm</t>
  </si>
  <si>
    <t>2,490 mm</t>
  </si>
  <si>
    <t>2,482 mm</t>
  </si>
  <si>
    <t>8,630 mm</t>
  </si>
  <si>
    <t>9,313 mm</t>
  </si>
  <si>
    <t>Vehicle + Rear Tail Lift Length</t>
  </si>
  <si>
    <t>10,855 mm</t>
  </si>
  <si>
    <t>Arm Swing Clearance</t>
  </si>
  <si>
    <t>2,000 mm</t>
  </si>
  <si>
    <t>8,854 mm</t>
  </si>
  <si>
    <t>Design</t>
  </si>
  <si>
    <r>
      <t xml:space="preserve">This section provides guidance on elements to consider and incorporate when designing a waste storage area.
Although these are </t>
    </r>
    <r>
      <rPr>
        <b/>
        <sz val="11"/>
        <color theme="1"/>
        <rFont val="Avenir Next LT Pro"/>
        <family val="2"/>
      </rPr>
      <t>not minimum expectations</t>
    </r>
    <r>
      <rPr>
        <sz val="11"/>
        <color theme="1"/>
        <rFont val="Avenir Next LT Pro"/>
        <family val="2"/>
      </rPr>
      <t xml:space="preserve"> relating to NZGBC Green Star Buildings Credit 4, it is worth noting that some of these design elements are New Zealand Building Code requirements.
If consent has been provided for the building, it will be assumed that the NZBC elements have been incorporated.</t>
    </r>
  </si>
  <si>
    <t>Checklist</t>
  </si>
  <si>
    <t>(Yes) / (No) / (N/A)</t>
  </si>
  <si>
    <t>No</t>
  </si>
  <si>
    <t>N/A</t>
  </si>
  <si>
    <r>
      <t xml:space="preserve">Waste storage areas should comply with the Te Tari Kaupapa Whare Department of Building and Housing’s Compliance Document for New Zealand Building Code: </t>
    </r>
    <r>
      <rPr>
        <b/>
        <sz val="11"/>
        <color theme="1"/>
        <rFont val="Avenir Next LT Pro"/>
        <family val="2"/>
      </rPr>
      <t>Clause G15 – Solid Waste</t>
    </r>
    <r>
      <rPr>
        <sz val="11"/>
        <color theme="1"/>
        <rFont val="Avenir Next LT Pro"/>
        <family val="2"/>
      </rPr>
      <t xml:space="preserve">.
</t>
    </r>
    <r>
      <rPr>
        <i/>
        <sz val="11"/>
        <color theme="1"/>
        <rFont val="Avenir Next LT Pro"/>
        <family val="2"/>
      </rPr>
      <t xml:space="preserve">
Refer to Acceptable Solution G15/AS1.</t>
    </r>
  </si>
  <si>
    <r>
      <t xml:space="preserve">Indoor or enclosed waste storage areas should be adequately ventilated, either by a mechanical exhaust ventilation system, or by natural ventilation to open air, in compliance with </t>
    </r>
    <r>
      <rPr>
        <b/>
        <sz val="11"/>
        <color theme="1"/>
        <rFont val="Avenir Next LT Pro"/>
        <family val="2"/>
      </rPr>
      <t>NZBC G4</t>
    </r>
    <r>
      <rPr>
        <sz val="11"/>
        <color theme="1"/>
        <rFont val="Avenir Next LT Pro"/>
        <family val="2"/>
      </rPr>
      <t>.</t>
    </r>
  </si>
  <si>
    <r>
      <t xml:space="preserve">If on-site cleaning of bins is performed, a water supply tap, complying with </t>
    </r>
    <r>
      <rPr>
        <b/>
        <sz val="11"/>
        <color theme="1"/>
        <rFont val="Avenir Next LT Pro"/>
        <family val="2"/>
      </rPr>
      <t>NZBC G12</t>
    </r>
    <r>
      <rPr>
        <sz val="11"/>
        <color theme="1"/>
        <rFont val="Avenir Next LT Pro"/>
        <family val="2"/>
      </rPr>
      <t xml:space="preserve"> should be provided for washing down waste storage areas and applicable drainage complying with </t>
    </r>
    <r>
      <rPr>
        <b/>
        <sz val="11"/>
        <color theme="1"/>
        <rFont val="Avenir Next LT Pro"/>
        <family val="2"/>
      </rPr>
      <t>NZBC G13</t>
    </r>
    <r>
      <rPr>
        <sz val="11"/>
        <color theme="1"/>
        <rFont val="Avenir Next LT Pro"/>
        <family val="2"/>
      </rPr>
      <t xml:space="preserve"> should be provided.
</t>
    </r>
    <r>
      <rPr>
        <i/>
        <sz val="11"/>
        <color theme="1"/>
        <rFont val="Avenir Next LT Pro"/>
        <family val="2"/>
      </rPr>
      <t xml:space="preserve">
Alternatively, off-site cleaning of bins can be performed by a waste contractor</t>
    </r>
    <r>
      <rPr>
        <sz val="11"/>
        <color theme="1"/>
        <rFont val="Avenir Next LT Pro"/>
        <family val="2"/>
      </rPr>
      <t>.</t>
    </r>
  </si>
  <si>
    <r>
      <t xml:space="preserve">The position and location of an external waste storage area should comply with the </t>
    </r>
    <r>
      <rPr>
        <b/>
        <sz val="11"/>
        <color theme="1"/>
        <rFont val="Avenir Next LT Pro"/>
        <family val="2"/>
      </rPr>
      <t>NZS4541:2020</t>
    </r>
    <r>
      <rPr>
        <sz val="11"/>
        <color theme="1"/>
        <rFont val="Avenir Next LT Pro"/>
        <family val="2"/>
      </rPr>
      <t xml:space="preserve"> sprinkler system standard.
</t>
    </r>
    <r>
      <rPr>
        <i/>
        <sz val="11"/>
        <color theme="1"/>
        <rFont val="Avenir Next LT Pro"/>
        <family val="2"/>
      </rPr>
      <t>It is recommended that a qualified fire engineer is consulted to ensure your waste storage area is correctly designed, positioned and compliant with the regulations.</t>
    </r>
  </si>
  <si>
    <t>The waste storage area(s) should comply with the Solid Waste Bylaws of the local council, which may have specific requirements for accessibility, signage, noise, odour, hygiene, vermin control and/or security.</t>
  </si>
  <si>
    <t>The floors and walls of any waste storage room should be finished with a rigid, smooth-faced impermeable surface to ensure ease of cleaning.</t>
  </si>
  <si>
    <t>The dimensions of entry and exits for waste storage rooms should take the bin sizes into account, to ensure suitable access.</t>
  </si>
  <si>
    <r>
      <t xml:space="preserve">Adequate lighting should be provided, particularly </t>
    </r>
    <r>
      <rPr>
        <sz val="11"/>
        <color rgb="FFFF0000"/>
        <rFont val="Avenir Next LT Pro"/>
        <family val="2"/>
      </rPr>
      <t>for</t>
    </r>
    <r>
      <rPr>
        <sz val="11"/>
        <color theme="1"/>
        <rFont val="Avenir Next LT Pro"/>
        <family val="2"/>
      </rPr>
      <t xml:space="preserve"> an enclosed storage area or room. If artificial lighting is provided for a waste storage room, switches should be located both outside and inside the room.</t>
    </r>
  </si>
  <si>
    <r>
      <t xml:space="preserve">The waste storage area(s) should be clearly demarcated (e.g. wall, fence, painted lines) and have clear signage.
</t>
    </r>
    <r>
      <rPr>
        <i/>
        <sz val="11"/>
        <color theme="1"/>
        <rFont val="Avenir Next LT Pro"/>
        <family val="2"/>
      </rPr>
      <t xml:space="preserve">
This is to ensure the waste storage area</t>
    </r>
    <r>
      <rPr>
        <i/>
        <sz val="11"/>
        <color rgb="FFFF0000"/>
        <rFont val="Avenir Next LT Pro"/>
        <family val="2"/>
      </rPr>
      <t>(s)</t>
    </r>
    <r>
      <rPr>
        <i/>
        <sz val="11"/>
        <color theme="1"/>
        <rFont val="Avenir Next LT Pro"/>
        <family val="2"/>
      </rPr>
      <t xml:space="preserve"> are clearly visible, and that only appropriate and trained personnel access the area.</t>
    </r>
  </si>
  <si>
    <t>Data</t>
  </si>
  <si>
    <t>Waste Generation Rates</t>
  </si>
  <si>
    <r>
      <t>The below waste generation rates have been calculated by utilising waste data provided by New Zealand businesses, along with the size (m</t>
    </r>
    <r>
      <rPr>
        <vertAlign val="superscript"/>
        <sz val="11"/>
        <rFont val="Avenir Next LT Pro"/>
        <family val="2"/>
      </rPr>
      <t>2</t>
    </r>
    <r>
      <rPr>
        <sz val="11"/>
        <rFont val="Avenir Next LT Pro"/>
        <family val="2"/>
      </rPr>
      <t xml:space="preserve">) of the gross floor area (GFA) of the entire building (including primary, secondary and tertiary spaces).
</t>
    </r>
    <r>
      <rPr>
        <i/>
        <sz val="11"/>
        <rFont val="Avenir Next LT Pro"/>
        <family val="2"/>
      </rPr>
      <t>Note: The NZGBC acknowledges that generation rates are not available for all building typologies, and that variations in waste generating activities within these typologies are also to be expected as these groups are very broad. To include more typology options and variations, we require more data points. If you are interested and willing to provide data for inclusion within the next version of this calculator, please email greenstarnz@nzgbc.org.nz. All data will be treated as confidential, and utilised for the sole purpose of ensuring our waste generation rate calculator is as accurate and inclusive as possible.</t>
    </r>
  </si>
  <si>
    <r>
      <t>Waste Volume (L/week/100m</t>
    </r>
    <r>
      <rPr>
        <b/>
        <vertAlign val="superscript"/>
        <sz val="11"/>
        <color theme="1"/>
        <rFont val="Avenir Next LT Pro"/>
        <family val="2"/>
      </rPr>
      <t>2</t>
    </r>
    <r>
      <rPr>
        <b/>
        <sz val="11"/>
        <color theme="1"/>
        <rFont val="Avenir Next LT Pro"/>
        <family val="2"/>
      </rPr>
      <t>)</t>
    </r>
  </si>
  <si>
    <t>Waste vs Recovery Ratios</t>
  </si>
  <si>
    <r>
      <t>The below waste and recovery ratios have been calculated by utilising data from WM New Zealand waste audits from 2023/2024, along with 2022/2023 waste collection data totalling more than 1 million tonnes and 8.8 million cubic metres (m</t>
    </r>
    <r>
      <rPr>
        <vertAlign val="superscript"/>
        <sz val="11"/>
        <color theme="1"/>
        <rFont val="Avenir Next LT Pro"/>
        <family val="2"/>
      </rPr>
      <t>3</t>
    </r>
    <r>
      <rPr>
        <sz val="11"/>
        <color theme="1"/>
        <rFont val="Avenir Next LT Pro"/>
        <family val="2"/>
      </rPr>
      <t>) of waste and recovery services.</t>
    </r>
  </si>
  <si>
    <t>Volume %</t>
  </si>
  <si>
    <t>Recycling (Review Split Options)</t>
  </si>
  <si>
    <t>Food Waste</t>
  </si>
  <si>
    <t>Recycling Split Option 1</t>
  </si>
  <si>
    <t>of Total Waste</t>
  </si>
  <si>
    <t>Mixed Recycling
(Paper, Cardboard, Plastic Bottles, Cans, Glass)</t>
  </si>
  <si>
    <t>Bulky Recycling (Pallets, Polystyrene etc)</t>
  </si>
  <si>
    <t>Recycling Split Option 2</t>
  </si>
  <si>
    <t>Mixed Recycling (Plastic Bottles, Cans, Glass)</t>
  </si>
  <si>
    <t>Paper &amp; Cardboard</t>
  </si>
  <si>
    <t>Recycling Split Option 3</t>
  </si>
  <si>
    <t>Mixed Recycling (Plastic Bottles, Cans)</t>
  </si>
  <si>
    <t>Glass (Mixed Colours)</t>
  </si>
  <si>
    <t>Conversion Table</t>
  </si>
  <si>
    <r>
      <t>The below table provides information to assist any requirements to convert between weight (kg) and volume (L or m</t>
    </r>
    <r>
      <rPr>
        <vertAlign val="superscript"/>
        <sz val="11"/>
        <color theme="1"/>
        <rFont val="Avenir Next LT Pro"/>
        <family val="2"/>
      </rPr>
      <t>3</t>
    </r>
    <r>
      <rPr>
        <sz val="11"/>
        <color theme="1"/>
        <rFont val="Avenir Next LT Pro"/>
        <family val="2"/>
      </rPr>
      <t>):</t>
    </r>
  </si>
  <si>
    <t>Frequently Asked Questions</t>
  </si>
  <si>
    <r>
      <t xml:space="preserve">The below FAQs were asked during the process of creating the new NZGBC Operational Waste Calculator v1.0.
It is expected that the list of FAQs related to this credit and the usage of this document will grow once the new NZGBC Green Star Buildings rating system is launched.
If you would like to add a question this FAQ list, please contact the NZGBC by emailing </t>
    </r>
    <r>
      <rPr>
        <b/>
        <i/>
        <sz val="11"/>
        <color theme="1"/>
        <rFont val="Avenir Next LT Pro"/>
        <family val="2"/>
      </rPr>
      <t>greenstarnz@nzgbc.org.nz.</t>
    </r>
  </si>
  <si>
    <t>FAQs</t>
  </si>
  <si>
    <t>How was the calculator built?</t>
  </si>
  <si>
    <r>
      <t>Building a new calculator was a lengthy and time consuming process.
Firstly, we reached out to New Zealand businesses, consultancies and project management companies who have a relationship with the NZGBC and Green Star specifically (either previous or current Green Star projects). We requested historical waste data (at least 12 months) and the gross floor area for their buildings, facilities and developments, with the purpose to calculate a total volume of waste generated per week per 100m</t>
    </r>
    <r>
      <rPr>
        <vertAlign val="superscript"/>
        <sz val="11"/>
        <color theme="1"/>
        <rFont val="Avenir Next LT Pro"/>
        <family val="2"/>
      </rPr>
      <t>2</t>
    </r>
    <r>
      <rPr>
        <sz val="11"/>
        <color theme="1"/>
        <rFont val="Avenir Next LT Pro"/>
        <family val="2"/>
      </rPr>
      <t xml:space="preserve"> for different building typologies.
To create this 'waste generation rate' from the data supplied to the NZGBC, some data analytics and assumptions were required, as data metrics differ and some form of data cleansing was required. In addition to the data provided to the NZGBC, the following information was used:
 - Data from 2022/2023 relating to waste and recycling services performed by WM New Zealand to calculate a density formula (kg/m</t>
    </r>
    <r>
      <rPr>
        <vertAlign val="superscript"/>
        <sz val="11"/>
        <color theme="1"/>
        <rFont val="Avenir Next LT Pro"/>
        <family val="2"/>
      </rPr>
      <t>3</t>
    </r>
    <r>
      <rPr>
        <sz val="11"/>
        <color theme="1"/>
        <rFont val="Avenir Next LT Pro"/>
        <family val="2"/>
      </rPr>
      <t>). Services totalling over 1 million tonnes of materials and 8.8 million cubic metres of bin volume were assessed to convert all weight data into volumetric data.
 - Data from 2023/2024 relating to waste characterisation audits performed by WM Sustainability Services to calculate how Total Volume of Waste can be split into a percentage of General Waste (30%), Recycling (62%) and Food Waste (8%).
After combining all the above data metrics, a total volume of waste generated per week per 100m</t>
    </r>
    <r>
      <rPr>
        <vertAlign val="superscript"/>
        <sz val="11"/>
        <color theme="1"/>
        <rFont val="Avenir Next LT Pro"/>
        <family val="2"/>
      </rPr>
      <t>2</t>
    </r>
    <r>
      <rPr>
        <sz val="11"/>
        <color theme="1"/>
        <rFont val="Avenir Next LT Pro"/>
        <family val="2"/>
      </rPr>
      <t xml:space="preserve"> for different building typologies was created, which can be observed in the </t>
    </r>
    <r>
      <rPr>
        <b/>
        <sz val="11"/>
        <color rgb="FF92D050"/>
        <rFont val="Avenir Next LT Pro"/>
        <family val="2"/>
      </rPr>
      <t>DATA</t>
    </r>
    <r>
      <rPr>
        <sz val="11"/>
        <color theme="1"/>
        <rFont val="Avenir Next LT Pro"/>
        <family val="2"/>
      </rPr>
      <t xml:space="preserve"> worksheet.</t>
    </r>
  </si>
  <si>
    <t>Can the NZGBC provide examples of 'best practice' submissions for Credit 4 compliance?</t>
  </si>
  <si>
    <t>At present, we do not have completed examples of best practice submissions.
If approved, we may look to include some real submissions as examples if the project managers agree to showcase their documentation.</t>
  </si>
  <si>
    <t>Can a maximum ratio of length to width be provided for the dimensions of a suitable waste storage area?</t>
  </si>
  <si>
    <r>
      <t>There is no exact ratio that is suitable for a waste storage area.
The design, including dimensions, will be project specific, and be dependant on many factors.
As an example, if the preliminary waste storage area is calculated to be 20m</t>
    </r>
    <r>
      <rPr>
        <vertAlign val="superscript"/>
        <sz val="11"/>
        <color theme="1"/>
        <rFont val="Avenir Next LT Pro"/>
        <family val="2"/>
      </rPr>
      <t>2</t>
    </r>
    <r>
      <rPr>
        <sz val="11"/>
        <color theme="1"/>
        <rFont val="Avenir Next LT Pro"/>
        <family val="2"/>
      </rPr>
      <t>, a 1m x 20m area will not be suitable, but a 3m x 7m or a 4m x 5m area would be more viable. The exact final floor area will need to consider bin type, bin size, bin count, space for access and servicing requirements, which means this is a case by case consideration.</t>
    </r>
  </si>
  <si>
    <t xml:space="preserve">If you have chosen General/Other or the building is a mix of different Typologies please provide a description below </t>
  </si>
  <si>
    <t>Material Type</t>
  </si>
  <si>
    <t>Recovery Stream</t>
  </si>
  <si>
    <r>
      <t xml:space="preserve">It is a minimum expectation to implement at least one additional waste recovery stream and  a service for any individual material that totals more than </t>
    </r>
    <r>
      <rPr>
        <b/>
        <sz val="11"/>
        <color theme="1"/>
        <rFont val="Avenir Next LT Pro"/>
        <family val="2"/>
      </rPr>
      <t>5%</t>
    </r>
    <r>
      <rPr>
        <sz val="11"/>
        <color theme="1"/>
        <rFont val="Avenir Next LT Pro"/>
        <family val="2"/>
      </rPr>
      <t xml:space="preserve"> of the development or building’s annual waste profile either by volume (m</t>
    </r>
    <r>
      <rPr>
        <vertAlign val="superscript"/>
        <sz val="11"/>
        <color theme="1"/>
        <rFont val="Avenir Next LT Pro"/>
        <family val="2"/>
      </rPr>
      <t>3</t>
    </r>
    <r>
      <rPr>
        <sz val="11"/>
        <color theme="1"/>
        <rFont val="Avenir Next LT Pro"/>
        <family val="2"/>
      </rPr>
      <t xml:space="preserve">) or weight (kg). Some examples of common materials are scrap metal, wooden pallets, clear LDPE shrink wrap and garden waste, but these will be dependant on building typology.
</t>
    </r>
    <r>
      <rPr>
        <b/>
        <i/>
        <sz val="11"/>
        <color theme="1"/>
        <rFont val="Avenir Next LT Pro"/>
        <family val="2"/>
      </rPr>
      <t>Instruction: If applicable, confirm the additional m</t>
    </r>
    <r>
      <rPr>
        <b/>
        <i/>
        <sz val="11"/>
        <rFont val="Avenir Next LT Pro"/>
        <family val="2"/>
      </rPr>
      <t>aterial(s)</t>
    </r>
    <r>
      <rPr>
        <b/>
        <i/>
        <sz val="11"/>
        <color theme="1"/>
        <rFont val="Avenir Next LT Pro"/>
        <family val="2"/>
      </rPr>
      <t xml:space="preserve"> </t>
    </r>
    <r>
      <rPr>
        <b/>
        <i/>
        <sz val="11"/>
        <rFont val="Avenir Next LT Pro"/>
        <family val="2"/>
      </rPr>
      <t>and the service(s) that will manage them by fil</t>
    </r>
    <r>
      <rPr>
        <b/>
        <i/>
        <sz val="11"/>
        <color theme="1"/>
        <rFont val="Avenir Next LT Pro"/>
        <family val="2"/>
      </rPr>
      <t>ling in the blue cells below</t>
    </r>
    <r>
      <rPr>
        <sz val="11"/>
        <color theme="1"/>
        <rFont val="Avenir Next LT Pr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</si>
</sst>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46" x14ac:knownFonts="1">
    <font>
      <sz val="11"/>
      <color theme="1"/>
      <name val="Calibri"/>
      <family val="2"/>
      <scheme val="minor"/>
    </font>
    <font>
      <sz val="11"/>
      <color theme="1"/>
      <name val="Avenir Next LT Pro"/>
      <family val="2"/>
    </font>
    <font>
      <sz val="11"/>
      <color theme="1"/>
      <name val="Avenir Next LT Pro"/>
      <family val="2"/>
    </font>
    <font>
      <sz val="11"/>
      <color theme="1"/>
      <name val="Avenir Next LT Pro"/>
      <family val="2"/>
    </font>
    <font>
      <sz val="11"/>
      <color theme="1"/>
      <name val="Avenir Next LT Pro"/>
      <family val="2"/>
    </font>
    <font>
      <sz val="11"/>
      <color theme="1"/>
      <name val="Avenir Next LT Pro"/>
      <family val="2"/>
    </font>
    <font>
      <sz val="11"/>
      <color theme="1"/>
      <name val="Avenir Next LT Pro"/>
      <family val="2"/>
    </font>
    <font>
      <sz val="11"/>
      <color theme="1"/>
      <name val="Calibri"/>
      <family val="2"/>
      <scheme val="minor"/>
    </font>
    <font>
      <sz val="11"/>
      <color rgb="FFFF0000"/>
      <name val="Avenir Next LT Pro"/>
      <family val="2"/>
    </font>
    <font>
      <b/>
      <sz val="11"/>
      <color theme="1"/>
      <name val="Avenir Next LT Pro"/>
      <family val="2"/>
    </font>
    <font>
      <b/>
      <sz val="20"/>
      <color theme="9" tint="-0.249977111117893"/>
      <name val="Avenir Next LT Pro"/>
      <family val="2"/>
    </font>
    <font>
      <b/>
      <sz val="14"/>
      <color theme="1"/>
      <name val="Avenir Next LT Pro"/>
      <family val="2"/>
    </font>
    <font>
      <b/>
      <i/>
      <sz val="11"/>
      <color theme="1"/>
      <name val="Avenir Next LT Pro"/>
      <family val="2"/>
    </font>
    <font>
      <i/>
      <sz val="11"/>
      <color theme="1"/>
      <name val="Avenir Next LT Pro"/>
      <family val="2"/>
    </font>
    <font>
      <vertAlign val="superscript"/>
      <sz val="11"/>
      <color theme="1"/>
      <name val="Avenir Next LT Pro"/>
      <family val="2"/>
    </font>
    <font>
      <sz val="14"/>
      <color theme="1"/>
      <name val="Avenir Next LT Pro"/>
      <family val="2"/>
    </font>
    <font>
      <b/>
      <sz val="11"/>
      <color rgb="FF00B050"/>
      <name val="Avenir Next LT Pro"/>
      <family val="2"/>
    </font>
    <font>
      <b/>
      <i/>
      <sz val="12"/>
      <color theme="4"/>
      <name val="Avenir Next LT Pro"/>
      <family val="2"/>
    </font>
    <font>
      <b/>
      <i/>
      <sz val="11"/>
      <name val="Avenir Next LT Pro"/>
      <family val="2"/>
    </font>
    <font>
      <b/>
      <i/>
      <vertAlign val="superscript"/>
      <sz val="11"/>
      <name val="Avenir Next LT Pro"/>
      <family val="2"/>
    </font>
    <font>
      <i/>
      <sz val="11"/>
      <name val="Avenir Next LT Pro"/>
      <family val="2"/>
    </font>
    <font>
      <b/>
      <vertAlign val="superscript"/>
      <sz val="11"/>
      <color theme="1"/>
      <name val="Avenir Next LT Pro"/>
      <family val="2"/>
    </font>
    <font>
      <i/>
      <sz val="11"/>
      <color rgb="FFFF0000"/>
      <name val="Avenir Next LT Pro"/>
      <family val="2"/>
    </font>
    <font>
      <b/>
      <i/>
      <sz val="11"/>
      <color rgb="FFFF0000"/>
      <name val="Avenir Next LT Pro"/>
      <family val="2"/>
    </font>
    <font>
      <b/>
      <sz val="12"/>
      <color theme="1"/>
      <name val="Avenir Next LT Pro"/>
      <family val="2"/>
    </font>
    <font>
      <b/>
      <sz val="11"/>
      <color theme="5"/>
      <name val="Avenir Next LT Pro"/>
      <family val="2"/>
    </font>
    <font>
      <sz val="20"/>
      <color theme="9" tint="-0.249977111117893"/>
      <name val="Avenir Next LT Pro"/>
      <family val="2"/>
    </font>
    <font>
      <b/>
      <sz val="18"/>
      <color theme="9" tint="-0.249977111117893"/>
      <name val="Avenir Next LT Pro"/>
      <family val="2"/>
    </font>
    <font>
      <b/>
      <sz val="16"/>
      <color theme="1"/>
      <name val="Avenir Next LT Pro"/>
      <family val="2"/>
    </font>
    <font>
      <b/>
      <sz val="11"/>
      <color rgb="FF92D050"/>
      <name val="Avenir Next LT Pro"/>
      <family val="2"/>
    </font>
    <font>
      <sz val="11"/>
      <color rgb="FF000000"/>
      <name val="Avenir Next LT Pro"/>
      <family val="2"/>
    </font>
    <font>
      <vertAlign val="superscript"/>
      <sz val="11"/>
      <color rgb="FF000000"/>
      <name val="Avenir Next LT Pro"/>
      <family val="2"/>
    </font>
    <font>
      <b/>
      <sz val="11"/>
      <color rgb="FF000000"/>
      <name val="Avenir Next LT Pro"/>
      <family val="2"/>
    </font>
    <font>
      <sz val="11"/>
      <color theme="1"/>
      <name val="Avenir Next LT Pro"/>
      <family val="2"/>
    </font>
    <font>
      <sz val="11"/>
      <color rgb="FF000000"/>
      <name val="Avenir Next LT Pro"/>
      <family val="2"/>
    </font>
    <font>
      <sz val="11"/>
      <name val="Avenir Next LT Pro"/>
      <family val="2"/>
    </font>
    <font>
      <b/>
      <sz val="12"/>
      <color rgb="FFFF0000"/>
      <name val="Avenir Next LT Pro"/>
      <family val="2"/>
    </font>
    <font>
      <sz val="11"/>
      <color theme="9"/>
      <name val="Avenir Next LT Pro"/>
      <family val="2"/>
    </font>
    <font>
      <b/>
      <i/>
      <sz val="11"/>
      <color rgb="FF000000"/>
      <name val="Avenir Next LT Pro"/>
      <family val="2"/>
    </font>
    <font>
      <b/>
      <sz val="11"/>
      <name val="Avenir Next LT Pro"/>
      <family val="2"/>
    </font>
    <font>
      <sz val="11"/>
      <color rgb="FFF2F2F2"/>
      <name val="Avenir Next LT Pro"/>
      <family val="2"/>
    </font>
    <font>
      <sz val="11"/>
      <color rgb="FF2C7E00"/>
      <name val="Avenir Next LT Pro"/>
      <family val="2"/>
    </font>
    <font>
      <sz val="11"/>
      <color rgb="FFDF0000"/>
      <name val="Avenir Next LT Pro"/>
      <family val="2"/>
    </font>
    <font>
      <b/>
      <sz val="11"/>
      <color rgb="FF2C7E00"/>
      <name val="Avenir Next LT Pro"/>
      <family val="2"/>
    </font>
    <font>
      <i/>
      <sz val="11"/>
      <color rgb="FF000000"/>
      <name val="Avenir Next LT Pro"/>
      <family val="2"/>
    </font>
    <font>
      <vertAlign val="superscript"/>
      <sz val="11"/>
      <name val="Avenir Next LT Pro"/>
      <family val="2"/>
    </font>
  </fonts>
  <fills count="1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DCE6F1"/>
        <bgColor indexed="64"/>
      </patternFill>
    </fill>
    <fill>
      <patternFill patternType="solid">
        <fgColor rgb="FFF2F2F2"/>
        <bgColor indexed="64"/>
      </patternFill>
    </fill>
    <fill>
      <patternFill patternType="solid">
        <fgColor rgb="FFF4B084"/>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7" fillId="0" borderId="0" applyFont="0" applyFill="0" applyBorder="0" applyAlignment="0" applyProtection="0"/>
  </cellStyleXfs>
  <cellXfs count="392">
    <xf numFmtId="0" fontId="0" fillId="0" borderId="0" xfId="0"/>
    <xf numFmtId="0" fontId="6" fillId="0" borderId="0" xfId="0" applyFont="1"/>
    <xf numFmtId="0" fontId="6" fillId="2" borderId="0" xfId="0" applyFont="1" applyFill="1"/>
    <xf numFmtId="0" fontId="9" fillId="2" borderId="1" xfId="0" applyFont="1" applyFill="1" applyBorder="1"/>
    <xf numFmtId="0" fontId="6" fillId="0" borderId="0" xfId="0" applyFont="1" applyAlignment="1">
      <alignment vertical="center"/>
    </xf>
    <xf numFmtId="0" fontId="6" fillId="2" borderId="0" xfId="0" applyFont="1" applyFill="1" applyAlignment="1">
      <alignment vertical="center"/>
    </xf>
    <xf numFmtId="0" fontId="9" fillId="4" borderId="1"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1" xfId="0" applyFont="1" applyFill="1" applyBorder="1" applyAlignment="1">
      <alignment horizontal="center" vertical="center" wrapText="1"/>
    </xf>
    <xf numFmtId="0" fontId="22" fillId="0" borderId="0" xfId="0" applyFont="1" applyAlignment="1">
      <alignment vertical="top" wrapText="1"/>
    </xf>
    <xf numFmtId="0" fontId="10" fillId="0" borderId="0" xfId="0" applyFont="1" applyAlignment="1">
      <alignment vertical="center"/>
    </xf>
    <xf numFmtId="0" fontId="8" fillId="0" borderId="0" xfId="0" applyFont="1"/>
    <xf numFmtId="0" fontId="24" fillId="2" borderId="13" xfId="0" applyFont="1" applyFill="1" applyBorder="1" applyAlignment="1">
      <alignment horizontal="left" vertical="top"/>
    </xf>
    <xf numFmtId="0" fontId="9" fillId="2" borderId="13" xfId="0" applyFont="1" applyFill="1" applyBorder="1"/>
    <xf numFmtId="0" fontId="9" fillId="2" borderId="0" xfId="0" applyFont="1" applyFill="1"/>
    <xf numFmtId="0" fontId="9" fillId="2" borderId="12" xfId="0" applyFont="1" applyFill="1" applyBorder="1"/>
    <xf numFmtId="0" fontId="25" fillId="2" borderId="13" xfId="0" applyFont="1" applyFill="1" applyBorder="1" applyAlignment="1">
      <alignment horizontal="left" vertical="top" wrapText="1"/>
    </xf>
    <xf numFmtId="0" fontId="25" fillId="2" borderId="13" xfId="0" applyFont="1" applyFill="1" applyBorder="1"/>
    <xf numFmtId="0" fontId="26" fillId="0" borderId="0" xfId="0" applyFont="1" applyAlignment="1">
      <alignment horizontal="left"/>
    </xf>
    <xf numFmtId="0" fontId="11" fillId="2" borderId="13" xfId="0" applyFont="1" applyFill="1" applyBorder="1" applyAlignment="1">
      <alignment horizontal="left" vertical="top" wrapText="1"/>
    </xf>
    <xf numFmtId="0" fontId="11" fillId="2" borderId="12" xfId="0" applyFont="1" applyFill="1" applyBorder="1" applyAlignment="1">
      <alignment horizontal="left" vertical="top" wrapText="1"/>
    </xf>
    <xf numFmtId="0" fontId="9" fillId="3" borderId="1" xfId="0" applyFont="1" applyFill="1" applyBorder="1" applyAlignment="1">
      <alignment horizontal="center" vertical="center"/>
    </xf>
    <xf numFmtId="0" fontId="12" fillId="2" borderId="12" xfId="0" applyFont="1" applyFill="1" applyBorder="1" applyAlignment="1">
      <alignment vertical="top" wrapText="1"/>
    </xf>
    <xf numFmtId="0" fontId="9" fillId="3" borderId="20" xfId="0" applyFont="1" applyFill="1" applyBorder="1"/>
    <xf numFmtId="0" fontId="9" fillId="3" borderId="1" xfId="0" applyFont="1" applyFill="1" applyBorder="1"/>
    <xf numFmtId="9" fontId="9" fillId="2" borderId="1" xfId="0" applyNumberFormat="1" applyFont="1" applyFill="1" applyBorder="1" applyAlignment="1">
      <alignment horizontal="center" vertical="center"/>
    </xf>
    <xf numFmtId="0" fontId="9" fillId="5" borderId="20" xfId="0" applyFont="1" applyFill="1" applyBorder="1" applyAlignment="1">
      <alignment horizontal="center" vertical="center"/>
    </xf>
    <xf numFmtId="9" fontId="9" fillId="5" borderId="1" xfId="0" applyNumberFormat="1" applyFont="1" applyFill="1" applyBorder="1" applyAlignment="1">
      <alignment horizontal="center" vertical="center"/>
    </xf>
    <xf numFmtId="0" fontId="9" fillId="0" borderId="0" xfId="0" applyFont="1"/>
    <xf numFmtId="0" fontId="9" fillId="2" borderId="3"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21" xfId="0" applyFont="1" applyFill="1" applyBorder="1" applyAlignment="1">
      <alignment horizontal="center" vertical="center"/>
    </xf>
    <xf numFmtId="9" fontId="9" fillId="2" borderId="3" xfId="1" applyFont="1" applyFill="1" applyBorder="1" applyAlignment="1">
      <alignment horizontal="center" vertical="center"/>
    </xf>
    <xf numFmtId="0" fontId="9" fillId="2" borderId="10" xfId="0" applyFont="1" applyFill="1" applyBorder="1" applyAlignment="1">
      <alignment horizontal="center" vertical="center"/>
    </xf>
    <xf numFmtId="0" fontId="9" fillId="4" borderId="1" xfId="0" applyFont="1" applyFill="1" applyBorder="1" applyAlignment="1">
      <alignment horizontal="center" vertical="center" wrapText="1"/>
    </xf>
    <xf numFmtId="0" fontId="8" fillId="0" borderId="0" xfId="0" applyFont="1" applyAlignment="1">
      <alignment vertical="center"/>
    </xf>
    <xf numFmtId="0" fontId="37" fillId="0" borderId="0" xfId="0" applyFont="1"/>
    <xf numFmtId="0" fontId="40" fillId="2" borderId="9" xfId="0" applyFont="1" applyFill="1" applyBorder="1" applyAlignment="1">
      <alignment vertical="center"/>
    </xf>
    <xf numFmtId="0" fontId="40" fillId="2" borderId="9" xfId="0" applyFont="1" applyFill="1" applyBorder="1" applyAlignment="1">
      <alignment horizontal="center" vertical="center"/>
    </xf>
    <xf numFmtId="0" fontId="40" fillId="2" borderId="10" xfId="0" applyFont="1" applyFill="1" applyBorder="1" applyAlignment="1">
      <alignment horizontal="center" vertical="center"/>
    </xf>
    <xf numFmtId="0" fontId="33" fillId="2" borderId="13" xfId="0" applyFont="1" applyFill="1" applyBorder="1" applyAlignment="1">
      <alignment horizontal="left" vertical="center" wrapText="1"/>
    </xf>
    <xf numFmtId="0" fontId="11" fillId="2" borderId="0" xfId="0" applyFont="1" applyFill="1" applyAlignment="1">
      <alignment horizontal="left" vertical="top" wrapText="1"/>
    </xf>
    <xf numFmtId="0" fontId="12" fillId="2" borderId="0" xfId="0" applyFont="1" applyFill="1" applyAlignment="1">
      <alignment vertical="top" wrapText="1"/>
    </xf>
    <xf numFmtId="0" fontId="23" fillId="2" borderId="0" xfId="0" applyFont="1" applyFill="1" applyAlignment="1">
      <alignment vertical="top" wrapText="1"/>
    </xf>
    <xf numFmtId="1" fontId="9" fillId="2" borderId="1" xfId="0" applyNumberFormat="1" applyFont="1" applyFill="1" applyBorder="1" applyAlignment="1">
      <alignment horizontal="center" vertical="center"/>
    </xf>
    <xf numFmtId="1" fontId="9" fillId="2" borderId="8" xfId="0" applyNumberFormat="1" applyFont="1" applyFill="1" applyBorder="1" applyAlignment="1">
      <alignment horizontal="center" vertical="center"/>
    </xf>
    <xf numFmtId="1" fontId="9" fillId="2" borderId="10" xfId="0" applyNumberFormat="1" applyFont="1" applyFill="1" applyBorder="1" applyAlignment="1">
      <alignment horizontal="center" vertical="center"/>
    </xf>
    <xf numFmtId="1" fontId="9" fillId="2" borderId="9" xfId="0" applyNumberFormat="1" applyFont="1" applyFill="1" applyBorder="1" applyAlignment="1">
      <alignment horizontal="center" vertical="center"/>
    </xf>
    <xf numFmtId="1" fontId="9" fillId="2" borderId="3" xfId="0" applyNumberFormat="1" applyFont="1" applyFill="1" applyBorder="1" applyAlignment="1">
      <alignment horizontal="center" vertical="center"/>
    </xf>
    <xf numFmtId="9" fontId="9" fillId="7" borderId="1" xfId="0" applyNumberFormat="1" applyFont="1" applyFill="1" applyBorder="1" applyAlignment="1">
      <alignment horizontal="center" vertical="center"/>
    </xf>
    <xf numFmtId="0" fontId="9" fillId="8" borderId="20" xfId="0" applyFont="1" applyFill="1" applyBorder="1" applyAlignment="1">
      <alignment horizontal="center" vertical="center"/>
    </xf>
    <xf numFmtId="0" fontId="9" fillId="8" borderId="1" xfId="0" applyFont="1" applyFill="1" applyBorder="1" applyAlignment="1">
      <alignment horizontal="center" vertical="center"/>
    </xf>
    <xf numFmtId="0" fontId="10" fillId="0" borderId="41" xfId="0" applyFont="1" applyBorder="1" applyAlignment="1">
      <alignment vertical="center"/>
    </xf>
    <xf numFmtId="0" fontId="9" fillId="2" borderId="20"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36" xfId="0" applyFont="1" applyFill="1" applyBorder="1" applyAlignment="1">
      <alignment horizontal="center" vertical="center"/>
    </xf>
    <xf numFmtId="0" fontId="11" fillId="4" borderId="13" xfId="0" applyFont="1" applyFill="1" applyBorder="1" applyAlignment="1">
      <alignment horizontal="left" vertical="top" wrapText="1"/>
    </xf>
    <xf numFmtId="0" fontId="24" fillId="2" borderId="14" xfId="0" applyFont="1" applyFill="1" applyBorder="1" applyAlignment="1">
      <alignment horizontal="left" vertical="top"/>
    </xf>
    <xf numFmtId="0" fontId="9" fillId="2" borderId="20" xfId="0" applyFont="1" applyFill="1" applyBorder="1"/>
    <xf numFmtId="0" fontId="9" fillId="4" borderId="20" xfId="0" applyFont="1" applyFill="1" applyBorder="1" applyAlignment="1">
      <alignment horizontal="center" vertical="center"/>
    </xf>
    <xf numFmtId="9" fontId="9" fillId="2" borderId="23" xfId="1" applyFont="1" applyFill="1" applyBorder="1" applyAlignment="1">
      <alignment horizontal="center" vertical="center"/>
    </xf>
    <xf numFmtId="0" fontId="35" fillId="0" borderId="0" xfId="0" applyFont="1"/>
    <xf numFmtId="0" fontId="35" fillId="6" borderId="1" xfId="0" applyFont="1" applyFill="1" applyBorder="1" applyAlignment="1" applyProtection="1">
      <alignment vertical="center"/>
      <protection locked="0" hidden="1"/>
    </xf>
    <xf numFmtId="0" fontId="5" fillId="6" borderId="1" xfId="0" applyFont="1" applyFill="1" applyBorder="1" applyAlignment="1" applyProtection="1">
      <alignment horizontal="center" vertical="center"/>
      <protection locked="0" hidden="1"/>
    </xf>
    <xf numFmtId="0" fontId="12" fillId="2" borderId="0" xfId="0" applyFont="1" applyFill="1" applyAlignment="1" applyProtection="1">
      <alignment vertical="top" wrapText="1"/>
      <protection locked="0" hidden="1"/>
    </xf>
    <xf numFmtId="0" fontId="5" fillId="0" borderId="0" xfId="0" applyFont="1"/>
    <xf numFmtId="0" fontId="5" fillId="2" borderId="13" xfId="0" applyFont="1" applyFill="1" applyBorder="1"/>
    <xf numFmtId="0" fontId="5" fillId="2" borderId="0" xfId="0" applyFont="1" applyFill="1"/>
    <xf numFmtId="0" fontId="5" fillId="2" borderId="12" xfId="0" applyFont="1" applyFill="1" applyBorder="1"/>
    <xf numFmtId="0" fontId="5" fillId="2" borderId="0" xfId="0" applyFont="1" applyFill="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center"/>
    </xf>
    <xf numFmtId="0" fontId="5" fillId="2" borderId="13" xfId="0" applyFont="1" applyFill="1" applyBorder="1" applyAlignment="1">
      <alignment wrapText="1"/>
    </xf>
    <xf numFmtId="0" fontId="5" fillId="0" borderId="42" xfId="0" applyFont="1" applyBorder="1"/>
    <xf numFmtId="0" fontId="5" fillId="0" borderId="43" xfId="0" applyFont="1" applyBorder="1"/>
    <xf numFmtId="0" fontId="5" fillId="2" borderId="13" xfId="0" applyFont="1" applyFill="1" applyBorder="1" applyAlignment="1">
      <alignment horizontal="left" vertical="top" wrapText="1"/>
    </xf>
    <xf numFmtId="0" fontId="5" fillId="0" borderId="0" xfId="0" applyFont="1" applyAlignment="1">
      <alignment vertical="center"/>
    </xf>
    <xf numFmtId="0" fontId="5" fillId="0" borderId="0" xfId="0" applyFont="1" applyProtection="1">
      <protection locked="0"/>
    </xf>
    <xf numFmtId="0" fontId="5" fillId="2" borderId="0" xfId="0" applyFont="1" applyFill="1" applyAlignment="1">
      <alignment horizontal="left" vertical="center" wrapText="1"/>
    </xf>
    <xf numFmtId="0" fontId="5" fillId="2" borderId="12" xfId="0" applyFont="1" applyFill="1" applyBorder="1" applyAlignment="1">
      <alignment horizontal="left" vertical="center" wrapText="1"/>
    </xf>
    <xf numFmtId="0" fontId="5" fillId="6" borderId="20" xfId="0" applyFont="1" applyFill="1" applyBorder="1" applyAlignment="1" applyProtection="1">
      <alignment horizontal="center" vertical="center"/>
      <protection locked="0" hidden="1"/>
    </xf>
    <xf numFmtId="0" fontId="5" fillId="6" borderId="1" xfId="0" applyFont="1" applyFill="1" applyBorder="1" applyAlignment="1" applyProtection="1">
      <alignment horizontal="center" vertical="center"/>
      <protection locked="0"/>
    </xf>
    <xf numFmtId="0" fontId="5" fillId="2" borderId="40" xfId="0" applyFont="1" applyFill="1" applyBorder="1" applyAlignment="1">
      <alignment horizontal="left" vertical="center" wrapText="1"/>
    </xf>
    <xf numFmtId="0" fontId="5" fillId="2" borderId="20" xfId="0" applyFont="1" applyFill="1" applyBorder="1" applyAlignment="1">
      <alignment horizontal="center" vertical="center"/>
    </xf>
    <xf numFmtId="1" fontId="5" fillId="2" borderId="1" xfId="0" applyNumberFormat="1" applyFont="1" applyFill="1" applyBorder="1" applyAlignment="1">
      <alignment horizontal="center" vertical="center"/>
    </xf>
    <xf numFmtId="0" fontId="5" fillId="2" borderId="24" xfId="0" applyFont="1" applyFill="1" applyBorder="1" applyAlignment="1">
      <alignment horizontal="center" vertical="center"/>
    </xf>
    <xf numFmtId="0" fontId="5" fillId="2" borderId="7" xfId="0" applyFont="1" applyFill="1" applyBorder="1"/>
    <xf numFmtId="0" fontId="5" fillId="2" borderId="21" xfId="0" applyFont="1" applyFill="1" applyBorder="1" applyAlignment="1">
      <alignment horizontal="center" vertical="center" wrapText="1"/>
    </xf>
    <xf numFmtId="0" fontId="5" fillId="6" borderId="21" xfId="0" applyFont="1" applyFill="1" applyBorder="1" applyAlignment="1" applyProtection="1">
      <alignment horizontal="center" vertical="center"/>
      <protection locked="0" hidden="1"/>
    </xf>
    <xf numFmtId="0" fontId="5" fillId="6" borderId="21" xfId="0" applyFont="1" applyFill="1" applyBorder="1" applyAlignment="1" applyProtection="1">
      <alignment horizontal="center" vertical="center"/>
      <protection locked="0"/>
    </xf>
    <xf numFmtId="0" fontId="5" fillId="2" borderId="20" xfId="0" applyFont="1" applyFill="1" applyBorder="1"/>
    <xf numFmtId="0" fontId="5" fillId="2" borderId="1" xfId="0" applyFont="1" applyFill="1" applyBorder="1"/>
    <xf numFmtId="0" fontId="5" fillId="2" borderId="1" xfId="0" applyFont="1" applyFill="1" applyBorder="1" applyAlignment="1">
      <alignment horizontal="center" vertical="center"/>
    </xf>
    <xf numFmtId="3" fontId="5" fillId="2" borderId="1" xfId="0" applyNumberFormat="1" applyFont="1" applyFill="1" applyBorder="1" applyAlignment="1">
      <alignment horizontal="center" vertical="center"/>
    </xf>
    <xf numFmtId="0" fontId="5" fillId="6" borderId="8" xfId="0" applyFont="1" applyFill="1" applyBorder="1" applyAlignment="1" applyProtection="1">
      <alignment horizontal="center" vertical="center"/>
      <protection locked="0" hidden="1"/>
    </xf>
    <xf numFmtId="0" fontId="5" fillId="2" borderId="8" xfId="0" applyFont="1" applyFill="1" applyBorder="1" applyAlignment="1">
      <alignment horizontal="center" vertical="center"/>
    </xf>
    <xf numFmtId="0" fontId="5" fillId="2" borderId="22" xfId="0" applyFont="1" applyFill="1" applyBorder="1"/>
    <xf numFmtId="0" fontId="5" fillId="2" borderId="6" xfId="0" applyFont="1" applyFill="1" applyBorder="1"/>
    <xf numFmtId="0" fontId="5" fillId="2" borderId="3" xfId="0" applyFont="1" applyFill="1" applyBorder="1"/>
    <xf numFmtId="0" fontId="5" fillId="2" borderId="23" xfId="0" applyFont="1" applyFill="1" applyBorder="1"/>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6" borderId="10" xfId="0" applyFont="1" applyFill="1" applyBorder="1" applyAlignment="1" applyProtection="1">
      <alignment horizontal="center" vertical="center"/>
      <protection locked="0" hidden="1"/>
    </xf>
    <xf numFmtId="0" fontId="5" fillId="6" borderId="26" xfId="0" applyFont="1" applyFill="1" applyBorder="1" applyAlignment="1" applyProtection="1">
      <alignment horizontal="center" vertical="center"/>
      <protection locked="0" hidden="1"/>
    </xf>
    <xf numFmtId="0" fontId="5" fillId="2" borderId="9" xfId="0" applyFont="1" applyFill="1" applyBorder="1" applyAlignment="1">
      <alignment horizontal="center" vertical="center"/>
    </xf>
    <xf numFmtId="0" fontId="5" fillId="2" borderId="4" xfId="0" applyFont="1" applyFill="1" applyBorder="1"/>
    <xf numFmtId="0" fontId="5" fillId="2" borderId="15" xfId="0" applyFont="1" applyFill="1" applyBorder="1"/>
    <xf numFmtId="0" fontId="5" fillId="2" borderId="11" xfId="0" applyFont="1" applyFill="1" applyBorder="1"/>
    <xf numFmtId="0" fontId="5" fillId="2" borderId="0" xfId="0" applyFont="1" applyFill="1" applyAlignment="1">
      <alignment horizontal="left" vertical="top" wrapText="1"/>
    </xf>
    <xf numFmtId="0" fontId="5" fillId="2" borderId="5" xfId="0" applyFont="1" applyFill="1" applyBorder="1"/>
    <xf numFmtId="0" fontId="5" fillId="2" borderId="8" xfId="0" applyFont="1" applyFill="1" applyBorder="1" applyAlignment="1">
      <alignment horizontal="center"/>
    </xf>
    <xf numFmtId="164" fontId="5" fillId="2" borderId="1"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165" fontId="5" fillId="2" borderId="1" xfId="0" applyNumberFormat="1" applyFont="1" applyFill="1" applyBorder="1" applyAlignment="1">
      <alignment horizontal="center" vertical="center"/>
    </xf>
    <xf numFmtId="0" fontId="5" fillId="6" borderId="4" xfId="0" applyFont="1" applyFill="1" applyBorder="1" applyAlignment="1" applyProtection="1">
      <alignment horizontal="center" vertical="center"/>
      <protection locked="0" hidden="1"/>
    </xf>
    <xf numFmtId="0" fontId="5" fillId="0" borderId="1" xfId="0" applyFont="1" applyBorder="1" applyAlignment="1">
      <alignment wrapText="1"/>
    </xf>
    <xf numFmtId="0" fontId="5" fillId="0" borderId="1" xfId="0" applyFont="1" applyBorder="1" applyAlignment="1">
      <alignment vertical="center" wrapText="1"/>
    </xf>
    <xf numFmtId="0" fontId="5" fillId="0" borderId="1" xfId="0" applyFont="1" applyBorder="1"/>
    <xf numFmtId="3" fontId="5" fillId="0" borderId="0" xfId="0" applyNumberFormat="1" applyFont="1"/>
    <xf numFmtId="0" fontId="5" fillId="2" borderId="14" xfId="0" applyFont="1" applyFill="1" applyBorder="1"/>
    <xf numFmtId="0" fontId="5" fillId="0" borderId="0" xfId="0" applyFont="1" applyProtection="1">
      <protection locked="0" hidden="1"/>
    </xf>
    <xf numFmtId="0" fontId="5" fillId="7" borderId="20" xfId="0" applyFont="1" applyFill="1" applyBorder="1" applyAlignment="1">
      <alignment horizontal="center" vertical="center"/>
    </xf>
    <xf numFmtId="0" fontId="5" fillId="5" borderId="1" xfId="0" applyFont="1" applyFill="1" applyBorder="1" applyAlignment="1">
      <alignment horizontal="center" vertical="center"/>
    </xf>
    <xf numFmtId="0" fontId="5" fillId="2" borderId="20" xfId="0" applyFont="1" applyFill="1" applyBorder="1" applyAlignment="1">
      <alignment horizontal="center" vertical="center" wrapText="1"/>
    </xf>
    <xf numFmtId="9" fontId="5" fillId="2" borderId="1" xfId="0" applyNumberFormat="1" applyFont="1" applyFill="1" applyBorder="1" applyAlignment="1">
      <alignment horizontal="center" vertical="center"/>
    </xf>
    <xf numFmtId="0" fontId="5" fillId="2" borderId="13" xfId="0" applyFont="1" applyFill="1" applyBorder="1" applyAlignment="1">
      <alignment horizontal="center" vertical="center"/>
    </xf>
    <xf numFmtId="0" fontId="5" fillId="2" borderId="0" xfId="0" applyFont="1" applyFill="1" applyAlignment="1">
      <alignment horizontal="center" vertical="center"/>
    </xf>
    <xf numFmtId="9" fontId="5" fillId="2" borderId="0" xfId="0" applyNumberFormat="1" applyFont="1" applyFill="1" applyAlignment="1">
      <alignment horizontal="center" vertical="center"/>
    </xf>
    <xf numFmtId="0" fontId="5" fillId="9" borderId="1" xfId="0" applyFont="1" applyFill="1" applyBorder="1" applyAlignment="1">
      <alignment horizontal="center" vertical="center"/>
    </xf>
    <xf numFmtId="0" fontId="4" fillId="6" borderId="1" xfId="0" applyFont="1" applyFill="1" applyBorder="1" applyAlignment="1" applyProtection="1">
      <alignment horizontal="center" vertical="center"/>
      <protection locked="0" hidden="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2"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8"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16" xfId="0" applyFont="1" applyFill="1" applyBorder="1" applyAlignment="1">
      <alignment horizontal="center" vertical="center"/>
    </xf>
    <xf numFmtId="1" fontId="5" fillId="2" borderId="37" xfId="0" applyNumberFormat="1" applyFont="1" applyFill="1" applyBorder="1"/>
    <xf numFmtId="0" fontId="5" fillId="2" borderId="37" xfId="0" applyFont="1" applyFill="1" applyBorder="1"/>
    <xf numFmtId="1" fontId="5" fillId="2" borderId="16" xfId="0" applyNumberFormat="1" applyFont="1" applyFill="1" applyBorder="1" applyAlignment="1">
      <alignment horizontal="center" vertical="center"/>
    </xf>
    <xf numFmtId="0" fontId="5" fillId="2" borderId="7" xfId="0" applyFont="1" applyFill="1" applyBorder="1" applyAlignment="1">
      <alignment horizontal="center" vertical="center"/>
    </xf>
    <xf numFmtId="1" fontId="5" fillId="2" borderId="5" xfId="0" applyNumberFormat="1" applyFont="1" applyFill="1" applyBorder="1" applyAlignment="1">
      <alignment horizontal="center" vertical="center"/>
    </xf>
    <xf numFmtId="0" fontId="5" fillId="2" borderId="38" xfId="0" applyFont="1" applyFill="1" applyBorder="1" applyAlignment="1">
      <alignment horizontal="center" vertical="center"/>
    </xf>
    <xf numFmtId="1" fontId="5" fillId="2" borderId="50" xfId="0" applyNumberFormat="1" applyFont="1" applyFill="1" applyBorder="1" applyAlignment="1">
      <alignment horizontal="center" vertical="center"/>
    </xf>
    <xf numFmtId="0" fontId="5" fillId="2" borderId="39" xfId="0" applyFont="1" applyFill="1" applyBorder="1" applyAlignment="1">
      <alignment horizontal="center" vertical="center"/>
    </xf>
    <xf numFmtId="0" fontId="2" fillId="2" borderId="6" xfId="0" applyFont="1" applyFill="1" applyBorder="1" applyAlignment="1">
      <alignment horizontal="center" vertical="center"/>
    </xf>
    <xf numFmtId="1" fontId="9" fillId="2" borderId="16" xfId="0" applyNumberFormat="1" applyFont="1" applyFill="1" applyBorder="1" applyAlignment="1">
      <alignment horizontal="center" vertical="center"/>
    </xf>
    <xf numFmtId="1" fontId="9" fillId="2" borderId="5" xfId="0" applyNumberFormat="1" applyFont="1" applyFill="1" applyBorder="1" applyAlignment="1">
      <alignment horizontal="center" vertical="center"/>
    </xf>
    <xf numFmtId="1" fontId="9" fillId="2" borderId="50" xfId="0" applyNumberFormat="1" applyFont="1" applyFill="1" applyBorder="1" applyAlignment="1">
      <alignment horizontal="center" vertical="center"/>
    </xf>
    <xf numFmtId="0" fontId="5" fillId="2" borderId="0" xfId="0" applyFont="1" applyFill="1" applyAlignment="1">
      <alignment horizontal="left" vertical="top" wrapText="1"/>
    </xf>
    <xf numFmtId="0" fontId="5" fillId="2" borderId="12" xfId="0" applyFont="1" applyFill="1" applyBorder="1" applyAlignment="1">
      <alignment horizontal="left" vertical="top" wrapText="1"/>
    </xf>
    <xf numFmtId="0" fontId="5" fillId="2" borderId="24" xfId="0" applyFont="1" applyFill="1" applyBorder="1" applyAlignment="1">
      <alignment horizontal="center" wrapText="1"/>
    </xf>
    <xf numFmtId="0" fontId="5" fillId="2" borderId="6" xfId="0" applyFont="1" applyFill="1" applyBorder="1" applyAlignment="1">
      <alignment horizontal="center" wrapText="1"/>
    </xf>
    <xf numFmtId="0" fontId="5" fillId="2" borderId="25" xfId="0" applyFont="1" applyFill="1" applyBorder="1" applyAlignment="1">
      <alignment horizontal="center" wrapText="1"/>
    </xf>
    <xf numFmtId="0" fontId="11" fillId="4" borderId="20" xfId="0" applyFont="1" applyFill="1" applyBorder="1" applyAlignment="1">
      <alignment horizontal="left"/>
    </xf>
    <xf numFmtId="0" fontId="11" fillId="4" borderId="1" xfId="0" applyFont="1" applyFill="1" applyBorder="1" applyAlignment="1">
      <alignment horizontal="left"/>
    </xf>
    <xf numFmtId="0" fontId="11" fillId="4" borderId="21" xfId="0" applyFont="1" applyFill="1" applyBorder="1" applyAlignment="1">
      <alignment horizontal="left"/>
    </xf>
    <xf numFmtId="0" fontId="5" fillId="2" borderId="0" xfId="0" applyFont="1" applyFill="1" applyAlignment="1">
      <alignment horizontal="left" vertical="top"/>
    </xf>
    <xf numFmtId="0" fontId="5" fillId="2" borderId="12" xfId="0" applyFont="1" applyFill="1" applyBorder="1" applyAlignment="1">
      <alignment horizontal="left" vertical="top"/>
    </xf>
    <xf numFmtId="0" fontId="5" fillId="2" borderId="0" xfId="0" applyFont="1" applyFill="1" applyAlignment="1">
      <alignment horizontal="left" vertical="center"/>
    </xf>
    <xf numFmtId="0" fontId="9" fillId="2" borderId="0" xfId="0" applyFont="1" applyFill="1" applyAlignment="1">
      <alignment horizontal="left" vertical="center"/>
    </xf>
    <xf numFmtId="0" fontId="9" fillId="2" borderId="12" xfId="0" applyFont="1" applyFill="1" applyBorder="1" applyAlignment="1">
      <alignment horizontal="left" vertical="center"/>
    </xf>
    <xf numFmtId="0" fontId="9" fillId="2" borderId="24" xfId="0" applyFont="1" applyFill="1" applyBorder="1" applyAlignment="1">
      <alignment horizontal="center"/>
    </xf>
    <xf numFmtId="0" fontId="9" fillId="2" borderId="6" xfId="0" applyFont="1" applyFill="1" applyBorder="1" applyAlignment="1">
      <alignment horizontal="center"/>
    </xf>
    <xf numFmtId="0" fontId="9" fillId="2" borderId="25" xfId="0" applyFont="1" applyFill="1" applyBorder="1" applyAlignment="1">
      <alignment horizontal="center"/>
    </xf>
    <xf numFmtId="0" fontId="24" fillId="2" borderId="13" xfId="0" applyFont="1" applyFill="1" applyBorder="1" applyAlignment="1">
      <alignment horizontal="center"/>
    </xf>
    <xf numFmtId="0" fontId="24" fillId="2" borderId="0" xfId="0" applyFont="1" applyFill="1" applyAlignment="1">
      <alignment horizontal="center"/>
    </xf>
    <xf numFmtId="0" fontId="24" fillId="2" borderId="12" xfId="0" applyFont="1" applyFill="1" applyBorder="1" applyAlignment="1">
      <alignment horizontal="center"/>
    </xf>
    <xf numFmtId="0" fontId="5" fillId="2" borderId="36" xfId="0" applyFont="1" applyFill="1" applyBorder="1" applyAlignment="1">
      <alignment horizontal="center" vertical="top" wrapText="1"/>
    </xf>
    <xf numFmtId="0" fontId="5" fillId="2" borderId="37" xfId="0" applyFont="1" applyFill="1" applyBorder="1" applyAlignment="1">
      <alignment horizontal="center" vertical="top" wrapText="1"/>
    </xf>
    <xf numFmtId="0" fontId="5" fillId="2" borderId="40" xfId="0" applyFont="1" applyFill="1" applyBorder="1" applyAlignment="1">
      <alignment horizontal="center" vertical="top" wrapText="1"/>
    </xf>
    <xf numFmtId="0" fontId="36" fillId="2" borderId="13" xfId="0" applyFont="1" applyFill="1" applyBorder="1" applyAlignment="1">
      <alignment horizontal="left" vertical="top" wrapText="1"/>
    </xf>
    <xf numFmtId="0" fontId="36" fillId="2" borderId="0" xfId="0" applyFont="1" applyFill="1" applyAlignment="1">
      <alignment horizontal="left" vertical="top" wrapText="1"/>
    </xf>
    <xf numFmtId="0" fontId="36" fillId="2" borderId="0" xfId="0" applyFont="1" applyFill="1" applyAlignment="1">
      <alignment horizontal="left" vertical="top"/>
    </xf>
    <xf numFmtId="0" fontId="35" fillId="2" borderId="0" xfId="0" applyFont="1" applyFill="1" applyAlignment="1">
      <alignment horizontal="left" vertical="top" wrapText="1"/>
    </xf>
    <xf numFmtId="0" fontId="35" fillId="2" borderId="0" xfId="0" applyFont="1" applyFill="1" applyAlignment="1">
      <alignment horizontal="left" vertical="top"/>
    </xf>
    <xf numFmtId="0" fontId="35" fillId="2" borderId="12" xfId="0" applyFont="1" applyFill="1" applyBorder="1" applyAlignment="1">
      <alignment horizontal="left" vertical="top"/>
    </xf>
    <xf numFmtId="0" fontId="35" fillId="2" borderId="12" xfId="0" applyFont="1" applyFill="1" applyBorder="1" applyAlignment="1">
      <alignment horizontal="left" vertical="top" wrapText="1"/>
    </xf>
    <xf numFmtId="0" fontId="11" fillId="4" borderId="26" xfId="0" applyFont="1" applyFill="1" applyBorder="1" applyAlignment="1">
      <alignment horizontal="left"/>
    </xf>
    <xf numFmtId="0" fontId="11" fillId="4" borderId="8" xfId="0" applyFont="1" applyFill="1" applyBorder="1" applyAlignment="1">
      <alignment horizontal="left"/>
    </xf>
    <xf numFmtId="0" fontId="11" fillId="4" borderId="27" xfId="0" applyFont="1" applyFill="1" applyBorder="1" applyAlignment="1">
      <alignment horizontal="left"/>
    </xf>
    <xf numFmtId="0" fontId="5" fillId="2" borderId="13" xfId="0" applyFont="1" applyFill="1" applyBorder="1" applyAlignment="1">
      <alignment horizontal="center"/>
    </xf>
    <xf numFmtId="0" fontId="5" fillId="2" borderId="0" xfId="0" applyFont="1" applyFill="1" applyAlignment="1">
      <alignment horizontal="center"/>
    </xf>
    <xf numFmtId="0" fontId="5" fillId="2" borderId="12" xfId="0" applyFont="1" applyFill="1" applyBorder="1" applyAlignment="1">
      <alignment horizontal="center"/>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1" xfId="0" applyFont="1" applyFill="1" applyBorder="1" applyAlignment="1">
      <alignment horizontal="left" vertical="top" wrapText="1"/>
    </xf>
    <xf numFmtId="0" fontId="9" fillId="2" borderId="13" xfId="0" applyFont="1" applyFill="1" applyBorder="1" applyAlignment="1">
      <alignment horizontal="left"/>
    </xf>
    <xf numFmtId="0" fontId="9" fillId="2" borderId="0" xfId="0" applyFont="1" applyFill="1" applyAlignment="1">
      <alignment horizontal="left"/>
    </xf>
    <xf numFmtId="0" fontId="9" fillId="2" borderId="12" xfId="0" applyFont="1" applyFill="1" applyBorder="1" applyAlignment="1">
      <alignment horizontal="left"/>
    </xf>
    <xf numFmtId="0" fontId="5" fillId="2" borderId="13" xfId="0" applyFont="1" applyFill="1" applyBorder="1" applyAlignment="1">
      <alignment horizontal="left" wrapText="1"/>
    </xf>
    <xf numFmtId="0" fontId="5" fillId="2" borderId="0" xfId="0" applyFont="1" applyFill="1" applyAlignment="1">
      <alignment horizontal="left" wrapText="1"/>
    </xf>
    <xf numFmtId="0" fontId="5" fillId="2" borderId="12" xfId="0" applyFont="1" applyFill="1" applyBorder="1" applyAlignment="1">
      <alignment horizontal="left" wrapText="1"/>
    </xf>
    <xf numFmtId="0" fontId="5" fillId="2" borderId="12" xfId="0" applyFont="1" applyFill="1" applyBorder="1" applyAlignment="1">
      <alignment horizontal="left" vertical="center"/>
    </xf>
    <xf numFmtId="0" fontId="5" fillId="2" borderId="2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2" xfId="0" applyFont="1" applyFill="1" applyBorder="1" applyAlignment="1">
      <alignment horizontal="left" vertical="center" wrapText="1"/>
    </xf>
    <xf numFmtId="0" fontId="5" fillId="2" borderId="24" xfId="0" applyFont="1" applyFill="1" applyBorder="1" applyAlignment="1">
      <alignment horizontal="left"/>
    </xf>
    <xf numFmtId="0" fontId="5" fillId="2" borderId="6" xfId="0" applyFont="1" applyFill="1" applyBorder="1" applyAlignment="1">
      <alignment horizontal="left"/>
    </xf>
    <xf numFmtId="0" fontId="5" fillId="2" borderId="25" xfId="0" applyFont="1" applyFill="1" applyBorder="1" applyAlignment="1">
      <alignment horizontal="left"/>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5" fillId="2" borderId="20"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11" fillId="4" borderId="20" xfId="0" applyFont="1" applyFill="1" applyBorder="1" applyAlignment="1">
      <alignment horizontal="left" vertical="top"/>
    </xf>
    <xf numFmtId="0" fontId="11" fillId="4" borderId="1" xfId="0" applyFont="1" applyFill="1" applyBorder="1" applyAlignment="1">
      <alignment horizontal="left" vertical="top"/>
    </xf>
    <xf numFmtId="0" fontId="11" fillId="4" borderId="21" xfId="0" applyFont="1" applyFill="1" applyBorder="1" applyAlignment="1">
      <alignment horizontal="left" vertical="top"/>
    </xf>
    <xf numFmtId="0" fontId="34" fillId="2" borderId="2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23" fillId="3" borderId="41" xfId="0" applyFont="1" applyFill="1" applyBorder="1" applyAlignment="1">
      <alignment horizontal="left" vertical="center" wrapText="1"/>
    </xf>
    <xf numFmtId="0" fontId="23" fillId="3" borderId="42" xfId="0" applyFont="1" applyFill="1" applyBorder="1" applyAlignment="1">
      <alignment horizontal="left" vertical="center" wrapText="1"/>
    </xf>
    <xf numFmtId="0" fontId="23" fillId="3" borderId="4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2" xfId="0" applyFont="1" applyFill="1" applyBorder="1" applyAlignment="1">
      <alignment horizontal="left" vertical="center" wrapText="1"/>
    </xf>
    <xf numFmtId="0" fontId="5" fillId="2" borderId="5" xfId="0" applyFont="1" applyFill="1" applyBorder="1" applyAlignment="1">
      <alignment horizont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1" xfId="0" applyFont="1" applyFill="1" applyBorder="1" applyAlignment="1">
      <alignment horizontal="left" vertical="center"/>
    </xf>
    <xf numFmtId="0" fontId="33" fillId="2" borderId="24" xfId="0" applyFont="1" applyFill="1" applyBorder="1" applyAlignment="1">
      <alignment horizontal="left" vertical="center" wrapText="1"/>
    </xf>
    <xf numFmtId="0" fontId="33" fillId="2" borderId="6" xfId="0" applyFont="1" applyFill="1" applyBorder="1" applyAlignment="1">
      <alignment horizontal="left" vertical="center" wrapText="1"/>
    </xf>
    <xf numFmtId="0" fontId="5" fillId="6" borderId="2" xfId="0" applyFont="1" applyFill="1" applyBorder="1" applyAlignment="1" applyProtection="1">
      <alignment horizontal="left" vertical="center"/>
      <protection locked="0"/>
    </xf>
    <xf numFmtId="0" fontId="5" fillId="6" borderId="3" xfId="0" applyFont="1" applyFill="1" applyBorder="1" applyAlignment="1" applyProtection="1">
      <alignment horizontal="left" vertical="center"/>
      <protection locked="0"/>
    </xf>
    <xf numFmtId="0" fontId="5" fillId="6" borderId="4" xfId="0" applyFont="1" applyFill="1" applyBorder="1" applyAlignment="1" applyProtection="1">
      <alignment horizontal="left" vertical="center"/>
      <protection locked="0"/>
    </xf>
    <xf numFmtId="9" fontId="9" fillId="2" borderId="16" xfId="1" applyFont="1" applyFill="1" applyBorder="1" applyAlignment="1">
      <alignment horizontal="center" vertical="center"/>
    </xf>
    <xf numFmtId="9" fontId="9" fillId="2" borderId="6" xfId="1" applyFont="1" applyFill="1" applyBorder="1" applyAlignment="1">
      <alignment horizontal="center" vertical="center"/>
    </xf>
    <xf numFmtId="9" fontId="9" fillId="2" borderId="25" xfId="1" applyFont="1" applyFill="1" applyBorder="1" applyAlignment="1">
      <alignment horizontal="center" vertical="center"/>
    </xf>
    <xf numFmtId="0" fontId="35" fillId="6" borderId="2" xfId="0" applyFont="1" applyFill="1" applyBorder="1" applyAlignment="1" applyProtection="1">
      <alignment horizontal="center" vertical="center"/>
      <protection locked="0" hidden="1"/>
    </xf>
    <xf numFmtId="0" fontId="35" fillId="6" borderId="3" xfId="0" applyFont="1" applyFill="1" applyBorder="1" applyAlignment="1" applyProtection="1">
      <alignment horizontal="center" vertical="center"/>
      <protection locked="0" hidden="1"/>
    </xf>
    <xf numFmtId="0" fontId="35" fillId="6" borderId="23" xfId="0" applyFont="1" applyFill="1" applyBorder="1" applyAlignment="1" applyProtection="1">
      <alignment horizontal="center" vertical="center"/>
      <protection locked="0" hidden="1"/>
    </xf>
    <xf numFmtId="0" fontId="35" fillId="6" borderId="20" xfId="0" applyFont="1" applyFill="1" applyBorder="1" applyAlignment="1" applyProtection="1">
      <alignment horizontal="center" vertical="center"/>
      <protection locked="0" hidden="1"/>
    </xf>
    <xf numFmtId="0" fontId="35" fillId="6" borderId="1" xfId="0" applyFont="1" applyFill="1" applyBorder="1" applyAlignment="1" applyProtection="1">
      <alignment horizontal="center" vertical="center"/>
      <protection locked="0" hidden="1"/>
    </xf>
    <xf numFmtId="0" fontId="35" fillId="6" borderId="50" xfId="0" applyFont="1" applyFill="1" applyBorder="1" applyAlignment="1" applyProtection="1">
      <alignment horizontal="center" vertical="center"/>
      <protection locked="0" hidden="1"/>
    </xf>
    <xf numFmtId="0" fontId="35" fillId="6" borderId="37" xfId="0" applyFont="1" applyFill="1" applyBorder="1" applyAlignment="1" applyProtection="1">
      <alignment horizontal="center" vertical="center"/>
      <protection locked="0" hidden="1"/>
    </xf>
    <xf numFmtId="0" fontId="35" fillId="6" borderId="40" xfId="0" applyFont="1" applyFill="1" applyBorder="1" applyAlignment="1" applyProtection="1">
      <alignment horizontal="center" vertical="center"/>
      <protection locked="0" hidden="1"/>
    </xf>
    <xf numFmtId="0" fontId="11" fillId="4" borderId="2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9" fillId="2" borderId="20" xfId="0" applyFont="1" applyFill="1" applyBorder="1" applyAlignment="1">
      <alignment horizontal="center" vertical="center"/>
    </xf>
    <xf numFmtId="0" fontId="9" fillId="2" borderId="1" xfId="0" applyFont="1" applyFill="1" applyBorder="1" applyAlignment="1">
      <alignment horizontal="center" vertical="center"/>
    </xf>
    <xf numFmtId="0" fontId="35" fillId="6" borderId="1" xfId="0" applyFont="1" applyFill="1" applyBorder="1" applyAlignment="1" applyProtection="1">
      <alignment horizontal="center" vertical="center"/>
      <protection locked="0"/>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3" fillId="2" borderId="2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39" fillId="2" borderId="37" xfId="0" applyFont="1" applyFill="1" applyBorder="1" applyAlignment="1" applyProtection="1">
      <alignment horizontal="center" vertical="center"/>
      <protection locked="0" hidden="1"/>
    </xf>
    <xf numFmtId="0" fontId="39" fillId="2" borderId="40" xfId="0" applyFont="1" applyFill="1" applyBorder="1" applyAlignment="1" applyProtection="1">
      <alignment horizontal="center" vertical="center"/>
      <protection locked="0" hidden="1"/>
    </xf>
    <xf numFmtId="0" fontId="3" fillId="2" borderId="2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39" fillId="2" borderId="36" xfId="0" applyFont="1" applyFill="1" applyBorder="1" applyAlignment="1" applyProtection="1">
      <alignment horizontal="center" vertical="center"/>
      <protection locked="0" hidden="1"/>
    </xf>
    <xf numFmtId="0" fontId="5" fillId="2" borderId="14" xfId="0" applyFont="1" applyFill="1" applyBorder="1" applyAlignment="1">
      <alignment horizontal="center"/>
    </xf>
    <xf numFmtId="0" fontId="5" fillId="2" borderId="15" xfId="0" applyFont="1" applyFill="1" applyBorder="1" applyAlignment="1">
      <alignment horizontal="center"/>
    </xf>
    <xf numFmtId="9" fontId="9" fillId="2" borderId="50" xfId="0" applyNumberFormat="1" applyFont="1" applyFill="1" applyBorder="1" applyAlignment="1">
      <alignment horizontal="center" vertical="center"/>
    </xf>
    <xf numFmtId="0" fontId="9" fillId="2" borderId="37" xfId="0" applyFont="1" applyFill="1" applyBorder="1" applyAlignment="1">
      <alignment horizontal="center" vertical="center"/>
    </xf>
    <xf numFmtId="0" fontId="9" fillId="2" borderId="40" xfId="0" applyFont="1" applyFill="1" applyBorder="1" applyAlignment="1">
      <alignment horizontal="center" vertical="center"/>
    </xf>
    <xf numFmtId="9" fontId="9" fillId="2" borderId="4" xfId="1" applyFont="1" applyFill="1" applyBorder="1" applyAlignment="1">
      <alignment horizontal="center" vertical="center"/>
    </xf>
    <xf numFmtId="9" fontId="9" fillId="2" borderId="1" xfId="1" applyFont="1" applyFill="1" applyBorder="1" applyAlignment="1">
      <alignment horizontal="center" vertical="center"/>
    </xf>
    <xf numFmtId="9" fontId="9" fillId="2" borderId="21" xfId="1" applyFont="1" applyFill="1" applyBorder="1" applyAlignment="1">
      <alignment horizontal="center" vertical="center"/>
    </xf>
    <xf numFmtId="0" fontId="5" fillId="2" borderId="24" xfId="0"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25" xfId="0" applyFont="1" applyFill="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0" fillId="0" borderId="52" xfId="0" applyFont="1" applyBorder="1" applyAlignment="1">
      <alignment horizontal="left" vertical="center"/>
    </xf>
    <xf numFmtId="0" fontId="10" fillId="0" borderId="53" xfId="0" applyFont="1" applyBorder="1" applyAlignment="1">
      <alignment horizontal="left" vertical="center"/>
    </xf>
    <xf numFmtId="0" fontId="10" fillId="0" borderId="54" xfId="0" applyFont="1" applyBorder="1" applyAlignment="1">
      <alignment horizontal="left" vertical="center"/>
    </xf>
    <xf numFmtId="0" fontId="5" fillId="2" borderId="47" xfId="0" applyFont="1" applyFill="1" applyBorder="1" applyAlignment="1">
      <alignment horizontal="left" vertical="top" wrapText="1"/>
    </xf>
    <xf numFmtId="0" fontId="5" fillId="2" borderId="48" xfId="0" applyFont="1" applyFill="1" applyBorder="1" applyAlignment="1">
      <alignment horizontal="left" vertical="top" wrapText="1"/>
    </xf>
    <xf numFmtId="0" fontId="5" fillId="2" borderId="49" xfId="0" applyFont="1" applyFill="1" applyBorder="1" applyAlignment="1">
      <alignment horizontal="left" vertical="top" wrapText="1"/>
    </xf>
    <xf numFmtId="0" fontId="9" fillId="2" borderId="1" xfId="0" applyFont="1" applyFill="1" applyBorder="1" applyAlignment="1">
      <alignment horizontal="center"/>
    </xf>
    <xf numFmtId="0" fontId="11" fillId="4" borderId="20" xfId="0" applyFont="1" applyFill="1" applyBorder="1" applyAlignment="1">
      <alignment horizontal="left" vertical="top" wrapText="1"/>
    </xf>
    <xf numFmtId="0" fontId="15" fillId="4" borderId="1" xfId="0" applyFont="1" applyFill="1" applyBorder="1" applyAlignment="1">
      <alignment horizontal="left" vertical="top"/>
    </xf>
    <xf numFmtId="0" fontId="15" fillId="4" borderId="21" xfId="0" applyFont="1" applyFill="1" applyBorder="1" applyAlignment="1">
      <alignment horizontal="left" vertical="top"/>
    </xf>
    <xf numFmtId="0" fontId="39" fillId="2" borderId="20"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1" xfId="0" applyFont="1" applyFill="1" applyBorder="1" applyAlignment="1">
      <alignment horizontal="left" vertical="center"/>
    </xf>
    <xf numFmtId="0" fontId="9" fillId="4" borderId="1"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0" xfId="0" applyFont="1" applyFill="1" applyAlignment="1">
      <alignment horizontal="center" vertical="center"/>
    </xf>
    <xf numFmtId="0" fontId="9" fillId="2" borderId="38"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20" xfId="0" applyFont="1" applyFill="1" applyBorder="1" applyAlignment="1">
      <alignment horizontal="center" vertical="top"/>
    </xf>
    <xf numFmtId="0" fontId="9" fillId="2" borderId="1" xfId="0" applyFont="1" applyFill="1" applyBorder="1" applyAlignment="1">
      <alignment horizontal="center" vertical="top"/>
    </xf>
    <xf numFmtId="0" fontId="9" fillId="2" borderId="3" xfId="0" applyFont="1" applyFill="1" applyBorder="1" applyAlignment="1">
      <alignment horizontal="center" vertical="top"/>
    </xf>
    <xf numFmtId="0" fontId="9" fillId="2" borderId="4" xfId="0" applyFont="1" applyFill="1" applyBorder="1" applyAlignment="1">
      <alignment horizontal="center" vertical="top"/>
    </xf>
    <xf numFmtId="0" fontId="12" fillId="2" borderId="2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23" xfId="0" applyFont="1" applyFill="1" applyBorder="1" applyAlignment="1">
      <alignment horizontal="center"/>
    </xf>
    <xf numFmtId="0" fontId="37" fillId="0" borderId="0" xfId="0" applyFont="1" applyAlignment="1">
      <alignment horizontal="center" wrapText="1"/>
    </xf>
    <xf numFmtId="0" fontId="37" fillId="0" borderId="0" xfId="0" applyFont="1" applyAlignment="1">
      <alignment horizontal="center" vertical="center" wrapText="1"/>
    </xf>
    <xf numFmtId="0" fontId="9" fillId="0" borderId="0" xfId="0" applyFont="1" applyAlignment="1">
      <alignment horizontal="center"/>
    </xf>
    <xf numFmtId="0" fontId="5" fillId="0" borderId="0" xfId="0" applyFont="1" applyAlignment="1">
      <alignment horizontal="center"/>
    </xf>
    <xf numFmtId="0" fontId="35" fillId="6" borderId="28" xfId="0" applyFont="1" applyFill="1" applyBorder="1" applyAlignment="1" applyProtection="1">
      <alignment horizontal="center" vertical="center"/>
      <protection locked="0" hidden="1"/>
    </xf>
    <xf numFmtId="0" fontId="35" fillId="6" borderId="10" xfId="0" applyFont="1" applyFill="1" applyBorder="1" applyAlignment="1" applyProtection="1">
      <alignment horizontal="center" vertical="center"/>
      <protection locked="0" hidden="1"/>
    </xf>
    <xf numFmtId="164" fontId="5" fillId="2"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12" fillId="3" borderId="14"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9" fillId="2" borderId="20"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5" fillId="6" borderId="27" xfId="0" applyFont="1" applyFill="1" applyBorder="1" applyAlignment="1" applyProtection="1">
      <alignment horizontal="center" vertical="center" wrapText="1"/>
      <protection locked="0" hidden="1"/>
    </xf>
    <xf numFmtId="0" fontId="5" fillId="6" borderId="51" xfId="0" applyFont="1" applyFill="1" applyBorder="1" applyAlignment="1" applyProtection="1">
      <alignment horizontal="center" vertical="center" wrapText="1"/>
      <protection locked="0" hidden="1"/>
    </xf>
    <xf numFmtId="0" fontId="5" fillId="2" borderId="13" xfId="0" applyFont="1" applyFill="1" applyBorder="1" applyAlignment="1">
      <alignment horizontal="left" vertical="top" wrapText="1"/>
    </xf>
    <xf numFmtId="0" fontId="12" fillId="2" borderId="0" xfId="0" applyFont="1" applyFill="1" applyAlignment="1">
      <alignment horizontal="left" vertical="center" wrapText="1"/>
    </xf>
    <xf numFmtId="0" fontId="12" fillId="2" borderId="12" xfId="0" applyFont="1" applyFill="1" applyBorder="1" applyAlignment="1">
      <alignment horizontal="left" vertical="center" wrapText="1"/>
    </xf>
    <xf numFmtId="0" fontId="10" fillId="0" borderId="44" xfId="0" applyFont="1" applyBorder="1" applyAlignment="1">
      <alignment horizontal="left" vertical="center"/>
    </xf>
    <xf numFmtId="0" fontId="10" fillId="0" borderId="45" xfId="0" applyFont="1" applyBorder="1" applyAlignment="1">
      <alignment horizontal="left" vertical="center"/>
    </xf>
    <xf numFmtId="0" fontId="10" fillId="0" borderId="46" xfId="0" applyFont="1" applyBorder="1" applyAlignment="1">
      <alignment horizontal="left" vertical="center"/>
    </xf>
    <xf numFmtId="0" fontId="11" fillId="4" borderId="1" xfId="0" applyFont="1" applyFill="1" applyBorder="1" applyAlignment="1">
      <alignment horizontal="left" vertical="top" wrapText="1"/>
    </xf>
    <xf numFmtId="0" fontId="11" fillId="4" borderId="21" xfId="0" applyFont="1" applyFill="1" applyBorder="1" applyAlignment="1">
      <alignment horizontal="left" vertical="top" wrapText="1"/>
    </xf>
    <xf numFmtId="0" fontId="5" fillId="2" borderId="24" xfId="0" applyFont="1" applyFill="1" applyBorder="1" applyAlignment="1">
      <alignment horizontal="center" vertical="top"/>
    </xf>
    <xf numFmtId="0" fontId="5" fillId="2" borderId="13" xfId="0" applyFont="1" applyFill="1" applyBorder="1" applyAlignment="1">
      <alignment horizontal="center" vertical="top"/>
    </xf>
    <xf numFmtId="0" fontId="5" fillId="2" borderId="36" xfId="0" applyFont="1" applyFill="1" applyBorder="1" applyAlignment="1">
      <alignment horizontal="center" vertical="top"/>
    </xf>
    <xf numFmtId="0" fontId="5" fillId="2" borderId="22" xfId="0" applyFont="1" applyFill="1" applyBorder="1" applyAlignment="1">
      <alignment horizontal="center" vertical="top"/>
    </xf>
    <xf numFmtId="0" fontId="5" fillId="2" borderId="26" xfId="0" applyFont="1" applyFill="1" applyBorder="1" applyAlignment="1">
      <alignment horizontal="center" vertical="top"/>
    </xf>
    <xf numFmtId="0" fontId="5" fillId="2" borderId="28" xfId="0" applyFont="1" applyFill="1" applyBorder="1" applyAlignment="1">
      <alignment horizontal="center" vertical="top"/>
    </xf>
    <xf numFmtId="0" fontId="5"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xf>
    <xf numFmtId="0" fontId="9" fillId="3" borderId="1" xfId="0" applyFont="1" applyFill="1" applyBorder="1" applyAlignment="1">
      <alignment horizont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11" fillId="4" borderId="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5" fillId="2" borderId="22" xfId="0" applyFont="1" applyFill="1" applyBorder="1" applyAlignment="1">
      <alignment horizontal="left" vertical="top" wrapText="1"/>
    </xf>
    <xf numFmtId="0" fontId="5" fillId="2" borderId="3" xfId="0" applyFont="1" applyFill="1" applyBorder="1" applyAlignment="1">
      <alignment horizontal="left" vertical="top" wrapText="1"/>
    </xf>
    <xf numFmtId="0" fontId="11" fillId="6" borderId="1" xfId="0" applyFont="1" applyFill="1" applyBorder="1" applyAlignment="1" applyProtection="1">
      <alignment horizontal="center" vertical="center" wrapText="1"/>
      <protection locked="0" hidden="1"/>
    </xf>
    <xf numFmtId="0" fontId="11" fillId="6" borderId="21" xfId="0" applyFont="1" applyFill="1" applyBorder="1" applyAlignment="1" applyProtection="1">
      <alignment horizontal="center" vertical="center" wrapText="1"/>
      <protection locked="0" hidden="1"/>
    </xf>
    <xf numFmtId="0" fontId="5" fillId="2" borderId="4"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35" xfId="0" applyFont="1" applyFill="1" applyBorder="1" applyAlignment="1">
      <alignment horizontal="left" vertical="top" wrapText="1"/>
    </xf>
    <xf numFmtId="0" fontId="11" fillId="6" borderId="32" xfId="0" applyFont="1" applyFill="1" applyBorder="1" applyAlignment="1" applyProtection="1">
      <alignment horizontal="center" vertical="center" wrapText="1"/>
      <protection locked="0" hidden="1"/>
    </xf>
    <xf numFmtId="0" fontId="11" fillId="6" borderId="33" xfId="0" applyFont="1" applyFill="1" applyBorder="1" applyAlignment="1" applyProtection="1">
      <alignment horizontal="center" vertical="center" wrapText="1"/>
      <protection locked="0" hidden="1"/>
    </xf>
    <xf numFmtId="0" fontId="28" fillId="4" borderId="1" xfId="0" applyFont="1" applyFill="1" applyBorder="1" applyAlignment="1">
      <alignment horizontal="left" vertical="top"/>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35" fillId="2" borderId="13" xfId="0" applyFont="1" applyFill="1" applyBorder="1" applyAlignment="1">
      <alignment horizontal="left" vertical="top" wrapText="1"/>
    </xf>
    <xf numFmtId="0" fontId="9" fillId="3" borderId="41" xfId="0" applyFont="1" applyFill="1" applyBorder="1" applyAlignment="1">
      <alignment horizontal="left" vertical="center"/>
    </xf>
    <xf numFmtId="0" fontId="9" fillId="3" borderId="42" xfId="0" applyFont="1" applyFill="1" applyBorder="1" applyAlignment="1">
      <alignment horizontal="left" vertical="center"/>
    </xf>
    <xf numFmtId="0" fontId="9" fillId="3" borderId="43" xfId="0" applyFont="1" applyFill="1" applyBorder="1" applyAlignment="1">
      <alignment horizontal="left" vertical="center"/>
    </xf>
    <xf numFmtId="0" fontId="5" fillId="2" borderId="14" xfId="0" applyFont="1" applyFill="1" applyBorder="1" applyAlignment="1">
      <alignment horizontal="left" vertical="center" wrapText="1"/>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43" xfId="0" applyFont="1" applyBorder="1" applyAlignment="1">
      <alignment horizontal="left" vertical="center"/>
    </xf>
    <xf numFmtId="0" fontId="28" fillId="4" borderId="41" xfId="0" applyFont="1" applyFill="1" applyBorder="1" applyAlignment="1">
      <alignment horizontal="center" vertical="top"/>
    </xf>
    <xf numFmtId="0" fontId="28" fillId="4" borderId="42" xfId="0" applyFont="1" applyFill="1" applyBorder="1" applyAlignment="1">
      <alignment horizontal="center" vertical="top"/>
    </xf>
    <xf numFmtId="0" fontId="28" fillId="4" borderId="43" xfId="0" applyFont="1" applyFill="1" applyBorder="1" applyAlignment="1">
      <alignment horizontal="center" vertical="top"/>
    </xf>
  </cellXfs>
  <cellStyles count="2">
    <cellStyle name="Normal" xfId="0" builtinId="0"/>
    <cellStyle name="Percent" xfId="1" builtinId="5"/>
  </cellStyles>
  <dxfs count="4">
    <dxf>
      <font>
        <color rgb="FFFF0000"/>
      </font>
    </dxf>
    <dxf>
      <font>
        <color theme="9"/>
      </font>
    </dxf>
    <dxf>
      <font>
        <color theme="9"/>
      </font>
    </dxf>
    <dxf>
      <font>
        <color rgb="FFFF0000"/>
      </font>
    </dxf>
  </dxfs>
  <tableStyles count="0" defaultTableStyle="TableStyleMedium2" defaultPivotStyle="PivotStyleLight16"/>
  <colors>
    <mruColors>
      <color rgb="FFDCE6F1"/>
      <color rgb="FFF4B084"/>
      <color rgb="FFF2F2F2"/>
      <color rgb="FFD0CECE"/>
      <color rgb="FFBDD7EE"/>
      <color rgb="FFE7E6E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426720</xdr:colOff>
      <xdr:row>0</xdr:row>
      <xdr:rowOff>160020</xdr:rowOff>
    </xdr:from>
    <xdr:to>
      <xdr:col>11</xdr:col>
      <xdr:colOff>1882140</xdr:colOff>
      <xdr:row>0</xdr:row>
      <xdr:rowOff>895350</xdr:rowOff>
    </xdr:to>
    <xdr:pic>
      <xdr:nvPicPr>
        <xdr:cNvPr id="2" name="Picture 1">
          <a:extLst>
            <a:ext uri="{FF2B5EF4-FFF2-40B4-BE49-F238E27FC236}">
              <a16:creationId xmlns:a16="http://schemas.microsoft.com/office/drawing/2014/main" id="{C1C9BD95-615F-299E-CD4E-27E045D5B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4980" y="160020"/>
          <a:ext cx="333756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2202180</xdr:colOff>
      <xdr:row>0</xdr:row>
      <xdr:rowOff>178686</xdr:rowOff>
    </xdr:from>
    <xdr:to>
      <xdr:col>11</xdr:col>
      <xdr:colOff>5054600</xdr:colOff>
      <xdr:row>0</xdr:row>
      <xdr:rowOff>899159</xdr:rowOff>
    </xdr:to>
    <xdr:pic>
      <xdr:nvPicPr>
        <xdr:cNvPr id="3" name="Picture 2">
          <a:extLst>
            <a:ext uri="{FF2B5EF4-FFF2-40B4-BE49-F238E27FC236}">
              <a16:creationId xmlns:a16="http://schemas.microsoft.com/office/drawing/2014/main" id="{E081BA0A-D93B-7923-87CA-1C6ACA0CEE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04960" y="178686"/>
          <a:ext cx="2910840" cy="72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426720</xdr:colOff>
      <xdr:row>0</xdr:row>
      <xdr:rowOff>160020</xdr:rowOff>
    </xdr:from>
    <xdr:to>
      <xdr:col>11</xdr:col>
      <xdr:colOff>1875790</xdr:colOff>
      <xdr:row>0</xdr:row>
      <xdr:rowOff>895985</xdr:rowOff>
    </xdr:to>
    <xdr:pic>
      <xdr:nvPicPr>
        <xdr:cNvPr id="2" name="Picture 1">
          <a:extLst>
            <a:ext uri="{FF2B5EF4-FFF2-40B4-BE49-F238E27FC236}">
              <a16:creationId xmlns:a16="http://schemas.microsoft.com/office/drawing/2014/main" id="{027F8C1C-41B5-4FB7-86E3-CED9352F6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161925"/>
          <a:ext cx="3339465" cy="722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2202180</xdr:colOff>
      <xdr:row>0</xdr:row>
      <xdr:rowOff>178686</xdr:rowOff>
    </xdr:from>
    <xdr:to>
      <xdr:col>11</xdr:col>
      <xdr:colOff>5047615</xdr:colOff>
      <xdr:row>0</xdr:row>
      <xdr:rowOff>905509</xdr:rowOff>
    </xdr:to>
    <xdr:pic>
      <xdr:nvPicPr>
        <xdr:cNvPr id="3" name="Picture 2">
          <a:extLst>
            <a:ext uri="{FF2B5EF4-FFF2-40B4-BE49-F238E27FC236}">
              <a16:creationId xmlns:a16="http://schemas.microsoft.com/office/drawing/2014/main" id="{9E3161FF-E5A5-4A8D-B065-0A5A04132A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29725" y="174876"/>
          <a:ext cx="2854960" cy="724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1203960</xdr:colOff>
      <xdr:row>0</xdr:row>
      <xdr:rowOff>106680</xdr:rowOff>
    </xdr:from>
    <xdr:to>
      <xdr:col>11</xdr:col>
      <xdr:colOff>1162050</xdr:colOff>
      <xdr:row>0</xdr:row>
      <xdr:rowOff>821438</xdr:rowOff>
    </xdr:to>
    <xdr:pic>
      <xdr:nvPicPr>
        <xdr:cNvPr id="2" name="Picture 1">
          <a:extLst>
            <a:ext uri="{FF2B5EF4-FFF2-40B4-BE49-F238E27FC236}">
              <a16:creationId xmlns:a16="http://schemas.microsoft.com/office/drawing/2014/main" id="{5A987CF2-05D9-45FA-8B7C-FA6992B027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90560" y="106680"/>
          <a:ext cx="2910840" cy="72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1941642</xdr:colOff>
      <xdr:row>0</xdr:row>
      <xdr:rowOff>172683</xdr:rowOff>
    </xdr:from>
    <xdr:to>
      <xdr:col>10</xdr:col>
      <xdr:colOff>517949</xdr:colOff>
      <xdr:row>0</xdr:row>
      <xdr:rowOff>896966</xdr:rowOff>
    </xdr:to>
    <xdr:pic>
      <xdr:nvPicPr>
        <xdr:cNvPr id="2" name="Picture 1">
          <a:extLst>
            <a:ext uri="{FF2B5EF4-FFF2-40B4-BE49-F238E27FC236}">
              <a16:creationId xmlns:a16="http://schemas.microsoft.com/office/drawing/2014/main" id="{71B40263-B852-4C52-9B79-D9CF6377F2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42906" y="172683"/>
          <a:ext cx="2947148" cy="724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45720</xdr:colOff>
      <xdr:row>0</xdr:row>
      <xdr:rowOff>99060</xdr:rowOff>
    </xdr:from>
    <xdr:to>
      <xdr:col>11</xdr:col>
      <xdr:colOff>472440</xdr:colOff>
      <xdr:row>0</xdr:row>
      <xdr:rowOff>815723</xdr:rowOff>
    </xdr:to>
    <xdr:pic>
      <xdr:nvPicPr>
        <xdr:cNvPr id="2" name="Picture 1">
          <a:extLst>
            <a:ext uri="{FF2B5EF4-FFF2-40B4-BE49-F238E27FC236}">
              <a16:creationId xmlns:a16="http://schemas.microsoft.com/office/drawing/2014/main" id="{AC9EFEB2-F4CC-488F-B949-7C22CC00AA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6620" y="99060"/>
          <a:ext cx="2918460" cy="72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518160</xdr:colOff>
      <xdr:row>0</xdr:row>
      <xdr:rowOff>152400</xdr:rowOff>
    </xdr:from>
    <xdr:to>
      <xdr:col>11</xdr:col>
      <xdr:colOff>76200</xdr:colOff>
      <xdr:row>0</xdr:row>
      <xdr:rowOff>869698</xdr:rowOff>
    </xdr:to>
    <xdr:pic>
      <xdr:nvPicPr>
        <xdr:cNvPr id="2" name="Picture 1">
          <a:extLst>
            <a:ext uri="{FF2B5EF4-FFF2-40B4-BE49-F238E27FC236}">
              <a16:creationId xmlns:a16="http://schemas.microsoft.com/office/drawing/2014/main" id="{E376D51C-CF53-42A1-964B-ADF8B69524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0980" y="152400"/>
          <a:ext cx="2918460" cy="72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1935480</xdr:colOff>
      <xdr:row>0</xdr:row>
      <xdr:rowOff>129540</xdr:rowOff>
    </xdr:from>
    <xdr:to>
      <xdr:col>11</xdr:col>
      <xdr:colOff>742950</xdr:colOff>
      <xdr:row>0</xdr:row>
      <xdr:rowOff>850648</xdr:rowOff>
    </xdr:to>
    <xdr:pic>
      <xdr:nvPicPr>
        <xdr:cNvPr id="2" name="Picture 1">
          <a:extLst>
            <a:ext uri="{FF2B5EF4-FFF2-40B4-BE49-F238E27FC236}">
              <a16:creationId xmlns:a16="http://schemas.microsoft.com/office/drawing/2014/main" id="{710EC356-C993-44D9-9CF0-D126CDC6D7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9040" y="129540"/>
          <a:ext cx="2918460" cy="72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40</xdr:row>
      <xdr:rowOff>161925</xdr:rowOff>
    </xdr:from>
    <xdr:to>
      <xdr:col>2</xdr:col>
      <xdr:colOff>284480</xdr:colOff>
      <xdr:row>41</xdr:row>
      <xdr:rowOff>3217545</xdr:rowOff>
    </xdr:to>
    <xdr:pic>
      <xdr:nvPicPr>
        <xdr:cNvPr id="2" name="Picture 1">
          <a:extLst>
            <a:ext uri="{FF2B5EF4-FFF2-40B4-BE49-F238E27FC236}">
              <a16:creationId xmlns:a16="http://schemas.microsoft.com/office/drawing/2014/main" id="{1F152A39-69DD-AAAF-A998-29AEBFF79C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53575"/>
          <a:ext cx="5498465" cy="8260080"/>
        </a:xfrm>
        <a:prstGeom prst="rect">
          <a:avLst/>
        </a:prstGeom>
        <a:solidFill>
          <a:schemeClr val="accent6">
            <a:lumMod val="40000"/>
            <a:lumOff val="60000"/>
          </a:schemeClr>
        </a:solidFill>
        <a:ln>
          <a:solidFill>
            <a:schemeClr val="tx1"/>
          </a:solidFill>
        </a:ln>
      </xdr:spPr>
    </xdr:pic>
    <xdr:clientData/>
  </xdr:twoCellAnchor>
  <xdr:twoCellAnchor editAs="oneCell">
    <xdr:from>
      <xdr:col>3</xdr:col>
      <xdr:colOff>83820</xdr:colOff>
      <xdr:row>0</xdr:row>
      <xdr:rowOff>114300</xdr:rowOff>
    </xdr:from>
    <xdr:to>
      <xdr:col>7</xdr:col>
      <xdr:colOff>508000</xdr:colOff>
      <xdr:row>0</xdr:row>
      <xdr:rowOff>829693</xdr:rowOff>
    </xdr:to>
    <xdr:pic>
      <xdr:nvPicPr>
        <xdr:cNvPr id="3" name="Picture 2">
          <a:extLst>
            <a:ext uri="{FF2B5EF4-FFF2-40B4-BE49-F238E27FC236}">
              <a16:creationId xmlns:a16="http://schemas.microsoft.com/office/drawing/2014/main" id="{5D2D1A53-0461-4119-9173-17030B03C7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4800" y="114300"/>
          <a:ext cx="2918460" cy="72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60960</xdr:colOff>
      <xdr:row>0</xdr:row>
      <xdr:rowOff>106680</xdr:rowOff>
    </xdr:from>
    <xdr:to>
      <xdr:col>16</xdr:col>
      <xdr:colOff>483235</xdr:colOff>
      <xdr:row>0</xdr:row>
      <xdr:rowOff>830328</xdr:rowOff>
    </xdr:to>
    <xdr:pic>
      <xdr:nvPicPr>
        <xdr:cNvPr id="2" name="Picture 1">
          <a:extLst>
            <a:ext uri="{FF2B5EF4-FFF2-40B4-BE49-F238E27FC236}">
              <a16:creationId xmlns:a16="http://schemas.microsoft.com/office/drawing/2014/main" id="{205434A7-8EF0-48EF-8F8E-B49824D2A7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9040" y="106680"/>
          <a:ext cx="2918460" cy="72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sheetPr>
  <dimension ref="A1:N37"/>
  <sheetViews>
    <sheetView showGridLines="0" zoomScaleNormal="100" workbookViewId="0">
      <selection activeCell="B8" sqref="B8:L8"/>
    </sheetView>
  </sheetViews>
  <sheetFormatPr defaultColWidth="9.109375" defaultRowHeight="14.4" x14ac:dyDescent="0.3"/>
  <cols>
    <col min="1" max="1" width="11.44140625" style="1" customWidth="1"/>
    <col min="2" max="3" width="9.109375" style="1"/>
    <col min="4" max="4" width="8.6640625" style="1" customWidth="1"/>
    <col min="5" max="11" width="9.109375" style="1"/>
    <col min="12" max="12" width="75.88671875" style="1" customWidth="1"/>
    <col min="13" max="16384" width="9.109375" style="1"/>
  </cols>
  <sheetData>
    <row r="1" spans="1:14" ht="89.4" customHeight="1" x14ac:dyDescent="0.3">
      <c r="A1" s="10" t="s">
        <v>0</v>
      </c>
      <c r="B1" s="65"/>
      <c r="C1" s="65"/>
      <c r="D1" s="65"/>
      <c r="E1" s="65"/>
      <c r="F1" s="65"/>
      <c r="G1" s="65"/>
      <c r="H1" s="65"/>
      <c r="I1" s="65"/>
      <c r="J1" s="65"/>
      <c r="K1" s="65"/>
      <c r="L1" s="65"/>
      <c r="M1" s="65"/>
      <c r="N1" s="65"/>
    </row>
    <row r="2" spans="1:14" ht="18" x14ac:dyDescent="0.35">
      <c r="A2" s="158" t="s">
        <v>0</v>
      </c>
      <c r="B2" s="159"/>
      <c r="C2" s="159"/>
      <c r="D2" s="159"/>
      <c r="E2" s="159"/>
      <c r="F2" s="159"/>
      <c r="G2" s="159"/>
      <c r="H2" s="159"/>
      <c r="I2" s="159"/>
      <c r="J2" s="159"/>
      <c r="K2" s="159"/>
      <c r="L2" s="160"/>
      <c r="M2" s="65"/>
      <c r="N2" s="65"/>
    </row>
    <row r="3" spans="1:14" x14ac:dyDescent="0.3">
      <c r="A3" s="66"/>
      <c r="B3" s="67"/>
      <c r="C3" s="67"/>
      <c r="D3" s="67"/>
      <c r="E3" s="67"/>
      <c r="F3" s="67"/>
      <c r="G3" s="67"/>
      <c r="H3" s="67"/>
      <c r="I3" s="67"/>
      <c r="J3" s="67"/>
      <c r="K3" s="67"/>
      <c r="L3" s="68"/>
      <c r="M3" s="65"/>
      <c r="N3" s="11"/>
    </row>
    <row r="4" spans="1:14" ht="15.6" x14ac:dyDescent="0.3">
      <c r="A4" s="12" t="s">
        <v>1</v>
      </c>
      <c r="B4" s="161" t="s">
        <v>2</v>
      </c>
      <c r="C4" s="161"/>
      <c r="D4" s="161"/>
      <c r="E4" s="161"/>
      <c r="F4" s="161"/>
      <c r="G4" s="161"/>
      <c r="H4" s="161"/>
      <c r="I4" s="161"/>
      <c r="J4" s="161"/>
      <c r="K4" s="161"/>
      <c r="L4" s="162"/>
      <c r="M4" s="65"/>
      <c r="N4" s="11"/>
    </row>
    <row r="5" spans="1:14" ht="15.6" x14ac:dyDescent="0.3">
      <c r="A5" s="12"/>
      <c r="B5" s="69"/>
      <c r="C5" s="69"/>
      <c r="D5" s="69"/>
      <c r="E5" s="69"/>
      <c r="F5" s="69"/>
      <c r="G5" s="69"/>
      <c r="H5" s="69"/>
      <c r="I5" s="69"/>
      <c r="J5" s="69"/>
      <c r="K5" s="69"/>
      <c r="L5" s="70"/>
      <c r="M5" s="65"/>
      <c r="N5" s="11"/>
    </row>
    <row r="6" spans="1:14" ht="15.6" x14ac:dyDescent="0.3">
      <c r="A6" s="12" t="s">
        <v>3</v>
      </c>
      <c r="B6" s="161" t="s">
        <v>4</v>
      </c>
      <c r="C6" s="161"/>
      <c r="D6" s="161"/>
      <c r="E6" s="161"/>
      <c r="F6" s="161"/>
      <c r="G6" s="161"/>
      <c r="H6" s="161"/>
      <c r="I6" s="161"/>
      <c r="J6" s="161"/>
      <c r="K6" s="161"/>
      <c r="L6" s="162"/>
      <c r="M6" s="65"/>
      <c r="N6" s="11"/>
    </row>
    <row r="7" spans="1:14" ht="15.6" x14ac:dyDescent="0.3">
      <c r="A7" s="12"/>
      <c r="B7" s="69"/>
      <c r="C7" s="69"/>
      <c r="D7" s="69"/>
      <c r="E7" s="69"/>
      <c r="F7" s="69"/>
      <c r="G7" s="69"/>
      <c r="H7" s="69"/>
      <c r="I7" s="69"/>
      <c r="J7" s="69"/>
      <c r="K7" s="69"/>
      <c r="L7" s="70"/>
      <c r="M7" s="65"/>
      <c r="N7" s="11"/>
    </row>
    <row r="8" spans="1:14" ht="257.25" customHeight="1" x14ac:dyDescent="0.3">
      <c r="A8" s="12" t="s">
        <v>5</v>
      </c>
      <c r="B8" s="153" t="s">
        <v>6</v>
      </c>
      <c r="C8" s="153"/>
      <c r="D8" s="153"/>
      <c r="E8" s="153"/>
      <c r="F8" s="153"/>
      <c r="G8" s="153"/>
      <c r="H8" s="153"/>
      <c r="I8" s="153"/>
      <c r="J8" s="153"/>
      <c r="K8" s="153"/>
      <c r="L8" s="154"/>
      <c r="M8" s="65"/>
      <c r="N8" s="65"/>
    </row>
    <row r="9" spans="1:14" x14ac:dyDescent="0.3">
      <c r="A9" s="185"/>
      <c r="B9" s="186"/>
      <c r="C9" s="186"/>
      <c r="D9" s="186"/>
      <c r="E9" s="186"/>
      <c r="F9" s="186"/>
      <c r="G9" s="186"/>
      <c r="H9" s="186"/>
      <c r="I9" s="186"/>
      <c r="J9" s="186"/>
      <c r="K9" s="186"/>
      <c r="L9" s="187"/>
      <c r="M9" s="65"/>
      <c r="N9" s="65"/>
    </row>
    <row r="10" spans="1:14" ht="25.2" customHeight="1" x14ac:dyDescent="0.35">
      <c r="A10" s="158" t="s">
        <v>7</v>
      </c>
      <c r="B10" s="159"/>
      <c r="C10" s="159"/>
      <c r="D10" s="159"/>
      <c r="E10" s="159"/>
      <c r="F10" s="159"/>
      <c r="G10" s="159"/>
      <c r="H10" s="159"/>
      <c r="I10" s="159"/>
      <c r="J10" s="159"/>
      <c r="K10" s="159"/>
      <c r="L10" s="160"/>
      <c r="M10" s="65"/>
      <c r="N10" s="65"/>
    </row>
    <row r="11" spans="1:14" ht="18.600000000000001" customHeight="1" x14ac:dyDescent="0.3">
      <c r="A11" s="155"/>
      <c r="B11" s="156"/>
      <c r="C11" s="156"/>
      <c r="D11" s="156"/>
      <c r="E11" s="156"/>
      <c r="F11" s="156"/>
      <c r="G11" s="156"/>
      <c r="H11" s="156"/>
      <c r="I11" s="156"/>
      <c r="J11" s="156"/>
      <c r="K11" s="156"/>
      <c r="L11" s="157"/>
      <c r="M11" s="65"/>
      <c r="N11" s="65"/>
    </row>
    <row r="12" spans="1:14" ht="59.1" customHeight="1" x14ac:dyDescent="0.3">
      <c r="A12" s="175" t="s">
        <v>8</v>
      </c>
      <c r="B12" s="176"/>
      <c r="C12" s="176"/>
      <c r="D12" s="176"/>
      <c r="E12" s="178" t="s">
        <v>9</v>
      </c>
      <c r="F12" s="179"/>
      <c r="G12" s="179"/>
      <c r="H12" s="179"/>
      <c r="I12" s="179"/>
      <c r="J12" s="179"/>
      <c r="K12" s="179"/>
      <c r="L12" s="180"/>
      <c r="M12" s="65"/>
      <c r="N12" s="65"/>
    </row>
    <row r="13" spans="1:14" ht="15.6" x14ac:dyDescent="0.3">
      <c r="A13" s="169"/>
      <c r="B13" s="170"/>
      <c r="C13" s="170"/>
      <c r="D13" s="170"/>
      <c r="E13" s="170"/>
      <c r="F13" s="170"/>
      <c r="G13" s="170"/>
      <c r="H13" s="170"/>
      <c r="I13" s="170"/>
      <c r="J13" s="170"/>
      <c r="K13" s="170"/>
      <c r="L13" s="171"/>
      <c r="M13" s="65"/>
      <c r="N13" s="65"/>
    </row>
    <row r="14" spans="1:14" ht="104.25" customHeight="1" x14ac:dyDescent="0.3">
      <c r="A14" s="175" t="s">
        <v>10</v>
      </c>
      <c r="B14" s="177"/>
      <c r="C14" s="177"/>
      <c r="D14" s="177"/>
      <c r="E14" s="178" t="s">
        <v>11</v>
      </c>
      <c r="F14" s="178"/>
      <c r="G14" s="178"/>
      <c r="H14" s="178"/>
      <c r="I14" s="178"/>
      <c r="J14" s="178"/>
      <c r="K14" s="178"/>
      <c r="L14" s="181"/>
      <c r="M14" s="65"/>
      <c r="N14" s="65"/>
    </row>
    <row r="15" spans="1:14" x14ac:dyDescent="0.3">
      <c r="A15" s="172"/>
      <c r="B15" s="173"/>
      <c r="C15" s="173"/>
      <c r="D15" s="173"/>
      <c r="E15" s="173"/>
      <c r="F15" s="173"/>
      <c r="G15" s="173"/>
      <c r="H15" s="173"/>
      <c r="I15" s="173"/>
      <c r="J15" s="173"/>
      <c r="K15" s="173"/>
      <c r="L15" s="174"/>
      <c r="M15" s="65"/>
      <c r="N15" s="65"/>
    </row>
    <row r="16" spans="1:14" ht="24.6" customHeight="1" x14ac:dyDescent="0.35">
      <c r="A16" s="182" t="s">
        <v>12</v>
      </c>
      <c r="B16" s="183"/>
      <c r="C16" s="183"/>
      <c r="D16" s="183"/>
      <c r="E16" s="183"/>
      <c r="F16" s="183"/>
      <c r="G16" s="183"/>
      <c r="H16" s="183"/>
      <c r="I16" s="183"/>
      <c r="J16" s="183"/>
      <c r="K16" s="183"/>
      <c r="L16" s="184"/>
      <c r="M16" s="65"/>
      <c r="N16" s="65"/>
    </row>
    <row r="17" spans="1:14" x14ac:dyDescent="0.3">
      <c r="A17" s="166"/>
      <c r="B17" s="167"/>
      <c r="C17" s="167"/>
      <c r="D17" s="167"/>
      <c r="E17" s="167"/>
      <c r="F17" s="167"/>
      <c r="G17" s="167"/>
      <c r="H17" s="167"/>
      <c r="I17" s="167"/>
      <c r="J17" s="167"/>
      <c r="K17" s="167"/>
      <c r="L17" s="168"/>
      <c r="M17" s="65"/>
      <c r="N17" s="65"/>
    </row>
    <row r="18" spans="1:14" ht="30.6" customHeight="1" x14ac:dyDescent="0.3">
      <c r="A18" s="16" t="s">
        <v>13</v>
      </c>
      <c r="B18" s="153" t="s">
        <v>14</v>
      </c>
      <c r="C18" s="153"/>
      <c r="D18" s="153"/>
      <c r="E18" s="153"/>
      <c r="F18" s="153"/>
      <c r="G18" s="153"/>
      <c r="H18" s="153"/>
      <c r="I18" s="153"/>
      <c r="J18" s="153"/>
      <c r="K18" s="153"/>
      <c r="L18" s="154"/>
      <c r="M18" s="65"/>
      <c r="N18" s="65"/>
    </row>
    <row r="19" spans="1:14" x14ac:dyDescent="0.3">
      <c r="A19" s="185"/>
      <c r="B19" s="186"/>
      <c r="C19" s="186"/>
      <c r="D19" s="186"/>
      <c r="E19" s="186"/>
      <c r="F19" s="186"/>
      <c r="G19" s="186"/>
      <c r="H19" s="186"/>
      <c r="I19" s="186"/>
      <c r="J19" s="186"/>
      <c r="K19" s="186"/>
      <c r="L19" s="187"/>
      <c r="M19" s="65"/>
      <c r="N19" s="65"/>
    </row>
    <row r="20" spans="1:14" ht="18.45" customHeight="1" x14ac:dyDescent="0.3">
      <c r="A20" s="17" t="s">
        <v>15</v>
      </c>
      <c r="B20" s="163" t="s">
        <v>16</v>
      </c>
      <c r="C20" s="164"/>
      <c r="D20" s="164"/>
      <c r="E20" s="164"/>
      <c r="F20" s="164"/>
      <c r="G20" s="164"/>
      <c r="H20" s="164"/>
      <c r="I20" s="164"/>
      <c r="J20" s="164"/>
      <c r="K20" s="164"/>
      <c r="L20" s="165"/>
      <c r="M20" s="65"/>
      <c r="N20" s="11"/>
    </row>
    <row r="21" spans="1:14" x14ac:dyDescent="0.3">
      <c r="A21" s="194"/>
      <c r="B21" s="195"/>
      <c r="C21" s="195"/>
      <c r="D21" s="195"/>
      <c r="E21" s="195"/>
      <c r="F21" s="195"/>
      <c r="G21" s="195"/>
      <c r="H21" s="195"/>
      <c r="I21" s="195"/>
      <c r="J21" s="195"/>
      <c r="K21" s="195"/>
      <c r="L21" s="196"/>
      <c r="M21" s="65"/>
      <c r="N21" s="65"/>
    </row>
    <row r="22" spans="1:14" ht="32.1" customHeight="1" x14ac:dyDescent="0.3">
      <c r="A22" s="71"/>
      <c r="B22" s="153" t="s">
        <v>17</v>
      </c>
      <c r="C22" s="153"/>
      <c r="D22" s="153"/>
      <c r="E22" s="153"/>
      <c r="F22" s="153"/>
      <c r="G22" s="153"/>
      <c r="H22" s="153"/>
      <c r="I22" s="153"/>
      <c r="J22" s="153"/>
      <c r="K22" s="153"/>
      <c r="L22" s="154"/>
      <c r="M22" s="65"/>
      <c r="N22" s="65"/>
    </row>
    <row r="23" spans="1:14" x14ac:dyDescent="0.3">
      <c r="A23" s="13"/>
      <c r="B23" s="14"/>
      <c r="C23" s="14"/>
      <c r="D23" s="14"/>
      <c r="E23" s="14"/>
      <c r="F23" s="14"/>
      <c r="G23" s="14"/>
      <c r="H23" s="14"/>
      <c r="I23" s="14"/>
      <c r="J23" s="14"/>
      <c r="K23" s="14"/>
      <c r="L23" s="15"/>
      <c r="M23" s="65"/>
      <c r="N23" s="65"/>
    </row>
    <row r="24" spans="1:14" ht="33" customHeight="1" x14ac:dyDescent="0.3">
      <c r="A24" s="72"/>
      <c r="B24" s="178" t="s">
        <v>18</v>
      </c>
      <c r="C24" s="178"/>
      <c r="D24" s="178"/>
      <c r="E24" s="178"/>
      <c r="F24" s="178"/>
      <c r="G24" s="178"/>
      <c r="H24" s="178"/>
      <c r="I24" s="178"/>
      <c r="J24" s="178"/>
      <c r="K24" s="178"/>
      <c r="L24" s="181"/>
      <c r="M24" s="65"/>
      <c r="N24" s="65"/>
    </row>
    <row r="25" spans="1:14" x14ac:dyDescent="0.3">
      <c r="A25" s="185"/>
      <c r="B25" s="186"/>
      <c r="C25" s="186"/>
      <c r="D25" s="186"/>
      <c r="E25" s="186"/>
      <c r="F25" s="186"/>
      <c r="G25" s="186"/>
      <c r="H25" s="186"/>
      <c r="I25" s="186"/>
      <c r="J25" s="186"/>
      <c r="K25" s="186"/>
      <c r="L25" s="187"/>
      <c r="M25" s="65"/>
      <c r="N25" s="65"/>
    </row>
    <row r="26" spans="1:14" ht="33.9" customHeight="1" x14ac:dyDescent="0.3">
      <c r="A26" s="13"/>
      <c r="B26" s="153" t="s">
        <v>19</v>
      </c>
      <c r="C26" s="153"/>
      <c r="D26" s="153"/>
      <c r="E26" s="153"/>
      <c r="F26" s="153"/>
      <c r="G26" s="153"/>
      <c r="H26" s="153"/>
      <c r="I26" s="153"/>
      <c r="J26" s="153"/>
      <c r="K26" s="153"/>
      <c r="L26" s="154"/>
      <c r="M26" s="65"/>
      <c r="N26" s="65"/>
    </row>
    <row r="27" spans="1:14" x14ac:dyDescent="0.3">
      <c r="A27" s="194"/>
      <c r="B27" s="195"/>
      <c r="C27" s="195"/>
      <c r="D27" s="195"/>
      <c r="E27" s="195"/>
      <c r="F27" s="195"/>
      <c r="G27" s="195"/>
      <c r="H27" s="195"/>
      <c r="I27" s="195"/>
      <c r="J27" s="195"/>
      <c r="K27" s="195"/>
      <c r="L27" s="196"/>
      <c r="M27" s="65"/>
      <c r="N27" s="65"/>
    </row>
    <row r="28" spans="1:14" ht="18.45" customHeight="1" x14ac:dyDescent="0.3">
      <c r="A28" s="17" t="s">
        <v>20</v>
      </c>
      <c r="B28" s="163" t="s">
        <v>21</v>
      </c>
      <c r="C28" s="163"/>
      <c r="D28" s="163"/>
      <c r="E28" s="163"/>
      <c r="F28" s="163"/>
      <c r="G28" s="163"/>
      <c r="H28" s="163"/>
      <c r="I28" s="163"/>
      <c r="J28" s="163"/>
      <c r="K28" s="163"/>
      <c r="L28" s="197"/>
      <c r="M28" s="65"/>
      <c r="N28" s="65"/>
    </row>
    <row r="29" spans="1:14" x14ac:dyDescent="0.3">
      <c r="A29" s="191"/>
      <c r="B29" s="192"/>
      <c r="C29" s="192"/>
      <c r="D29" s="192"/>
      <c r="E29" s="192"/>
      <c r="F29" s="192"/>
      <c r="G29" s="192"/>
      <c r="H29" s="192"/>
      <c r="I29" s="192"/>
      <c r="J29" s="192"/>
      <c r="K29" s="192"/>
      <c r="L29" s="193"/>
      <c r="M29" s="65"/>
      <c r="N29" s="65"/>
    </row>
    <row r="30" spans="1:14" ht="30" customHeight="1" x14ac:dyDescent="0.3">
      <c r="A30" s="71"/>
      <c r="B30" s="153" t="s">
        <v>22</v>
      </c>
      <c r="C30" s="153"/>
      <c r="D30" s="153"/>
      <c r="E30" s="153"/>
      <c r="F30" s="153"/>
      <c r="G30" s="153"/>
      <c r="H30" s="153"/>
      <c r="I30" s="153"/>
      <c r="J30" s="153"/>
      <c r="K30" s="153"/>
      <c r="L30" s="154"/>
      <c r="M30" s="65"/>
      <c r="N30" s="65"/>
    </row>
    <row r="31" spans="1:14" x14ac:dyDescent="0.3">
      <c r="A31" s="13"/>
      <c r="B31" s="14"/>
      <c r="C31" s="14"/>
      <c r="D31" s="14"/>
      <c r="E31" s="14"/>
      <c r="F31" s="14"/>
      <c r="G31" s="14"/>
      <c r="H31" s="14"/>
      <c r="I31" s="14"/>
      <c r="J31" s="14"/>
      <c r="K31" s="14"/>
      <c r="L31" s="15"/>
      <c r="M31" s="65"/>
      <c r="N31" s="65"/>
    </row>
    <row r="32" spans="1:14" ht="30" customHeight="1" x14ac:dyDescent="0.3">
      <c r="A32" s="72"/>
      <c r="B32" s="153" t="s">
        <v>23</v>
      </c>
      <c r="C32" s="153"/>
      <c r="D32" s="153"/>
      <c r="E32" s="153"/>
      <c r="F32" s="153"/>
      <c r="G32" s="153"/>
      <c r="H32" s="153"/>
      <c r="I32" s="153"/>
      <c r="J32" s="153"/>
      <c r="K32" s="153"/>
      <c r="L32" s="154"/>
      <c r="M32" s="65"/>
      <c r="N32" s="65"/>
    </row>
    <row r="33" spans="1:14" x14ac:dyDescent="0.3">
      <c r="A33" s="185"/>
      <c r="B33" s="186"/>
      <c r="C33" s="186"/>
      <c r="D33" s="186"/>
      <c r="E33" s="186"/>
      <c r="F33" s="186"/>
      <c r="G33" s="186"/>
      <c r="H33" s="186"/>
      <c r="I33" s="186"/>
      <c r="J33" s="186"/>
      <c r="K33" s="186"/>
      <c r="L33" s="187"/>
      <c r="M33" s="65"/>
      <c r="N33" s="65"/>
    </row>
    <row r="34" spans="1:14" ht="30.9" customHeight="1" x14ac:dyDescent="0.3">
      <c r="A34" s="13"/>
      <c r="B34" s="153" t="s">
        <v>24</v>
      </c>
      <c r="C34" s="153"/>
      <c r="D34" s="153"/>
      <c r="E34" s="153"/>
      <c r="F34" s="153"/>
      <c r="G34" s="153"/>
      <c r="H34" s="153"/>
      <c r="I34" s="153"/>
      <c r="J34" s="153"/>
      <c r="K34" s="153"/>
      <c r="L34" s="154"/>
      <c r="M34" s="65"/>
      <c r="N34" s="65"/>
    </row>
    <row r="35" spans="1:14" x14ac:dyDescent="0.3">
      <c r="A35" s="191"/>
      <c r="B35" s="192"/>
      <c r="C35" s="192"/>
      <c r="D35" s="192"/>
      <c r="E35" s="192"/>
      <c r="F35" s="192"/>
      <c r="G35" s="192"/>
      <c r="H35" s="192"/>
      <c r="I35" s="192"/>
      <c r="J35" s="192"/>
      <c r="K35" s="192"/>
      <c r="L35" s="193"/>
      <c r="M35" s="65"/>
      <c r="N35" s="65"/>
    </row>
    <row r="36" spans="1:14" ht="32.4" customHeight="1" x14ac:dyDescent="0.3">
      <c r="A36" s="72"/>
      <c r="B36" s="153" t="s">
        <v>25</v>
      </c>
      <c r="C36" s="153"/>
      <c r="D36" s="153"/>
      <c r="E36" s="153"/>
      <c r="F36" s="153"/>
      <c r="G36" s="153"/>
      <c r="H36" s="153"/>
      <c r="I36" s="153"/>
      <c r="J36" s="153"/>
      <c r="K36" s="153"/>
      <c r="L36" s="154"/>
      <c r="M36" s="65"/>
      <c r="N36" s="11"/>
    </row>
    <row r="37" spans="1:14" x14ac:dyDescent="0.3">
      <c r="A37" s="188"/>
      <c r="B37" s="189"/>
      <c r="C37" s="189"/>
      <c r="D37" s="189"/>
      <c r="E37" s="189"/>
      <c r="F37" s="189"/>
      <c r="G37" s="189"/>
      <c r="H37" s="189"/>
      <c r="I37" s="189"/>
      <c r="J37" s="189"/>
      <c r="K37" s="189"/>
      <c r="L37" s="190"/>
      <c r="M37" s="65"/>
      <c r="N37" s="65"/>
    </row>
  </sheetData>
  <sheetProtection algorithmName="SHA-512" hashValue="FB+ebg5TGv1PJae3JxfbB6pRDCFQG1QOkTgTRZA7YQqsOYDhDEbOQBNRHQSyQkf6yoCBHFxr7LB6BcdxRzvSdg==" saltValue="0Pd3h91z4TPFMOolqlsyHg==" spinCount="100000" sheet="1" objects="1" scenarios="1"/>
  <mergeCells count="33">
    <mergeCell ref="A37:L37"/>
    <mergeCell ref="A19:L19"/>
    <mergeCell ref="A25:L25"/>
    <mergeCell ref="A35:L35"/>
    <mergeCell ref="B24:L24"/>
    <mergeCell ref="A21:L21"/>
    <mergeCell ref="A27:L27"/>
    <mergeCell ref="A33:L33"/>
    <mergeCell ref="A29:L29"/>
    <mergeCell ref="B26:L26"/>
    <mergeCell ref="B28:L28"/>
    <mergeCell ref="B30:L30"/>
    <mergeCell ref="A16:L16"/>
    <mergeCell ref="B34:L34"/>
    <mergeCell ref="A9:L9"/>
    <mergeCell ref="B22:L22"/>
    <mergeCell ref="A10:L10"/>
    <mergeCell ref="B8:L8"/>
    <mergeCell ref="B32:L32"/>
    <mergeCell ref="A11:L11"/>
    <mergeCell ref="B36:L36"/>
    <mergeCell ref="A2:L2"/>
    <mergeCell ref="B4:L4"/>
    <mergeCell ref="B6:L6"/>
    <mergeCell ref="B18:L18"/>
    <mergeCell ref="B20:L20"/>
    <mergeCell ref="A17:L17"/>
    <mergeCell ref="A13:L13"/>
    <mergeCell ref="A15:L15"/>
    <mergeCell ref="A12:D12"/>
    <mergeCell ref="A14:D14"/>
    <mergeCell ref="E12:L12"/>
    <mergeCell ref="E14:L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4C53-F17F-4E66-815E-599598D5E960}">
  <sheetPr codeName="Sheet7">
    <tabColor rgb="FF92D050"/>
  </sheetPr>
  <dimension ref="A1:N15"/>
  <sheetViews>
    <sheetView showGridLines="0" zoomScaleNormal="100" workbookViewId="0">
      <selection activeCell="B9" sqref="B9:L9"/>
    </sheetView>
  </sheetViews>
  <sheetFormatPr defaultColWidth="9.109375" defaultRowHeight="14.4" x14ac:dyDescent="0.3"/>
  <cols>
    <col min="1" max="1" width="11.44140625" style="1" customWidth="1"/>
    <col min="2" max="3" width="9.109375" style="1"/>
    <col min="4" max="4" width="8.6640625" style="1" customWidth="1"/>
    <col min="5" max="11" width="9.109375" style="1"/>
    <col min="12" max="12" width="95" style="1" customWidth="1"/>
    <col min="13" max="16384" width="9.109375" style="1"/>
  </cols>
  <sheetData>
    <row r="1" spans="1:14" ht="89.4" customHeight="1" thickBot="1" x14ac:dyDescent="0.35">
      <c r="A1" s="52" t="s">
        <v>26</v>
      </c>
      <c r="B1" s="73"/>
      <c r="C1" s="73"/>
      <c r="D1" s="73"/>
      <c r="E1" s="73"/>
      <c r="F1" s="73"/>
      <c r="G1" s="73"/>
      <c r="H1" s="73"/>
      <c r="I1" s="73"/>
      <c r="J1" s="73"/>
      <c r="K1" s="73"/>
      <c r="L1" s="74"/>
      <c r="M1" s="65"/>
      <c r="N1" s="65"/>
    </row>
    <row r="2" spans="1:14" ht="19.2" customHeight="1" x14ac:dyDescent="0.3">
      <c r="A2" s="198" t="s">
        <v>27</v>
      </c>
      <c r="B2" s="199"/>
      <c r="C2" s="199"/>
      <c r="D2" s="199"/>
      <c r="E2" s="199"/>
      <c r="F2" s="199"/>
      <c r="G2" s="199"/>
      <c r="H2" s="199"/>
      <c r="I2" s="199"/>
      <c r="J2" s="199"/>
      <c r="K2" s="199"/>
      <c r="L2" s="200"/>
      <c r="M2" s="65"/>
      <c r="N2" s="65"/>
    </row>
    <row r="3" spans="1:14" ht="18" x14ac:dyDescent="0.35">
      <c r="A3" s="158" t="s">
        <v>15</v>
      </c>
      <c r="B3" s="159"/>
      <c r="C3" s="159"/>
      <c r="D3" s="159"/>
      <c r="E3" s="159"/>
      <c r="F3" s="159"/>
      <c r="G3" s="159"/>
      <c r="H3" s="159"/>
      <c r="I3" s="159"/>
      <c r="J3" s="159"/>
      <c r="K3" s="159"/>
      <c r="L3" s="160"/>
      <c r="M3" s="65"/>
      <c r="N3" s="65"/>
    </row>
    <row r="4" spans="1:14" ht="22.2" customHeight="1" x14ac:dyDescent="0.3">
      <c r="A4" s="204" t="s">
        <v>28</v>
      </c>
      <c r="B4" s="205"/>
      <c r="C4" s="205"/>
      <c r="D4" s="205"/>
      <c r="E4" s="205"/>
      <c r="F4" s="205"/>
      <c r="G4" s="205"/>
      <c r="H4" s="205"/>
      <c r="I4" s="205"/>
      <c r="J4" s="205"/>
      <c r="K4" s="205"/>
      <c r="L4" s="206"/>
      <c r="M4" s="65"/>
      <c r="N4" s="11"/>
    </row>
    <row r="5" spans="1:14" x14ac:dyDescent="0.3">
      <c r="A5" s="66"/>
      <c r="B5" s="67"/>
      <c r="C5" s="67"/>
      <c r="D5" s="67"/>
      <c r="E5" s="67"/>
      <c r="F5" s="67"/>
      <c r="G5" s="67"/>
      <c r="H5" s="67"/>
      <c r="I5" s="67"/>
      <c r="J5" s="67"/>
      <c r="K5" s="67"/>
      <c r="L5" s="68"/>
      <c r="M5" s="65"/>
      <c r="N5" s="11"/>
    </row>
    <row r="6" spans="1:14" ht="18" x14ac:dyDescent="0.35">
      <c r="A6" s="158" t="s">
        <v>29</v>
      </c>
      <c r="B6" s="159"/>
      <c r="C6" s="159"/>
      <c r="D6" s="159"/>
      <c r="E6" s="159"/>
      <c r="F6" s="159"/>
      <c r="G6" s="159"/>
      <c r="H6" s="159"/>
      <c r="I6" s="159"/>
      <c r="J6" s="159"/>
      <c r="K6" s="159"/>
      <c r="L6" s="160"/>
      <c r="M6" s="65"/>
      <c r="N6" s="11"/>
    </row>
    <row r="7" spans="1:14" ht="27" customHeight="1" x14ac:dyDescent="0.3">
      <c r="A7" s="201" t="s">
        <v>30</v>
      </c>
      <c r="B7" s="202"/>
      <c r="C7" s="202"/>
      <c r="D7" s="202"/>
      <c r="E7" s="202"/>
      <c r="F7" s="202"/>
      <c r="G7" s="202"/>
      <c r="H7" s="202"/>
      <c r="I7" s="202"/>
      <c r="J7" s="202"/>
      <c r="K7" s="202"/>
      <c r="L7" s="203"/>
      <c r="M7" s="65"/>
      <c r="N7" s="11"/>
    </row>
    <row r="8" spans="1:14" ht="26.7" customHeight="1" x14ac:dyDescent="0.3">
      <c r="A8" s="56" t="s">
        <v>31</v>
      </c>
      <c r="B8" s="153" t="s">
        <v>32</v>
      </c>
      <c r="C8" s="153"/>
      <c r="D8" s="153"/>
      <c r="E8" s="153"/>
      <c r="F8" s="153"/>
      <c r="G8" s="153"/>
      <c r="H8" s="153"/>
      <c r="I8" s="153"/>
      <c r="J8" s="153"/>
      <c r="K8" s="153"/>
      <c r="L8" s="154"/>
      <c r="M8" s="65"/>
      <c r="N8" s="11"/>
    </row>
    <row r="9" spans="1:14" ht="375" customHeight="1" x14ac:dyDescent="0.3">
      <c r="A9" s="75"/>
      <c r="B9" s="153" t="s">
        <v>33</v>
      </c>
      <c r="C9" s="153"/>
      <c r="D9" s="153"/>
      <c r="E9" s="153"/>
      <c r="F9" s="153"/>
      <c r="G9" s="153"/>
      <c r="H9" s="153"/>
      <c r="I9" s="153"/>
      <c r="J9" s="153"/>
      <c r="K9" s="153"/>
      <c r="L9" s="154"/>
      <c r="M9" s="65"/>
      <c r="N9" s="11"/>
    </row>
    <row r="10" spans="1:14" ht="211.95" customHeight="1" x14ac:dyDescent="0.3">
      <c r="A10" s="75"/>
      <c r="B10" s="153" t="s">
        <v>34</v>
      </c>
      <c r="C10" s="153"/>
      <c r="D10" s="153"/>
      <c r="E10" s="153"/>
      <c r="F10" s="153"/>
      <c r="G10" s="153"/>
      <c r="H10" s="153"/>
      <c r="I10" s="153"/>
      <c r="J10" s="153"/>
      <c r="K10" s="153"/>
      <c r="L10" s="154"/>
      <c r="M10" s="65"/>
      <c r="N10" s="11"/>
    </row>
    <row r="11" spans="1:14" ht="26.7" customHeight="1" x14ac:dyDescent="0.3">
      <c r="A11" s="56" t="s">
        <v>35</v>
      </c>
      <c r="B11" s="153" t="s">
        <v>36</v>
      </c>
      <c r="C11" s="153"/>
      <c r="D11" s="153"/>
      <c r="E11" s="153"/>
      <c r="F11" s="153"/>
      <c r="G11" s="153"/>
      <c r="H11" s="153"/>
      <c r="I11" s="153"/>
      <c r="J11" s="153"/>
      <c r="K11" s="153"/>
      <c r="L11" s="154"/>
      <c r="M11" s="65"/>
      <c r="N11" s="11"/>
    </row>
    <row r="12" spans="1:14" ht="355.2" customHeight="1" x14ac:dyDescent="0.3">
      <c r="A12" s="75"/>
      <c r="B12" s="153" t="s">
        <v>37</v>
      </c>
      <c r="C12" s="153"/>
      <c r="D12" s="153"/>
      <c r="E12" s="153"/>
      <c r="F12" s="153"/>
      <c r="G12" s="153"/>
      <c r="H12" s="153"/>
      <c r="I12" s="153"/>
      <c r="J12" s="153"/>
      <c r="K12" s="153"/>
      <c r="L12" s="154"/>
      <c r="M12" s="65"/>
      <c r="N12" s="11"/>
    </row>
    <row r="13" spans="1:14" ht="30.45" customHeight="1" x14ac:dyDescent="0.3">
      <c r="A13" s="56" t="s">
        <v>38</v>
      </c>
      <c r="B13" s="153" t="s">
        <v>39</v>
      </c>
      <c r="C13" s="153"/>
      <c r="D13" s="153"/>
      <c r="E13" s="153"/>
      <c r="F13" s="153"/>
      <c r="G13" s="153"/>
      <c r="H13" s="153"/>
      <c r="I13" s="153"/>
      <c r="J13" s="153"/>
      <c r="K13" s="153"/>
      <c r="L13" s="154"/>
      <c r="M13" s="65"/>
      <c r="N13" s="11"/>
    </row>
    <row r="14" spans="1:14" ht="354.75" customHeight="1" x14ac:dyDescent="0.3">
      <c r="A14" s="75"/>
      <c r="B14" s="153" t="s">
        <v>40</v>
      </c>
      <c r="C14" s="153"/>
      <c r="D14" s="153"/>
      <c r="E14" s="153"/>
      <c r="F14" s="153"/>
      <c r="G14" s="153"/>
      <c r="H14" s="153"/>
      <c r="I14" s="153"/>
      <c r="J14" s="153"/>
      <c r="K14" s="153"/>
      <c r="L14" s="154"/>
      <c r="M14" s="65"/>
      <c r="N14" s="11"/>
    </row>
    <row r="15" spans="1:14" ht="71.25" customHeight="1" thickBot="1" x14ac:dyDescent="0.35">
      <c r="A15" s="57"/>
      <c r="B15" s="189"/>
      <c r="C15" s="189"/>
      <c r="D15" s="189"/>
      <c r="E15" s="189"/>
      <c r="F15" s="189"/>
      <c r="G15" s="189"/>
      <c r="H15" s="189"/>
      <c r="I15" s="189"/>
      <c r="J15" s="189"/>
      <c r="K15" s="189"/>
      <c r="L15" s="190"/>
      <c r="M15" s="65"/>
      <c r="N15" s="11"/>
    </row>
  </sheetData>
  <sheetProtection algorithmName="SHA-512" hashValue="VDoJxYRIN7fuvo8O8881+phMzzU+lgPhOYPIGamvcyzQFIeKcNrxqJDE2dhKtxQCeTVAdxn/j8VAh/Mo98ZIEQ==" saltValue="IalQtwapTpxlSb5PSesRbg==" spinCount="100000" sheet="1" objects="1" scenarios="1"/>
  <mergeCells count="13">
    <mergeCell ref="B15:L15"/>
    <mergeCell ref="B12:L12"/>
    <mergeCell ref="B13:L13"/>
    <mergeCell ref="B14:L14"/>
    <mergeCell ref="A4:L4"/>
    <mergeCell ref="A6:L6"/>
    <mergeCell ref="B10:L10"/>
    <mergeCell ref="A2:L2"/>
    <mergeCell ref="A7:L7"/>
    <mergeCell ref="B8:L8"/>
    <mergeCell ref="B11:L11"/>
    <mergeCell ref="B9:L9"/>
    <mergeCell ref="A3:L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4433C-DA1B-449A-B5EF-682DDC0E0A5C}">
  <sheetPr codeName="Sheet1">
    <tabColor rgb="FF00B050"/>
  </sheetPr>
  <dimension ref="A1:P27"/>
  <sheetViews>
    <sheetView showGridLines="0" topLeftCell="A6" zoomScaleNormal="100" workbookViewId="0">
      <selection activeCell="B20" sqref="B20"/>
    </sheetView>
  </sheetViews>
  <sheetFormatPr defaultColWidth="9.109375" defaultRowHeight="14.4" x14ac:dyDescent="0.3"/>
  <cols>
    <col min="1" max="1" width="25.6640625" style="1" customWidth="1"/>
    <col min="2" max="2" width="12.44140625" style="1" customWidth="1"/>
    <col min="3" max="3" width="19.44140625" style="1" customWidth="1"/>
    <col min="4" max="4" width="25.109375" style="1" customWidth="1"/>
    <col min="5" max="5" width="24.88671875" style="1" customWidth="1"/>
    <col min="6" max="6" width="23.6640625" style="1" bestFit="1" customWidth="1"/>
    <col min="7" max="7" width="5.109375" style="1" customWidth="1"/>
    <col min="8" max="8" width="6.44140625" style="1" customWidth="1"/>
    <col min="9" max="9" width="2.88671875" style="1" customWidth="1"/>
    <col min="10" max="10" width="2.44140625" style="1" customWidth="1"/>
    <col min="11" max="11" width="2.6640625" style="1" customWidth="1"/>
    <col min="12" max="12" width="20.33203125" style="1" customWidth="1"/>
    <col min="13" max="13" width="32.44140625" style="1" customWidth="1"/>
    <col min="14" max="16384" width="9.109375" style="1"/>
  </cols>
  <sheetData>
    <row r="1" spans="1:16" ht="72" customHeight="1" x14ac:dyDescent="0.3">
      <c r="A1" s="207" t="s">
        <v>41</v>
      </c>
      <c r="B1" s="208"/>
      <c r="C1" s="208"/>
      <c r="D1" s="208"/>
      <c r="E1" s="208"/>
      <c r="F1" s="208"/>
      <c r="G1" s="208"/>
      <c r="H1" s="208"/>
      <c r="I1" s="208"/>
      <c r="J1" s="208"/>
      <c r="K1" s="208"/>
      <c r="L1" s="209"/>
      <c r="M1" s="65"/>
      <c r="N1" s="65"/>
      <c r="O1" s="65"/>
      <c r="P1" s="65"/>
    </row>
    <row r="2" spans="1:16" ht="40.200000000000003" customHeight="1" x14ac:dyDescent="0.3">
      <c r="A2" s="210" t="s">
        <v>42</v>
      </c>
      <c r="B2" s="211"/>
      <c r="C2" s="211"/>
      <c r="D2" s="211"/>
      <c r="E2" s="211"/>
      <c r="F2" s="211"/>
      <c r="G2" s="211"/>
      <c r="H2" s="211"/>
      <c r="I2" s="211"/>
      <c r="J2" s="211"/>
      <c r="K2" s="211"/>
      <c r="L2" s="212"/>
      <c r="M2" s="65"/>
      <c r="N2" s="65"/>
      <c r="O2" s="65"/>
      <c r="P2" s="65"/>
    </row>
    <row r="3" spans="1:16" ht="22.2" customHeight="1" x14ac:dyDescent="0.3">
      <c r="A3" s="213" t="s">
        <v>43</v>
      </c>
      <c r="B3" s="214"/>
      <c r="C3" s="214"/>
      <c r="D3" s="214"/>
      <c r="E3" s="214"/>
      <c r="F3" s="214"/>
      <c r="G3" s="214"/>
      <c r="H3" s="214"/>
      <c r="I3" s="214"/>
      <c r="J3" s="214"/>
      <c r="K3" s="214"/>
      <c r="L3" s="215"/>
      <c r="M3" s="65"/>
      <c r="N3" s="65"/>
      <c r="O3" s="65"/>
      <c r="P3" s="65"/>
    </row>
    <row r="4" spans="1:16" s="4" customFormat="1" ht="173.25" customHeight="1" x14ac:dyDescent="0.3">
      <c r="A4" s="216" t="s">
        <v>44</v>
      </c>
      <c r="B4" s="211"/>
      <c r="C4" s="211"/>
      <c r="D4" s="211"/>
      <c r="E4" s="211"/>
      <c r="F4" s="211"/>
      <c r="G4" s="211"/>
      <c r="H4" s="211"/>
      <c r="I4" s="211"/>
      <c r="J4" s="211"/>
      <c r="K4" s="211"/>
      <c r="L4" s="212"/>
      <c r="M4" s="76"/>
      <c r="N4" s="76"/>
      <c r="O4" s="76"/>
      <c r="P4" s="76"/>
    </row>
    <row r="5" spans="1:16" ht="18" x14ac:dyDescent="0.3">
      <c r="A5" s="213" t="s">
        <v>45</v>
      </c>
      <c r="B5" s="214"/>
      <c r="C5" s="214"/>
      <c r="D5" s="214"/>
      <c r="E5" s="214"/>
      <c r="F5" s="214"/>
      <c r="G5" s="214"/>
      <c r="H5" s="214"/>
      <c r="I5" s="214"/>
      <c r="J5" s="214"/>
      <c r="K5" s="214"/>
      <c r="L5" s="215"/>
      <c r="M5" s="65"/>
      <c r="N5" s="65"/>
      <c r="O5" s="65"/>
      <c r="P5" s="65"/>
    </row>
    <row r="6" spans="1:16" ht="304.5" customHeight="1" x14ac:dyDescent="0.3">
      <c r="A6" s="216" t="s">
        <v>46</v>
      </c>
      <c r="B6" s="211"/>
      <c r="C6" s="211"/>
      <c r="D6" s="211"/>
      <c r="E6" s="211"/>
      <c r="F6" s="211"/>
      <c r="G6" s="217"/>
      <c r="H6" s="217"/>
      <c r="I6" s="217"/>
      <c r="J6" s="217"/>
      <c r="K6" s="217"/>
      <c r="L6" s="218"/>
      <c r="M6" s="36"/>
      <c r="N6" s="65"/>
      <c r="O6" s="65"/>
      <c r="P6" s="77"/>
    </row>
    <row r="7" spans="1:16" ht="28.8" x14ac:dyDescent="0.3">
      <c r="A7" s="7" t="s">
        <v>47</v>
      </c>
      <c r="B7" s="8" t="s">
        <v>48</v>
      </c>
      <c r="C7" s="8" t="s">
        <v>49</v>
      </c>
      <c r="D7" s="8" t="s">
        <v>50</v>
      </c>
      <c r="E7" s="8" t="s">
        <v>51</v>
      </c>
      <c r="F7" s="8" t="s">
        <v>52</v>
      </c>
      <c r="G7" s="78"/>
      <c r="H7" s="78"/>
      <c r="I7" s="78"/>
      <c r="J7" s="78"/>
      <c r="K7" s="78"/>
      <c r="L7" s="79"/>
      <c r="M7" s="11"/>
      <c r="N7" s="65"/>
      <c r="O7" s="65"/>
      <c r="P7" s="65"/>
    </row>
    <row r="8" spans="1:16" ht="16.2" customHeight="1" x14ac:dyDescent="0.3">
      <c r="A8" s="80"/>
      <c r="B8" s="81"/>
      <c r="C8" s="130" t="str">
        <f>IF(D8+E8+F8=0, "",D8+E8+F8)</f>
        <v/>
      </c>
      <c r="D8" s="81"/>
      <c r="E8" s="81"/>
      <c r="F8" s="81"/>
      <c r="G8" s="78"/>
      <c r="H8" s="78"/>
      <c r="I8" s="78"/>
      <c r="J8" s="78"/>
      <c r="K8" s="78"/>
      <c r="L8" s="79"/>
      <c r="M8" s="61"/>
      <c r="N8" s="65"/>
      <c r="O8" s="65"/>
      <c r="P8" s="65"/>
    </row>
    <row r="9" spans="1:16" ht="21" customHeight="1" x14ac:dyDescent="0.3">
      <c r="A9" s="229" t="s">
        <v>259</v>
      </c>
      <c r="B9" s="230"/>
      <c r="C9" s="230"/>
      <c r="D9" s="230"/>
      <c r="E9" s="230"/>
      <c r="F9" s="230"/>
      <c r="G9" s="78"/>
      <c r="H9" s="78"/>
      <c r="I9" s="78"/>
      <c r="J9" s="78"/>
      <c r="K9" s="78"/>
      <c r="L9" s="79"/>
      <c r="M9" s="11"/>
      <c r="N9" s="65"/>
      <c r="O9" s="65"/>
      <c r="P9" s="65"/>
    </row>
    <row r="10" spans="1:16" ht="21" customHeight="1" x14ac:dyDescent="0.3">
      <c r="A10" s="231"/>
      <c r="B10" s="232"/>
      <c r="C10" s="232"/>
      <c r="D10" s="232"/>
      <c r="E10" s="232"/>
      <c r="F10" s="233"/>
      <c r="G10" s="78"/>
      <c r="H10" s="78"/>
      <c r="I10" s="78"/>
      <c r="J10" s="78"/>
      <c r="K10" s="78"/>
      <c r="L10" s="79"/>
      <c r="M10" s="11"/>
      <c r="N10" s="65"/>
      <c r="O10" s="65"/>
      <c r="P10" s="65"/>
    </row>
    <row r="11" spans="1:16" ht="21" customHeight="1" x14ac:dyDescent="0.3">
      <c r="A11" s="40"/>
      <c r="B11" s="78"/>
      <c r="C11" s="78"/>
      <c r="D11" s="78"/>
      <c r="E11" s="78"/>
      <c r="F11" s="78"/>
      <c r="G11" s="78"/>
      <c r="H11" s="78"/>
      <c r="I11" s="78"/>
      <c r="J11" s="78"/>
      <c r="K11" s="78"/>
      <c r="L11" s="82"/>
      <c r="M11" s="11"/>
      <c r="N11" s="65"/>
      <c r="O11" s="65"/>
      <c r="P11" s="65"/>
    </row>
    <row r="12" spans="1:16" ht="25.2" customHeight="1" x14ac:dyDescent="0.3">
      <c r="A12" s="213" t="s">
        <v>53</v>
      </c>
      <c r="B12" s="214"/>
      <c r="C12" s="214"/>
      <c r="D12" s="214"/>
      <c r="E12" s="214"/>
      <c r="F12" s="214"/>
      <c r="G12" s="214"/>
      <c r="H12" s="214"/>
      <c r="I12" s="214"/>
      <c r="J12" s="214"/>
      <c r="K12" s="214"/>
      <c r="L12" s="215"/>
      <c r="M12" s="65"/>
      <c r="N12" s="65"/>
      <c r="O12" s="65"/>
      <c r="P12" s="65"/>
    </row>
    <row r="13" spans="1:16" ht="68.400000000000006" customHeight="1" x14ac:dyDescent="0.3">
      <c r="A13" s="201" t="s">
        <v>54</v>
      </c>
      <c r="B13" s="202"/>
      <c r="C13" s="202"/>
      <c r="D13" s="202"/>
      <c r="E13" s="202"/>
      <c r="F13" s="202"/>
      <c r="G13" s="202"/>
      <c r="H13" s="202"/>
      <c r="I13" s="202"/>
      <c r="J13" s="202"/>
      <c r="K13" s="202"/>
      <c r="L13" s="203"/>
      <c r="M13" s="65"/>
      <c r="N13" s="65"/>
      <c r="O13" s="65"/>
      <c r="P13" s="65"/>
    </row>
    <row r="14" spans="1:16" ht="90.6" customHeight="1" x14ac:dyDescent="0.3">
      <c r="A14" s="222" t="s">
        <v>55</v>
      </c>
      <c r="B14" s="223"/>
      <c r="C14" s="223"/>
      <c r="D14" s="223"/>
      <c r="E14" s="223"/>
      <c r="F14" s="223"/>
      <c r="G14" s="223"/>
      <c r="H14" s="223"/>
      <c r="I14" s="223"/>
      <c r="J14" s="223"/>
      <c r="K14" s="223"/>
      <c r="L14" s="224"/>
      <c r="M14" s="65"/>
      <c r="N14" s="65"/>
      <c r="O14" s="65"/>
      <c r="P14" s="65"/>
    </row>
    <row r="15" spans="1:16" ht="28.8" x14ac:dyDescent="0.3">
      <c r="A15" s="7" t="s">
        <v>47</v>
      </c>
      <c r="B15" s="8" t="s">
        <v>48</v>
      </c>
      <c r="C15" s="8" t="s">
        <v>49</v>
      </c>
      <c r="D15" s="8" t="s">
        <v>50</v>
      </c>
      <c r="E15" s="8" t="s">
        <v>51</v>
      </c>
      <c r="F15" s="8" t="s">
        <v>52</v>
      </c>
      <c r="G15" s="225"/>
      <c r="H15" s="186"/>
      <c r="I15" s="186"/>
      <c r="J15" s="186"/>
      <c r="K15" s="186"/>
      <c r="L15" s="187"/>
      <c r="M15" s="65"/>
      <c r="N15" s="65"/>
      <c r="O15" s="65"/>
      <c r="P15" s="65"/>
    </row>
    <row r="16" spans="1:16" x14ac:dyDescent="0.3">
      <c r="A16" s="83" t="s">
        <v>56</v>
      </c>
      <c r="B16" s="63"/>
      <c r="C16" s="84">
        <f>(B16/100)*DATA!B6</f>
        <v>0</v>
      </c>
      <c r="D16" s="84">
        <f>C16*DATA!$B$19</f>
        <v>0</v>
      </c>
      <c r="E16" s="84">
        <f>C16*DATA!$B$20</f>
        <v>0</v>
      </c>
      <c r="F16" s="84">
        <f>C16*DATA!$B$21</f>
        <v>0</v>
      </c>
      <c r="G16" s="225"/>
      <c r="H16" s="186"/>
      <c r="I16" s="186"/>
      <c r="J16" s="186"/>
      <c r="K16" s="186"/>
      <c r="L16" s="187"/>
      <c r="M16" s="11"/>
      <c r="N16" s="65"/>
      <c r="O16" s="65"/>
      <c r="P16" s="65"/>
    </row>
    <row r="17" spans="1:16" x14ac:dyDescent="0.3">
      <c r="A17" s="83" t="s">
        <v>57</v>
      </c>
      <c r="B17" s="63"/>
      <c r="C17" s="84">
        <f>(B17/100)*DATA!B7</f>
        <v>0</v>
      </c>
      <c r="D17" s="84">
        <f>C17*DATA!$B$19</f>
        <v>0</v>
      </c>
      <c r="E17" s="84">
        <f>C17*DATA!$B$20</f>
        <v>0</v>
      </c>
      <c r="F17" s="84">
        <f>C17*DATA!$B$21</f>
        <v>0</v>
      </c>
      <c r="G17" s="225"/>
      <c r="H17" s="186"/>
      <c r="I17" s="186"/>
      <c r="J17" s="186"/>
      <c r="K17" s="186"/>
      <c r="L17" s="187"/>
      <c r="M17" s="11"/>
      <c r="N17" s="65"/>
      <c r="O17" s="65"/>
      <c r="P17" s="65"/>
    </row>
    <row r="18" spans="1:16" x14ac:dyDescent="0.3">
      <c r="A18" s="83" t="s">
        <v>58</v>
      </c>
      <c r="B18" s="63"/>
      <c r="C18" s="84">
        <f>(B18/100)*DATA!B8</f>
        <v>0</v>
      </c>
      <c r="D18" s="84">
        <f>C18*DATA!$B$19</f>
        <v>0</v>
      </c>
      <c r="E18" s="84">
        <f>C18*DATA!$B$20</f>
        <v>0</v>
      </c>
      <c r="F18" s="84">
        <f>C18*DATA!$B$21</f>
        <v>0</v>
      </c>
      <c r="G18" s="225"/>
      <c r="H18" s="186"/>
      <c r="I18" s="186"/>
      <c r="J18" s="186"/>
      <c r="K18" s="186"/>
      <c r="L18" s="187"/>
      <c r="M18" s="65"/>
      <c r="N18" s="65"/>
      <c r="O18" s="65"/>
      <c r="P18" s="65"/>
    </row>
    <row r="19" spans="1:16" x14ac:dyDescent="0.3">
      <c r="A19" s="83" t="s">
        <v>59</v>
      </c>
      <c r="B19" s="63"/>
      <c r="C19" s="84">
        <f>(B19/100)*DATA!B9</f>
        <v>0</v>
      </c>
      <c r="D19" s="84">
        <f>C19*DATA!$B$19</f>
        <v>0</v>
      </c>
      <c r="E19" s="84">
        <f>C19*DATA!$B$20</f>
        <v>0</v>
      </c>
      <c r="F19" s="84">
        <f>C19*DATA!$B$21</f>
        <v>0</v>
      </c>
      <c r="G19" s="225"/>
      <c r="H19" s="186"/>
      <c r="I19" s="186"/>
      <c r="J19" s="186"/>
      <c r="K19" s="186"/>
      <c r="L19" s="187"/>
    </row>
    <row r="20" spans="1:16" x14ac:dyDescent="0.3">
      <c r="A20" s="83" t="s">
        <v>60</v>
      </c>
      <c r="B20" s="63"/>
      <c r="C20" s="84">
        <f>(B20/100)*DATA!B10</f>
        <v>0</v>
      </c>
      <c r="D20" s="84">
        <f>C20*DATA!$B$19</f>
        <v>0</v>
      </c>
      <c r="E20" s="84">
        <f>C20*DATA!$B$20</f>
        <v>0</v>
      </c>
      <c r="F20" s="84">
        <f>C20*DATA!$B$21</f>
        <v>0</v>
      </c>
      <c r="G20" s="225"/>
      <c r="H20" s="186"/>
      <c r="I20" s="186"/>
      <c r="J20" s="186"/>
      <c r="K20" s="186"/>
      <c r="L20" s="187"/>
    </row>
    <row r="21" spans="1:16" x14ac:dyDescent="0.3">
      <c r="A21" s="83" t="s">
        <v>61</v>
      </c>
      <c r="B21" s="63"/>
      <c r="C21" s="84">
        <f>(B21/100)*DATA!B11</f>
        <v>0</v>
      </c>
      <c r="D21" s="84">
        <f>C21*DATA!$B$19</f>
        <v>0</v>
      </c>
      <c r="E21" s="84">
        <f>C21*DATA!$B$20</f>
        <v>0</v>
      </c>
      <c r="F21" s="84">
        <f>C21*DATA!$B$21</f>
        <v>0</v>
      </c>
      <c r="G21" s="225"/>
      <c r="H21" s="186"/>
      <c r="I21" s="186"/>
      <c r="J21" s="186"/>
      <c r="K21" s="186"/>
      <c r="L21" s="187"/>
    </row>
    <row r="22" spans="1:16" x14ac:dyDescent="0.3">
      <c r="A22" s="83" t="s">
        <v>62</v>
      </c>
      <c r="B22" s="63"/>
      <c r="C22" s="84">
        <f>(B22/100)*DATA!B12</f>
        <v>0</v>
      </c>
      <c r="D22" s="84">
        <f>C22*DATA!$B$19</f>
        <v>0</v>
      </c>
      <c r="E22" s="84">
        <f>C22*DATA!$B$20</f>
        <v>0</v>
      </c>
      <c r="F22" s="84">
        <f>C22*DATA!$B$21</f>
        <v>0</v>
      </c>
      <c r="G22" s="225"/>
      <c r="H22" s="186"/>
      <c r="I22" s="186"/>
      <c r="J22" s="186"/>
      <c r="K22" s="186"/>
      <c r="L22" s="187"/>
    </row>
    <row r="23" spans="1:16" x14ac:dyDescent="0.3">
      <c r="A23" s="85" t="s">
        <v>63</v>
      </c>
      <c r="B23" s="86"/>
      <c r="C23" s="44">
        <f>SUM(C16:C22)</f>
        <v>0</v>
      </c>
      <c r="D23" s="44">
        <f t="shared" ref="D23:F23" si="0">SUM(D16:D22)</f>
        <v>0</v>
      </c>
      <c r="E23" s="44">
        <f t="shared" si="0"/>
        <v>0</v>
      </c>
      <c r="F23" s="44">
        <f t="shared" si="0"/>
        <v>0</v>
      </c>
      <c r="G23" s="225"/>
      <c r="H23" s="186"/>
      <c r="I23" s="186"/>
      <c r="J23" s="186"/>
      <c r="K23" s="186"/>
      <c r="L23" s="187"/>
    </row>
    <row r="24" spans="1:16" ht="29.4" customHeight="1" x14ac:dyDescent="0.3">
      <c r="A24" s="226" t="s">
        <v>64</v>
      </c>
      <c r="B24" s="227"/>
      <c r="C24" s="227"/>
      <c r="D24" s="227"/>
      <c r="E24" s="227"/>
      <c r="F24" s="227"/>
      <c r="G24" s="227"/>
      <c r="H24" s="227"/>
      <c r="I24" s="227"/>
      <c r="J24" s="227"/>
      <c r="K24" s="227"/>
      <c r="L24" s="228"/>
    </row>
    <row r="25" spans="1:16" x14ac:dyDescent="0.3">
      <c r="A25" s="67"/>
      <c r="B25" s="67"/>
      <c r="C25" s="67"/>
      <c r="D25" s="67"/>
      <c r="E25" s="67"/>
      <c r="F25" s="67"/>
      <c r="G25" s="67"/>
      <c r="H25" s="67"/>
      <c r="I25" s="67"/>
      <c r="J25" s="67"/>
      <c r="K25" s="67"/>
      <c r="L25" s="67"/>
    </row>
    <row r="26" spans="1:16" ht="72.900000000000006" customHeight="1" x14ac:dyDescent="0.3">
      <c r="A26" s="219" t="s">
        <v>65</v>
      </c>
      <c r="B26" s="220"/>
      <c r="C26" s="220"/>
      <c r="D26" s="220"/>
      <c r="E26" s="220"/>
      <c r="F26" s="220"/>
      <c r="G26" s="220"/>
      <c r="H26" s="220"/>
      <c r="I26" s="220"/>
      <c r="J26" s="220"/>
      <c r="K26" s="220"/>
      <c r="L26" s="221"/>
    </row>
    <row r="27" spans="1:16" x14ac:dyDescent="0.3">
      <c r="A27" s="9"/>
      <c r="B27" s="9"/>
      <c r="C27" s="9"/>
      <c r="D27" s="9"/>
      <c r="E27" s="9"/>
      <c r="F27" s="9"/>
      <c r="G27" s="9"/>
      <c r="H27" s="9"/>
      <c r="I27" s="9"/>
      <c r="J27" s="9"/>
      <c r="K27" s="9"/>
      <c r="L27" s="9"/>
    </row>
  </sheetData>
  <sheetProtection algorithmName="SHA-512" hashValue="T3M1BlOOIqGVtGhTT1C+gpTK5iwojDT6LHPP+s142toUmuZkiNrLXkhVqwJaVm2K7/wHmlcYUcLmqCLE0pS8kQ==" saltValue="IlBzYSw2LPSf8ZhgkLm0Fg==" spinCount="100000" sheet="1" selectLockedCells="1"/>
  <mergeCells count="14">
    <mergeCell ref="A6:L6"/>
    <mergeCell ref="A12:L12"/>
    <mergeCell ref="A13:L13"/>
    <mergeCell ref="A26:L26"/>
    <mergeCell ref="A14:L14"/>
    <mergeCell ref="G15:L23"/>
    <mergeCell ref="A24:L24"/>
    <mergeCell ref="A9:F9"/>
    <mergeCell ref="A10:F10"/>
    <mergeCell ref="A1:L1"/>
    <mergeCell ref="A2:L2"/>
    <mergeCell ref="A3:L3"/>
    <mergeCell ref="A4:L4"/>
    <mergeCell ref="A5:L5"/>
  </mergeCells>
  <dataValidations disablePrompts="1" count="1">
    <dataValidation type="list" allowBlank="1" showInputMessage="1" showErrorMessage="1" sqref="A8" xr:uid="{3A09AFA4-C568-4E83-A918-5CF809EE27BC}">
      <formula1>A16:A22</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48DF-72EF-4540-A864-EF5D6C6DE827}">
  <sheetPr codeName="Sheet3">
    <tabColor rgb="FF00B050"/>
  </sheetPr>
  <dimension ref="A1:BG285"/>
  <sheetViews>
    <sheetView showGridLines="0" topLeftCell="A46" zoomScaleNormal="100" workbookViewId="0">
      <selection activeCell="E63" sqref="E63"/>
    </sheetView>
  </sheetViews>
  <sheetFormatPr defaultColWidth="9.109375" defaultRowHeight="14.4" x14ac:dyDescent="0.3"/>
  <cols>
    <col min="1" max="1" width="21.88671875" style="2" customWidth="1"/>
    <col min="2" max="8" width="16.6640625" style="2" customWidth="1"/>
    <col min="9" max="11" width="9.109375" style="2"/>
    <col min="12" max="14" width="9.109375" style="1"/>
    <col min="15" max="16" width="0" style="1" hidden="1" customWidth="1"/>
    <col min="17" max="59" width="9.109375" style="1"/>
    <col min="60" max="16384" width="9.109375" style="2"/>
  </cols>
  <sheetData>
    <row r="1" spans="1:16" ht="82.95" customHeight="1" thickBot="1" x14ac:dyDescent="0.35">
      <c r="A1" s="280" t="s">
        <v>66</v>
      </c>
      <c r="B1" s="281"/>
      <c r="C1" s="281"/>
      <c r="D1" s="281"/>
      <c r="E1" s="281"/>
      <c r="F1" s="281"/>
      <c r="G1" s="281"/>
      <c r="H1" s="281"/>
      <c r="I1" s="281"/>
      <c r="J1" s="281"/>
      <c r="K1" s="282"/>
      <c r="L1" s="65"/>
      <c r="M1" s="65"/>
      <c r="N1" s="65"/>
      <c r="O1" s="65"/>
      <c r="P1" s="65"/>
    </row>
    <row r="2" spans="1:16" ht="33.6" customHeight="1" x14ac:dyDescent="0.3">
      <c r="A2" s="283" t="s">
        <v>67</v>
      </c>
      <c r="B2" s="284"/>
      <c r="C2" s="284"/>
      <c r="D2" s="284"/>
      <c r="E2" s="284"/>
      <c r="F2" s="284"/>
      <c r="G2" s="284"/>
      <c r="H2" s="284"/>
      <c r="I2" s="284"/>
      <c r="J2" s="284"/>
      <c r="K2" s="285"/>
      <c r="L2" s="65"/>
      <c r="M2" s="65"/>
      <c r="N2" s="65"/>
      <c r="O2" s="65"/>
      <c r="P2" s="65"/>
    </row>
    <row r="3" spans="1:16" ht="43.95" customHeight="1" x14ac:dyDescent="0.3">
      <c r="A3" s="245" t="s">
        <v>68</v>
      </c>
      <c r="B3" s="246"/>
      <c r="C3" s="246"/>
      <c r="D3" s="246"/>
      <c r="E3" s="246"/>
      <c r="F3" s="246"/>
      <c r="G3" s="246"/>
      <c r="H3" s="246"/>
      <c r="I3" s="246"/>
      <c r="J3" s="246"/>
      <c r="K3" s="247"/>
      <c r="L3" s="65"/>
      <c r="M3" s="65"/>
      <c r="N3" s="65"/>
      <c r="O3" s="65"/>
      <c r="P3" s="65"/>
    </row>
    <row r="4" spans="1:16" ht="31.2" customHeight="1" x14ac:dyDescent="0.3">
      <c r="A4" s="307" t="s">
        <v>69</v>
      </c>
      <c r="B4" s="308"/>
      <c r="C4" s="308"/>
      <c r="D4" s="308"/>
      <c r="E4" s="308"/>
      <c r="F4" s="308"/>
      <c r="G4" s="308"/>
      <c r="H4" s="308"/>
      <c r="I4" s="308"/>
      <c r="J4" s="308"/>
      <c r="K4" s="87" t="s">
        <v>70</v>
      </c>
      <c r="L4" s="65"/>
      <c r="M4" s="65"/>
      <c r="N4" s="65"/>
      <c r="O4" s="65"/>
      <c r="P4" s="65"/>
    </row>
    <row r="5" spans="1:16" ht="19.95" customHeight="1" x14ac:dyDescent="0.3">
      <c r="A5" s="251" t="s">
        <v>71</v>
      </c>
      <c r="B5" s="252"/>
      <c r="C5" s="252"/>
      <c r="D5" s="255" t="s">
        <v>72</v>
      </c>
      <c r="E5" s="255"/>
      <c r="F5" s="256"/>
      <c r="G5" s="241"/>
      <c r="H5" s="241"/>
      <c r="I5" s="241"/>
      <c r="J5" s="241"/>
      <c r="K5" s="88"/>
      <c r="L5" s="65"/>
      <c r="M5" s="65"/>
      <c r="N5" s="65"/>
      <c r="O5" s="65" t="s">
        <v>73</v>
      </c>
      <c r="P5" s="65" t="s">
        <v>74</v>
      </c>
    </row>
    <row r="6" spans="1:16" ht="19.95" customHeight="1" x14ac:dyDescent="0.3">
      <c r="A6" s="251" t="s">
        <v>75</v>
      </c>
      <c r="B6" s="252"/>
      <c r="C6" s="252"/>
      <c r="D6" s="254" t="s">
        <v>76</v>
      </c>
      <c r="E6" s="255"/>
      <c r="F6" s="256"/>
      <c r="G6" s="241"/>
      <c r="H6" s="241"/>
      <c r="I6" s="241"/>
      <c r="J6" s="241"/>
      <c r="K6" s="88"/>
      <c r="L6" s="65"/>
      <c r="M6" s="65"/>
      <c r="N6" s="65"/>
      <c r="O6" s="65"/>
      <c r="P6" s="65"/>
    </row>
    <row r="7" spans="1:16" ht="19.95" customHeight="1" x14ac:dyDescent="0.3">
      <c r="A7" s="251"/>
      <c r="B7" s="252"/>
      <c r="C7" s="252"/>
      <c r="D7" s="254" t="s">
        <v>77</v>
      </c>
      <c r="E7" s="255"/>
      <c r="F7" s="256"/>
      <c r="G7" s="241"/>
      <c r="H7" s="241"/>
      <c r="I7" s="241"/>
      <c r="J7" s="241"/>
      <c r="K7" s="88"/>
      <c r="L7" s="65"/>
      <c r="M7" s="65"/>
      <c r="N7" s="65"/>
      <c r="O7" s="65"/>
      <c r="P7" s="65"/>
    </row>
    <row r="8" spans="1:16" ht="19.95" customHeight="1" x14ac:dyDescent="0.3">
      <c r="A8" s="251"/>
      <c r="B8" s="252"/>
      <c r="C8" s="252"/>
      <c r="D8" s="254" t="s">
        <v>78</v>
      </c>
      <c r="E8" s="255"/>
      <c r="F8" s="256"/>
      <c r="G8" s="241"/>
      <c r="H8" s="241"/>
      <c r="I8" s="241"/>
      <c r="J8" s="241"/>
      <c r="K8" s="88"/>
      <c r="L8" s="65"/>
      <c r="M8" s="65"/>
      <c r="N8" s="65"/>
      <c r="O8" s="65"/>
      <c r="P8" s="65"/>
    </row>
    <row r="9" spans="1:16" ht="19.95" customHeight="1" x14ac:dyDescent="0.3">
      <c r="A9" s="251"/>
      <c r="B9" s="252"/>
      <c r="C9" s="252"/>
      <c r="D9" s="254" t="s">
        <v>79</v>
      </c>
      <c r="E9" s="255"/>
      <c r="F9" s="256"/>
      <c r="G9" s="241"/>
      <c r="H9" s="241"/>
      <c r="I9" s="241"/>
      <c r="J9" s="241"/>
      <c r="K9" s="88"/>
      <c r="L9" s="65"/>
      <c r="M9" s="65"/>
      <c r="N9" s="65"/>
      <c r="O9" s="65"/>
      <c r="P9" s="65"/>
    </row>
    <row r="10" spans="1:16" ht="19.95" customHeight="1" x14ac:dyDescent="0.3">
      <c r="A10" s="251"/>
      <c r="B10" s="252"/>
      <c r="C10" s="252"/>
      <c r="D10" s="254" t="s">
        <v>80</v>
      </c>
      <c r="E10" s="255"/>
      <c r="F10" s="256"/>
      <c r="G10" s="241"/>
      <c r="H10" s="241"/>
      <c r="I10" s="241"/>
      <c r="J10" s="241"/>
      <c r="K10" s="88"/>
      <c r="L10" s="65"/>
      <c r="M10" s="65"/>
      <c r="N10" s="65"/>
      <c r="O10" s="65"/>
      <c r="P10" s="28"/>
    </row>
    <row r="11" spans="1:16" ht="35.1" customHeight="1" x14ac:dyDescent="0.3">
      <c r="A11" s="257" t="s">
        <v>81</v>
      </c>
      <c r="B11" s="258"/>
      <c r="C11" s="258"/>
      <c r="D11" s="258"/>
      <c r="E11" s="258"/>
      <c r="F11" s="258"/>
      <c r="G11" s="258"/>
      <c r="H11" s="258"/>
      <c r="I11" s="258"/>
      <c r="J11" s="258"/>
      <c r="K11" s="259"/>
      <c r="L11" s="65"/>
      <c r="M11" s="65"/>
      <c r="N11" s="65"/>
      <c r="O11" s="65"/>
      <c r="P11" s="65"/>
    </row>
    <row r="12" spans="1:16" x14ac:dyDescent="0.3">
      <c r="A12" s="303" t="s">
        <v>82</v>
      </c>
      <c r="B12" s="304"/>
      <c r="C12" s="304"/>
      <c r="D12" s="305" t="s">
        <v>83</v>
      </c>
      <c r="E12" s="305"/>
      <c r="F12" s="306"/>
      <c r="G12" s="253"/>
      <c r="H12" s="253"/>
      <c r="I12" s="253"/>
      <c r="J12" s="253"/>
      <c r="K12" s="89"/>
      <c r="L12" s="65"/>
      <c r="M12" s="11"/>
      <c r="N12" s="65"/>
      <c r="O12" s="65"/>
      <c r="P12" s="65"/>
    </row>
    <row r="13" spans="1:16" ht="35.1" customHeight="1" x14ac:dyDescent="0.3">
      <c r="A13" s="257" t="s">
        <v>84</v>
      </c>
      <c r="B13" s="258"/>
      <c r="C13" s="258"/>
      <c r="D13" s="258"/>
      <c r="E13" s="258"/>
      <c r="F13" s="258"/>
      <c r="G13" s="258"/>
      <c r="H13" s="258"/>
      <c r="I13" s="258"/>
      <c r="J13" s="258"/>
      <c r="K13" s="259"/>
      <c r="L13" s="65"/>
      <c r="M13" s="65"/>
      <c r="N13" s="65"/>
      <c r="O13" s="65"/>
      <c r="P13" s="65"/>
    </row>
    <row r="14" spans="1:16" ht="18" x14ac:dyDescent="0.3">
      <c r="A14" s="245" t="s">
        <v>85</v>
      </c>
      <c r="B14" s="246"/>
      <c r="C14" s="246"/>
      <c r="D14" s="246"/>
      <c r="E14" s="246"/>
      <c r="F14" s="246"/>
      <c r="G14" s="246"/>
      <c r="H14" s="246"/>
      <c r="I14" s="246"/>
      <c r="J14" s="246"/>
      <c r="K14" s="247"/>
      <c r="L14" s="65"/>
      <c r="M14" s="65"/>
      <c r="N14" s="65"/>
      <c r="O14" s="65"/>
      <c r="P14" s="65"/>
    </row>
    <row r="15" spans="1:16" ht="20.399999999999999" customHeight="1" x14ac:dyDescent="0.3">
      <c r="A15" s="248" t="s">
        <v>86</v>
      </c>
      <c r="B15" s="249"/>
      <c r="C15" s="249"/>
      <c r="D15" s="249"/>
      <c r="E15" s="249"/>
      <c r="F15" s="249"/>
      <c r="G15" s="249"/>
      <c r="H15" s="249"/>
      <c r="I15" s="249"/>
      <c r="J15" s="249"/>
      <c r="K15" s="250"/>
      <c r="L15" s="65"/>
      <c r="M15" s="65"/>
      <c r="N15" s="65"/>
      <c r="O15" s="65"/>
      <c r="P15" s="65"/>
    </row>
    <row r="16" spans="1:16" ht="19.95" customHeight="1" x14ac:dyDescent="0.3">
      <c r="A16" s="251" t="s">
        <v>87</v>
      </c>
      <c r="B16" s="252"/>
      <c r="C16" s="252"/>
      <c r="D16" s="252" t="s">
        <v>88</v>
      </c>
      <c r="E16" s="252"/>
      <c r="F16" s="252"/>
      <c r="G16" s="241"/>
      <c r="H16" s="241"/>
      <c r="I16" s="241"/>
      <c r="J16" s="241"/>
      <c r="K16" s="88"/>
      <c r="L16" s="65"/>
      <c r="M16" s="11"/>
      <c r="N16" s="65"/>
      <c r="O16" s="65"/>
      <c r="P16" s="65"/>
    </row>
    <row r="17" spans="1:26" ht="19.95" customHeight="1" x14ac:dyDescent="0.3">
      <c r="A17" s="295" t="s">
        <v>75</v>
      </c>
      <c r="B17" s="296"/>
      <c r="C17" s="297"/>
      <c r="D17" s="252" t="s">
        <v>89</v>
      </c>
      <c r="E17" s="252"/>
      <c r="F17" s="252"/>
      <c r="G17" s="241"/>
      <c r="H17" s="241"/>
      <c r="I17" s="241"/>
      <c r="J17" s="241"/>
      <c r="K17" s="88"/>
      <c r="L17" s="65"/>
      <c r="M17" s="11"/>
      <c r="N17" s="65"/>
      <c r="O17" s="65"/>
      <c r="P17" s="65"/>
      <c r="Q17" s="65"/>
      <c r="R17" s="65"/>
      <c r="S17" s="65"/>
      <c r="T17" s="65"/>
      <c r="U17" s="65"/>
      <c r="V17" s="65"/>
      <c r="W17" s="65"/>
      <c r="X17" s="65"/>
      <c r="Y17" s="65"/>
      <c r="Z17" s="65"/>
    </row>
    <row r="18" spans="1:26" ht="19.95" customHeight="1" x14ac:dyDescent="0.3">
      <c r="A18" s="298"/>
      <c r="B18" s="299"/>
      <c r="C18" s="300"/>
      <c r="D18" s="252" t="s">
        <v>90</v>
      </c>
      <c r="E18" s="252"/>
      <c r="F18" s="252"/>
      <c r="G18" s="241"/>
      <c r="H18" s="241"/>
      <c r="I18" s="241"/>
      <c r="J18" s="241"/>
      <c r="K18" s="88"/>
      <c r="L18" s="65"/>
      <c r="M18" s="11"/>
      <c r="N18" s="65"/>
      <c r="O18" s="65"/>
      <c r="P18" s="65"/>
      <c r="Q18" s="65"/>
      <c r="R18" s="65"/>
      <c r="S18" s="65"/>
      <c r="T18" s="65"/>
      <c r="U18" s="65"/>
      <c r="V18" s="65"/>
      <c r="W18" s="65"/>
      <c r="X18" s="65"/>
      <c r="Y18" s="65"/>
      <c r="Z18" s="65"/>
    </row>
    <row r="19" spans="1:26" ht="19.95" customHeight="1" x14ac:dyDescent="0.3">
      <c r="A19" s="301"/>
      <c r="B19" s="269"/>
      <c r="C19" s="302"/>
      <c r="D19" s="252" t="s">
        <v>91</v>
      </c>
      <c r="E19" s="252"/>
      <c r="F19" s="252"/>
      <c r="G19" s="241"/>
      <c r="H19" s="241"/>
      <c r="I19" s="241"/>
      <c r="J19" s="241"/>
      <c r="K19" s="88"/>
      <c r="L19" s="65"/>
      <c r="M19" s="11"/>
      <c r="N19" s="65"/>
      <c r="O19" s="65"/>
      <c r="P19" s="65"/>
      <c r="Q19" s="65"/>
      <c r="R19" s="65"/>
      <c r="S19" s="65"/>
      <c r="T19" s="65"/>
      <c r="U19" s="65"/>
      <c r="V19" s="65"/>
      <c r="W19" s="65"/>
      <c r="X19" s="65"/>
      <c r="Y19" s="65"/>
      <c r="Z19" s="65"/>
    </row>
    <row r="20" spans="1:26" ht="51.9" customHeight="1" x14ac:dyDescent="0.3">
      <c r="A20" s="257" t="s">
        <v>92</v>
      </c>
      <c r="B20" s="258"/>
      <c r="C20" s="258"/>
      <c r="D20" s="258"/>
      <c r="E20" s="258"/>
      <c r="F20" s="258"/>
      <c r="G20" s="258"/>
      <c r="H20" s="258"/>
      <c r="I20" s="258"/>
      <c r="J20" s="258"/>
      <c r="K20" s="259"/>
      <c r="L20" s="65"/>
      <c r="M20" s="65"/>
      <c r="N20" s="65"/>
      <c r="O20" s="65"/>
      <c r="P20" s="65"/>
      <c r="Q20" s="65"/>
      <c r="R20" s="65"/>
      <c r="S20" s="65"/>
      <c r="T20" s="65"/>
      <c r="U20" s="65"/>
      <c r="V20" s="65"/>
      <c r="W20" s="65"/>
      <c r="X20" s="65"/>
      <c r="Y20" s="65"/>
      <c r="Z20" s="65"/>
    </row>
    <row r="21" spans="1:26" ht="18" x14ac:dyDescent="0.3">
      <c r="A21" s="245" t="s">
        <v>93</v>
      </c>
      <c r="B21" s="246"/>
      <c r="C21" s="246"/>
      <c r="D21" s="246"/>
      <c r="E21" s="246"/>
      <c r="F21" s="246"/>
      <c r="G21" s="246"/>
      <c r="H21" s="246"/>
      <c r="I21" s="246"/>
      <c r="J21" s="246"/>
      <c r="K21" s="247"/>
      <c r="L21" s="65"/>
      <c r="M21" s="65"/>
      <c r="N21" s="65"/>
      <c r="O21" s="65"/>
      <c r="P21" s="65"/>
      <c r="Q21" s="65"/>
      <c r="R21" s="65"/>
      <c r="S21" s="65"/>
      <c r="T21" s="65"/>
      <c r="U21" s="65"/>
      <c r="V21" s="65"/>
      <c r="W21" s="65"/>
      <c r="X21" s="65"/>
      <c r="Y21" s="65"/>
      <c r="Z21" s="65"/>
    </row>
    <row r="22" spans="1:26" ht="78" customHeight="1" x14ac:dyDescent="0.3">
      <c r="A22" s="262" t="s">
        <v>262</v>
      </c>
      <c r="B22" s="263"/>
      <c r="C22" s="263"/>
      <c r="D22" s="263"/>
      <c r="E22" s="263"/>
      <c r="F22" s="263"/>
      <c r="G22" s="263"/>
      <c r="H22" s="263"/>
      <c r="I22" s="263"/>
      <c r="J22" s="263"/>
      <c r="K22" s="264"/>
      <c r="L22" s="65"/>
      <c r="M22" s="65"/>
      <c r="N22" s="65"/>
      <c r="O22" s="65"/>
      <c r="P22" s="65"/>
      <c r="Q22" s="65"/>
      <c r="R22" s="65"/>
      <c r="S22" s="65"/>
      <c r="T22" s="65"/>
      <c r="U22" s="65"/>
      <c r="V22" s="65"/>
      <c r="W22" s="65"/>
      <c r="X22" s="65"/>
      <c r="Y22" s="65"/>
      <c r="Z22" s="65"/>
    </row>
    <row r="23" spans="1:26" ht="19.95" customHeight="1" x14ac:dyDescent="0.3">
      <c r="A23" s="265" t="s">
        <v>260</v>
      </c>
      <c r="B23" s="260"/>
      <c r="C23" s="260"/>
      <c r="D23" s="260"/>
      <c r="E23" s="260" t="s">
        <v>261</v>
      </c>
      <c r="F23" s="260"/>
      <c r="G23" s="260"/>
      <c r="H23" s="260"/>
      <c r="I23" s="260"/>
      <c r="J23" s="260"/>
      <c r="K23" s="261"/>
      <c r="L23" s="65"/>
      <c r="M23" s="11"/>
      <c r="N23" s="65"/>
      <c r="O23" s="65"/>
      <c r="P23" s="65"/>
      <c r="Q23" s="65"/>
      <c r="R23" s="65"/>
      <c r="S23" s="65"/>
      <c r="T23" s="65"/>
      <c r="U23" s="65"/>
      <c r="V23" s="65"/>
      <c r="W23" s="312"/>
      <c r="X23" s="312"/>
      <c r="Y23" s="312"/>
      <c r="Z23" s="312"/>
    </row>
    <row r="24" spans="1:26" ht="19.95" customHeight="1" x14ac:dyDescent="0.3">
      <c r="A24" s="316"/>
      <c r="B24" s="317"/>
      <c r="C24" s="317"/>
      <c r="D24" s="317"/>
      <c r="E24" s="242"/>
      <c r="F24" s="243"/>
      <c r="G24" s="243"/>
      <c r="H24" s="243"/>
      <c r="I24" s="243"/>
      <c r="J24" s="243"/>
      <c r="K24" s="244"/>
      <c r="L24" s="65"/>
      <c r="M24" s="11"/>
      <c r="N24" s="65"/>
      <c r="O24" s="65"/>
      <c r="P24" s="65"/>
      <c r="Q24" s="65"/>
      <c r="R24" s="65"/>
      <c r="S24" s="65"/>
      <c r="T24" s="65"/>
      <c r="U24" s="65"/>
      <c r="V24" s="65"/>
      <c r="W24" s="312"/>
      <c r="X24" s="312"/>
      <c r="Y24" s="312"/>
      <c r="Z24" s="312"/>
    </row>
    <row r="25" spans="1:26" ht="19.95" customHeight="1" x14ac:dyDescent="0.3">
      <c r="A25" s="240"/>
      <c r="B25" s="241"/>
      <c r="C25" s="241"/>
      <c r="D25" s="241"/>
      <c r="E25" s="237"/>
      <c r="F25" s="238"/>
      <c r="G25" s="238"/>
      <c r="H25" s="238"/>
      <c r="I25" s="238"/>
      <c r="J25" s="238"/>
      <c r="K25" s="239"/>
      <c r="L25" s="65"/>
      <c r="M25" s="65"/>
      <c r="N25" s="65"/>
      <c r="O25" s="65"/>
      <c r="P25" s="65"/>
      <c r="Q25" s="65"/>
      <c r="R25" s="65"/>
      <c r="S25" s="65"/>
      <c r="T25" s="65"/>
      <c r="U25" s="65"/>
      <c r="V25" s="65"/>
      <c r="W25" s="312"/>
      <c r="X25" s="312"/>
      <c r="Y25" s="312"/>
      <c r="Z25" s="312"/>
    </row>
    <row r="26" spans="1:26" ht="19.95" customHeight="1" x14ac:dyDescent="0.3">
      <c r="A26" s="240"/>
      <c r="B26" s="241"/>
      <c r="C26" s="241"/>
      <c r="D26" s="241"/>
      <c r="E26" s="237"/>
      <c r="F26" s="238"/>
      <c r="G26" s="238"/>
      <c r="H26" s="238"/>
      <c r="I26" s="238"/>
      <c r="J26" s="238"/>
      <c r="K26" s="239"/>
      <c r="L26" s="65"/>
      <c r="M26" s="65"/>
      <c r="N26" s="65"/>
      <c r="O26" s="65"/>
      <c r="P26" s="65"/>
      <c r="Q26" s="65"/>
      <c r="R26" s="65"/>
      <c r="S26" s="65"/>
      <c r="T26" s="65"/>
      <c r="U26" s="65"/>
      <c r="V26" s="65"/>
      <c r="W26" s="312"/>
      <c r="X26" s="312"/>
      <c r="Y26" s="312"/>
      <c r="Z26" s="312"/>
    </row>
    <row r="27" spans="1:26" ht="19.95" customHeight="1" x14ac:dyDescent="0.3">
      <c r="A27" s="240"/>
      <c r="B27" s="241"/>
      <c r="C27" s="241"/>
      <c r="D27" s="241"/>
      <c r="E27" s="237"/>
      <c r="F27" s="238"/>
      <c r="G27" s="238"/>
      <c r="H27" s="238"/>
      <c r="I27" s="238"/>
      <c r="J27" s="238"/>
      <c r="K27" s="239"/>
      <c r="L27" s="65"/>
      <c r="M27" s="65"/>
      <c r="N27" s="65"/>
      <c r="O27" s="65"/>
      <c r="P27" s="65"/>
      <c r="Q27" s="65"/>
      <c r="R27" s="65"/>
      <c r="S27" s="65"/>
      <c r="T27" s="65"/>
      <c r="U27" s="65"/>
      <c r="V27" s="65"/>
      <c r="W27" s="312"/>
      <c r="X27" s="312"/>
      <c r="Y27" s="312"/>
      <c r="Z27" s="312"/>
    </row>
    <row r="28" spans="1:26" ht="19.95" customHeight="1" x14ac:dyDescent="0.3">
      <c r="A28" s="240"/>
      <c r="B28" s="241"/>
      <c r="C28" s="241"/>
      <c r="D28" s="241"/>
      <c r="E28" s="237"/>
      <c r="F28" s="238"/>
      <c r="G28" s="238"/>
      <c r="H28" s="238"/>
      <c r="I28" s="238"/>
      <c r="J28" s="238"/>
      <c r="K28" s="239"/>
      <c r="L28" s="65"/>
      <c r="M28" s="65"/>
      <c r="N28" s="65"/>
      <c r="O28" s="65"/>
      <c r="P28" s="65"/>
      <c r="Q28" s="65"/>
      <c r="R28" s="65"/>
      <c r="S28" s="65"/>
      <c r="T28" s="65"/>
      <c r="U28" s="65"/>
      <c r="V28" s="65"/>
      <c r="W28" s="65"/>
      <c r="X28" s="65"/>
      <c r="Y28" s="65"/>
      <c r="Z28" s="65"/>
    </row>
    <row r="29" spans="1:26" ht="19.95" customHeight="1" x14ac:dyDescent="0.3">
      <c r="A29" s="240"/>
      <c r="B29" s="241"/>
      <c r="C29" s="241"/>
      <c r="D29" s="241"/>
      <c r="E29" s="237"/>
      <c r="F29" s="238"/>
      <c r="G29" s="238"/>
      <c r="H29" s="238"/>
      <c r="I29" s="238"/>
      <c r="J29" s="238"/>
      <c r="K29" s="239"/>
      <c r="L29" s="65"/>
      <c r="M29" s="65"/>
      <c r="N29" s="65"/>
      <c r="O29" s="65"/>
      <c r="P29" s="65"/>
      <c r="Q29" s="65"/>
      <c r="R29" s="314"/>
      <c r="S29" s="314"/>
      <c r="T29" s="314"/>
      <c r="U29" s="314"/>
      <c r="V29" s="314"/>
      <c r="W29" s="314"/>
      <c r="X29" s="314"/>
      <c r="Y29" s="314"/>
      <c r="Z29" s="314"/>
    </row>
    <row r="30" spans="1:26" ht="19.95" customHeight="1" x14ac:dyDescent="0.3">
      <c r="A30" s="240"/>
      <c r="B30" s="241"/>
      <c r="C30" s="241"/>
      <c r="D30" s="241"/>
      <c r="E30" s="237"/>
      <c r="F30" s="238"/>
      <c r="G30" s="238"/>
      <c r="H30" s="238"/>
      <c r="I30" s="238"/>
      <c r="J30" s="238"/>
      <c r="K30" s="239"/>
      <c r="L30" s="65"/>
      <c r="M30" s="65"/>
      <c r="N30" s="65"/>
      <c r="O30" s="65"/>
      <c r="P30" s="65"/>
      <c r="Q30" s="65"/>
      <c r="R30" s="315"/>
      <c r="S30" s="315"/>
      <c r="T30" s="315"/>
      <c r="U30" s="315"/>
      <c r="V30" s="315"/>
      <c r="W30" s="315"/>
      <c r="X30" s="315"/>
      <c r="Y30" s="315"/>
      <c r="Z30" s="315"/>
    </row>
    <row r="31" spans="1:26" ht="19.95" customHeight="1" x14ac:dyDescent="0.3">
      <c r="A31" s="240"/>
      <c r="B31" s="241"/>
      <c r="C31" s="241"/>
      <c r="D31" s="241"/>
      <c r="E31" s="237"/>
      <c r="F31" s="238"/>
      <c r="G31" s="238"/>
      <c r="H31" s="238"/>
      <c r="I31" s="238"/>
      <c r="J31" s="238"/>
      <c r="K31" s="239"/>
      <c r="L31" s="65"/>
      <c r="M31" s="65"/>
      <c r="N31" s="65"/>
      <c r="O31" s="65"/>
      <c r="P31" s="65"/>
      <c r="Q31" s="65"/>
      <c r="R31" s="315"/>
      <c r="S31" s="315"/>
      <c r="T31" s="315"/>
      <c r="U31" s="315"/>
      <c r="V31" s="315"/>
      <c r="W31" s="315"/>
      <c r="X31" s="315"/>
      <c r="Y31" s="315"/>
      <c r="Z31" s="315"/>
    </row>
    <row r="32" spans="1:26" ht="19.95" customHeight="1" x14ac:dyDescent="0.3">
      <c r="A32" s="240"/>
      <c r="B32" s="241"/>
      <c r="C32" s="241"/>
      <c r="D32" s="241"/>
      <c r="E32" s="237"/>
      <c r="F32" s="238"/>
      <c r="G32" s="238"/>
      <c r="H32" s="238"/>
      <c r="I32" s="238"/>
      <c r="J32" s="238"/>
      <c r="K32" s="239"/>
      <c r="L32" s="65"/>
      <c r="M32" s="65"/>
      <c r="N32" s="65"/>
      <c r="O32" s="65"/>
      <c r="P32" s="65"/>
      <c r="Q32" s="65"/>
      <c r="R32" s="315"/>
      <c r="S32" s="315"/>
      <c r="T32" s="315"/>
      <c r="U32" s="315"/>
      <c r="V32" s="315"/>
      <c r="W32" s="315"/>
      <c r="X32" s="315"/>
      <c r="Y32" s="315"/>
      <c r="Z32" s="315"/>
    </row>
    <row r="33" spans="1:59" ht="18" x14ac:dyDescent="0.3">
      <c r="A33" s="245" t="s">
        <v>94</v>
      </c>
      <c r="B33" s="246"/>
      <c r="C33" s="246"/>
      <c r="D33" s="246"/>
      <c r="E33" s="246"/>
      <c r="F33" s="246"/>
      <c r="G33" s="246"/>
      <c r="H33" s="246"/>
      <c r="I33" s="246"/>
      <c r="J33" s="246"/>
      <c r="K33" s="247"/>
      <c r="L33" s="65"/>
      <c r="M33" s="65"/>
      <c r="N33" s="65"/>
      <c r="O33" s="65"/>
      <c r="P33" s="65"/>
      <c r="Q33" s="65"/>
      <c r="R33" s="315"/>
      <c r="S33" s="315"/>
      <c r="T33" s="315"/>
      <c r="U33" s="315"/>
      <c r="V33" s="315"/>
      <c r="W33" s="315"/>
      <c r="X33" s="315"/>
      <c r="Y33" s="315"/>
      <c r="Z33" s="31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row>
    <row r="34" spans="1:59" ht="58.2" customHeight="1" x14ac:dyDescent="0.3">
      <c r="A34" s="274" t="s">
        <v>95</v>
      </c>
      <c r="B34" s="275"/>
      <c r="C34" s="275"/>
      <c r="D34" s="275"/>
      <c r="E34" s="275"/>
      <c r="F34" s="275"/>
      <c r="G34" s="275"/>
      <c r="H34" s="275"/>
      <c r="I34" s="275"/>
      <c r="J34" s="275"/>
      <c r="K34" s="276"/>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row>
    <row r="35" spans="1:59" x14ac:dyDescent="0.3">
      <c r="A35" s="58" t="s">
        <v>94</v>
      </c>
      <c r="B35" s="3" t="s">
        <v>96</v>
      </c>
      <c r="C35" s="286" t="s">
        <v>97</v>
      </c>
      <c r="D35" s="286"/>
      <c r="E35" s="286"/>
      <c r="F35" s="286"/>
      <c r="G35" s="286"/>
      <c r="H35" s="286"/>
      <c r="I35" s="309" t="s">
        <v>98</v>
      </c>
      <c r="J35" s="310"/>
      <c r="K35" s="311"/>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row>
    <row r="36" spans="1:59" x14ac:dyDescent="0.3">
      <c r="A36" s="90" t="s">
        <v>99</v>
      </c>
      <c r="B36" s="91" t="s">
        <v>100</v>
      </c>
      <c r="C36" s="92">
        <v>40</v>
      </c>
      <c r="D36" s="277"/>
      <c r="E36" s="278"/>
      <c r="F36" s="278"/>
      <c r="G36" s="278"/>
      <c r="H36" s="279"/>
      <c r="I36" s="237"/>
      <c r="J36" s="238"/>
      <c r="K36" s="239"/>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row>
    <row r="37" spans="1:59" x14ac:dyDescent="0.3">
      <c r="A37" s="90" t="s">
        <v>101</v>
      </c>
      <c r="B37" s="91" t="s">
        <v>102</v>
      </c>
      <c r="C37" s="92">
        <v>80</v>
      </c>
      <c r="D37" s="92">
        <v>120</v>
      </c>
      <c r="E37" s="92">
        <v>140</v>
      </c>
      <c r="F37" s="92">
        <v>240</v>
      </c>
      <c r="G37" s="92">
        <v>660</v>
      </c>
      <c r="H37" s="93">
        <v>1100</v>
      </c>
      <c r="I37" s="237"/>
      <c r="J37" s="238"/>
      <c r="K37" s="239"/>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row>
    <row r="38" spans="1:59" x14ac:dyDescent="0.3">
      <c r="A38" s="90" t="s">
        <v>103</v>
      </c>
      <c r="B38" s="91" t="s">
        <v>104</v>
      </c>
      <c r="C38" s="93">
        <v>1500</v>
      </c>
      <c r="D38" s="93">
        <v>3000</v>
      </c>
      <c r="E38" s="93">
        <v>4500</v>
      </c>
      <c r="F38" s="277"/>
      <c r="G38" s="278"/>
      <c r="H38" s="279"/>
      <c r="I38" s="237"/>
      <c r="J38" s="238"/>
      <c r="K38" s="239"/>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row>
    <row r="39" spans="1:59" x14ac:dyDescent="0.3">
      <c r="A39" s="90" t="s">
        <v>105</v>
      </c>
      <c r="B39" s="91" t="s">
        <v>106</v>
      </c>
      <c r="C39" s="93">
        <v>3000</v>
      </c>
      <c r="D39" s="93">
        <v>9000</v>
      </c>
      <c r="E39" s="277"/>
      <c r="F39" s="278"/>
      <c r="G39" s="278"/>
      <c r="H39" s="279"/>
      <c r="I39" s="237"/>
      <c r="J39" s="238"/>
      <c r="K39" s="239"/>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row>
    <row r="40" spans="1:59" x14ac:dyDescent="0.3">
      <c r="A40" s="90" t="s">
        <v>107</v>
      </c>
      <c r="B40" s="91" t="s">
        <v>108</v>
      </c>
      <c r="C40" s="93">
        <v>15000</v>
      </c>
      <c r="D40" s="93">
        <v>30000</v>
      </c>
      <c r="E40" s="277"/>
      <c r="F40" s="278"/>
      <c r="G40" s="278"/>
      <c r="H40" s="279"/>
      <c r="I40" s="237"/>
      <c r="J40" s="238"/>
      <c r="K40" s="239"/>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row>
    <row r="41" spans="1:59" x14ac:dyDescent="0.3">
      <c r="A41" s="90" t="s">
        <v>109</v>
      </c>
      <c r="B41" s="91" t="s">
        <v>110</v>
      </c>
      <c r="C41" s="92">
        <v>700</v>
      </c>
      <c r="D41" s="277"/>
      <c r="E41" s="278"/>
      <c r="F41" s="278"/>
      <c r="G41" s="278"/>
      <c r="H41" s="279"/>
      <c r="I41" s="237"/>
      <c r="J41" s="238"/>
      <c r="K41" s="239"/>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row>
    <row r="42" spans="1:59" x14ac:dyDescent="0.3">
      <c r="A42" s="90" t="s">
        <v>111</v>
      </c>
      <c r="B42" s="91" t="s">
        <v>112</v>
      </c>
      <c r="C42" s="93">
        <v>1000</v>
      </c>
      <c r="D42" s="93">
        <v>2000</v>
      </c>
      <c r="E42" s="93">
        <v>3000</v>
      </c>
      <c r="F42" s="277"/>
      <c r="G42" s="278"/>
      <c r="H42" s="279"/>
      <c r="I42" s="237"/>
      <c r="J42" s="238"/>
      <c r="K42" s="239"/>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row>
    <row r="43" spans="1:59" x14ac:dyDescent="0.3">
      <c r="A43" s="90" t="s">
        <v>113</v>
      </c>
      <c r="B43" s="91" t="s">
        <v>114</v>
      </c>
      <c r="C43" s="62"/>
      <c r="D43" s="62"/>
      <c r="E43" s="62"/>
      <c r="F43" s="62"/>
      <c r="G43" s="62"/>
      <c r="H43" s="62"/>
      <c r="I43" s="237"/>
      <c r="J43" s="238"/>
      <c r="K43" s="239"/>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row>
    <row r="44" spans="1:59" x14ac:dyDescent="0.3">
      <c r="A44" s="185"/>
      <c r="B44" s="186"/>
      <c r="C44" s="186"/>
      <c r="D44" s="186"/>
      <c r="E44" s="186"/>
      <c r="F44" s="186"/>
      <c r="G44" s="186"/>
      <c r="H44" s="186"/>
      <c r="I44" s="186"/>
      <c r="J44" s="186"/>
      <c r="K44" s="187"/>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row>
    <row r="45" spans="1:59" ht="23.4" customHeight="1" x14ac:dyDescent="0.3">
      <c r="A45" s="287" t="s">
        <v>115</v>
      </c>
      <c r="B45" s="288"/>
      <c r="C45" s="288"/>
      <c r="D45" s="288"/>
      <c r="E45" s="288"/>
      <c r="F45" s="288"/>
      <c r="G45" s="288"/>
      <c r="H45" s="288"/>
      <c r="I45" s="288"/>
      <c r="J45" s="288"/>
      <c r="K45" s="289"/>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row>
    <row r="46" spans="1:59" ht="105" customHeight="1" x14ac:dyDescent="0.3">
      <c r="A46" s="201" t="s">
        <v>116</v>
      </c>
      <c r="B46" s="163"/>
      <c r="C46" s="163"/>
      <c r="D46" s="163"/>
      <c r="E46" s="163"/>
      <c r="F46" s="163"/>
      <c r="G46" s="163"/>
      <c r="H46" s="163"/>
      <c r="I46" s="163"/>
      <c r="J46" s="163"/>
      <c r="K46" s="197"/>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row>
    <row r="47" spans="1:59" s="5" customFormat="1" ht="81.900000000000006" customHeight="1" x14ac:dyDescent="0.3">
      <c r="A47" s="290" t="s">
        <v>117</v>
      </c>
      <c r="B47" s="291"/>
      <c r="C47" s="291"/>
      <c r="D47" s="291"/>
      <c r="E47" s="291"/>
      <c r="F47" s="291"/>
      <c r="G47" s="291"/>
      <c r="H47" s="291"/>
      <c r="I47" s="291"/>
      <c r="J47" s="291"/>
      <c r="K47" s="292"/>
      <c r="L47" s="76"/>
      <c r="M47" s="313"/>
      <c r="N47" s="313"/>
      <c r="O47" s="313"/>
      <c r="P47" s="313"/>
      <c r="Q47" s="313"/>
      <c r="R47" s="313"/>
      <c r="S47" s="313"/>
      <c r="T47" s="313"/>
      <c r="U47" s="313"/>
      <c r="V47" s="313"/>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row>
    <row r="48" spans="1:59" ht="43.2" x14ac:dyDescent="0.3">
      <c r="A48" s="59" t="s">
        <v>118</v>
      </c>
      <c r="B48" s="137" t="s">
        <v>96</v>
      </c>
      <c r="C48" s="137" t="s">
        <v>119</v>
      </c>
      <c r="D48" s="137" t="s">
        <v>120</v>
      </c>
      <c r="E48" s="138" t="s">
        <v>121</v>
      </c>
      <c r="F48" s="34" t="s">
        <v>122</v>
      </c>
      <c r="G48" s="34" t="s">
        <v>123</v>
      </c>
      <c r="H48" s="6" t="s">
        <v>124</v>
      </c>
      <c r="I48" s="293" t="s">
        <v>125</v>
      </c>
      <c r="J48" s="293"/>
      <c r="K48" s="294"/>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row>
    <row r="49" spans="1:24" ht="19.95" customHeight="1" x14ac:dyDescent="0.3">
      <c r="A49" s="136" t="s">
        <v>72</v>
      </c>
      <c r="B49" s="100"/>
      <c r="C49" s="101"/>
      <c r="D49" s="101"/>
      <c r="E49" s="102"/>
      <c r="F49" s="135">
        <f>SUM(F50:F52)</f>
        <v>0</v>
      </c>
      <c r="G49" s="45">
        <f>IF('WASTE CALCULATOR'!D8="",'WASTE CALCULATOR'!D23,'WASTE CALCULATOR'!D8)</f>
        <v>0</v>
      </c>
      <c r="H49" s="95" t="str">
        <f>IF(F49&lt;G49, "NO", "YES")</f>
        <v>YES</v>
      </c>
      <c r="I49" s="234" t="str">
        <f>IFERROR(F49/$F$75,"")</f>
        <v/>
      </c>
      <c r="J49" s="235"/>
      <c r="K49" s="236"/>
      <c r="L49" s="65"/>
      <c r="M49" s="65"/>
      <c r="N49" s="65"/>
      <c r="O49" s="65"/>
      <c r="P49" s="65"/>
      <c r="Q49" s="65"/>
      <c r="R49" s="65"/>
      <c r="S49" s="65"/>
      <c r="T49" s="65"/>
      <c r="U49" s="65"/>
      <c r="V49" s="65"/>
      <c r="W49" s="65"/>
      <c r="X49" s="65"/>
    </row>
    <row r="50" spans="1:24" ht="19.95" customHeight="1" x14ac:dyDescent="0.3">
      <c r="A50" s="63"/>
      <c r="B50" s="104"/>
      <c r="C50" s="104"/>
      <c r="D50" s="104"/>
      <c r="E50" s="104"/>
      <c r="F50" s="149">
        <f t="shared" ref="F50:F52" si="0">C50*D50*E50</f>
        <v>0</v>
      </c>
      <c r="G50" s="150"/>
      <c r="H50" s="144"/>
      <c r="I50" s="234" t="str">
        <f t="shared" ref="I50:I52" si="1">IFERROR(F50/$F$75,"")</f>
        <v/>
      </c>
      <c r="J50" s="235"/>
      <c r="K50" s="236"/>
      <c r="L50" s="65"/>
      <c r="M50" s="65"/>
      <c r="N50" s="65"/>
      <c r="O50" s="65"/>
      <c r="P50" s="65"/>
      <c r="Q50" s="65"/>
      <c r="R50" s="65"/>
      <c r="S50" s="65"/>
      <c r="T50" s="65"/>
      <c r="U50" s="65"/>
      <c r="V50" s="65"/>
      <c r="W50" s="65"/>
      <c r="X50" s="65"/>
    </row>
    <row r="51" spans="1:24" ht="19.95" customHeight="1" x14ac:dyDescent="0.3">
      <c r="A51" s="63"/>
      <c r="B51" s="63"/>
      <c r="C51" s="63"/>
      <c r="D51" s="63"/>
      <c r="E51" s="63"/>
      <c r="F51" s="149">
        <f t="shared" si="0"/>
        <v>0</v>
      </c>
      <c r="G51" s="151"/>
      <c r="H51" s="146"/>
      <c r="I51" s="234" t="str">
        <f t="shared" si="1"/>
        <v/>
      </c>
      <c r="J51" s="235"/>
      <c r="K51" s="236"/>
      <c r="L51" s="65"/>
      <c r="M51" s="65"/>
      <c r="N51" s="65"/>
      <c r="O51" s="65"/>
      <c r="P51" s="65"/>
      <c r="Q51" s="65"/>
      <c r="R51" s="65"/>
      <c r="S51" s="65"/>
      <c r="T51" s="65"/>
      <c r="U51" s="65"/>
      <c r="V51" s="65"/>
      <c r="W51" s="65"/>
      <c r="X51" s="65"/>
    </row>
    <row r="52" spans="1:24" ht="19.95" customHeight="1" x14ac:dyDescent="0.3">
      <c r="A52" s="63"/>
      <c r="B52" s="63"/>
      <c r="C52" s="63"/>
      <c r="D52" s="63"/>
      <c r="E52" s="63"/>
      <c r="F52" s="149">
        <f t="shared" si="0"/>
        <v>0</v>
      </c>
      <c r="G52" s="152"/>
      <c r="H52" s="148"/>
      <c r="I52" s="234" t="str">
        <f t="shared" si="1"/>
        <v/>
      </c>
      <c r="J52" s="235"/>
      <c r="K52" s="236"/>
      <c r="L52" s="65"/>
      <c r="M52" s="65"/>
      <c r="N52" s="65"/>
      <c r="O52" s="65"/>
      <c r="P52" s="65"/>
      <c r="Q52" s="65"/>
      <c r="R52" s="65"/>
      <c r="S52" s="65"/>
      <c r="T52" s="65"/>
      <c r="U52" s="65"/>
      <c r="V52" s="65"/>
      <c r="W52" s="65"/>
      <c r="X52" s="65"/>
    </row>
    <row r="53" spans="1:24" ht="10.199999999999999" customHeight="1" x14ac:dyDescent="0.3">
      <c r="A53" s="96"/>
      <c r="B53" s="97"/>
      <c r="C53" s="97"/>
      <c r="D53" s="97"/>
      <c r="E53" s="97"/>
      <c r="F53" s="98"/>
      <c r="G53" s="141"/>
      <c r="H53" s="142"/>
      <c r="I53" s="98"/>
      <c r="J53" s="98"/>
      <c r="K53" s="99"/>
      <c r="L53" s="65"/>
      <c r="M53" s="65"/>
      <c r="N53" s="65"/>
      <c r="O53" s="65"/>
      <c r="P53" s="65"/>
      <c r="Q53" s="65"/>
      <c r="R53" s="65"/>
      <c r="S53" s="65"/>
      <c r="T53" s="65"/>
      <c r="U53" s="65"/>
      <c r="V53" s="65"/>
      <c r="W53" s="65"/>
      <c r="X53" s="65"/>
    </row>
    <row r="54" spans="1:24" ht="19.95" customHeight="1" x14ac:dyDescent="0.3">
      <c r="A54" s="55" t="s">
        <v>126</v>
      </c>
      <c r="B54" s="100"/>
      <c r="C54" s="101"/>
      <c r="D54" s="101"/>
      <c r="E54" s="102"/>
      <c r="F54" s="30">
        <f>SUM(F55:F68)</f>
        <v>0</v>
      </c>
      <c r="G54" s="47">
        <f>IF('WASTE CALCULATOR'!E8="",'WASTE CALCULATOR'!E23,'WASTE CALCULATOR'!E8)</f>
        <v>0</v>
      </c>
      <c r="H54" s="106" t="str">
        <f>IF(F54&lt;G54, "NO", "YES")</f>
        <v>YES</v>
      </c>
      <c r="I54" s="272" t="str">
        <f>IFERROR(F54/$F$75,"")</f>
        <v/>
      </c>
      <c r="J54" s="272"/>
      <c r="K54" s="273"/>
      <c r="L54" s="65"/>
      <c r="M54" s="65"/>
      <c r="N54" s="65"/>
      <c r="O54" s="65"/>
      <c r="P54" s="65"/>
      <c r="Q54" s="65"/>
      <c r="R54" s="65"/>
      <c r="S54" s="65"/>
      <c r="T54" s="65"/>
      <c r="U54" s="65"/>
      <c r="V54" s="65"/>
      <c r="W54" s="65"/>
      <c r="X54" s="65"/>
    </row>
    <row r="55" spans="1:24" ht="19.95" customHeight="1" x14ac:dyDescent="0.3">
      <c r="A55" s="80"/>
      <c r="B55" s="104"/>
      <c r="C55" s="94"/>
      <c r="D55" s="104"/>
      <c r="E55" s="104"/>
      <c r="F55" s="100">
        <f t="shared" ref="F55:F68" si="2">C55*D55*E55</f>
        <v>0</v>
      </c>
      <c r="G55" s="143"/>
      <c r="H55" s="144"/>
      <c r="I55" s="271" t="str">
        <f t="shared" ref="I55:I68" si="3">IFERROR(F55/$F$75,"")</f>
        <v/>
      </c>
      <c r="J55" s="272"/>
      <c r="K55" s="273"/>
      <c r="L55" s="65"/>
      <c r="M55" s="312"/>
      <c r="N55" s="312"/>
      <c r="O55" s="312"/>
      <c r="P55" s="312"/>
      <c r="Q55" s="312"/>
      <c r="R55" s="312"/>
      <c r="S55" s="312"/>
      <c r="T55" s="312"/>
      <c r="U55" s="312"/>
      <c r="V55" s="312"/>
      <c r="W55" s="312"/>
      <c r="X55" s="312"/>
    </row>
    <row r="56" spans="1:24" ht="19.95" customHeight="1" x14ac:dyDescent="0.3">
      <c r="A56" s="80"/>
      <c r="B56" s="63"/>
      <c r="C56" s="94"/>
      <c r="D56" s="63"/>
      <c r="E56" s="63"/>
      <c r="F56" s="100">
        <f t="shared" si="2"/>
        <v>0</v>
      </c>
      <c r="G56" s="145"/>
      <c r="H56" s="146"/>
      <c r="I56" s="271" t="str">
        <f t="shared" si="3"/>
        <v/>
      </c>
      <c r="J56" s="272"/>
      <c r="K56" s="273"/>
      <c r="L56" s="65"/>
      <c r="M56" s="312"/>
      <c r="N56" s="312"/>
      <c r="O56" s="312"/>
      <c r="P56" s="312"/>
      <c r="Q56" s="312"/>
      <c r="R56" s="312"/>
      <c r="S56" s="312"/>
      <c r="T56" s="312"/>
      <c r="U56" s="312"/>
      <c r="V56" s="312"/>
      <c r="W56" s="312"/>
      <c r="X56" s="312"/>
    </row>
    <row r="57" spans="1:24" ht="19.95" customHeight="1" x14ac:dyDescent="0.3">
      <c r="A57" s="80"/>
      <c r="B57" s="63"/>
      <c r="C57" s="94"/>
      <c r="D57" s="63"/>
      <c r="E57" s="63"/>
      <c r="F57" s="100">
        <f t="shared" si="2"/>
        <v>0</v>
      </c>
      <c r="G57" s="145"/>
      <c r="H57" s="146"/>
      <c r="I57" s="271" t="str">
        <f t="shared" si="3"/>
        <v/>
      </c>
      <c r="J57" s="272"/>
      <c r="K57" s="273"/>
      <c r="L57" s="65"/>
      <c r="M57" s="65"/>
      <c r="N57" s="65"/>
      <c r="O57" s="65"/>
      <c r="P57" s="65"/>
      <c r="Q57" s="65"/>
      <c r="R57" s="65"/>
      <c r="S57" s="65"/>
      <c r="T57" s="65"/>
      <c r="U57" s="65"/>
      <c r="V57" s="65"/>
      <c r="W57" s="65"/>
      <c r="X57" s="65"/>
    </row>
    <row r="58" spans="1:24" ht="19.95" customHeight="1" x14ac:dyDescent="0.3">
      <c r="A58" s="80"/>
      <c r="B58" s="63"/>
      <c r="C58" s="94"/>
      <c r="D58" s="63"/>
      <c r="E58" s="63"/>
      <c r="F58" s="100">
        <f t="shared" si="2"/>
        <v>0</v>
      </c>
      <c r="G58" s="145"/>
      <c r="H58" s="146"/>
      <c r="I58" s="271" t="str">
        <f t="shared" si="3"/>
        <v/>
      </c>
      <c r="J58" s="272"/>
      <c r="K58" s="273"/>
      <c r="L58" s="65"/>
      <c r="M58" s="65"/>
      <c r="N58" s="65"/>
      <c r="O58" s="65"/>
      <c r="P58" s="65"/>
      <c r="Q58" s="65"/>
      <c r="R58" s="65"/>
      <c r="S58" s="65"/>
      <c r="T58" s="65"/>
      <c r="U58" s="65"/>
      <c r="V58" s="65"/>
      <c r="W58" s="65"/>
      <c r="X58" s="65"/>
    </row>
    <row r="59" spans="1:24" ht="19.95" customHeight="1" x14ac:dyDescent="0.3">
      <c r="A59" s="80"/>
      <c r="B59" s="63"/>
      <c r="C59" s="94"/>
      <c r="D59" s="63"/>
      <c r="E59" s="63"/>
      <c r="F59" s="100">
        <f t="shared" si="2"/>
        <v>0</v>
      </c>
      <c r="G59" s="145"/>
      <c r="H59" s="146"/>
      <c r="I59" s="271" t="str">
        <f t="shared" si="3"/>
        <v/>
      </c>
      <c r="J59" s="272"/>
      <c r="K59" s="273"/>
      <c r="L59" s="65"/>
      <c r="M59" s="65"/>
      <c r="N59" s="65"/>
      <c r="O59" s="65"/>
      <c r="P59" s="65"/>
      <c r="Q59" s="65"/>
      <c r="R59" s="65"/>
      <c r="S59" s="65"/>
      <c r="T59" s="65"/>
      <c r="U59" s="65"/>
      <c r="V59" s="65"/>
      <c r="W59" s="65"/>
      <c r="X59" s="65"/>
    </row>
    <row r="60" spans="1:24" ht="19.95" customHeight="1" x14ac:dyDescent="0.3">
      <c r="A60" s="80"/>
      <c r="B60" s="63"/>
      <c r="C60" s="94"/>
      <c r="D60" s="63"/>
      <c r="E60" s="63"/>
      <c r="F60" s="100">
        <f t="shared" si="2"/>
        <v>0</v>
      </c>
      <c r="G60" s="145"/>
      <c r="H60" s="146"/>
      <c r="I60" s="271" t="str">
        <f t="shared" si="3"/>
        <v/>
      </c>
      <c r="J60" s="272"/>
      <c r="K60" s="273"/>
      <c r="L60" s="65"/>
      <c r="M60" s="65"/>
      <c r="N60" s="65"/>
      <c r="O60" s="65"/>
      <c r="P60" s="65"/>
      <c r="Q60" s="65"/>
      <c r="R60" s="65"/>
      <c r="S60" s="65"/>
      <c r="T60" s="65"/>
      <c r="U60" s="65"/>
      <c r="V60" s="65"/>
      <c r="W60" s="65"/>
      <c r="X60" s="65"/>
    </row>
    <row r="61" spans="1:24" ht="19.95" customHeight="1" x14ac:dyDescent="0.3">
      <c r="A61" s="80"/>
      <c r="B61" s="63"/>
      <c r="C61" s="94"/>
      <c r="D61" s="63"/>
      <c r="E61" s="63"/>
      <c r="F61" s="100">
        <f t="shared" si="2"/>
        <v>0</v>
      </c>
      <c r="G61" s="145"/>
      <c r="H61" s="146"/>
      <c r="I61" s="271" t="str">
        <f t="shared" si="3"/>
        <v/>
      </c>
      <c r="J61" s="272"/>
      <c r="K61" s="273"/>
      <c r="L61" s="65"/>
      <c r="M61" s="65"/>
      <c r="N61" s="65"/>
      <c r="O61" s="65"/>
      <c r="P61" s="65"/>
      <c r="Q61" s="65"/>
      <c r="R61" s="65"/>
      <c r="S61" s="65"/>
      <c r="T61" s="65"/>
      <c r="U61" s="65"/>
      <c r="V61" s="65"/>
      <c r="W61" s="65"/>
      <c r="X61" s="65"/>
    </row>
    <row r="62" spans="1:24" ht="19.95" customHeight="1" x14ac:dyDescent="0.3">
      <c r="A62" s="80"/>
      <c r="B62" s="63"/>
      <c r="C62" s="94"/>
      <c r="D62" s="63"/>
      <c r="E62" s="63"/>
      <c r="F62" s="100">
        <f t="shared" si="2"/>
        <v>0</v>
      </c>
      <c r="G62" s="145"/>
      <c r="H62" s="146"/>
      <c r="I62" s="271" t="str">
        <f t="shared" si="3"/>
        <v/>
      </c>
      <c r="J62" s="272"/>
      <c r="K62" s="273"/>
      <c r="L62" s="65"/>
      <c r="M62" s="65"/>
      <c r="N62" s="65"/>
      <c r="O62" s="65"/>
      <c r="P62" s="65"/>
      <c r="Q62" s="65"/>
      <c r="R62" s="65"/>
      <c r="S62" s="65"/>
      <c r="T62" s="65"/>
      <c r="U62" s="65"/>
      <c r="V62" s="65"/>
      <c r="W62" s="65"/>
      <c r="X62" s="65"/>
    </row>
    <row r="63" spans="1:24" ht="19.95" customHeight="1" x14ac:dyDescent="0.3">
      <c r="A63" s="80"/>
      <c r="B63" s="63"/>
      <c r="C63" s="94"/>
      <c r="D63" s="63"/>
      <c r="E63" s="63"/>
      <c r="F63" s="100">
        <f t="shared" si="2"/>
        <v>0</v>
      </c>
      <c r="G63" s="145"/>
      <c r="H63" s="146"/>
      <c r="I63" s="271" t="str">
        <f t="shared" si="3"/>
        <v/>
      </c>
      <c r="J63" s="272"/>
      <c r="K63" s="273"/>
      <c r="L63" s="65"/>
      <c r="M63" s="65"/>
      <c r="N63" s="65"/>
      <c r="O63" s="65"/>
      <c r="P63" s="65"/>
      <c r="Q63" s="65"/>
      <c r="R63" s="65"/>
      <c r="S63" s="65"/>
      <c r="T63" s="65"/>
      <c r="U63" s="65"/>
      <c r="V63" s="65"/>
      <c r="W63" s="65"/>
      <c r="X63" s="65"/>
    </row>
    <row r="64" spans="1:24" ht="19.95" customHeight="1" x14ac:dyDescent="0.3">
      <c r="A64" s="80"/>
      <c r="B64" s="63"/>
      <c r="C64" s="94"/>
      <c r="D64" s="63"/>
      <c r="E64" s="63"/>
      <c r="F64" s="100">
        <f t="shared" si="2"/>
        <v>0</v>
      </c>
      <c r="G64" s="145"/>
      <c r="H64" s="146"/>
      <c r="I64" s="271" t="str">
        <f t="shared" si="3"/>
        <v/>
      </c>
      <c r="J64" s="272"/>
      <c r="K64" s="273"/>
      <c r="L64" s="65"/>
      <c r="M64" s="65"/>
      <c r="N64" s="65"/>
      <c r="O64" s="65"/>
      <c r="P64" s="65"/>
      <c r="Q64" s="65"/>
      <c r="R64" s="65"/>
      <c r="S64" s="65"/>
      <c r="T64" s="65"/>
      <c r="U64" s="65"/>
      <c r="V64" s="65"/>
      <c r="W64" s="65"/>
      <c r="X64" s="65"/>
    </row>
    <row r="65" spans="1:24" ht="19.95" customHeight="1" x14ac:dyDescent="0.3">
      <c r="A65" s="80"/>
      <c r="B65" s="63"/>
      <c r="C65" s="94"/>
      <c r="D65" s="63"/>
      <c r="E65" s="63"/>
      <c r="F65" s="100">
        <f t="shared" si="2"/>
        <v>0</v>
      </c>
      <c r="G65" s="145"/>
      <c r="H65" s="146"/>
      <c r="I65" s="271" t="str">
        <f t="shared" si="3"/>
        <v/>
      </c>
      <c r="J65" s="272"/>
      <c r="K65" s="273"/>
      <c r="L65" s="65"/>
      <c r="M65" s="65"/>
      <c r="N65" s="65"/>
      <c r="O65" s="65"/>
      <c r="P65" s="65"/>
      <c r="Q65" s="65"/>
      <c r="R65" s="65"/>
      <c r="S65" s="65"/>
      <c r="T65" s="65"/>
      <c r="U65" s="65"/>
      <c r="V65" s="65"/>
      <c r="W65" s="65"/>
      <c r="X65" s="65"/>
    </row>
    <row r="66" spans="1:24" ht="19.95" customHeight="1" x14ac:dyDescent="0.3">
      <c r="A66" s="80"/>
      <c r="B66" s="63"/>
      <c r="C66" s="94"/>
      <c r="D66" s="63"/>
      <c r="E66" s="63"/>
      <c r="F66" s="100">
        <f t="shared" si="2"/>
        <v>0</v>
      </c>
      <c r="G66" s="145"/>
      <c r="H66" s="146"/>
      <c r="I66" s="271" t="str">
        <f t="shared" si="3"/>
        <v/>
      </c>
      <c r="J66" s="272"/>
      <c r="K66" s="273"/>
      <c r="L66" s="65"/>
      <c r="M66" s="65"/>
      <c r="N66" s="65"/>
      <c r="O66" s="65"/>
      <c r="P66" s="65"/>
      <c r="Q66" s="65"/>
      <c r="R66" s="65"/>
      <c r="S66" s="65"/>
      <c r="T66" s="65"/>
      <c r="U66" s="65"/>
      <c r="V66" s="65"/>
      <c r="W66" s="65"/>
      <c r="X66" s="65"/>
    </row>
    <row r="67" spans="1:24" ht="19.95" customHeight="1" x14ac:dyDescent="0.3">
      <c r="A67" s="80"/>
      <c r="B67" s="63"/>
      <c r="C67" s="94"/>
      <c r="D67" s="63"/>
      <c r="E67" s="63"/>
      <c r="F67" s="100">
        <f t="shared" si="2"/>
        <v>0</v>
      </c>
      <c r="G67" s="145"/>
      <c r="H67" s="146"/>
      <c r="I67" s="271" t="str">
        <f t="shared" si="3"/>
        <v/>
      </c>
      <c r="J67" s="272"/>
      <c r="K67" s="273"/>
      <c r="L67" s="65"/>
      <c r="M67" s="65"/>
      <c r="N67" s="65"/>
      <c r="O67" s="65"/>
      <c r="P67" s="65"/>
      <c r="Q67" s="65"/>
      <c r="R67" s="65"/>
      <c r="S67" s="65"/>
      <c r="T67" s="65"/>
      <c r="U67" s="65"/>
      <c r="V67" s="65"/>
      <c r="W67" s="65"/>
      <c r="X67" s="65"/>
    </row>
    <row r="68" spans="1:24" ht="19.95" customHeight="1" x14ac:dyDescent="0.3">
      <c r="A68" s="105"/>
      <c r="B68" s="94"/>
      <c r="C68" s="94"/>
      <c r="D68" s="94"/>
      <c r="E68" s="94"/>
      <c r="F68" s="140">
        <f t="shared" si="2"/>
        <v>0</v>
      </c>
      <c r="G68" s="147"/>
      <c r="H68" s="148"/>
      <c r="I68" s="271" t="str">
        <f t="shared" si="3"/>
        <v/>
      </c>
      <c r="J68" s="272"/>
      <c r="K68" s="273"/>
      <c r="L68" s="65"/>
      <c r="M68" s="65"/>
    </row>
    <row r="69" spans="1:24" ht="10.199999999999999" customHeight="1" x14ac:dyDescent="0.3">
      <c r="A69" s="96"/>
      <c r="B69" s="97"/>
      <c r="C69" s="97"/>
      <c r="D69" s="97"/>
      <c r="E69" s="97"/>
      <c r="F69" s="98"/>
      <c r="G69" s="141"/>
      <c r="H69" s="142"/>
      <c r="I69" s="98"/>
      <c r="J69" s="98"/>
      <c r="K69" s="99"/>
      <c r="L69" s="65"/>
      <c r="M69" s="65"/>
    </row>
    <row r="70" spans="1:24" ht="19.95" customHeight="1" x14ac:dyDescent="0.3">
      <c r="A70" s="55" t="s">
        <v>127</v>
      </c>
      <c r="B70" s="133"/>
      <c r="C70" s="29"/>
      <c r="D70" s="29"/>
      <c r="E70" s="134"/>
      <c r="F70" s="132">
        <f>SUM(F71:F73)</f>
        <v>0</v>
      </c>
      <c r="G70" s="44">
        <f>IF('WASTE CALCULATOR'!F8="",'WASTE CALCULATOR'!F23,'WASTE CALCULATOR'!F8)</f>
        <v>0</v>
      </c>
      <c r="H70" s="92" t="str">
        <f>IF(F70&lt;G70, "NO", "YES")</f>
        <v>YES</v>
      </c>
      <c r="I70" s="234" t="str">
        <f>IFERROR(F70/$F$75,"")</f>
        <v/>
      </c>
      <c r="J70" s="235"/>
      <c r="K70" s="236"/>
      <c r="L70" s="65"/>
      <c r="M70" s="65"/>
    </row>
    <row r="71" spans="1:24" ht="19.95" customHeight="1" x14ac:dyDescent="0.3">
      <c r="A71" s="63"/>
      <c r="B71" s="104"/>
      <c r="C71" s="104"/>
      <c r="D71" s="104"/>
      <c r="E71" s="104"/>
      <c r="F71" s="139">
        <f t="shared" ref="F71:F73" si="4">C71*D71*E71</f>
        <v>0</v>
      </c>
      <c r="G71" s="150"/>
      <c r="H71" s="144"/>
      <c r="I71" s="234" t="str">
        <f t="shared" ref="I71:I73" si="5">IFERROR(F71/$F$75,"")</f>
        <v/>
      </c>
      <c r="J71" s="235"/>
      <c r="K71" s="236"/>
      <c r="L71" s="65"/>
      <c r="M71" s="65"/>
    </row>
    <row r="72" spans="1:24" ht="19.95" customHeight="1" x14ac:dyDescent="0.3">
      <c r="A72" s="63"/>
      <c r="B72" s="63"/>
      <c r="C72" s="63"/>
      <c r="D72" s="63"/>
      <c r="E72" s="63"/>
      <c r="F72" s="139">
        <f t="shared" si="4"/>
        <v>0</v>
      </c>
      <c r="G72" s="151"/>
      <c r="H72" s="146"/>
      <c r="I72" s="234" t="str">
        <f t="shared" si="5"/>
        <v/>
      </c>
      <c r="J72" s="235"/>
      <c r="K72" s="236"/>
      <c r="L72" s="65"/>
      <c r="M72" s="65"/>
    </row>
    <row r="73" spans="1:24" ht="19.95" customHeight="1" x14ac:dyDescent="0.3">
      <c r="A73" s="63"/>
      <c r="B73" s="63"/>
      <c r="C73" s="63"/>
      <c r="D73" s="63"/>
      <c r="E73" s="63"/>
      <c r="F73" s="139">
        <f t="shared" si="4"/>
        <v>0</v>
      </c>
      <c r="G73" s="152"/>
      <c r="H73" s="148"/>
      <c r="I73" s="234" t="str">
        <f t="shared" si="5"/>
        <v/>
      </c>
      <c r="J73" s="235"/>
      <c r="K73" s="236"/>
      <c r="L73" s="65"/>
      <c r="M73" s="65"/>
    </row>
    <row r="74" spans="1:24" ht="10.199999999999999" customHeight="1" x14ac:dyDescent="0.3">
      <c r="A74" s="54"/>
      <c r="B74" s="29"/>
      <c r="C74" s="29"/>
      <c r="D74" s="29"/>
      <c r="E74" s="29"/>
      <c r="F74" s="29"/>
      <c r="G74" s="48"/>
      <c r="H74" s="101"/>
      <c r="I74" s="32"/>
      <c r="J74" s="32"/>
      <c r="K74" s="60"/>
      <c r="L74" s="65"/>
      <c r="M74" s="65"/>
    </row>
    <row r="75" spans="1:24" ht="19.95" customHeight="1" x14ac:dyDescent="0.3">
      <c r="A75" s="53" t="s">
        <v>63</v>
      </c>
      <c r="B75" s="98"/>
      <c r="C75" s="98"/>
      <c r="D75" s="92">
        <f>SUM(D50:D52,D55:D68,D71:D73)</f>
        <v>0</v>
      </c>
      <c r="E75" s="107"/>
      <c r="F75" s="33">
        <f>SUM(F49,F54,F70)</f>
        <v>0</v>
      </c>
      <c r="G75" s="46">
        <f>IF('WASTE CALCULATOR'!C8="",'WASTE CALCULATOR'!C23,'WASTE CALCULATOR'!C8)</f>
        <v>0</v>
      </c>
      <c r="H75" s="103" t="str">
        <f>IF(COUNTIF(H49:H73,"Yes")+COUNTIF(H49:H73,"=")=25,"YES","NO")</f>
        <v>YES</v>
      </c>
      <c r="I75" s="268">
        <f>SUM(I49,I54,I70)</f>
        <v>0</v>
      </c>
      <c r="J75" s="269"/>
      <c r="K75" s="270"/>
      <c r="L75" s="65"/>
      <c r="M75" s="61"/>
    </row>
    <row r="76" spans="1:24" ht="19.95" customHeight="1" thickBot="1" x14ac:dyDescent="0.35">
      <c r="A76" s="266"/>
      <c r="B76" s="267"/>
      <c r="C76" s="267"/>
      <c r="D76" s="267"/>
      <c r="E76" s="267"/>
      <c r="F76" s="267"/>
      <c r="G76" s="267"/>
      <c r="H76" s="108"/>
      <c r="I76" s="108"/>
      <c r="J76" s="108"/>
      <c r="K76" s="109"/>
      <c r="L76" s="65"/>
      <c r="M76" s="65"/>
    </row>
    <row r="77" spans="1:24" x14ac:dyDescent="0.3">
      <c r="A77" s="65"/>
      <c r="B77" s="65"/>
      <c r="C77" s="65"/>
      <c r="D77" s="65"/>
      <c r="E77" s="65"/>
      <c r="F77" s="65"/>
      <c r="G77" s="65"/>
      <c r="H77" s="65"/>
      <c r="I77" s="65"/>
      <c r="J77" s="65"/>
      <c r="K77" s="65"/>
      <c r="L77" s="65"/>
      <c r="M77" s="65"/>
    </row>
    <row r="78" spans="1:24" x14ac:dyDescent="0.3">
      <c r="A78" s="65"/>
      <c r="B78" s="65"/>
      <c r="C78" s="65"/>
      <c r="D78" s="65"/>
      <c r="E78" s="65"/>
      <c r="F78" s="65"/>
      <c r="G78" s="65"/>
      <c r="H78" s="65"/>
      <c r="I78" s="65"/>
      <c r="J78" s="65"/>
      <c r="K78" s="65"/>
      <c r="L78" s="65"/>
      <c r="M78" s="65"/>
    </row>
    <row r="79" spans="1:24" x14ac:dyDescent="0.3">
      <c r="A79" s="65"/>
      <c r="B79" s="65"/>
      <c r="C79" s="65"/>
      <c r="D79" s="65"/>
      <c r="E79" s="65"/>
      <c r="F79" s="65"/>
      <c r="G79" s="65"/>
      <c r="H79" s="65"/>
      <c r="I79" s="65"/>
      <c r="J79" s="65"/>
      <c r="K79" s="65"/>
      <c r="L79" s="65"/>
      <c r="M79" s="65"/>
    </row>
    <row r="80" spans="1:24" x14ac:dyDescent="0.3">
      <c r="A80" s="65"/>
      <c r="B80" s="65"/>
      <c r="C80" s="65"/>
      <c r="D80" s="65"/>
      <c r="E80" s="65"/>
      <c r="F80" s="65"/>
      <c r="G80" s="65"/>
      <c r="H80" s="65"/>
      <c r="I80" s="65"/>
      <c r="J80" s="65"/>
      <c r="K80" s="65"/>
      <c r="L80" s="65"/>
      <c r="M80" s="65"/>
    </row>
    <row r="81" spans="1:13" x14ac:dyDescent="0.3">
      <c r="A81" s="65"/>
      <c r="B81" s="65"/>
      <c r="C81" s="65"/>
      <c r="D81" s="65"/>
      <c r="E81" s="65"/>
      <c r="F81" s="65"/>
      <c r="G81" s="65"/>
      <c r="H81" s="65"/>
      <c r="I81" s="65"/>
      <c r="J81" s="65"/>
      <c r="K81" s="65"/>
      <c r="L81" s="65"/>
      <c r="M81" s="65"/>
    </row>
    <row r="82" spans="1:13" x14ac:dyDescent="0.3">
      <c r="A82" s="65"/>
      <c r="B82" s="65"/>
      <c r="C82" s="65"/>
      <c r="D82" s="65"/>
      <c r="E82" s="65"/>
      <c r="F82" s="65"/>
      <c r="G82" s="65"/>
      <c r="H82" s="65"/>
      <c r="I82" s="65"/>
      <c r="J82" s="65"/>
      <c r="K82" s="65"/>
      <c r="L82" s="65"/>
      <c r="M82" s="65"/>
    </row>
    <row r="83" spans="1:13" x14ac:dyDescent="0.3">
      <c r="A83" s="65"/>
      <c r="B83" s="65"/>
      <c r="C83" s="65"/>
      <c r="D83" s="65"/>
      <c r="E83" s="65"/>
      <c r="F83" s="65"/>
      <c r="G83" s="65"/>
      <c r="H83" s="65"/>
      <c r="I83" s="65"/>
      <c r="J83" s="65"/>
      <c r="K83" s="65"/>
      <c r="L83" s="65"/>
      <c r="M83" s="65"/>
    </row>
    <row r="84" spans="1:13" x14ac:dyDescent="0.3">
      <c r="A84" s="65"/>
      <c r="B84" s="65"/>
      <c r="C84" s="65"/>
      <c r="D84" s="65"/>
      <c r="E84" s="65"/>
      <c r="F84" s="65"/>
      <c r="G84" s="65"/>
      <c r="H84" s="65"/>
      <c r="I84" s="65"/>
      <c r="J84" s="65"/>
      <c r="K84" s="65"/>
      <c r="L84" s="65"/>
      <c r="M84" s="65"/>
    </row>
    <row r="85" spans="1:13" x14ac:dyDescent="0.3">
      <c r="A85" s="65"/>
      <c r="B85" s="65"/>
      <c r="C85" s="65"/>
      <c r="D85" s="65"/>
      <c r="E85" s="65"/>
      <c r="F85" s="65"/>
      <c r="G85" s="65"/>
      <c r="H85" s="65"/>
      <c r="I85" s="65"/>
      <c r="J85" s="65"/>
      <c r="K85" s="65"/>
      <c r="L85" s="65"/>
      <c r="M85" s="65"/>
    </row>
    <row r="86" spans="1:13" x14ac:dyDescent="0.3">
      <c r="A86" s="65"/>
      <c r="B86" s="65"/>
      <c r="C86" s="65"/>
      <c r="D86" s="65"/>
      <c r="E86" s="65"/>
      <c r="F86" s="65"/>
      <c r="G86" s="65"/>
      <c r="H86" s="65"/>
      <c r="I86" s="65"/>
      <c r="J86" s="65"/>
      <c r="K86" s="65"/>
      <c r="L86" s="65"/>
      <c r="M86" s="65"/>
    </row>
    <row r="87" spans="1:13" x14ac:dyDescent="0.3">
      <c r="A87" s="65"/>
      <c r="B87" s="65"/>
      <c r="C87" s="65"/>
      <c r="D87" s="65"/>
      <c r="E87" s="65"/>
      <c r="F87" s="65"/>
      <c r="G87" s="65"/>
      <c r="H87" s="65"/>
      <c r="I87" s="65"/>
      <c r="J87" s="65"/>
      <c r="K87" s="65"/>
    </row>
    <row r="88" spans="1:13" x14ac:dyDescent="0.3">
      <c r="A88" s="65"/>
      <c r="B88" s="65"/>
      <c r="C88" s="65"/>
      <c r="D88" s="65"/>
      <c r="E88" s="65"/>
      <c r="F88" s="65"/>
      <c r="G88" s="65"/>
      <c r="H88" s="65"/>
      <c r="I88" s="65"/>
      <c r="J88" s="65"/>
      <c r="K88" s="65"/>
    </row>
    <row r="89" spans="1:13" x14ac:dyDescent="0.3">
      <c r="A89" s="65"/>
      <c r="B89" s="65"/>
      <c r="C89" s="65"/>
      <c r="D89" s="65"/>
      <c r="E89" s="65"/>
      <c r="F89" s="65"/>
      <c r="G89" s="65"/>
      <c r="H89" s="65"/>
      <c r="I89" s="65"/>
      <c r="J89" s="65"/>
      <c r="K89" s="65"/>
    </row>
    <row r="90" spans="1:13" x14ac:dyDescent="0.3">
      <c r="A90" s="65"/>
      <c r="B90" s="65"/>
      <c r="C90" s="65"/>
      <c r="D90" s="65"/>
      <c r="E90" s="65"/>
      <c r="F90" s="65"/>
      <c r="G90" s="65"/>
      <c r="H90" s="65"/>
      <c r="I90" s="65"/>
      <c r="J90" s="65"/>
      <c r="K90" s="65"/>
    </row>
    <row r="91" spans="1:13" x14ac:dyDescent="0.3">
      <c r="A91" s="65"/>
      <c r="B91" s="65"/>
      <c r="C91" s="65"/>
      <c r="D91" s="65"/>
      <c r="E91" s="65"/>
      <c r="F91" s="65"/>
      <c r="G91" s="65"/>
      <c r="H91" s="65"/>
      <c r="I91" s="65"/>
      <c r="J91" s="65"/>
      <c r="K91" s="65"/>
    </row>
    <row r="92" spans="1:13" x14ac:dyDescent="0.3">
      <c r="A92" s="65"/>
      <c r="B92" s="65"/>
      <c r="C92" s="65"/>
      <c r="D92" s="65"/>
      <c r="E92" s="65"/>
      <c r="F92" s="65"/>
      <c r="G92" s="65"/>
      <c r="H92" s="65"/>
      <c r="I92" s="65"/>
      <c r="J92" s="65"/>
      <c r="K92" s="65"/>
    </row>
    <row r="93" spans="1:13" x14ac:dyDescent="0.3">
      <c r="A93" s="65"/>
      <c r="B93" s="65"/>
      <c r="C93" s="65"/>
      <c r="D93" s="65"/>
      <c r="E93" s="65"/>
      <c r="F93" s="65"/>
      <c r="G93" s="65"/>
      <c r="H93" s="65"/>
      <c r="I93" s="65"/>
      <c r="J93" s="65"/>
      <c r="K93" s="65"/>
    </row>
    <row r="94" spans="1:13" x14ac:dyDescent="0.3">
      <c r="A94" s="65"/>
      <c r="B94" s="65"/>
      <c r="C94" s="65"/>
      <c r="D94" s="65"/>
      <c r="E94" s="65"/>
      <c r="F94" s="65"/>
      <c r="G94" s="65"/>
      <c r="H94" s="65"/>
      <c r="I94" s="65"/>
      <c r="J94" s="65"/>
      <c r="K94" s="65"/>
    </row>
    <row r="95" spans="1:13" x14ac:dyDescent="0.3">
      <c r="A95" s="65"/>
      <c r="B95" s="65"/>
      <c r="C95" s="65"/>
      <c r="D95" s="65"/>
      <c r="E95" s="65"/>
      <c r="F95" s="65"/>
      <c r="G95" s="65"/>
      <c r="H95" s="65"/>
      <c r="I95" s="65"/>
      <c r="J95" s="65"/>
      <c r="K95" s="65"/>
    </row>
    <row r="96" spans="1:13" x14ac:dyDescent="0.3">
      <c r="A96" s="65"/>
      <c r="B96" s="65"/>
      <c r="C96" s="65"/>
      <c r="D96" s="65"/>
      <c r="E96" s="65"/>
      <c r="F96" s="65"/>
      <c r="G96" s="65"/>
      <c r="H96" s="65"/>
      <c r="I96" s="65"/>
      <c r="J96" s="65"/>
      <c r="K96" s="65"/>
    </row>
    <row r="97" spans="1:11" x14ac:dyDescent="0.3">
      <c r="A97" s="65"/>
      <c r="B97" s="65"/>
      <c r="C97" s="65"/>
      <c r="D97" s="65"/>
      <c r="E97" s="65"/>
      <c r="F97" s="65"/>
      <c r="G97" s="65"/>
      <c r="H97" s="65"/>
      <c r="I97" s="65"/>
      <c r="J97" s="65"/>
      <c r="K97" s="65"/>
    </row>
    <row r="98" spans="1:11" x14ac:dyDescent="0.3">
      <c r="A98" s="65"/>
      <c r="B98" s="65"/>
      <c r="C98" s="65"/>
      <c r="D98" s="65"/>
      <c r="E98" s="65"/>
      <c r="F98" s="65"/>
      <c r="G98" s="65"/>
      <c r="H98" s="65"/>
      <c r="I98" s="65"/>
      <c r="J98" s="65"/>
      <c r="K98" s="65"/>
    </row>
    <row r="99" spans="1:11" x14ac:dyDescent="0.3">
      <c r="A99" s="65"/>
      <c r="B99" s="65"/>
      <c r="C99" s="65"/>
      <c r="D99" s="65"/>
      <c r="E99" s="65"/>
      <c r="F99" s="65"/>
      <c r="G99" s="65"/>
      <c r="H99" s="65"/>
      <c r="I99" s="65"/>
      <c r="J99" s="65"/>
      <c r="K99" s="65"/>
    </row>
    <row r="100" spans="1:11" x14ac:dyDescent="0.3">
      <c r="A100" s="65"/>
      <c r="B100" s="65"/>
      <c r="C100" s="65"/>
      <c r="D100" s="65"/>
      <c r="E100" s="65"/>
      <c r="F100" s="65"/>
      <c r="G100" s="65"/>
      <c r="H100" s="65"/>
      <c r="I100" s="65"/>
      <c r="J100" s="65"/>
      <c r="K100" s="65"/>
    </row>
    <row r="101" spans="1:11" x14ac:dyDescent="0.3">
      <c r="A101" s="65"/>
      <c r="B101" s="65"/>
      <c r="C101" s="65"/>
      <c r="D101" s="65"/>
      <c r="E101" s="65"/>
      <c r="F101" s="65"/>
      <c r="G101" s="65"/>
      <c r="H101" s="65"/>
      <c r="I101" s="65"/>
      <c r="J101" s="65"/>
      <c r="K101" s="65"/>
    </row>
    <row r="102" spans="1:11" x14ac:dyDescent="0.3">
      <c r="A102" s="65"/>
      <c r="B102" s="65"/>
      <c r="C102" s="65"/>
      <c r="D102" s="65"/>
      <c r="E102" s="65"/>
      <c r="F102" s="65"/>
      <c r="G102" s="65"/>
      <c r="H102" s="65"/>
      <c r="I102" s="65"/>
      <c r="J102" s="65"/>
      <c r="K102" s="65"/>
    </row>
    <row r="103" spans="1:11" x14ac:dyDescent="0.3">
      <c r="A103" s="65"/>
      <c r="B103" s="65"/>
      <c r="C103" s="65"/>
      <c r="D103" s="65"/>
      <c r="E103" s="65"/>
      <c r="F103" s="65"/>
      <c r="G103" s="65"/>
      <c r="H103" s="65"/>
      <c r="I103" s="65"/>
      <c r="J103" s="65"/>
      <c r="K103" s="65"/>
    </row>
    <row r="104" spans="1:11" x14ac:dyDescent="0.3">
      <c r="A104" s="65"/>
      <c r="B104" s="65"/>
      <c r="C104" s="65"/>
      <c r="D104" s="65"/>
      <c r="E104" s="65"/>
      <c r="F104" s="65"/>
      <c r="G104" s="65"/>
      <c r="H104" s="65"/>
      <c r="I104" s="65"/>
      <c r="J104" s="65"/>
      <c r="K104" s="65"/>
    </row>
    <row r="105" spans="1:11" x14ac:dyDescent="0.3">
      <c r="A105" s="65"/>
      <c r="B105" s="65"/>
      <c r="C105" s="65"/>
      <c r="D105" s="65"/>
      <c r="E105" s="65"/>
      <c r="F105" s="65"/>
      <c r="G105" s="65"/>
      <c r="H105" s="65"/>
      <c r="I105" s="65"/>
      <c r="J105" s="65"/>
      <c r="K105" s="65"/>
    </row>
    <row r="106" spans="1:11" x14ac:dyDescent="0.3">
      <c r="A106" s="65"/>
      <c r="B106" s="65"/>
      <c r="C106" s="65"/>
      <c r="D106" s="65"/>
      <c r="E106" s="65"/>
      <c r="F106" s="65"/>
      <c r="G106" s="65"/>
      <c r="H106" s="65"/>
      <c r="I106" s="65"/>
      <c r="J106" s="65"/>
      <c r="K106" s="65"/>
    </row>
    <row r="107" spans="1:11" x14ac:dyDescent="0.3">
      <c r="A107" s="65"/>
      <c r="B107" s="65"/>
      <c r="C107" s="65"/>
      <c r="D107" s="65"/>
      <c r="E107" s="65"/>
      <c r="F107" s="65"/>
      <c r="G107" s="65"/>
      <c r="H107" s="65"/>
      <c r="I107" s="65"/>
      <c r="J107" s="65"/>
      <c r="K107" s="65"/>
    </row>
    <row r="108" spans="1:11" x14ac:dyDescent="0.3">
      <c r="A108" s="65"/>
      <c r="B108" s="65"/>
      <c r="C108" s="65"/>
      <c r="D108" s="65"/>
      <c r="E108" s="65"/>
      <c r="F108" s="65"/>
      <c r="G108" s="65"/>
      <c r="H108" s="65"/>
      <c r="I108" s="65"/>
      <c r="J108" s="65"/>
      <c r="K108" s="65"/>
    </row>
    <row r="109" spans="1:11" x14ac:dyDescent="0.3">
      <c r="A109" s="65"/>
      <c r="B109" s="65"/>
      <c r="C109" s="65"/>
      <c r="D109" s="65"/>
      <c r="E109" s="65"/>
      <c r="F109" s="65"/>
      <c r="G109" s="65"/>
      <c r="H109" s="65"/>
      <c r="I109" s="65"/>
      <c r="J109" s="65"/>
      <c r="K109" s="65"/>
    </row>
    <row r="110" spans="1:11" x14ac:dyDescent="0.3">
      <c r="A110" s="65"/>
      <c r="B110" s="65"/>
      <c r="C110" s="65"/>
      <c r="D110" s="65"/>
      <c r="E110" s="65"/>
      <c r="F110" s="65"/>
      <c r="G110" s="65"/>
      <c r="H110" s="65"/>
      <c r="I110" s="65"/>
      <c r="J110" s="65"/>
      <c r="K110" s="65"/>
    </row>
    <row r="111" spans="1:11" x14ac:dyDescent="0.3">
      <c r="A111" s="65"/>
      <c r="B111" s="65"/>
      <c r="C111" s="65"/>
      <c r="D111" s="65"/>
      <c r="E111" s="65"/>
      <c r="F111" s="65"/>
      <c r="G111" s="65"/>
      <c r="H111" s="65"/>
      <c r="I111" s="65"/>
      <c r="J111" s="65"/>
      <c r="K111" s="65"/>
    </row>
    <row r="112" spans="1:11" x14ac:dyDescent="0.3">
      <c r="A112" s="65"/>
      <c r="B112" s="65"/>
      <c r="C112" s="65"/>
      <c r="D112" s="65"/>
      <c r="E112" s="65"/>
      <c r="F112" s="65"/>
      <c r="G112" s="65"/>
      <c r="H112" s="65"/>
      <c r="I112" s="65"/>
      <c r="J112" s="65"/>
      <c r="K112" s="65"/>
    </row>
    <row r="113" spans="1:11" x14ac:dyDescent="0.3">
      <c r="A113" s="65"/>
      <c r="B113" s="65"/>
      <c r="C113" s="65"/>
      <c r="D113" s="65"/>
      <c r="E113" s="65"/>
      <c r="F113" s="65"/>
      <c r="G113" s="65"/>
      <c r="H113" s="65"/>
      <c r="I113" s="65"/>
      <c r="J113" s="65"/>
      <c r="K113" s="65"/>
    </row>
    <row r="114" spans="1:11" x14ac:dyDescent="0.3">
      <c r="A114" s="65"/>
      <c r="B114" s="65"/>
      <c r="C114" s="65"/>
      <c r="D114" s="65"/>
      <c r="E114" s="65"/>
      <c r="F114" s="65"/>
      <c r="G114" s="65"/>
      <c r="H114" s="65"/>
      <c r="I114" s="65"/>
      <c r="J114" s="65"/>
      <c r="K114" s="65"/>
    </row>
    <row r="115" spans="1:11" x14ac:dyDescent="0.3">
      <c r="A115" s="65"/>
      <c r="B115" s="65"/>
      <c r="C115" s="65"/>
      <c r="D115" s="65"/>
      <c r="E115" s="65"/>
      <c r="F115" s="65"/>
      <c r="G115" s="65"/>
      <c r="H115" s="65"/>
      <c r="I115" s="65"/>
      <c r="J115" s="65"/>
      <c r="K115" s="65"/>
    </row>
    <row r="116" spans="1:11" x14ac:dyDescent="0.3">
      <c r="A116" s="65"/>
      <c r="B116" s="65"/>
      <c r="C116" s="65"/>
      <c r="D116" s="65"/>
      <c r="E116" s="65"/>
      <c r="F116" s="65"/>
      <c r="G116" s="65"/>
      <c r="H116" s="65"/>
      <c r="I116" s="65"/>
      <c r="J116" s="65"/>
      <c r="K116" s="65"/>
    </row>
    <row r="117" spans="1:11" x14ac:dyDescent="0.3">
      <c r="A117" s="65"/>
      <c r="B117" s="65"/>
      <c r="C117" s="65"/>
      <c r="D117" s="65"/>
      <c r="E117" s="65"/>
      <c r="F117" s="65"/>
      <c r="G117" s="65"/>
      <c r="H117" s="65"/>
      <c r="I117" s="65"/>
      <c r="J117" s="65"/>
      <c r="K117" s="65"/>
    </row>
    <row r="118" spans="1:11" x14ac:dyDescent="0.3">
      <c r="A118" s="65"/>
      <c r="B118" s="65"/>
      <c r="C118" s="65"/>
      <c r="D118" s="65"/>
      <c r="E118" s="65"/>
      <c r="F118" s="65"/>
      <c r="G118" s="65"/>
      <c r="H118" s="65"/>
      <c r="I118" s="65"/>
      <c r="J118" s="65"/>
      <c r="K118" s="65"/>
    </row>
    <row r="119" spans="1:11" x14ac:dyDescent="0.3">
      <c r="A119" s="65"/>
      <c r="B119" s="65"/>
      <c r="C119" s="65"/>
      <c r="D119" s="65"/>
      <c r="E119" s="65"/>
      <c r="F119" s="65"/>
      <c r="G119" s="65"/>
      <c r="H119" s="65"/>
      <c r="I119" s="65"/>
      <c r="J119" s="65"/>
      <c r="K119" s="65"/>
    </row>
    <row r="120" spans="1:11" x14ac:dyDescent="0.3">
      <c r="A120" s="65"/>
      <c r="B120" s="65"/>
      <c r="C120" s="65"/>
      <c r="D120" s="65"/>
      <c r="E120" s="65"/>
      <c r="F120" s="65"/>
      <c r="G120" s="65"/>
      <c r="H120" s="65"/>
      <c r="I120" s="65"/>
      <c r="J120" s="65"/>
      <c r="K120" s="65"/>
    </row>
    <row r="121" spans="1:11" x14ac:dyDescent="0.3">
      <c r="A121" s="65"/>
      <c r="B121" s="65"/>
      <c r="C121" s="65"/>
      <c r="D121" s="65"/>
      <c r="E121" s="65"/>
      <c r="F121" s="65"/>
      <c r="G121" s="65"/>
      <c r="H121" s="65"/>
      <c r="I121" s="65"/>
      <c r="J121" s="65"/>
      <c r="K121" s="65"/>
    </row>
    <row r="122" spans="1:11" x14ac:dyDescent="0.3">
      <c r="A122" s="65"/>
      <c r="B122" s="65"/>
      <c r="C122" s="65"/>
      <c r="D122" s="65"/>
      <c r="E122" s="65"/>
      <c r="F122" s="65"/>
      <c r="G122" s="65"/>
      <c r="H122" s="65"/>
      <c r="I122" s="65"/>
      <c r="J122" s="65"/>
      <c r="K122" s="65"/>
    </row>
    <row r="123" spans="1:11" x14ac:dyDescent="0.3">
      <c r="A123" s="65"/>
      <c r="B123" s="65"/>
      <c r="C123" s="65"/>
      <c r="D123" s="65"/>
      <c r="E123" s="65"/>
      <c r="F123" s="65"/>
      <c r="G123" s="65"/>
      <c r="H123" s="65"/>
      <c r="I123" s="65"/>
      <c r="J123" s="65"/>
      <c r="K123" s="65"/>
    </row>
    <row r="124" spans="1:11" x14ac:dyDescent="0.3">
      <c r="A124" s="65"/>
      <c r="B124" s="65"/>
      <c r="C124" s="65"/>
      <c r="D124" s="65"/>
      <c r="E124" s="65"/>
      <c r="F124" s="65"/>
      <c r="G124" s="65"/>
      <c r="H124" s="65"/>
      <c r="I124" s="65"/>
      <c r="J124" s="65"/>
      <c r="K124" s="65"/>
    </row>
    <row r="125" spans="1:11" x14ac:dyDescent="0.3">
      <c r="A125" s="65"/>
      <c r="B125" s="65"/>
      <c r="C125" s="65"/>
      <c r="D125" s="65"/>
      <c r="E125" s="65"/>
      <c r="F125" s="65"/>
      <c r="G125" s="65"/>
      <c r="H125" s="65"/>
      <c r="I125" s="65"/>
      <c r="J125" s="65"/>
      <c r="K125" s="65"/>
    </row>
    <row r="126" spans="1:11" x14ac:dyDescent="0.3">
      <c r="A126" s="65"/>
      <c r="B126" s="65"/>
      <c r="C126" s="65"/>
      <c r="D126" s="65"/>
      <c r="E126" s="65"/>
      <c r="F126" s="65"/>
      <c r="G126" s="65"/>
      <c r="H126" s="65"/>
      <c r="I126" s="65"/>
      <c r="J126" s="65"/>
      <c r="K126" s="65"/>
    </row>
    <row r="127" spans="1:11" x14ac:dyDescent="0.3">
      <c r="A127" s="65"/>
      <c r="B127" s="65"/>
      <c r="C127" s="65"/>
      <c r="D127" s="65"/>
      <c r="E127" s="65"/>
      <c r="F127" s="65"/>
      <c r="G127" s="65"/>
      <c r="H127" s="65"/>
      <c r="I127" s="65"/>
      <c r="J127" s="65"/>
      <c r="K127" s="65"/>
    </row>
    <row r="128" spans="1:11" x14ac:dyDescent="0.3">
      <c r="A128" s="65"/>
      <c r="B128" s="65"/>
      <c r="C128" s="65"/>
      <c r="D128" s="65"/>
      <c r="E128" s="65"/>
      <c r="F128" s="65"/>
      <c r="G128" s="65"/>
      <c r="H128" s="65"/>
      <c r="I128" s="65"/>
      <c r="J128" s="65"/>
      <c r="K128" s="65"/>
    </row>
    <row r="129" spans="1:11" x14ac:dyDescent="0.3">
      <c r="A129" s="65"/>
      <c r="B129" s="65"/>
      <c r="C129" s="65"/>
      <c r="D129" s="65"/>
      <c r="E129" s="65"/>
      <c r="F129" s="65"/>
      <c r="G129" s="65"/>
      <c r="H129" s="65"/>
      <c r="I129" s="65"/>
      <c r="J129" s="65"/>
      <c r="K129" s="65"/>
    </row>
    <row r="130" spans="1:11" x14ac:dyDescent="0.3">
      <c r="A130" s="65"/>
      <c r="B130" s="65"/>
      <c r="C130" s="65"/>
      <c r="D130" s="65"/>
      <c r="E130" s="65"/>
      <c r="F130" s="65"/>
      <c r="G130" s="65"/>
      <c r="H130" s="65"/>
      <c r="I130" s="65"/>
      <c r="J130" s="65"/>
      <c r="K130" s="65"/>
    </row>
    <row r="131" spans="1:11" x14ac:dyDescent="0.3">
      <c r="A131" s="65"/>
      <c r="B131" s="65"/>
      <c r="C131" s="65"/>
      <c r="D131" s="65"/>
      <c r="E131" s="65"/>
      <c r="F131" s="65"/>
      <c r="G131" s="65"/>
      <c r="H131" s="65"/>
      <c r="I131" s="65"/>
      <c r="J131" s="65"/>
      <c r="K131" s="65"/>
    </row>
    <row r="132" spans="1:11" x14ac:dyDescent="0.3">
      <c r="A132" s="65"/>
      <c r="B132" s="65"/>
      <c r="C132" s="65"/>
      <c r="D132" s="65"/>
      <c r="E132" s="65"/>
      <c r="F132" s="65"/>
      <c r="G132" s="65"/>
      <c r="H132" s="65"/>
      <c r="I132" s="65"/>
      <c r="J132" s="65"/>
      <c r="K132" s="65"/>
    </row>
    <row r="133" spans="1:11" x14ac:dyDescent="0.3">
      <c r="A133" s="65"/>
      <c r="B133" s="65"/>
      <c r="C133" s="65"/>
      <c r="D133" s="65"/>
      <c r="E133" s="65"/>
      <c r="F133" s="65"/>
      <c r="G133" s="65"/>
      <c r="H133" s="65"/>
      <c r="I133" s="65"/>
      <c r="J133" s="65"/>
      <c r="K133" s="65"/>
    </row>
    <row r="134" spans="1:11" x14ac:dyDescent="0.3">
      <c r="A134" s="65"/>
      <c r="B134" s="65"/>
      <c r="C134" s="65"/>
      <c r="D134" s="65"/>
      <c r="E134" s="65"/>
      <c r="F134" s="65"/>
      <c r="G134" s="65"/>
      <c r="H134" s="65"/>
      <c r="I134" s="65"/>
      <c r="J134" s="65"/>
      <c r="K134" s="65"/>
    </row>
    <row r="135" spans="1:11" x14ac:dyDescent="0.3">
      <c r="A135" s="65"/>
      <c r="B135" s="65"/>
      <c r="C135" s="65"/>
      <c r="D135" s="65"/>
      <c r="E135" s="65"/>
      <c r="F135" s="65"/>
      <c r="G135" s="65"/>
      <c r="H135" s="65"/>
      <c r="I135" s="65"/>
      <c r="J135" s="65"/>
      <c r="K135" s="65"/>
    </row>
    <row r="136" spans="1:11" x14ac:dyDescent="0.3">
      <c r="A136" s="65"/>
      <c r="B136" s="65"/>
      <c r="C136" s="65"/>
      <c r="D136" s="65"/>
      <c r="E136" s="65"/>
      <c r="F136" s="65"/>
      <c r="G136" s="65"/>
      <c r="H136" s="65"/>
      <c r="I136" s="65"/>
      <c r="J136" s="65"/>
      <c r="K136" s="65"/>
    </row>
    <row r="137" spans="1:11" x14ac:dyDescent="0.3">
      <c r="A137" s="65"/>
      <c r="B137" s="65"/>
      <c r="C137" s="65"/>
      <c r="D137" s="65"/>
      <c r="E137" s="65"/>
      <c r="F137" s="65"/>
      <c r="G137" s="65"/>
      <c r="H137" s="65"/>
      <c r="I137" s="65"/>
      <c r="J137" s="65"/>
      <c r="K137" s="65"/>
    </row>
    <row r="138" spans="1:11" x14ac:dyDescent="0.3">
      <c r="A138" s="65"/>
      <c r="B138" s="65"/>
      <c r="C138" s="65"/>
      <c r="D138" s="65"/>
      <c r="E138" s="65"/>
      <c r="F138" s="65"/>
      <c r="G138" s="65"/>
      <c r="H138" s="65"/>
      <c r="I138" s="65"/>
      <c r="J138" s="65"/>
      <c r="K138" s="65"/>
    </row>
    <row r="139" spans="1:11" x14ac:dyDescent="0.3">
      <c r="A139" s="65"/>
      <c r="B139" s="65"/>
      <c r="C139" s="65"/>
      <c r="D139" s="65"/>
      <c r="E139" s="65"/>
      <c r="F139" s="65"/>
      <c r="G139" s="65"/>
      <c r="H139" s="65"/>
      <c r="I139" s="65"/>
      <c r="J139" s="65"/>
      <c r="K139" s="65"/>
    </row>
    <row r="140" spans="1:11" x14ac:dyDescent="0.3">
      <c r="A140" s="65"/>
      <c r="B140" s="65"/>
      <c r="C140" s="65"/>
      <c r="D140" s="65"/>
      <c r="E140" s="65"/>
      <c r="F140" s="65"/>
      <c r="G140" s="65"/>
      <c r="H140" s="65"/>
      <c r="I140" s="65"/>
      <c r="J140" s="65"/>
      <c r="K140" s="65"/>
    </row>
    <row r="141" spans="1:11" x14ac:dyDescent="0.3">
      <c r="A141" s="65"/>
      <c r="B141" s="65"/>
      <c r="C141" s="65"/>
      <c r="D141" s="65"/>
      <c r="E141" s="65"/>
      <c r="F141" s="65"/>
      <c r="G141" s="65"/>
      <c r="H141" s="65"/>
      <c r="I141" s="65"/>
      <c r="J141" s="65"/>
      <c r="K141" s="65"/>
    </row>
    <row r="142" spans="1:11" x14ac:dyDescent="0.3">
      <c r="A142" s="65"/>
      <c r="B142" s="65"/>
      <c r="C142" s="65"/>
      <c r="D142" s="65"/>
      <c r="E142" s="65"/>
      <c r="F142" s="65"/>
      <c r="G142" s="65"/>
      <c r="H142" s="65"/>
      <c r="I142" s="65"/>
      <c r="J142" s="65"/>
      <c r="K142" s="65"/>
    </row>
    <row r="143" spans="1:11" x14ac:dyDescent="0.3">
      <c r="A143" s="65"/>
      <c r="B143" s="65"/>
      <c r="C143" s="65"/>
      <c r="D143" s="65"/>
      <c r="E143" s="65"/>
      <c r="F143" s="65"/>
      <c r="G143" s="65"/>
      <c r="H143" s="65"/>
      <c r="I143" s="65"/>
      <c r="J143" s="65"/>
      <c r="K143" s="65"/>
    </row>
    <row r="144" spans="1:11" x14ac:dyDescent="0.3">
      <c r="A144" s="65"/>
      <c r="B144" s="65"/>
      <c r="C144" s="65"/>
      <c r="D144" s="65"/>
      <c r="E144" s="65"/>
      <c r="F144" s="65"/>
      <c r="G144" s="65"/>
      <c r="H144" s="65"/>
      <c r="I144" s="65"/>
      <c r="J144" s="65"/>
      <c r="K144" s="65"/>
    </row>
    <row r="145" spans="1:11" x14ac:dyDescent="0.3">
      <c r="A145" s="65"/>
      <c r="B145" s="65"/>
      <c r="C145" s="65"/>
      <c r="D145" s="65"/>
      <c r="E145" s="65"/>
      <c r="F145" s="65"/>
      <c r="G145" s="65"/>
      <c r="H145" s="65"/>
      <c r="I145" s="65"/>
      <c r="J145" s="65"/>
      <c r="K145" s="65"/>
    </row>
    <row r="146" spans="1:11" x14ac:dyDescent="0.3">
      <c r="A146" s="65"/>
      <c r="B146" s="65"/>
      <c r="C146" s="65"/>
      <c r="D146" s="65"/>
      <c r="E146" s="65"/>
      <c r="F146" s="65"/>
      <c r="G146" s="65"/>
      <c r="H146" s="65"/>
      <c r="I146" s="65"/>
      <c r="J146" s="65"/>
      <c r="K146" s="65"/>
    </row>
    <row r="147" spans="1:11" x14ac:dyDescent="0.3">
      <c r="A147" s="65"/>
      <c r="B147" s="65"/>
      <c r="C147" s="65"/>
      <c r="D147" s="65"/>
      <c r="E147" s="65"/>
      <c r="F147" s="65"/>
      <c r="G147" s="65"/>
      <c r="H147" s="65"/>
      <c r="I147" s="65"/>
      <c r="J147" s="65"/>
      <c r="K147" s="65"/>
    </row>
    <row r="148" spans="1:11" x14ac:dyDescent="0.3">
      <c r="A148" s="65"/>
      <c r="B148" s="65"/>
      <c r="C148" s="65"/>
      <c r="D148" s="65"/>
      <c r="E148" s="65"/>
      <c r="F148" s="65"/>
      <c r="G148" s="65"/>
      <c r="H148" s="65"/>
      <c r="I148" s="65"/>
      <c r="J148" s="65"/>
      <c r="K148" s="65"/>
    </row>
    <row r="149" spans="1:11" x14ac:dyDescent="0.3">
      <c r="A149" s="65"/>
      <c r="B149" s="65"/>
      <c r="C149" s="65"/>
      <c r="D149" s="65"/>
      <c r="E149" s="65"/>
      <c r="F149" s="65"/>
      <c r="G149" s="65"/>
      <c r="H149" s="65"/>
      <c r="I149" s="65"/>
      <c r="J149" s="65"/>
      <c r="K149" s="65"/>
    </row>
    <row r="150" spans="1:11" x14ac:dyDescent="0.3">
      <c r="A150" s="65"/>
      <c r="B150" s="65"/>
      <c r="C150" s="65"/>
      <c r="D150" s="65"/>
      <c r="E150" s="65"/>
      <c r="F150" s="65"/>
      <c r="G150" s="65"/>
      <c r="H150" s="65"/>
      <c r="I150" s="65"/>
      <c r="J150" s="65"/>
      <c r="K150" s="65"/>
    </row>
    <row r="151" spans="1:11" x14ac:dyDescent="0.3">
      <c r="A151" s="65"/>
      <c r="B151" s="65"/>
      <c r="C151" s="65"/>
      <c r="D151" s="65"/>
      <c r="E151" s="65"/>
      <c r="F151" s="65"/>
      <c r="G151" s="65"/>
      <c r="H151" s="65"/>
      <c r="I151" s="65"/>
      <c r="J151" s="65"/>
      <c r="K151" s="65"/>
    </row>
    <row r="152" spans="1:11" x14ac:dyDescent="0.3">
      <c r="A152" s="65"/>
      <c r="B152" s="65"/>
      <c r="C152" s="65"/>
      <c r="D152" s="65"/>
      <c r="E152" s="65"/>
      <c r="F152" s="65"/>
      <c r="G152" s="65"/>
      <c r="H152" s="65"/>
      <c r="I152" s="65"/>
      <c r="J152" s="65"/>
      <c r="K152" s="65"/>
    </row>
    <row r="153" spans="1:11" x14ac:dyDescent="0.3">
      <c r="A153" s="65"/>
      <c r="B153" s="65"/>
      <c r="C153" s="65"/>
      <c r="D153" s="65"/>
      <c r="E153" s="65"/>
      <c r="F153" s="65"/>
      <c r="G153" s="65"/>
      <c r="H153" s="65"/>
      <c r="I153" s="65"/>
      <c r="J153" s="65"/>
      <c r="K153" s="65"/>
    </row>
    <row r="154" spans="1:11" x14ac:dyDescent="0.3">
      <c r="A154" s="65"/>
      <c r="B154" s="65"/>
      <c r="C154" s="65"/>
      <c r="D154" s="65"/>
      <c r="E154" s="65"/>
      <c r="F154" s="65"/>
      <c r="G154" s="65"/>
      <c r="H154" s="65"/>
      <c r="I154" s="65"/>
      <c r="J154" s="65"/>
      <c r="K154" s="65"/>
    </row>
    <row r="155" spans="1:11" x14ac:dyDescent="0.3">
      <c r="A155" s="65"/>
      <c r="B155" s="65"/>
      <c r="C155" s="65"/>
      <c r="D155" s="65"/>
      <c r="E155" s="65"/>
      <c r="F155" s="65"/>
      <c r="G155" s="65"/>
      <c r="H155" s="65"/>
      <c r="I155" s="65"/>
      <c r="J155" s="65"/>
      <c r="K155" s="65"/>
    </row>
    <row r="156" spans="1:11" x14ac:dyDescent="0.3">
      <c r="A156" s="65"/>
      <c r="B156" s="65"/>
      <c r="C156" s="65"/>
      <c r="D156" s="65"/>
      <c r="E156" s="65"/>
      <c r="F156" s="65"/>
      <c r="G156" s="65"/>
      <c r="H156" s="65"/>
      <c r="I156" s="65"/>
      <c r="J156" s="65"/>
      <c r="K156" s="65"/>
    </row>
    <row r="157" spans="1:11" x14ac:dyDescent="0.3">
      <c r="A157" s="65"/>
      <c r="B157" s="65"/>
      <c r="C157" s="65"/>
      <c r="D157" s="65"/>
      <c r="E157" s="65"/>
      <c r="F157" s="65"/>
      <c r="G157" s="65"/>
      <c r="H157" s="65"/>
      <c r="I157" s="65"/>
      <c r="J157" s="65"/>
      <c r="K157" s="65"/>
    </row>
    <row r="158" spans="1:11" x14ac:dyDescent="0.3">
      <c r="A158" s="65"/>
      <c r="B158" s="65"/>
      <c r="C158" s="65"/>
      <c r="D158" s="65"/>
      <c r="E158" s="65"/>
      <c r="F158" s="65"/>
      <c r="G158" s="65"/>
      <c r="H158" s="65"/>
      <c r="I158" s="65"/>
      <c r="J158" s="65"/>
      <c r="K158" s="65"/>
    </row>
    <row r="159" spans="1:11" x14ac:dyDescent="0.3">
      <c r="A159" s="65"/>
      <c r="B159" s="65"/>
      <c r="C159" s="65"/>
      <c r="D159" s="65"/>
      <c r="E159" s="65"/>
      <c r="F159" s="65"/>
      <c r="G159" s="65"/>
      <c r="H159" s="65"/>
      <c r="I159" s="65"/>
      <c r="J159" s="65"/>
      <c r="K159" s="65"/>
    </row>
    <row r="160" spans="1:11" x14ac:dyDescent="0.3">
      <c r="A160" s="65"/>
      <c r="B160" s="65"/>
      <c r="C160" s="65"/>
      <c r="D160" s="65"/>
      <c r="E160" s="65"/>
      <c r="F160" s="65"/>
      <c r="G160" s="65"/>
      <c r="H160" s="65"/>
      <c r="I160" s="65"/>
      <c r="J160" s="65"/>
      <c r="K160" s="65"/>
    </row>
    <row r="161" spans="1:11" x14ac:dyDescent="0.3">
      <c r="A161" s="65"/>
      <c r="B161" s="65"/>
      <c r="C161" s="65"/>
      <c r="D161" s="65"/>
      <c r="E161" s="65"/>
      <c r="F161" s="65"/>
      <c r="G161" s="65"/>
      <c r="H161" s="65"/>
      <c r="I161" s="65"/>
      <c r="J161" s="65"/>
      <c r="K161" s="65"/>
    </row>
    <row r="162" spans="1:11" x14ac:dyDescent="0.3">
      <c r="A162" s="65"/>
      <c r="B162" s="65"/>
      <c r="C162" s="65"/>
      <c r="D162" s="65"/>
      <c r="E162" s="65"/>
      <c r="F162" s="65"/>
      <c r="G162" s="65"/>
      <c r="H162" s="65"/>
      <c r="I162" s="65"/>
      <c r="J162" s="65"/>
      <c r="K162" s="65"/>
    </row>
    <row r="163" spans="1:11" x14ac:dyDescent="0.3">
      <c r="A163" s="65"/>
      <c r="B163" s="65"/>
      <c r="C163" s="65"/>
      <c r="D163" s="65"/>
      <c r="E163" s="65"/>
      <c r="F163" s="65"/>
      <c r="G163" s="65"/>
      <c r="H163" s="65"/>
      <c r="I163" s="65"/>
      <c r="J163" s="65"/>
      <c r="K163" s="65"/>
    </row>
    <row r="164" spans="1:11" x14ac:dyDescent="0.3">
      <c r="A164" s="65"/>
      <c r="B164" s="65"/>
      <c r="C164" s="65"/>
      <c r="D164" s="65"/>
      <c r="E164" s="65"/>
      <c r="F164" s="65"/>
      <c r="G164" s="65"/>
      <c r="H164" s="65"/>
      <c r="I164" s="65"/>
      <c r="J164" s="65"/>
      <c r="K164" s="65"/>
    </row>
    <row r="165" spans="1:11" x14ac:dyDescent="0.3">
      <c r="A165" s="65"/>
      <c r="B165" s="65"/>
      <c r="C165" s="65"/>
      <c r="D165" s="65"/>
      <c r="E165" s="65"/>
      <c r="F165" s="65"/>
      <c r="G165" s="65"/>
      <c r="H165" s="65"/>
      <c r="I165" s="65"/>
      <c r="J165" s="65"/>
      <c r="K165" s="65"/>
    </row>
    <row r="166" spans="1:11" x14ac:dyDescent="0.3">
      <c r="A166" s="65"/>
      <c r="B166" s="65"/>
      <c r="C166" s="65"/>
      <c r="D166" s="65"/>
      <c r="E166" s="65"/>
      <c r="F166" s="65"/>
      <c r="G166" s="65"/>
      <c r="H166" s="65"/>
      <c r="I166" s="65"/>
      <c r="J166" s="65"/>
      <c r="K166" s="65"/>
    </row>
    <row r="167" spans="1:11" x14ac:dyDescent="0.3">
      <c r="A167" s="65"/>
      <c r="B167" s="65"/>
      <c r="C167" s="65"/>
      <c r="D167" s="65"/>
      <c r="E167" s="65"/>
      <c r="F167" s="65"/>
      <c r="G167" s="65"/>
      <c r="H167" s="65"/>
      <c r="I167" s="65"/>
      <c r="J167" s="65"/>
      <c r="K167" s="65"/>
    </row>
    <row r="168" spans="1:11" x14ac:dyDescent="0.3">
      <c r="A168" s="65"/>
      <c r="B168" s="65"/>
      <c r="C168" s="65"/>
      <c r="D168" s="65"/>
      <c r="E168" s="65"/>
      <c r="F168" s="65"/>
      <c r="G168" s="65"/>
      <c r="H168" s="65"/>
      <c r="I168" s="65"/>
      <c r="J168" s="65"/>
      <c r="K168" s="65"/>
    </row>
    <row r="169" spans="1:11" x14ac:dyDescent="0.3">
      <c r="A169" s="65"/>
      <c r="B169" s="65"/>
      <c r="C169" s="65"/>
      <c r="D169" s="65"/>
      <c r="E169" s="65"/>
      <c r="F169" s="65"/>
      <c r="G169" s="65"/>
      <c r="H169" s="65"/>
      <c r="I169" s="65"/>
      <c r="J169" s="65"/>
      <c r="K169" s="65"/>
    </row>
    <row r="170" spans="1:11" x14ac:dyDescent="0.3">
      <c r="A170" s="65"/>
      <c r="B170" s="65"/>
      <c r="C170" s="65"/>
      <c r="D170" s="65"/>
      <c r="E170" s="65"/>
      <c r="F170" s="65"/>
      <c r="G170" s="65"/>
      <c r="H170" s="65"/>
      <c r="I170" s="65"/>
      <c r="J170" s="65"/>
      <c r="K170" s="65"/>
    </row>
    <row r="171" spans="1:11" x14ac:dyDescent="0.3">
      <c r="A171" s="65"/>
      <c r="B171" s="65"/>
      <c r="C171" s="65"/>
      <c r="D171" s="65"/>
      <c r="E171" s="65"/>
      <c r="F171" s="65"/>
      <c r="G171" s="65"/>
      <c r="H171" s="65"/>
      <c r="I171" s="65"/>
      <c r="J171" s="65"/>
      <c r="K171" s="65"/>
    </row>
    <row r="172" spans="1:11" x14ac:dyDescent="0.3">
      <c r="A172" s="65"/>
      <c r="B172" s="65"/>
      <c r="C172" s="65"/>
      <c r="D172" s="65"/>
      <c r="E172" s="65"/>
      <c r="F172" s="65"/>
      <c r="G172" s="65"/>
      <c r="H172" s="65"/>
      <c r="I172" s="65"/>
      <c r="J172" s="65"/>
      <c r="K172" s="65"/>
    </row>
    <row r="173" spans="1:11" x14ac:dyDescent="0.3">
      <c r="A173" s="65"/>
      <c r="B173" s="65"/>
      <c r="C173" s="65"/>
      <c r="D173" s="65"/>
      <c r="E173" s="65"/>
      <c r="F173" s="65"/>
      <c r="G173" s="65"/>
      <c r="H173" s="65"/>
      <c r="I173" s="65"/>
      <c r="J173" s="65"/>
      <c r="K173" s="65"/>
    </row>
    <row r="174" spans="1:11" x14ac:dyDescent="0.3">
      <c r="A174" s="65"/>
      <c r="B174" s="65"/>
      <c r="C174" s="65"/>
      <c r="D174" s="65"/>
      <c r="E174" s="65"/>
      <c r="F174" s="65"/>
      <c r="G174" s="65"/>
      <c r="H174" s="65"/>
      <c r="I174" s="65"/>
      <c r="J174" s="65"/>
      <c r="K174" s="65"/>
    </row>
    <row r="175" spans="1:11" x14ac:dyDescent="0.3">
      <c r="A175" s="65"/>
      <c r="B175" s="65"/>
      <c r="C175" s="65"/>
      <c r="D175" s="65"/>
      <c r="E175" s="65"/>
      <c r="F175" s="65"/>
      <c r="G175" s="65"/>
      <c r="H175" s="65"/>
      <c r="I175" s="65"/>
      <c r="J175" s="65"/>
      <c r="K175" s="65"/>
    </row>
    <row r="176" spans="1:11" x14ac:dyDescent="0.3">
      <c r="A176" s="65"/>
      <c r="B176" s="65"/>
      <c r="C176" s="65"/>
      <c r="D176" s="65"/>
      <c r="E176" s="65"/>
      <c r="F176" s="65"/>
      <c r="G176" s="65"/>
      <c r="H176" s="65"/>
      <c r="I176" s="65"/>
      <c r="J176" s="65"/>
      <c r="K176" s="65"/>
    </row>
    <row r="177" spans="1:11" x14ac:dyDescent="0.3">
      <c r="A177" s="65"/>
      <c r="B177" s="65"/>
      <c r="C177" s="65"/>
      <c r="D177" s="65"/>
      <c r="E177" s="65"/>
      <c r="F177" s="65"/>
      <c r="G177" s="65"/>
      <c r="H177" s="65"/>
      <c r="I177" s="65"/>
      <c r="J177" s="65"/>
      <c r="K177" s="65"/>
    </row>
    <row r="178" spans="1:11" x14ac:dyDescent="0.3">
      <c r="A178" s="65"/>
      <c r="B178" s="65"/>
      <c r="C178" s="65"/>
      <c r="D178" s="65"/>
      <c r="E178" s="65"/>
      <c r="F178" s="65"/>
      <c r="G178" s="65"/>
      <c r="H178" s="65"/>
      <c r="I178" s="65"/>
      <c r="J178" s="65"/>
      <c r="K178" s="65"/>
    </row>
    <row r="179" spans="1:11" x14ac:dyDescent="0.3">
      <c r="A179" s="65"/>
      <c r="B179" s="65"/>
      <c r="C179" s="65"/>
      <c r="D179" s="65"/>
      <c r="E179" s="65"/>
      <c r="F179" s="65"/>
      <c r="G179" s="65"/>
      <c r="H179" s="65"/>
      <c r="I179" s="65"/>
      <c r="J179" s="65"/>
      <c r="K179" s="65"/>
    </row>
    <row r="180" spans="1:11" x14ac:dyDescent="0.3">
      <c r="A180" s="65"/>
      <c r="B180" s="65"/>
      <c r="C180" s="65"/>
      <c r="D180" s="65"/>
      <c r="E180" s="65"/>
      <c r="F180" s="65"/>
      <c r="G180" s="65"/>
      <c r="H180" s="65"/>
      <c r="I180" s="65"/>
      <c r="J180" s="65"/>
      <c r="K180" s="65"/>
    </row>
    <row r="181" spans="1:11" x14ac:dyDescent="0.3">
      <c r="A181" s="65"/>
      <c r="B181" s="65"/>
      <c r="C181" s="65"/>
      <c r="D181" s="65"/>
      <c r="E181" s="65"/>
      <c r="F181" s="65"/>
      <c r="G181" s="65"/>
      <c r="H181" s="65"/>
      <c r="I181" s="65"/>
      <c r="J181" s="65"/>
      <c r="K181" s="65"/>
    </row>
    <row r="182" spans="1:11" x14ac:dyDescent="0.3">
      <c r="A182" s="65"/>
      <c r="B182" s="65"/>
      <c r="C182" s="65"/>
      <c r="D182" s="65"/>
      <c r="E182" s="65"/>
      <c r="F182" s="65"/>
      <c r="G182" s="65"/>
      <c r="H182" s="65"/>
      <c r="I182" s="65"/>
      <c r="J182" s="65"/>
      <c r="K182" s="65"/>
    </row>
    <row r="183" spans="1:11" x14ac:dyDescent="0.3">
      <c r="A183" s="65"/>
      <c r="B183" s="65"/>
      <c r="C183" s="65"/>
      <c r="D183" s="65"/>
      <c r="E183" s="65"/>
      <c r="F183" s="65"/>
      <c r="G183" s="65"/>
      <c r="H183" s="65"/>
      <c r="I183" s="65"/>
      <c r="J183" s="65"/>
      <c r="K183" s="65"/>
    </row>
    <row r="184" spans="1:11" x14ac:dyDescent="0.3">
      <c r="A184" s="65"/>
      <c r="B184" s="65"/>
      <c r="C184" s="65"/>
      <c r="D184" s="65"/>
      <c r="E184" s="65"/>
      <c r="F184" s="65"/>
      <c r="G184" s="65"/>
      <c r="H184" s="65"/>
      <c r="I184" s="65"/>
      <c r="J184" s="65"/>
      <c r="K184" s="65"/>
    </row>
    <row r="185" spans="1:11" x14ac:dyDescent="0.3">
      <c r="A185" s="65"/>
      <c r="B185" s="65"/>
      <c r="C185" s="65"/>
      <c r="D185" s="65"/>
      <c r="E185" s="65"/>
      <c r="F185" s="65"/>
      <c r="G185" s="65"/>
      <c r="H185" s="65"/>
      <c r="I185" s="65"/>
      <c r="J185" s="65"/>
      <c r="K185" s="65"/>
    </row>
    <row r="186" spans="1:11" x14ac:dyDescent="0.3">
      <c r="A186" s="65"/>
      <c r="B186" s="65"/>
      <c r="C186" s="65"/>
      <c r="D186" s="65"/>
      <c r="E186" s="65"/>
      <c r="F186" s="65"/>
      <c r="G186" s="65"/>
      <c r="H186" s="65"/>
      <c r="I186" s="65"/>
      <c r="J186" s="65"/>
      <c r="K186" s="65"/>
    </row>
    <row r="187" spans="1:11" x14ac:dyDescent="0.3">
      <c r="A187" s="65"/>
      <c r="B187" s="65"/>
      <c r="C187" s="65"/>
      <c r="D187" s="65"/>
      <c r="E187" s="65"/>
      <c r="F187" s="65"/>
      <c r="G187" s="65"/>
      <c r="H187" s="65"/>
      <c r="I187" s="65"/>
      <c r="J187" s="65"/>
      <c r="K187" s="65"/>
    </row>
    <row r="188" spans="1:11" x14ac:dyDescent="0.3">
      <c r="A188" s="65"/>
      <c r="B188" s="65"/>
      <c r="C188" s="65"/>
      <c r="D188" s="65"/>
      <c r="E188" s="65"/>
      <c r="F188" s="65"/>
      <c r="G188" s="65"/>
      <c r="H188" s="65"/>
      <c r="I188" s="65"/>
      <c r="J188" s="65"/>
      <c r="K188" s="65"/>
    </row>
    <row r="189" spans="1:11" x14ac:dyDescent="0.3">
      <c r="A189" s="65"/>
      <c r="B189" s="65"/>
      <c r="C189" s="65"/>
      <c r="D189" s="65"/>
      <c r="E189" s="65"/>
      <c r="F189" s="65"/>
      <c r="G189" s="65"/>
      <c r="H189" s="65"/>
      <c r="I189" s="65"/>
      <c r="J189" s="65"/>
      <c r="K189" s="65"/>
    </row>
    <row r="190" spans="1:11" x14ac:dyDescent="0.3">
      <c r="A190" s="65"/>
      <c r="B190" s="65"/>
      <c r="C190" s="65"/>
      <c r="D190" s="65"/>
      <c r="E190" s="65"/>
      <c r="F190" s="65"/>
      <c r="G190" s="65"/>
      <c r="H190" s="65"/>
      <c r="I190" s="65"/>
      <c r="J190" s="65"/>
      <c r="K190" s="65"/>
    </row>
    <row r="191" spans="1:11" x14ac:dyDescent="0.3">
      <c r="A191" s="65"/>
      <c r="B191" s="65"/>
      <c r="C191" s="65"/>
      <c r="D191" s="65"/>
      <c r="E191" s="65"/>
      <c r="F191" s="65"/>
      <c r="G191" s="65"/>
      <c r="H191" s="65"/>
      <c r="I191" s="65"/>
      <c r="J191" s="65"/>
      <c r="K191" s="65"/>
    </row>
    <row r="192" spans="1:11" x14ac:dyDescent="0.3">
      <c r="A192" s="65"/>
      <c r="B192" s="65"/>
      <c r="C192" s="65"/>
      <c r="D192" s="65"/>
      <c r="E192" s="65"/>
      <c r="F192" s="65"/>
      <c r="G192" s="65"/>
      <c r="H192" s="65"/>
      <c r="I192" s="65"/>
      <c r="J192" s="65"/>
      <c r="K192" s="65"/>
    </row>
    <row r="193" spans="1:11" x14ac:dyDescent="0.3">
      <c r="A193" s="65"/>
      <c r="B193" s="65"/>
      <c r="C193" s="65"/>
      <c r="D193" s="65"/>
      <c r="E193" s="65"/>
      <c r="F193" s="65"/>
      <c r="G193" s="65"/>
      <c r="H193" s="65"/>
      <c r="I193" s="65"/>
      <c r="J193" s="65"/>
      <c r="K193" s="65"/>
    </row>
    <row r="194" spans="1:11" x14ac:dyDescent="0.3">
      <c r="A194" s="65"/>
      <c r="B194" s="65"/>
      <c r="C194" s="65"/>
      <c r="D194" s="65"/>
      <c r="E194" s="65"/>
      <c r="F194" s="65"/>
      <c r="G194" s="65"/>
      <c r="H194" s="65"/>
      <c r="I194" s="65"/>
      <c r="J194" s="65"/>
      <c r="K194" s="65"/>
    </row>
    <row r="195" spans="1:11" x14ac:dyDescent="0.3">
      <c r="A195" s="65"/>
      <c r="B195" s="65"/>
      <c r="C195" s="65"/>
      <c r="D195" s="65"/>
      <c r="E195" s="65"/>
      <c r="F195" s="65"/>
      <c r="G195" s="65"/>
      <c r="H195" s="65"/>
      <c r="I195" s="65"/>
      <c r="J195" s="65"/>
      <c r="K195" s="65"/>
    </row>
    <row r="196" spans="1:11" x14ac:dyDescent="0.3">
      <c r="A196" s="65"/>
      <c r="B196" s="65"/>
      <c r="C196" s="65"/>
      <c r="D196" s="65"/>
      <c r="E196" s="65"/>
      <c r="F196" s="65"/>
      <c r="G196" s="65"/>
      <c r="H196" s="65"/>
      <c r="I196" s="65"/>
      <c r="J196" s="65"/>
      <c r="K196" s="65"/>
    </row>
    <row r="197" spans="1:11" x14ac:dyDescent="0.3">
      <c r="A197" s="65"/>
      <c r="B197" s="65"/>
      <c r="C197" s="65"/>
      <c r="D197" s="65"/>
      <c r="E197" s="65"/>
      <c r="F197" s="65"/>
      <c r="G197" s="65"/>
      <c r="H197" s="65"/>
      <c r="I197" s="65"/>
      <c r="J197" s="65"/>
      <c r="K197" s="65"/>
    </row>
    <row r="198" spans="1:11" x14ac:dyDescent="0.3">
      <c r="A198" s="65"/>
      <c r="B198" s="65"/>
      <c r="C198" s="65"/>
      <c r="D198" s="65"/>
      <c r="E198" s="65"/>
      <c r="F198" s="65"/>
      <c r="G198" s="65"/>
      <c r="H198" s="65"/>
      <c r="I198" s="65"/>
      <c r="J198" s="65"/>
      <c r="K198" s="65"/>
    </row>
    <row r="199" spans="1:11" x14ac:dyDescent="0.3">
      <c r="A199" s="65"/>
      <c r="B199" s="65"/>
      <c r="C199" s="65"/>
      <c r="D199" s="65"/>
      <c r="E199" s="65"/>
      <c r="F199" s="65"/>
      <c r="G199" s="65"/>
      <c r="H199" s="65"/>
      <c r="I199" s="65"/>
      <c r="J199" s="65"/>
      <c r="K199" s="65"/>
    </row>
    <row r="200" spans="1:11" x14ac:dyDescent="0.3">
      <c r="A200" s="65"/>
      <c r="B200" s="65"/>
      <c r="C200" s="65"/>
      <c r="D200" s="65"/>
      <c r="E200" s="65"/>
      <c r="F200" s="65"/>
      <c r="G200" s="65"/>
      <c r="H200" s="65"/>
      <c r="I200" s="65"/>
      <c r="J200" s="65"/>
      <c r="K200" s="65"/>
    </row>
    <row r="201" spans="1:11" x14ac:dyDescent="0.3">
      <c r="A201" s="65"/>
      <c r="B201" s="65"/>
      <c r="C201" s="65"/>
      <c r="D201" s="65"/>
      <c r="E201" s="65"/>
      <c r="F201" s="65"/>
      <c r="G201" s="65"/>
      <c r="H201" s="65"/>
      <c r="I201" s="65"/>
      <c r="J201" s="65"/>
      <c r="K201" s="65"/>
    </row>
    <row r="202" spans="1:11" x14ac:dyDescent="0.3">
      <c r="A202" s="65"/>
      <c r="B202" s="65"/>
      <c r="C202" s="65"/>
      <c r="D202" s="65"/>
      <c r="E202" s="65"/>
      <c r="F202" s="65"/>
      <c r="G202" s="65"/>
      <c r="H202" s="65"/>
      <c r="I202" s="65"/>
      <c r="J202" s="65"/>
      <c r="K202" s="65"/>
    </row>
    <row r="203" spans="1:11" x14ac:dyDescent="0.3">
      <c r="A203" s="65"/>
      <c r="B203" s="65"/>
      <c r="C203" s="65"/>
      <c r="D203" s="65"/>
      <c r="E203" s="65"/>
      <c r="F203" s="65"/>
      <c r="G203" s="65"/>
      <c r="H203" s="65"/>
      <c r="I203" s="65"/>
      <c r="J203" s="65"/>
      <c r="K203" s="65"/>
    </row>
    <row r="204" spans="1:11" x14ac:dyDescent="0.3">
      <c r="A204" s="65"/>
      <c r="B204" s="65"/>
      <c r="C204" s="65"/>
      <c r="D204" s="65"/>
      <c r="E204" s="65"/>
      <c r="F204" s="65"/>
      <c r="G204" s="65"/>
      <c r="H204" s="65"/>
      <c r="I204" s="65"/>
      <c r="J204" s="65"/>
      <c r="K204" s="65"/>
    </row>
    <row r="205" spans="1:11" x14ac:dyDescent="0.3">
      <c r="A205" s="65"/>
      <c r="B205" s="65"/>
      <c r="C205" s="65"/>
      <c r="D205" s="65"/>
      <c r="E205" s="65"/>
      <c r="F205" s="65"/>
      <c r="G205" s="65"/>
      <c r="H205" s="65"/>
      <c r="I205" s="65"/>
      <c r="J205" s="65"/>
      <c r="K205" s="65"/>
    </row>
    <row r="206" spans="1:11" x14ac:dyDescent="0.3">
      <c r="A206" s="65"/>
      <c r="B206" s="65"/>
      <c r="C206" s="65"/>
      <c r="D206" s="65"/>
      <c r="E206" s="65"/>
      <c r="F206" s="65"/>
      <c r="G206" s="65"/>
      <c r="H206" s="65"/>
      <c r="I206" s="65"/>
      <c r="J206" s="65"/>
      <c r="K206" s="65"/>
    </row>
    <row r="207" spans="1:11" x14ac:dyDescent="0.3">
      <c r="A207" s="65"/>
      <c r="B207" s="65"/>
      <c r="C207" s="65"/>
      <c r="D207" s="65"/>
      <c r="E207" s="65"/>
      <c r="F207" s="65"/>
      <c r="G207" s="65"/>
      <c r="H207" s="65"/>
      <c r="I207" s="65"/>
      <c r="J207" s="65"/>
      <c r="K207" s="65"/>
    </row>
    <row r="208" spans="1:11" x14ac:dyDescent="0.3">
      <c r="A208" s="65"/>
      <c r="B208" s="65"/>
      <c r="C208" s="65"/>
      <c r="D208" s="65"/>
      <c r="E208" s="65"/>
      <c r="F208" s="65"/>
      <c r="G208" s="65"/>
      <c r="H208" s="65"/>
      <c r="I208" s="65"/>
      <c r="J208" s="65"/>
      <c r="K208" s="65"/>
    </row>
    <row r="209" spans="1:11" x14ac:dyDescent="0.3">
      <c r="A209" s="65"/>
      <c r="B209" s="65"/>
      <c r="C209" s="65"/>
      <c r="D209" s="65"/>
      <c r="E209" s="65"/>
      <c r="F209" s="65"/>
      <c r="G209" s="65"/>
      <c r="H209" s="65"/>
      <c r="I209" s="65"/>
      <c r="J209" s="65"/>
      <c r="K209" s="65"/>
    </row>
    <row r="210" spans="1:11" x14ac:dyDescent="0.3">
      <c r="A210" s="65"/>
      <c r="B210" s="65"/>
      <c r="C210" s="65"/>
      <c r="D210" s="65"/>
      <c r="E210" s="65"/>
      <c r="F210" s="65"/>
      <c r="G210" s="65"/>
      <c r="H210" s="65"/>
      <c r="I210" s="65"/>
      <c r="J210" s="65"/>
      <c r="K210" s="65"/>
    </row>
    <row r="211" spans="1:11" x14ac:dyDescent="0.3">
      <c r="A211" s="65"/>
      <c r="B211" s="65"/>
      <c r="C211" s="65"/>
      <c r="D211" s="65"/>
      <c r="E211" s="65"/>
      <c r="F211" s="65"/>
      <c r="G211" s="65"/>
      <c r="H211" s="65"/>
      <c r="I211" s="65"/>
      <c r="J211" s="65"/>
      <c r="K211" s="65"/>
    </row>
    <row r="212" spans="1:11" x14ac:dyDescent="0.3">
      <c r="A212" s="65"/>
      <c r="B212" s="65"/>
      <c r="C212" s="65"/>
      <c r="D212" s="65"/>
      <c r="E212" s="65"/>
      <c r="F212" s="65"/>
      <c r="G212" s="65"/>
      <c r="H212" s="65"/>
      <c r="I212" s="65"/>
      <c r="J212" s="65"/>
      <c r="K212" s="65"/>
    </row>
    <row r="213" spans="1:11" x14ac:dyDescent="0.3">
      <c r="A213" s="65"/>
      <c r="B213" s="65"/>
      <c r="C213" s="65"/>
      <c r="D213" s="65"/>
      <c r="E213" s="65"/>
      <c r="F213" s="65"/>
      <c r="G213" s="65"/>
      <c r="H213" s="65"/>
      <c r="I213" s="65"/>
      <c r="J213" s="65"/>
      <c r="K213" s="65"/>
    </row>
    <row r="214" spans="1:11" x14ac:dyDescent="0.3">
      <c r="A214" s="65"/>
      <c r="B214" s="65"/>
      <c r="C214" s="65"/>
      <c r="D214" s="65"/>
      <c r="E214" s="65"/>
      <c r="F214" s="65"/>
      <c r="G214" s="65"/>
      <c r="H214" s="65"/>
      <c r="I214" s="65"/>
      <c r="J214" s="65"/>
      <c r="K214" s="65"/>
    </row>
    <row r="215" spans="1:11" x14ac:dyDescent="0.3">
      <c r="A215" s="65"/>
      <c r="B215" s="65"/>
      <c r="C215" s="65"/>
      <c r="D215" s="65"/>
      <c r="E215" s="65"/>
      <c r="F215" s="65"/>
      <c r="G215" s="65"/>
      <c r="H215" s="65"/>
      <c r="I215" s="65"/>
      <c r="J215" s="65"/>
      <c r="K215" s="65"/>
    </row>
    <row r="216" spans="1:11" x14ac:dyDescent="0.3">
      <c r="A216" s="65"/>
      <c r="B216" s="65"/>
      <c r="C216" s="65"/>
      <c r="D216" s="65"/>
      <c r="E216" s="65"/>
      <c r="F216" s="65"/>
      <c r="G216" s="65"/>
      <c r="H216" s="65"/>
      <c r="I216" s="65"/>
      <c r="J216" s="65"/>
      <c r="K216" s="65"/>
    </row>
    <row r="217" spans="1:11" x14ac:dyDescent="0.3">
      <c r="A217" s="65"/>
      <c r="B217" s="65"/>
      <c r="C217" s="65"/>
      <c r="D217" s="65"/>
      <c r="E217" s="65"/>
      <c r="F217" s="65"/>
      <c r="G217" s="65"/>
      <c r="H217" s="65"/>
      <c r="I217" s="65"/>
      <c r="J217" s="65"/>
      <c r="K217" s="65"/>
    </row>
    <row r="218" spans="1:11" x14ac:dyDescent="0.3">
      <c r="A218" s="65"/>
      <c r="B218" s="65"/>
      <c r="C218" s="65"/>
      <c r="D218" s="65"/>
      <c r="E218" s="65"/>
      <c r="F218" s="65"/>
      <c r="G218" s="65"/>
      <c r="H218" s="65"/>
      <c r="I218" s="65"/>
      <c r="J218" s="65"/>
      <c r="K218" s="65"/>
    </row>
    <row r="219" spans="1:11" x14ac:dyDescent="0.3">
      <c r="A219" s="65"/>
      <c r="B219" s="65"/>
      <c r="C219" s="65"/>
      <c r="D219" s="65"/>
      <c r="E219" s="65"/>
      <c r="F219" s="65"/>
      <c r="G219" s="65"/>
      <c r="H219" s="65"/>
      <c r="I219" s="65"/>
      <c r="J219" s="65"/>
      <c r="K219" s="65"/>
    </row>
    <row r="220" spans="1:11" x14ac:dyDescent="0.3">
      <c r="A220" s="65"/>
      <c r="B220" s="65"/>
      <c r="C220" s="65"/>
      <c r="D220" s="65"/>
      <c r="E220" s="65"/>
      <c r="F220" s="65"/>
      <c r="G220" s="65"/>
      <c r="H220" s="65"/>
      <c r="I220" s="65"/>
      <c r="J220" s="65"/>
      <c r="K220" s="65"/>
    </row>
    <row r="221" spans="1:11" x14ac:dyDescent="0.3">
      <c r="A221" s="65"/>
      <c r="B221" s="65"/>
      <c r="C221" s="65"/>
      <c r="D221" s="65"/>
      <c r="E221" s="65"/>
      <c r="F221" s="65"/>
      <c r="G221" s="65"/>
      <c r="H221" s="65"/>
      <c r="I221" s="65"/>
      <c r="J221" s="65"/>
      <c r="K221" s="65"/>
    </row>
    <row r="222" spans="1:11" x14ac:dyDescent="0.3">
      <c r="A222" s="65"/>
      <c r="B222" s="65"/>
      <c r="C222" s="65"/>
      <c r="D222" s="65"/>
      <c r="E222" s="65"/>
      <c r="F222" s="65"/>
      <c r="G222" s="65"/>
      <c r="H222" s="65"/>
      <c r="I222" s="65"/>
      <c r="J222" s="65"/>
      <c r="K222" s="65"/>
    </row>
    <row r="223" spans="1:11" x14ac:dyDescent="0.3">
      <c r="A223" s="65"/>
      <c r="B223" s="65"/>
      <c r="C223" s="65"/>
      <c r="D223" s="65"/>
      <c r="E223" s="65"/>
      <c r="F223" s="65"/>
      <c r="G223" s="65"/>
      <c r="H223" s="65"/>
      <c r="I223" s="65"/>
      <c r="J223" s="65"/>
      <c r="K223" s="65"/>
    </row>
    <row r="224" spans="1:11" x14ac:dyDescent="0.3">
      <c r="A224" s="65"/>
      <c r="B224" s="65"/>
      <c r="C224" s="65"/>
      <c r="D224" s="65"/>
      <c r="E224" s="65"/>
      <c r="F224" s="65"/>
      <c r="G224" s="65"/>
      <c r="H224" s="65"/>
      <c r="I224" s="65"/>
      <c r="J224" s="65"/>
      <c r="K224" s="65"/>
    </row>
    <row r="225" spans="1:11" x14ac:dyDescent="0.3">
      <c r="A225" s="65"/>
      <c r="B225" s="65"/>
      <c r="C225" s="65"/>
      <c r="D225" s="65"/>
      <c r="E225" s="65"/>
      <c r="F225" s="65"/>
      <c r="G225" s="65"/>
      <c r="H225" s="65"/>
      <c r="I225" s="65"/>
      <c r="J225" s="65"/>
      <c r="K225" s="65"/>
    </row>
    <row r="226" spans="1:11" x14ac:dyDescent="0.3">
      <c r="A226" s="65"/>
      <c r="B226" s="65"/>
      <c r="C226" s="65"/>
      <c r="D226" s="65"/>
      <c r="E226" s="65"/>
      <c r="F226" s="65"/>
      <c r="G226" s="65"/>
      <c r="H226" s="65"/>
      <c r="I226" s="65"/>
      <c r="J226" s="65"/>
      <c r="K226" s="65"/>
    </row>
    <row r="227" spans="1:11" x14ac:dyDescent="0.3">
      <c r="A227" s="65"/>
      <c r="B227" s="65"/>
      <c r="C227" s="65"/>
      <c r="D227" s="65"/>
      <c r="E227" s="65"/>
      <c r="F227" s="65"/>
      <c r="G227" s="65"/>
      <c r="H227" s="65"/>
      <c r="I227" s="65"/>
      <c r="J227" s="65"/>
      <c r="K227" s="65"/>
    </row>
    <row r="228" spans="1:11" x14ac:dyDescent="0.3">
      <c r="A228" s="65"/>
      <c r="B228" s="65"/>
      <c r="C228" s="65"/>
      <c r="D228" s="65"/>
      <c r="E228" s="65"/>
      <c r="F228" s="65"/>
      <c r="G228" s="65"/>
      <c r="H228" s="65"/>
      <c r="I228" s="65"/>
      <c r="J228" s="65"/>
      <c r="K228" s="65"/>
    </row>
    <row r="229" spans="1:11" x14ac:dyDescent="0.3">
      <c r="A229" s="65"/>
      <c r="B229" s="65"/>
      <c r="C229" s="65"/>
      <c r="D229" s="65"/>
      <c r="E229" s="65"/>
      <c r="F229" s="65"/>
      <c r="G229" s="65"/>
      <c r="H229" s="65"/>
      <c r="I229" s="65"/>
      <c r="J229" s="65"/>
      <c r="K229" s="65"/>
    </row>
    <row r="230" spans="1:11" x14ac:dyDescent="0.3">
      <c r="A230" s="65"/>
      <c r="B230" s="65"/>
      <c r="C230" s="65"/>
      <c r="D230" s="65"/>
      <c r="E230" s="65"/>
      <c r="F230" s="65"/>
      <c r="G230" s="65"/>
      <c r="H230" s="65"/>
      <c r="I230" s="65"/>
      <c r="J230" s="65"/>
      <c r="K230" s="65"/>
    </row>
    <row r="231" spans="1:11" x14ac:dyDescent="0.3">
      <c r="A231" s="65"/>
      <c r="B231" s="65"/>
      <c r="C231" s="65"/>
      <c r="D231" s="65"/>
      <c r="E231" s="65"/>
      <c r="F231" s="65"/>
      <c r="G231" s="65"/>
      <c r="H231" s="65"/>
      <c r="I231" s="65"/>
      <c r="J231" s="65"/>
      <c r="K231" s="65"/>
    </row>
    <row r="232" spans="1:11" x14ac:dyDescent="0.3">
      <c r="A232" s="65"/>
      <c r="B232" s="65"/>
      <c r="C232" s="65"/>
      <c r="D232" s="65"/>
      <c r="E232" s="65"/>
      <c r="F232" s="65"/>
      <c r="G232" s="65"/>
      <c r="H232" s="65"/>
      <c r="I232" s="65"/>
      <c r="J232" s="65"/>
      <c r="K232" s="65"/>
    </row>
    <row r="233" spans="1:11" x14ac:dyDescent="0.3">
      <c r="A233" s="65"/>
      <c r="B233" s="65"/>
      <c r="C233" s="65"/>
      <c r="D233" s="65"/>
      <c r="E233" s="65"/>
      <c r="F233" s="65"/>
      <c r="G233" s="65"/>
      <c r="H233" s="65"/>
      <c r="I233" s="65"/>
      <c r="J233" s="65"/>
      <c r="K233" s="65"/>
    </row>
    <row r="234" spans="1:11" x14ac:dyDescent="0.3">
      <c r="A234" s="65"/>
      <c r="B234" s="65"/>
      <c r="C234" s="65"/>
      <c r="D234" s="65"/>
      <c r="E234" s="65"/>
      <c r="F234" s="65"/>
      <c r="G234" s="65"/>
      <c r="H234" s="65"/>
      <c r="I234" s="65"/>
      <c r="J234" s="65"/>
      <c r="K234" s="65"/>
    </row>
    <row r="235" spans="1:11" x14ac:dyDescent="0.3">
      <c r="A235" s="65"/>
      <c r="B235" s="65"/>
      <c r="C235" s="65"/>
      <c r="D235" s="65"/>
      <c r="E235" s="65"/>
      <c r="F235" s="65"/>
      <c r="G235" s="65"/>
      <c r="H235" s="65"/>
      <c r="I235" s="65"/>
      <c r="J235" s="65"/>
      <c r="K235" s="65"/>
    </row>
    <row r="236" spans="1:11" x14ac:dyDescent="0.3">
      <c r="A236" s="65"/>
      <c r="B236" s="65"/>
      <c r="C236" s="65"/>
      <c r="D236" s="65"/>
      <c r="E236" s="65"/>
      <c r="F236" s="65"/>
      <c r="G236" s="65"/>
      <c r="H236" s="65"/>
      <c r="I236" s="65"/>
      <c r="J236" s="65"/>
      <c r="K236" s="65"/>
    </row>
    <row r="237" spans="1:11" x14ac:dyDescent="0.3">
      <c r="A237" s="65"/>
      <c r="B237" s="65"/>
      <c r="C237" s="65"/>
      <c r="D237" s="65"/>
      <c r="E237" s="65"/>
      <c r="F237" s="65"/>
      <c r="G237" s="65"/>
      <c r="H237" s="65"/>
      <c r="I237" s="65"/>
      <c r="J237" s="65"/>
      <c r="K237" s="65"/>
    </row>
    <row r="238" spans="1:11" x14ac:dyDescent="0.3">
      <c r="A238" s="65"/>
      <c r="B238" s="65"/>
      <c r="C238" s="65"/>
      <c r="D238" s="65"/>
      <c r="E238" s="65"/>
      <c r="F238" s="65"/>
      <c r="G238" s="65"/>
      <c r="H238" s="65"/>
      <c r="I238" s="65"/>
      <c r="J238" s="65"/>
      <c r="K238" s="65"/>
    </row>
    <row r="239" spans="1:11" x14ac:dyDescent="0.3">
      <c r="A239" s="65"/>
      <c r="B239" s="65"/>
      <c r="C239" s="65"/>
      <c r="D239" s="65"/>
      <c r="E239" s="65"/>
      <c r="F239" s="65"/>
      <c r="G239" s="65"/>
      <c r="H239" s="65"/>
      <c r="I239" s="65"/>
      <c r="J239" s="65"/>
      <c r="K239" s="65"/>
    </row>
    <row r="240" spans="1:11" x14ac:dyDescent="0.3">
      <c r="A240" s="65"/>
      <c r="B240" s="65"/>
      <c r="C240" s="65"/>
      <c r="D240" s="65"/>
      <c r="E240" s="65"/>
      <c r="F240" s="65"/>
      <c r="G240" s="65"/>
      <c r="H240" s="65"/>
      <c r="I240" s="65"/>
      <c r="J240" s="65"/>
      <c r="K240" s="65"/>
    </row>
    <row r="241" spans="1:11" x14ac:dyDescent="0.3">
      <c r="A241" s="65"/>
      <c r="B241" s="65"/>
      <c r="C241" s="65"/>
      <c r="D241" s="65"/>
      <c r="E241" s="65"/>
      <c r="F241" s="65"/>
      <c r="G241" s="65"/>
      <c r="H241" s="65"/>
      <c r="I241" s="65"/>
      <c r="J241" s="65"/>
      <c r="K241" s="65"/>
    </row>
    <row r="242" spans="1:11" x14ac:dyDescent="0.3">
      <c r="A242" s="65"/>
      <c r="B242" s="65"/>
      <c r="C242" s="65"/>
      <c r="D242" s="65"/>
      <c r="E242" s="65"/>
      <c r="F242" s="65"/>
      <c r="G242" s="65"/>
      <c r="H242" s="65"/>
      <c r="I242" s="65"/>
      <c r="J242" s="65"/>
      <c r="K242" s="65"/>
    </row>
    <row r="243" spans="1:11" x14ac:dyDescent="0.3">
      <c r="A243" s="65"/>
      <c r="B243" s="65"/>
      <c r="C243" s="65"/>
      <c r="D243" s="65"/>
      <c r="E243" s="65"/>
      <c r="F243" s="65"/>
      <c r="G243" s="65"/>
      <c r="H243" s="65"/>
      <c r="I243" s="65"/>
      <c r="J243" s="65"/>
      <c r="K243" s="65"/>
    </row>
    <row r="244" spans="1:11" x14ac:dyDescent="0.3">
      <c r="A244" s="65"/>
      <c r="B244" s="65"/>
      <c r="C244" s="65"/>
      <c r="D244" s="65"/>
      <c r="E244" s="65"/>
      <c r="F244" s="65"/>
      <c r="G244" s="65"/>
      <c r="H244" s="65"/>
      <c r="I244" s="65"/>
      <c r="J244" s="65"/>
      <c r="K244" s="65"/>
    </row>
    <row r="245" spans="1:11" x14ac:dyDescent="0.3">
      <c r="A245" s="65"/>
      <c r="B245" s="65"/>
      <c r="C245" s="65"/>
      <c r="D245" s="65"/>
      <c r="E245" s="65"/>
      <c r="F245" s="65"/>
      <c r="G245" s="65"/>
      <c r="H245" s="65"/>
      <c r="I245" s="65"/>
      <c r="J245" s="65"/>
      <c r="K245" s="65"/>
    </row>
    <row r="246" spans="1:11" x14ac:dyDescent="0.3">
      <c r="A246" s="65"/>
      <c r="B246" s="65"/>
      <c r="C246" s="65"/>
      <c r="D246" s="65"/>
      <c r="E246" s="65"/>
      <c r="F246" s="65"/>
      <c r="G246" s="65"/>
      <c r="H246" s="65"/>
      <c r="I246" s="65"/>
      <c r="J246" s="65"/>
      <c r="K246" s="65"/>
    </row>
    <row r="247" spans="1:11" x14ac:dyDescent="0.3">
      <c r="A247" s="65"/>
      <c r="B247" s="65"/>
      <c r="C247" s="65"/>
      <c r="D247" s="65"/>
      <c r="E247" s="65"/>
      <c r="F247" s="65"/>
      <c r="G247" s="65"/>
      <c r="H247" s="65"/>
      <c r="I247" s="65"/>
      <c r="J247" s="65"/>
      <c r="K247" s="65"/>
    </row>
    <row r="248" spans="1:11" x14ac:dyDescent="0.3">
      <c r="A248" s="65"/>
      <c r="B248" s="65"/>
      <c r="C248" s="65"/>
      <c r="D248" s="65"/>
      <c r="E248" s="65"/>
      <c r="F248" s="65"/>
      <c r="G248" s="65"/>
      <c r="H248" s="65"/>
      <c r="I248" s="65"/>
      <c r="J248" s="65"/>
      <c r="K248" s="65"/>
    </row>
    <row r="249" spans="1:11" x14ac:dyDescent="0.3">
      <c r="A249" s="65"/>
      <c r="B249" s="65"/>
      <c r="C249" s="65"/>
      <c r="D249" s="65"/>
      <c r="E249" s="65"/>
      <c r="F249" s="65"/>
      <c r="G249" s="65"/>
      <c r="H249" s="65"/>
      <c r="I249" s="65"/>
      <c r="J249" s="65"/>
      <c r="K249" s="65"/>
    </row>
    <row r="250" spans="1:11" x14ac:dyDescent="0.3">
      <c r="A250" s="65"/>
      <c r="B250" s="65"/>
      <c r="C250" s="65"/>
      <c r="D250" s="65"/>
      <c r="E250" s="65"/>
      <c r="F250" s="65"/>
      <c r="G250" s="65"/>
      <c r="H250" s="65"/>
      <c r="I250" s="65"/>
      <c r="J250" s="65"/>
      <c r="K250" s="65"/>
    </row>
    <row r="251" spans="1:11" x14ac:dyDescent="0.3">
      <c r="A251" s="65"/>
      <c r="B251" s="65"/>
      <c r="C251" s="65"/>
      <c r="D251" s="65"/>
      <c r="E251" s="65"/>
      <c r="F251" s="65"/>
      <c r="G251" s="65"/>
      <c r="H251" s="65"/>
      <c r="I251" s="65"/>
      <c r="J251" s="65"/>
      <c r="K251" s="65"/>
    </row>
    <row r="252" spans="1:11" x14ac:dyDescent="0.3">
      <c r="A252" s="65"/>
      <c r="B252" s="65"/>
      <c r="C252" s="65"/>
      <c r="D252" s="65"/>
      <c r="E252" s="65"/>
      <c r="F252" s="65"/>
      <c r="G252" s="65"/>
      <c r="H252" s="65"/>
      <c r="I252" s="65"/>
      <c r="J252" s="65"/>
      <c r="K252" s="65"/>
    </row>
    <row r="253" spans="1:11" x14ac:dyDescent="0.3">
      <c r="A253" s="65"/>
      <c r="B253" s="65"/>
      <c r="C253" s="65"/>
      <c r="D253" s="65"/>
      <c r="E253" s="65"/>
      <c r="F253" s="65"/>
      <c r="G253" s="65"/>
      <c r="H253" s="65"/>
      <c r="I253" s="65"/>
      <c r="J253" s="65"/>
      <c r="K253" s="65"/>
    </row>
    <row r="254" spans="1:11" x14ac:dyDescent="0.3">
      <c r="A254" s="65"/>
      <c r="B254" s="65"/>
      <c r="C254" s="65"/>
      <c r="D254" s="65"/>
      <c r="E254" s="65"/>
      <c r="F254" s="65"/>
      <c r="G254" s="65"/>
      <c r="H254" s="65"/>
      <c r="I254" s="65"/>
      <c r="J254" s="65"/>
      <c r="K254" s="65"/>
    </row>
    <row r="255" spans="1:11" x14ac:dyDescent="0.3">
      <c r="A255" s="65"/>
      <c r="B255" s="65"/>
      <c r="C255" s="65"/>
      <c r="D255" s="65"/>
      <c r="E255" s="65"/>
      <c r="F255" s="65"/>
      <c r="G255" s="65"/>
      <c r="H255" s="65"/>
      <c r="I255" s="65"/>
      <c r="J255" s="65"/>
      <c r="K255" s="65"/>
    </row>
    <row r="256" spans="1:11" x14ac:dyDescent="0.3">
      <c r="A256" s="65"/>
      <c r="B256" s="65"/>
      <c r="C256" s="65"/>
      <c r="D256" s="65"/>
      <c r="E256" s="65"/>
      <c r="F256" s="65"/>
      <c r="G256" s="65"/>
      <c r="H256" s="65"/>
      <c r="I256" s="65"/>
      <c r="J256" s="65"/>
      <c r="K256" s="65"/>
    </row>
    <row r="257" spans="1:11" x14ac:dyDescent="0.3">
      <c r="A257" s="65"/>
      <c r="B257" s="65"/>
      <c r="C257" s="65"/>
      <c r="D257" s="65"/>
      <c r="E257" s="65"/>
      <c r="F257" s="65"/>
      <c r="G257" s="65"/>
      <c r="H257" s="65"/>
      <c r="I257" s="65"/>
      <c r="J257" s="65"/>
      <c r="K257" s="65"/>
    </row>
    <row r="258" spans="1:11" x14ac:dyDescent="0.3">
      <c r="A258" s="65"/>
      <c r="B258" s="65"/>
      <c r="C258" s="65"/>
      <c r="D258" s="65"/>
      <c r="E258" s="65"/>
      <c r="F258" s="65"/>
      <c r="G258" s="65"/>
      <c r="H258" s="65"/>
      <c r="I258" s="65"/>
      <c r="J258" s="65"/>
      <c r="K258" s="65"/>
    </row>
    <row r="259" spans="1:11" x14ac:dyDescent="0.3">
      <c r="A259" s="65"/>
      <c r="B259" s="65"/>
      <c r="C259" s="65"/>
      <c r="D259" s="65"/>
      <c r="E259" s="65"/>
      <c r="F259" s="65"/>
      <c r="G259" s="65"/>
      <c r="H259" s="65"/>
      <c r="I259" s="65"/>
      <c r="J259" s="65"/>
      <c r="K259" s="65"/>
    </row>
    <row r="260" spans="1:11" x14ac:dyDescent="0.3">
      <c r="A260" s="65"/>
      <c r="B260" s="65"/>
      <c r="C260" s="65"/>
      <c r="D260" s="65"/>
      <c r="E260" s="65"/>
      <c r="F260" s="65"/>
      <c r="G260" s="65"/>
      <c r="H260" s="65"/>
      <c r="I260" s="65"/>
      <c r="J260" s="65"/>
      <c r="K260" s="65"/>
    </row>
    <row r="261" spans="1:11" x14ac:dyDescent="0.3">
      <c r="A261" s="65"/>
      <c r="B261" s="65"/>
      <c r="C261" s="65"/>
      <c r="D261" s="65"/>
      <c r="E261" s="65"/>
      <c r="F261" s="65"/>
      <c r="G261" s="65"/>
      <c r="H261" s="65"/>
      <c r="I261" s="65"/>
      <c r="J261" s="65"/>
      <c r="K261" s="65"/>
    </row>
    <row r="262" spans="1:11" x14ac:dyDescent="0.3">
      <c r="A262" s="65"/>
      <c r="B262" s="65"/>
      <c r="C262" s="65"/>
      <c r="D262" s="65"/>
      <c r="E262" s="65"/>
      <c r="F262" s="65"/>
      <c r="G262" s="65"/>
      <c r="H262" s="65"/>
      <c r="I262" s="65"/>
      <c r="J262" s="65"/>
      <c r="K262" s="65"/>
    </row>
    <row r="263" spans="1:11" x14ac:dyDescent="0.3">
      <c r="A263" s="65"/>
      <c r="B263" s="65"/>
      <c r="C263" s="65"/>
      <c r="D263" s="65"/>
      <c r="E263" s="65"/>
      <c r="F263" s="65"/>
      <c r="G263" s="65"/>
      <c r="H263" s="65"/>
      <c r="I263" s="65"/>
      <c r="J263" s="65"/>
      <c r="K263" s="65"/>
    </row>
    <row r="264" spans="1:11" x14ac:dyDescent="0.3">
      <c r="A264" s="65"/>
      <c r="B264" s="65"/>
      <c r="C264" s="65"/>
      <c r="D264" s="65"/>
      <c r="E264" s="65"/>
      <c r="F264" s="65"/>
      <c r="G264" s="65"/>
      <c r="H264" s="65"/>
      <c r="I264" s="65"/>
      <c r="J264" s="65"/>
      <c r="K264" s="65"/>
    </row>
    <row r="265" spans="1:11" x14ac:dyDescent="0.3">
      <c r="A265" s="65"/>
      <c r="B265" s="65"/>
      <c r="C265" s="65"/>
      <c r="D265" s="65"/>
      <c r="E265" s="65"/>
      <c r="F265" s="65"/>
      <c r="G265" s="65"/>
      <c r="H265" s="65"/>
      <c r="I265" s="65"/>
      <c r="J265" s="65"/>
      <c r="K265" s="65"/>
    </row>
    <row r="266" spans="1:11" x14ac:dyDescent="0.3">
      <c r="A266" s="65"/>
      <c r="B266" s="65"/>
      <c r="C266" s="65"/>
      <c r="D266" s="65"/>
      <c r="E266" s="65"/>
      <c r="F266" s="65"/>
      <c r="G266" s="65"/>
      <c r="H266" s="65"/>
      <c r="I266" s="65"/>
      <c r="J266" s="65"/>
      <c r="K266" s="65"/>
    </row>
    <row r="267" spans="1:11" x14ac:dyDescent="0.3">
      <c r="A267" s="65"/>
      <c r="B267" s="65"/>
      <c r="C267" s="65"/>
      <c r="D267" s="65"/>
      <c r="E267" s="65"/>
      <c r="F267" s="65"/>
      <c r="G267" s="65"/>
      <c r="H267" s="65"/>
      <c r="I267" s="65"/>
      <c r="J267" s="65"/>
      <c r="K267" s="65"/>
    </row>
    <row r="268" spans="1:11" x14ac:dyDescent="0.3">
      <c r="A268" s="65"/>
      <c r="B268" s="65"/>
      <c r="C268" s="65"/>
      <c r="D268" s="65"/>
      <c r="E268" s="65"/>
      <c r="F268" s="65"/>
      <c r="G268" s="65"/>
      <c r="H268" s="65"/>
      <c r="I268" s="65"/>
      <c r="J268" s="65"/>
      <c r="K268" s="65"/>
    </row>
    <row r="269" spans="1:11" x14ac:dyDescent="0.3">
      <c r="A269" s="65"/>
      <c r="B269" s="65"/>
      <c r="C269" s="65"/>
      <c r="D269" s="65"/>
      <c r="E269" s="65"/>
      <c r="F269" s="65"/>
      <c r="G269" s="65"/>
      <c r="H269" s="65"/>
      <c r="I269" s="65"/>
      <c r="J269" s="65"/>
      <c r="K269" s="65"/>
    </row>
    <row r="270" spans="1:11" x14ac:dyDescent="0.3">
      <c r="A270" s="65"/>
      <c r="B270" s="65"/>
      <c r="C270" s="65"/>
      <c r="D270" s="65"/>
      <c r="E270" s="65"/>
      <c r="F270" s="65"/>
      <c r="G270" s="65"/>
      <c r="H270" s="65"/>
      <c r="I270" s="65"/>
      <c r="J270" s="65"/>
      <c r="K270" s="65"/>
    </row>
    <row r="271" spans="1:11" x14ac:dyDescent="0.3">
      <c r="A271" s="65"/>
      <c r="B271" s="65"/>
      <c r="C271" s="65"/>
      <c r="D271" s="65"/>
      <c r="E271" s="65"/>
      <c r="F271" s="65"/>
      <c r="G271" s="65"/>
      <c r="H271" s="65"/>
      <c r="I271" s="65"/>
      <c r="J271" s="65"/>
      <c r="K271" s="65"/>
    </row>
    <row r="272" spans="1:11" x14ac:dyDescent="0.3">
      <c r="A272" s="65"/>
      <c r="B272" s="65"/>
      <c r="C272" s="65"/>
      <c r="D272" s="65"/>
      <c r="E272" s="65"/>
      <c r="F272" s="65"/>
      <c r="G272" s="65"/>
      <c r="H272" s="65"/>
      <c r="I272" s="65"/>
      <c r="J272" s="65"/>
      <c r="K272" s="65"/>
    </row>
    <row r="273" spans="1:11" x14ac:dyDescent="0.3">
      <c r="A273" s="65"/>
      <c r="B273" s="65"/>
      <c r="C273" s="65"/>
      <c r="D273" s="65"/>
      <c r="E273" s="65"/>
      <c r="F273" s="65"/>
      <c r="G273" s="65"/>
      <c r="H273" s="65"/>
      <c r="I273" s="65"/>
      <c r="J273" s="65"/>
      <c r="K273" s="65"/>
    </row>
    <row r="274" spans="1:11" x14ac:dyDescent="0.3">
      <c r="A274" s="65"/>
      <c r="B274" s="65"/>
      <c r="C274" s="65"/>
      <c r="D274" s="65"/>
      <c r="E274" s="65"/>
      <c r="F274" s="65"/>
      <c r="G274" s="65"/>
      <c r="H274" s="65"/>
      <c r="I274" s="65"/>
      <c r="J274" s="65"/>
      <c r="K274" s="65"/>
    </row>
    <row r="275" spans="1:11" x14ac:dyDescent="0.3">
      <c r="A275" s="65"/>
      <c r="B275" s="65"/>
      <c r="C275" s="65"/>
      <c r="D275" s="65"/>
      <c r="E275" s="65"/>
      <c r="F275" s="65"/>
      <c r="G275" s="65"/>
      <c r="H275" s="65"/>
      <c r="I275" s="65"/>
      <c r="J275" s="65"/>
      <c r="K275" s="65"/>
    </row>
    <row r="276" spans="1:11" x14ac:dyDescent="0.3">
      <c r="A276" s="65"/>
      <c r="B276" s="65"/>
      <c r="C276" s="65"/>
      <c r="D276" s="65"/>
      <c r="E276" s="65"/>
      <c r="F276" s="65"/>
      <c r="G276" s="65"/>
      <c r="H276" s="65"/>
      <c r="I276" s="65"/>
      <c r="J276" s="65"/>
      <c r="K276" s="65"/>
    </row>
    <row r="277" spans="1:11" x14ac:dyDescent="0.3">
      <c r="A277" s="65"/>
      <c r="B277" s="65"/>
      <c r="C277" s="65"/>
      <c r="D277" s="65"/>
      <c r="E277" s="65"/>
      <c r="F277" s="65"/>
      <c r="G277" s="65"/>
      <c r="H277" s="65"/>
      <c r="I277" s="65"/>
      <c r="J277" s="65"/>
      <c r="K277" s="65"/>
    </row>
    <row r="278" spans="1:11" x14ac:dyDescent="0.3">
      <c r="A278" s="65"/>
      <c r="B278" s="65"/>
      <c r="C278" s="65"/>
      <c r="D278" s="65"/>
      <c r="E278" s="65"/>
      <c r="F278" s="65"/>
      <c r="G278" s="65"/>
      <c r="H278" s="65"/>
      <c r="I278" s="65"/>
      <c r="J278" s="65"/>
      <c r="K278" s="65"/>
    </row>
    <row r="279" spans="1:11" x14ac:dyDescent="0.3">
      <c r="A279" s="65"/>
      <c r="B279" s="65"/>
      <c r="C279" s="65"/>
      <c r="D279" s="65"/>
      <c r="E279" s="65"/>
      <c r="F279" s="65"/>
      <c r="G279" s="65"/>
      <c r="H279" s="65"/>
      <c r="I279" s="65"/>
      <c r="J279" s="65"/>
      <c r="K279" s="65"/>
    </row>
    <row r="280" spans="1:11" x14ac:dyDescent="0.3">
      <c r="A280" s="65"/>
      <c r="B280" s="65"/>
      <c r="C280" s="65"/>
      <c r="D280" s="65"/>
      <c r="E280" s="65"/>
      <c r="F280" s="65"/>
      <c r="G280" s="65"/>
      <c r="H280" s="65"/>
      <c r="I280" s="65"/>
      <c r="J280" s="65"/>
      <c r="K280" s="65"/>
    </row>
    <row r="281" spans="1:11" x14ac:dyDescent="0.3">
      <c r="A281" s="65"/>
      <c r="B281" s="65"/>
      <c r="C281" s="65"/>
      <c r="D281" s="65"/>
      <c r="E281" s="65"/>
      <c r="F281" s="65"/>
      <c r="G281" s="65"/>
      <c r="H281" s="65"/>
      <c r="I281" s="65"/>
      <c r="J281" s="65"/>
      <c r="K281" s="65"/>
    </row>
    <row r="282" spans="1:11" x14ac:dyDescent="0.3">
      <c r="A282" s="65"/>
      <c r="B282" s="65"/>
      <c r="C282" s="65"/>
      <c r="D282" s="65"/>
      <c r="E282" s="65"/>
      <c r="F282" s="65"/>
      <c r="G282" s="65"/>
      <c r="H282" s="65"/>
      <c r="I282" s="65"/>
      <c r="J282" s="65"/>
      <c r="K282" s="65"/>
    </row>
    <row r="283" spans="1:11" x14ac:dyDescent="0.3">
      <c r="A283" s="65"/>
      <c r="B283" s="65"/>
      <c r="C283" s="65"/>
      <c r="D283" s="65"/>
      <c r="E283" s="65"/>
      <c r="F283" s="65"/>
      <c r="G283" s="65"/>
      <c r="H283" s="65"/>
      <c r="I283" s="65"/>
      <c r="J283" s="65"/>
      <c r="K283" s="65"/>
    </row>
    <row r="284" spans="1:11" x14ac:dyDescent="0.3">
      <c r="A284" s="65"/>
      <c r="B284" s="65"/>
      <c r="C284" s="65"/>
      <c r="D284" s="65"/>
      <c r="E284" s="65"/>
      <c r="F284" s="65"/>
      <c r="G284" s="65"/>
      <c r="H284" s="65"/>
      <c r="I284" s="65"/>
      <c r="J284" s="65"/>
      <c r="K284" s="65"/>
    </row>
    <row r="285" spans="1:11" x14ac:dyDescent="0.3">
      <c r="A285" s="65"/>
      <c r="B285" s="65"/>
      <c r="C285" s="65"/>
      <c r="D285" s="65"/>
      <c r="E285" s="65"/>
      <c r="F285" s="65"/>
      <c r="G285" s="65"/>
      <c r="H285" s="65"/>
      <c r="I285" s="65"/>
      <c r="J285" s="65"/>
      <c r="K285" s="65"/>
    </row>
  </sheetData>
  <sheetProtection algorithmName="SHA-512" hashValue="MlOhANVCyXUW4m9En4G3EDOOd3MgbWeO8BghRK52VisXMAIRs9Q3v4+d3tMRSwN0le/KorUfALqA69gqQ0TOdw==" saltValue="Ec2a2LQSu6ANZUwjCs/G9Q==" spinCount="100000" sheet="1" objects="1" scenarios="1" selectLockedCells="1"/>
  <mergeCells count="119">
    <mergeCell ref="W23:Z27"/>
    <mergeCell ref="M55:X56"/>
    <mergeCell ref="M47:V47"/>
    <mergeCell ref="E40:H40"/>
    <mergeCell ref="D41:H41"/>
    <mergeCell ref="F42:H42"/>
    <mergeCell ref="R29:V29"/>
    <mergeCell ref="W29:Z29"/>
    <mergeCell ref="R30:V30"/>
    <mergeCell ref="W30:Z30"/>
    <mergeCell ref="R31:V31"/>
    <mergeCell ref="W31:Z31"/>
    <mergeCell ref="R32:V32"/>
    <mergeCell ref="W32:Z32"/>
    <mergeCell ref="R33:V33"/>
    <mergeCell ref="W33:Z33"/>
    <mergeCell ref="A32:D32"/>
    <mergeCell ref="A24:D24"/>
    <mergeCell ref="A25:D25"/>
    <mergeCell ref="A27:D27"/>
    <mergeCell ref="A28:D28"/>
    <mergeCell ref="A26:D26"/>
    <mergeCell ref="A29:D29"/>
    <mergeCell ref="A30:D30"/>
    <mergeCell ref="A1:K1"/>
    <mergeCell ref="A2:K2"/>
    <mergeCell ref="C35:H35"/>
    <mergeCell ref="A44:K44"/>
    <mergeCell ref="A45:K45"/>
    <mergeCell ref="A46:K46"/>
    <mergeCell ref="A47:K47"/>
    <mergeCell ref="I48:K48"/>
    <mergeCell ref="I70:K70"/>
    <mergeCell ref="I63:K63"/>
    <mergeCell ref="I64:K64"/>
    <mergeCell ref="I65:K65"/>
    <mergeCell ref="A20:K20"/>
    <mergeCell ref="A17:C19"/>
    <mergeCell ref="A12:C12"/>
    <mergeCell ref="D12:F12"/>
    <mergeCell ref="G5:J5"/>
    <mergeCell ref="A4:J4"/>
    <mergeCell ref="I35:K35"/>
    <mergeCell ref="I68:K68"/>
    <mergeCell ref="I62:K62"/>
    <mergeCell ref="I49:K49"/>
    <mergeCell ref="I54:K54"/>
    <mergeCell ref="I66:K66"/>
    <mergeCell ref="A76:G76"/>
    <mergeCell ref="I75:K75"/>
    <mergeCell ref="I67:K67"/>
    <mergeCell ref="I57:K57"/>
    <mergeCell ref="I58:K58"/>
    <mergeCell ref="I59:K59"/>
    <mergeCell ref="I60:K60"/>
    <mergeCell ref="I61:K61"/>
    <mergeCell ref="A33:K33"/>
    <mergeCell ref="A34:K34"/>
    <mergeCell ref="D36:H36"/>
    <mergeCell ref="F38:H38"/>
    <mergeCell ref="E39:H39"/>
    <mergeCell ref="I55:K55"/>
    <mergeCell ref="I56:K56"/>
    <mergeCell ref="I36:K36"/>
    <mergeCell ref="I37:K37"/>
    <mergeCell ref="I38:K38"/>
    <mergeCell ref="I39:K39"/>
    <mergeCell ref="I40:K40"/>
    <mergeCell ref="I41:K41"/>
    <mergeCell ref="I42:K42"/>
    <mergeCell ref="I43:K43"/>
    <mergeCell ref="E23:K23"/>
    <mergeCell ref="A5:C5"/>
    <mergeCell ref="A6:C10"/>
    <mergeCell ref="D5:F5"/>
    <mergeCell ref="G19:J19"/>
    <mergeCell ref="D17:F17"/>
    <mergeCell ref="D18:F18"/>
    <mergeCell ref="D19:F19"/>
    <mergeCell ref="A13:K13"/>
    <mergeCell ref="A21:K21"/>
    <mergeCell ref="A22:K22"/>
    <mergeCell ref="A23:D23"/>
    <mergeCell ref="A3:K3"/>
    <mergeCell ref="A15:K15"/>
    <mergeCell ref="A14:K14"/>
    <mergeCell ref="G16:J16"/>
    <mergeCell ref="A16:C16"/>
    <mergeCell ref="D16:F16"/>
    <mergeCell ref="G17:J17"/>
    <mergeCell ref="G18:J18"/>
    <mergeCell ref="G6:J6"/>
    <mergeCell ref="G7:J7"/>
    <mergeCell ref="G8:J8"/>
    <mergeCell ref="G9:J9"/>
    <mergeCell ref="G10:J10"/>
    <mergeCell ref="G12:J12"/>
    <mergeCell ref="D6:F6"/>
    <mergeCell ref="D7:F7"/>
    <mergeCell ref="D8:F8"/>
    <mergeCell ref="D9:F9"/>
    <mergeCell ref="D10:F10"/>
    <mergeCell ref="A11:K11"/>
    <mergeCell ref="I50:K50"/>
    <mergeCell ref="I51:K51"/>
    <mergeCell ref="I52:K52"/>
    <mergeCell ref="I71:K71"/>
    <mergeCell ref="I72:K72"/>
    <mergeCell ref="I73:K73"/>
    <mergeCell ref="E32:K32"/>
    <mergeCell ref="A31:D31"/>
    <mergeCell ref="E24:K24"/>
    <mergeCell ref="E25:K25"/>
    <mergeCell ref="E26:K26"/>
    <mergeCell ref="E27:K27"/>
    <mergeCell ref="E28:K28"/>
    <mergeCell ref="E29:K29"/>
    <mergeCell ref="E30:K30"/>
    <mergeCell ref="E31:K31"/>
  </mergeCells>
  <conditionalFormatting sqref="H49:H75">
    <cfRule type="containsText" dxfId="3" priority="1" operator="containsText" text="NO">
      <formula>NOT(ISERROR(SEARCH("NO",H49)))</formula>
    </cfRule>
    <cfRule type="containsText" dxfId="2" priority="2" operator="containsText" text="YES">
      <formula>NOT(ISERROR(SEARCH("YES",H49)))</formula>
    </cfRule>
  </conditionalFormatting>
  <dataValidations count="12">
    <dataValidation type="list" allowBlank="1" showInputMessage="1" showErrorMessage="1" sqref="K5:K10 K12 K16:K19" xr:uid="{475942B0-CDF5-43E1-ADF6-DBFB6775435D}">
      <formula1>$O$5:$P$5</formula1>
    </dataValidation>
    <dataValidation type="list" allowBlank="1" showInputMessage="1" showErrorMessage="1" sqref="B50:B52 B55:B68 B71:B74" xr:uid="{81653F94-6B23-4685-BDF9-556F3AB2CDB1}">
      <formula1>$B$36:$B$43</formula1>
    </dataValidation>
    <dataValidation type="list" allowBlank="1" showInputMessage="1" showErrorMessage="1" sqref="C50:C52 C55:C68 C71:C73" xr:uid="{5D714C05-556E-44E4-9156-67B14EA3D0D9}">
      <formula1>INDIRECT(B50)</formula1>
    </dataValidation>
    <dataValidation allowBlank="1" showInputMessage="1" showErrorMessage="1" prompt="e.g. Landfill" sqref="G5:J5" xr:uid="{55F030E3-D629-4D1A-8E9C-DC942C083AE9}"/>
    <dataValidation allowBlank="1" showInputMessage="1" showErrorMessage="1" prompt="e.g. Paper Recycling or Mixed Recycling" sqref="G6:J6" xr:uid="{7FC5CDDA-6AF9-4365-99F5-EF6511B756D6}"/>
    <dataValidation allowBlank="1" showInputMessage="1" showErrorMessage="1" prompt="e.g. Cardboard Recycling or Mixed Recycling" sqref="G7:J7" xr:uid="{E2104611-F412-4C41-824A-330BE9675701}"/>
    <dataValidation allowBlank="1" showInputMessage="1" showErrorMessage="1" prompt="e.g. Mixed Recycling" sqref="G8:J8 G10:J10" xr:uid="{725DABA8-5F7B-4B05-AB37-AE011090ACB8}"/>
    <dataValidation allowBlank="1" showInputMessage="1" showErrorMessage="1" prompt="e.g. Glass Recycling or Mixed Recycling" sqref="G9:J9" xr:uid="{A96392E9-E095-4D17-B5AB-D09E090DA0FF}"/>
    <dataValidation allowBlank="1" showInputMessage="1" showErrorMessage="1" prompt="e.g. Compost Service" sqref="G12:J12" xr:uid="{C547411D-ECCA-422E-8451-04E550DBE544}"/>
    <dataValidation allowBlank="1" showInputMessage="1" showErrorMessage="1" prompt="e.g. Confirmation of service provider" sqref="G16:J16 G19:J19" xr:uid="{98BBC419-70E4-4424-9ACB-69EEE1B9FE22}"/>
    <dataValidation allowBlank="1" showInputMessage="1" showErrorMessage="1" prompt="e.g. Battery Recycling Service" sqref="G17:J17" xr:uid="{B7ABB45E-B084-421F-A884-D5D110116E69}"/>
    <dataValidation allowBlank="1" showInputMessage="1" showErrorMessage="1" prompt="e.g. Return Scheme" sqref="G18:J18" xr:uid="{9B874768-93BF-42FF-8520-E98155B8883A}"/>
  </dataValidations>
  <pageMargins left="0.7" right="0.7" top="0.75" bottom="0.75" header="0.3" footer="0.3"/>
  <pageSetup orientation="portrait" r:id="rId1"/>
  <ignoredErrors>
    <ignoredError sqref="F5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9386B-321D-4455-8497-F0D4F080E438}">
  <sheetPr codeName="Sheet4">
    <tabColor rgb="FF00B050"/>
  </sheetPr>
  <dimension ref="A1:N62"/>
  <sheetViews>
    <sheetView showGridLines="0" tabSelected="1" topLeftCell="A5" zoomScaleNormal="100" workbookViewId="0">
      <selection activeCell="C27" sqref="C27"/>
    </sheetView>
  </sheetViews>
  <sheetFormatPr defaultColWidth="9.109375" defaultRowHeight="14.4" x14ac:dyDescent="0.3"/>
  <cols>
    <col min="1" max="1" width="21.6640625" style="1" customWidth="1"/>
    <col min="2" max="2" width="18.6640625" style="1" customWidth="1"/>
    <col min="3" max="3" width="16.44140625" style="1" customWidth="1"/>
    <col min="4" max="4" width="17.33203125" style="1" bestFit="1" customWidth="1"/>
    <col min="5" max="5" width="12.44140625" style="1" customWidth="1"/>
    <col min="6" max="6" width="14.109375" style="1" customWidth="1"/>
    <col min="7" max="7" width="15.88671875" style="1" customWidth="1"/>
    <col min="8" max="16384" width="9.109375" style="1"/>
  </cols>
  <sheetData>
    <row r="1" spans="1:13" s="18" customFormat="1" ht="69.599999999999994" customHeight="1" thickBot="1" x14ac:dyDescent="0.5">
      <c r="A1" s="338" t="s">
        <v>128</v>
      </c>
      <c r="B1" s="339"/>
      <c r="C1" s="339"/>
      <c r="D1" s="339"/>
      <c r="E1" s="339"/>
      <c r="F1" s="339"/>
      <c r="G1" s="339"/>
      <c r="H1" s="339"/>
      <c r="I1" s="339"/>
      <c r="J1" s="339"/>
      <c r="K1" s="339"/>
      <c r="L1" s="340"/>
    </row>
    <row r="2" spans="1:13" ht="18" customHeight="1" x14ac:dyDescent="0.3">
      <c r="A2" s="283" t="s">
        <v>129</v>
      </c>
      <c r="B2" s="284"/>
      <c r="C2" s="284"/>
      <c r="D2" s="284"/>
      <c r="E2" s="284"/>
      <c r="F2" s="284"/>
      <c r="G2" s="284"/>
      <c r="H2" s="284"/>
      <c r="I2" s="284"/>
      <c r="J2" s="284"/>
      <c r="K2" s="284"/>
      <c r="L2" s="285"/>
      <c r="M2" s="65"/>
    </row>
    <row r="3" spans="1:13" ht="18" x14ac:dyDescent="0.3">
      <c r="A3" s="287" t="s">
        <v>130</v>
      </c>
      <c r="B3" s="341"/>
      <c r="C3" s="341"/>
      <c r="D3" s="341"/>
      <c r="E3" s="341"/>
      <c r="F3" s="341"/>
      <c r="G3" s="341"/>
      <c r="H3" s="341"/>
      <c r="I3" s="341"/>
      <c r="J3" s="341"/>
      <c r="K3" s="341"/>
      <c r="L3" s="342"/>
      <c r="M3" s="65"/>
    </row>
    <row r="4" spans="1:13" ht="14.1" customHeight="1" x14ac:dyDescent="0.3">
      <c r="A4" s="19"/>
      <c r="B4" s="41"/>
      <c r="C4" s="41"/>
      <c r="D4" s="41"/>
      <c r="E4" s="41"/>
      <c r="F4" s="41"/>
      <c r="G4" s="41"/>
      <c r="H4" s="41"/>
      <c r="I4" s="41"/>
      <c r="J4" s="41"/>
      <c r="K4" s="41"/>
      <c r="L4" s="20"/>
      <c r="M4" s="65"/>
    </row>
    <row r="5" spans="1:13" x14ac:dyDescent="0.3">
      <c r="A5" s="335" t="s">
        <v>131</v>
      </c>
      <c r="B5" s="153"/>
      <c r="C5" s="153"/>
      <c r="D5" s="153"/>
      <c r="E5" s="153"/>
      <c r="F5" s="153"/>
      <c r="G5" s="153"/>
      <c r="H5" s="153"/>
      <c r="I5" s="153"/>
      <c r="J5" s="153"/>
      <c r="K5" s="153"/>
      <c r="L5" s="154"/>
      <c r="M5" s="65"/>
    </row>
    <row r="6" spans="1:13" ht="14.1" customHeight="1" x14ac:dyDescent="0.3">
      <c r="A6" s="335" t="s">
        <v>132</v>
      </c>
      <c r="B6" s="153"/>
      <c r="C6" s="153"/>
      <c r="D6" s="153"/>
      <c r="E6" s="153"/>
      <c r="F6" s="153"/>
      <c r="G6" s="153"/>
      <c r="H6" s="41"/>
      <c r="I6" s="41"/>
      <c r="J6" s="41"/>
      <c r="K6" s="41"/>
      <c r="L6" s="20"/>
      <c r="M6" s="65"/>
    </row>
    <row r="7" spans="1:13" ht="14.1" customHeight="1" x14ac:dyDescent="0.3">
      <c r="A7" s="75"/>
      <c r="B7" s="110"/>
      <c r="C7" s="110"/>
      <c r="D7" s="110"/>
      <c r="E7" s="110"/>
      <c r="F7" s="110"/>
      <c r="G7" s="110"/>
      <c r="H7" s="41"/>
      <c r="I7" s="41"/>
      <c r="J7" s="41"/>
      <c r="K7" s="41"/>
      <c r="L7" s="20"/>
      <c r="M7" s="65"/>
    </row>
    <row r="8" spans="1:13" ht="16.8" x14ac:dyDescent="0.3">
      <c r="A8" s="7" t="s">
        <v>94</v>
      </c>
      <c r="B8" s="21" t="s">
        <v>96</v>
      </c>
      <c r="C8" s="21" t="s">
        <v>133</v>
      </c>
      <c r="D8" s="21" t="s">
        <v>134</v>
      </c>
      <c r="E8" s="21" t="s">
        <v>135</v>
      </c>
      <c r="F8" s="21" t="s">
        <v>136</v>
      </c>
      <c r="G8" s="21" t="s">
        <v>137</v>
      </c>
      <c r="H8" s="111"/>
      <c r="I8" s="67"/>
      <c r="J8" s="67"/>
      <c r="K8" s="67"/>
      <c r="L8" s="68"/>
      <c r="M8" s="65"/>
    </row>
    <row r="9" spans="1:13" x14ac:dyDescent="0.3">
      <c r="A9" s="347" t="s">
        <v>99</v>
      </c>
      <c r="B9" s="112" t="s">
        <v>100</v>
      </c>
      <c r="C9" s="84">
        <v>40</v>
      </c>
      <c r="D9" s="113">
        <v>0.53</v>
      </c>
      <c r="E9" s="113">
        <v>0.45</v>
      </c>
      <c r="F9" s="113">
        <v>0.5</v>
      </c>
      <c r="G9" s="113">
        <f t="shared" ref="G9" si="0">D9*E9</f>
        <v>0.23850000000000002</v>
      </c>
      <c r="H9" s="111"/>
      <c r="I9" s="67"/>
      <c r="J9" s="67"/>
      <c r="K9" s="67"/>
      <c r="L9" s="68"/>
      <c r="M9" s="65"/>
    </row>
    <row r="10" spans="1:13" x14ac:dyDescent="0.3">
      <c r="A10" s="348"/>
      <c r="B10" s="37" t="s">
        <v>100</v>
      </c>
      <c r="C10" s="63" t="str">
        <f>IF(SEPARATION!I36="","",SEPARATION!I36)</f>
        <v/>
      </c>
      <c r="D10" s="63"/>
      <c r="E10" s="63"/>
      <c r="F10" s="131"/>
      <c r="G10" s="113" t="str">
        <f>IF(C10="","",D10*E10)</f>
        <v/>
      </c>
      <c r="H10" s="111"/>
      <c r="I10" s="67"/>
      <c r="J10" s="67"/>
      <c r="K10" s="67"/>
      <c r="L10" s="68"/>
      <c r="M10" s="11"/>
    </row>
    <row r="11" spans="1:13" x14ac:dyDescent="0.3">
      <c r="A11" s="343" t="s">
        <v>101</v>
      </c>
      <c r="B11" s="95" t="s">
        <v>102</v>
      </c>
      <c r="C11" s="114">
        <v>80</v>
      </c>
      <c r="D11" s="115">
        <v>0.48</v>
      </c>
      <c r="E11" s="115">
        <v>0.48</v>
      </c>
      <c r="F11" s="115">
        <v>0.93</v>
      </c>
      <c r="G11" s="113">
        <f t="shared" ref="G11:G40" si="1">IF(C11="","",D11*E11)</f>
        <v>0.23039999999999999</v>
      </c>
      <c r="H11" s="111"/>
      <c r="I11" s="67"/>
      <c r="J11" s="67"/>
      <c r="K11" s="67"/>
      <c r="L11" s="68"/>
      <c r="M11" s="65"/>
    </row>
    <row r="12" spans="1:13" x14ac:dyDescent="0.3">
      <c r="A12" s="344"/>
      <c r="B12" s="37" t="s">
        <v>102</v>
      </c>
      <c r="C12" s="114">
        <v>120</v>
      </c>
      <c r="D12" s="115">
        <v>0.48</v>
      </c>
      <c r="E12" s="115">
        <v>0.48</v>
      </c>
      <c r="F12" s="115">
        <v>0.93</v>
      </c>
      <c r="G12" s="113">
        <f t="shared" si="1"/>
        <v>0.23039999999999999</v>
      </c>
      <c r="H12" s="111"/>
      <c r="I12" s="67"/>
      <c r="J12" s="67"/>
      <c r="K12" s="67"/>
      <c r="L12" s="68"/>
      <c r="M12" s="65"/>
    </row>
    <row r="13" spans="1:13" x14ac:dyDescent="0.3">
      <c r="A13" s="344"/>
      <c r="B13" s="37" t="s">
        <v>102</v>
      </c>
      <c r="C13" s="114">
        <v>140</v>
      </c>
      <c r="D13" s="115">
        <v>0.55000000000000004</v>
      </c>
      <c r="E13" s="115">
        <v>0.53500000000000003</v>
      </c>
      <c r="F13" s="115">
        <v>0.92</v>
      </c>
      <c r="G13" s="113">
        <f t="shared" si="1"/>
        <v>0.29425000000000007</v>
      </c>
      <c r="H13" s="111"/>
      <c r="I13" s="67"/>
      <c r="J13" s="67"/>
      <c r="K13" s="67"/>
      <c r="L13" s="68"/>
      <c r="M13" s="65"/>
    </row>
    <row r="14" spans="1:13" x14ac:dyDescent="0.3">
      <c r="A14" s="344"/>
      <c r="B14" s="37" t="s">
        <v>102</v>
      </c>
      <c r="C14" s="102">
        <v>240</v>
      </c>
      <c r="D14" s="113">
        <v>0.73</v>
      </c>
      <c r="E14" s="113">
        <v>0.57999999999999996</v>
      </c>
      <c r="F14" s="113">
        <v>1.075</v>
      </c>
      <c r="G14" s="113">
        <f t="shared" si="1"/>
        <v>0.42339999999999994</v>
      </c>
      <c r="H14" s="111"/>
      <c r="I14" s="67"/>
      <c r="J14" s="67"/>
      <c r="K14" s="67"/>
      <c r="L14" s="68"/>
      <c r="M14" s="65"/>
    </row>
    <row r="15" spans="1:13" x14ac:dyDescent="0.3">
      <c r="A15" s="344"/>
      <c r="B15" s="38" t="s">
        <v>102</v>
      </c>
      <c r="C15" s="114">
        <v>660</v>
      </c>
      <c r="D15" s="115">
        <v>0.78400000000000003</v>
      </c>
      <c r="E15" s="115">
        <v>1.37</v>
      </c>
      <c r="F15" s="115">
        <v>1.2150000000000001</v>
      </c>
      <c r="G15" s="113">
        <f t="shared" si="1"/>
        <v>1.0740800000000001</v>
      </c>
      <c r="H15" s="111"/>
      <c r="I15" s="67"/>
      <c r="J15" s="67"/>
      <c r="K15" s="67"/>
      <c r="L15" s="68"/>
      <c r="M15" s="65"/>
    </row>
    <row r="16" spans="1:13" x14ac:dyDescent="0.3">
      <c r="A16" s="344"/>
      <c r="B16" s="38" t="s">
        <v>102</v>
      </c>
      <c r="C16" s="114">
        <v>1100</v>
      </c>
      <c r="D16" s="92">
        <v>1.26</v>
      </c>
      <c r="E16" s="92">
        <v>1.0649999999999999</v>
      </c>
      <c r="F16" s="115">
        <v>1.2150000000000001</v>
      </c>
      <c r="G16" s="113">
        <f t="shared" si="1"/>
        <v>1.3418999999999999</v>
      </c>
      <c r="H16" s="67"/>
      <c r="I16" s="67"/>
      <c r="J16" s="67"/>
      <c r="K16" s="67"/>
      <c r="L16" s="68"/>
      <c r="M16" s="65"/>
    </row>
    <row r="17" spans="1:12" x14ac:dyDescent="0.3">
      <c r="A17" s="345"/>
      <c r="B17" s="39" t="s">
        <v>102</v>
      </c>
      <c r="C17" s="116" t="str">
        <f>IF(SEPARATION!I37="","",SEPARATION!I37)</f>
        <v/>
      </c>
      <c r="D17" s="63"/>
      <c r="E17" s="63"/>
      <c r="F17" s="63"/>
      <c r="G17" s="113" t="str">
        <f t="shared" si="1"/>
        <v/>
      </c>
      <c r="H17" s="67"/>
      <c r="I17" s="67"/>
      <c r="J17" s="67"/>
      <c r="K17" s="67"/>
      <c r="L17" s="68"/>
    </row>
    <row r="18" spans="1:12" x14ac:dyDescent="0.3">
      <c r="A18" s="343" t="s">
        <v>103</v>
      </c>
      <c r="B18" s="95" t="s">
        <v>104</v>
      </c>
      <c r="C18" s="114">
        <v>1500</v>
      </c>
      <c r="D18" s="113">
        <v>0.95</v>
      </c>
      <c r="E18" s="113">
        <v>2</v>
      </c>
      <c r="F18" s="113">
        <v>1.1000000000000001</v>
      </c>
      <c r="G18" s="113">
        <f t="shared" si="1"/>
        <v>1.9</v>
      </c>
      <c r="H18" s="67"/>
      <c r="I18" s="67"/>
      <c r="J18" s="67"/>
      <c r="K18" s="67"/>
      <c r="L18" s="68"/>
    </row>
    <row r="19" spans="1:12" x14ac:dyDescent="0.3">
      <c r="A19" s="344"/>
      <c r="B19" s="38" t="s">
        <v>104</v>
      </c>
      <c r="C19" s="114">
        <v>3000</v>
      </c>
      <c r="D19" s="113">
        <v>1.5</v>
      </c>
      <c r="E19" s="113">
        <v>2</v>
      </c>
      <c r="F19" s="113">
        <v>1.3</v>
      </c>
      <c r="G19" s="113">
        <f t="shared" si="1"/>
        <v>3</v>
      </c>
      <c r="H19" s="67"/>
      <c r="I19" s="67"/>
      <c r="J19" s="67"/>
      <c r="K19" s="67"/>
      <c r="L19" s="68"/>
    </row>
    <row r="20" spans="1:12" x14ac:dyDescent="0.3">
      <c r="A20" s="344"/>
      <c r="B20" s="38" t="s">
        <v>104</v>
      </c>
      <c r="C20" s="114">
        <v>4500</v>
      </c>
      <c r="D20" s="113">
        <v>1.5</v>
      </c>
      <c r="E20" s="113">
        <v>2</v>
      </c>
      <c r="F20" s="113">
        <v>2</v>
      </c>
      <c r="G20" s="113">
        <f t="shared" si="1"/>
        <v>3</v>
      </c>
      <c r="H20" s="67"/>
      <c r="I20" s="67"/>
      <c r="J20" s="67"/>
      <c r="K20" s="67"/>
      <c r="L20" s="68"/>
    </row>
    <row r="21" spans="1:12" x14ac:dyDescent="0.3">
      <c r="A21" s="345"/>
      <c r="B21" s="39" t="s">
        <v>104</v>
      </c>
      <c r="C21" s="116" t="str">
        <f>IF(SEPARATION!I38="","",SEPARATION!I38)</f>
        <v/>
      </c>
      <c r="D21" s="63"/>
      <c r="E21" s="63"/>
      <c r="F21" s="63"/>
      <c r="G21" s="113" t="str">
        <f t="shared" si="1"/>
        <v/>
      </c>
      <c r="H21" s="67"/>
      <c r="I21" s="67"/>
      <c r="J21" s="67"/>
      <c r="K21" s="67"/>
      <c r="L21" s="68"/>
    </row>
    <row r="22" spans="1:12" x14ac:dyDescent="0.3">
      <c r="A22" s="343" t="s">
        <v>138</v>
      </c>
      <c r="B22" s="95" t="s">
        <v>106</v>
      </c>
      <c r="C22" s="114">
        <v>3000</v>
      </c>
      <c r="D22" s="113">
        <v>3.5</v>
      </c>
      <c r="E22" s="113">
        <v>1.8</v>
      </c>
      <c r="F22" s="113">
        <v>0.8</v>
      </c>
      <c r="G22" s="113">
        <f t="shared" si="1"/>
        <v>6.3</v>
      </c>
      <c r="H22" s="67"/>
      <c r="I22" s="67"/>
      <c r="J22" s="67"/>
      <c r="K22" s="67"/>
      <c r="L22" s="68"/>
    </row>
    <row r="23" spans="1:12" x14ac:dyDescent="0.3">
      <c r="A23" s="344"/>
      <c r="B23" s="38" t="s">
        <v>106</v>
      </c>
      <c r="C23" s="114">
        <v>9000</v>
      </c>
      <c r="D23" s="113">
        <v>3.8</v>
      </c>
      <c r="E23" s="113">
        <v>1.8</v>
      </c>
      <c r="F23" s="113">
        <v>1.9</v>
      </c>
      <c r="G23" s="113">
        <f t="shared" si="1"/>
        <v>6.84</v>
      </c>
      <c r="H23" s="67"/>
      <c r="I23" s="67"/>
      <c r="J23" s="67"/>
      <c r="K23" s="67"/>
      <c r="L23" s="68"/>
    </row>
    <row r="24" spans="1:12" x14ac:dyDescent="0.3">
      <c r="A24" s="345"/>
      <c r="B24" s="39" t="s">
        <v>106</v>
      </c>
      <c r="C24" s="116" t="str">
        <f>IF(SEPARATION!I39="","",SEPARATION!I39)</f>
        <v/>
      </c>
      <c r="D24" s="116"/>
      <c r="E24" s="116"/>
      <c r="F24" s="116"/>
      <c r="G24" s="113" t="str">
        <f t="shared" si="1"/>
        <v/>
      </c>
      <c r="H24" s="67"/>
      <c r="I24" s="67"/>
      <c r="J24" s="67"/>
      <c r="K24" s="67"/>
      <c r="L24" s="68"/>
    </row>
    <row r="25" spans="1:12" x14ac:dyDescent="0.3">
      <c r="A25" s="343" t="s">
        <v>107</v>
      </c>
      <c r="B25" s="95" t="s">
        <v>108</v>
      </c>
      <c r="C25" s="114">
        <v>15000</v>
      </c>
      <c r="D25" s="113">
        <v>4.7</v>
      </c>
      <c r="E25" s="113">
        <v>2.5</v>
      </c>
      <c r="F25" s="113">
        <v>2</v>
      </c>
      <c r="G25" s="113">
        <f t="shared" si="1"/>
        <v>11.75</v>
      </c>
      <c r="H25" s="67"/>
      <c r="I25" s="67"/>
      <c r="J25" s="67"/>
      <c r="K25" s="67"/>
      <c r="L25" s="68"/>
    </row>
    <row r="26" spans="1:12" x14ac:dyDescent="0.3">
      <c r="A26" s="344"/>
      <c r="B26" s="38" t="s">
        <v>108</v>
      </c>
      <c r="C26" s="114">
        <v>30000</v>
      </c>
      <c r="D26" s="113">
        <v>6.5</v>
      </c>
      <c r="E26" s="113">
        <v>2.5</v>
      </c>
      <c r="F26" s="113">
        <v>2.7</v>
      </c>
      <c r="G26" s="113">
        <f t="shared" si="1"/>
        <v>16.25</v>
      </c>
      <c r="H26" s="67"/>
      <c r="I26" s="67"/>
      <c r="J26" s="67"/>
      <c r="K26" s="67"/>
      <c r="L26" s="68"/>
    </row>
    <row r="27" spans="1:12" x14ac:dyDescent="0.3">
      <c r="A27" s="345"/>
      <c r="B27" s="39" t="s">
        <v>108</v>
      </c>
      <c r="C27" s="116" t="str">
        <f>IF(SEPARATION!I40="","",SEPARATION!I40)</f>
        <v/>
      </c>
      <c r="D27" s="63"/>
      <c r="E27" s="63"/>
      <c r="F27" s="63"/>
      <c r="G27" s="113" t="str">
        <f t="shared" si="1"/>
        <v/>
      </c>
      <c r="H27" s="67"/>
      <c r="I27" s="67"/>
      <c r="J27" s="67"/>
      <c r="K27" s="67"/>
      <c r="L27" s="68"/>
    </row>
    <row r="28" spans="1:12" x14ac:dyDescent="0.3">
      <c r="A28" s="343" t="s">
        <v>139</v>
      </c>
      <c r="B28" s="95" t="s">
        <v>110</v>
      </c>
      <c r="C28" s="102">
        <v>700</v>
      </c>
      <c r="D28" s="113">
        <v>0.8</v>
      </c>
      <c r="E28" s="113">
        <v>0.8</v>
      </c>
      <c r="F28" s="113">
        <v>1</v>
      </c>
      <c r="G28" s="113">
        <f t="shared" si="1"/>
        <v>0.64000000000000012</v>
      </c>
      <c r="H28" s="67"/>
      <c r="I28" s="67"/>
      <c r="J28" s="67"/>
      <c r="K28" s="67"/>
      <c r="L28" s="68"/>
    </row>
    <row r="29" spans="1:12" x14ac:dyDescent="0.3">
      <c r="A29" s="345"/>
      <c r="B29" s="39" t="s">
        <v>110</v>
      </c>
      <c r="C29" s="116" t="str">
        <f>IF(SEPARATION!I41="","",SEPARATION!I41)</f>
        <v/>
      </c>
      <c r="D29" s="63"/>
      <c r="E29" s="63"/>
      <c r="F29" s="63"/>
      <c r="G29" s="113" t="str">
        <f t="shared" si="1"/>
        <v/>
      </c>
      <c r="H29" s="67"/>
      <c r="I29" s="67"/>
      <c r="J29" s="67"/>
      <c r="K29" s="67"/>
      <c r="L29" s="68"/>
    </row>
    <row r="30" spans="1:12" x14ac:dyDescent="0.3">
      <c r="A30" s="346" t="s">
        <v>111</v>
      </c>
      <c r="B30" s="95" t="s">
        <v>112</v>
      </c>
      <c r="C30" s="114">
        <v>1000</v>
      </c>
      <c r="D30" s="113">
        <v>1</v>
      </c>
      <c r="E30" s="113">
        <v>1</v>
      </c>
      <c r="F30" s="113">
        <v>1</v>
      </c>
      <c r="G30" s="113">
        <f t="shared" si="1"/>
        <v>1</v>
      </c>
      <c r="H30" s="67"/>
      <c r="I30" s="67"/>
      <c r="J30" s="67"/>
      <c r="K30" s="67"/>
      <c r="L30" s="68"/>
    </row>
    <row r="31" spans="1:12" x14ac:dyDescent="0.3">
      <c r="A31" s="346"/>
      <c r="B31" s="38" t="s">
        <v>112</v>
      </c>
      <c r="C31" s="114">
        <v>2000</v>
      </c>
      <c r="D31" s="113">
        <v>1</v>
      </c>
      <c r="E31" s="113">
        <v>2</v>
      </c>
      <c r="F31" s="113">
        <v>1</v>
      </c>
      <c r="G31" s="113">
        <f t="shared" si="1"/>
        <v>2</v>
      </c>
      <c r="H31" s="67"/>
      <c r="I31" s="67"/>
      <c r="J31" s="67"/>
      <c r="K31" s="67"/>
      <c r="L31" s="68"/>
    </row>
    <row r="32" spans="1:12" x14ac:dyDescent="0.3">
      <c r="A32" s="346"/>
      <c r="B32" s="38" t="s">
        <v>112</v>
      </c>
      <c r="C32" s="114">
        <v>3000</v>
      </c>
      <c r="D32" s="113">
        <v>2</v>
      </c>
      <c r="E32" s="113">
        <v>1.5</v>
      </c>
      <c r="F32" s="113">
        <v>1</v>
      </c>
      <c r="G32" s="113">
        <f t="shared" si="1"/>
        <v>3</v>
      </c>
      <c r="H32" s="67"/>
      <c r="I32" s="67"/>
      <c r="J32" s="67"/>
      <c r="K32" s="67"/>
      <c r="L32" s="68"/>
    </row>
    <row r="33" spans="1:14" x14ac:dyDescent="0.3">
      <c r="A33" s="346"/>
      <c r="B33" s="38" t="s">
        <v>112</v>
      </c>
      <c r="C33" s="116" t="str">
        <f>IF(SEPARATION!I42="","",SEPARATION!I42)</f>
        <v/>
      </c>
      <c r="D33" s="63"/>
      <c r="E33" s="63"/>
      <c r="F33" s="63"/>
      <c r="G33" s="113" t="str">
        <f t="shared" si="1"/>
        <v/>
      </c>
      <c r="H33" s="67"/>
      <c r="I33" s="67"/>
      <c r="J33" s="67"/>
      <c r="K33" s="67"/>
      <c r="L33" s="68"/>
      <c r="M33" s="65"/>
      <c r="N33" s="65"/>
    </row>
    <row r="34" spans="1:14" x14ac:dyDescent="0.3">
      <c r="A34" s="343" t="s">
        <v>113</v>
      </c>
      <c r="B34" s="95" t="s">
        <v>114</v>
      </c>
      <c r="C34" s="116" t="str">
        <f>IF(SEPARATION!C43="","",SEPARATION!C43)</f>
        <v/>
      </c>
      <c r="D34" s="63"/>
      <c r="E34" s="63"/>
      <c r="F34" s="63"/>
      <c r="G34" s="113" t="str">
        <f t="shared" si="1"/>
        <v/>
      </c>
      <c r="H34" s="67"/>
      <c r="I34" s="67"/>
      <c r="J34" s="67"/>
      <c r="K34" s="67"/>
      <c r="L34" s="68"/>
      <c r="M34" s="65"/>
      <c r="N34" s="65"/>
    </row>
    <row r="35" spans="1:14" x14ac:dyDescent="0.3">
      <c r="A35" s="344"/>
      <c r="B35" s="38" t="s">
        <v>114</v>
      </c>
      <c r="C35" s="116" t="str">
        <f>IF(SEPARATION!D43="","",SEPARATION!D43)</f>
        <v/>
      </c>
      <c r="D35" s="63"/>
      <c r="E35" s="63"/>
      <c r="F35" s="63"/>
      <c r="G35" s="113" t="str">
        <f t="shared" si="1"/>
        <v/>
      </c>
      <c r="H35" s="67"/>
      <c r="I35" s="67"/>
      <c r="J35" s="67"/>
      <c r="K35" s="67"/>
      <c r="L35" s="68"/>
      <c r="M35" s="65"/>
      <c r="N35" s="65"/>
    </row>
    <row r="36" spans="1:14" x14ac:dyDescent="0.3">
      <c r="A36" s="344"/>
      <c r="B36" s="38" t="s">
        <v>114</v>
      </c>
      <c r="C36" s="116" t="str">
        <f>IF(SEPARATION!E43="","",SEPARATION!E43)</f>
        <v/>
      </c>
      <c r="D36" s="63"/>
      <c r="E36" s="63"/>
      <c r="F36" s="63"/>
      <c r="G36" s="113" t="str">
        <f t="shared" si="1"/>
        <v/>
      </c>
      <c r="H36" s="67"/>
      <c r="I36" s="67"/>
      <c r="J36" s="67"/>
      <c r="K36" s="67"/>
      <c r="L36" s="68"/>
      <c r="M36" s="65"/>
      <c r="N36" s="65"/>
    </row>
    <row r="37" spans="1:14" x14ac:dyDescent="0.3">
      <c r="A37" s="344"/>
      <c r="B37" s="38" t="s">
        <v>114</v>
      </c>
      <c r="C37" s="116" t="str">
        <f>IF(SEPARATION!F43="","",SEPARATION!F43)</f>
        <v/>
      </c>
      <c r="D37" s="63"/>
      <c r="E37" s="63"/>
      <c r="F37" s="63"/>
      <c r="G37" s="113" t="str">
        <f t="shared" si="1"/>
        <v/>
      </c>
      <c r="H37" s="67"/>
      <c r="I37" s="67"/>
      <c r="J37" s="67"/>
      <c r="K37" s="67"/>
      <c r="L37" s="68"/>
      <c r="M37" s="65"/>
      <c r="N37" s="65"/>
    </row>
    <row r="38" spans="1:14" x14ac:dyDescent="0.3">
      <c r="A38" s="344"/>
      <c r="B38" s="38" t="s">
        <v>114</v>
      </c>
      <c r="C38" s="116" t="str">
        <f>IF(SEPARATION!G43="","",SEPARATION!G43)</f>
        <v/>
      </c>
      <c r="D38" s="63"/>
      <c r="E38" s="63"/>
      <c r="F38" s="63"/>
      <c r="G38" s="113" t="str">
        <f t="shared" si="1"/>
        <v/>
      </c>
      <c r="H38" s="67"/>
      <c r="I38" s="67"/>
      <c r="J38" s="67"/>
      <c r="K38" s="67"/>
      <c r="L38" s="68"/>
      <c r="M38" s="65"/>
      <c r="N38" s="65"/>
    </row>
    <row r="39" spans="1:14" x14ac:dyDescent="0.3">
      <c r="A39" s="344"/>
      <c r="B39" s="38" t="s">
        <v>114</v>
      </c>
      <c r="C39" s="116" t="str">
        <f>IF(SEPARATION!H43="","",SEPARATION!H43)</f>
        <v/>
      </c>
      <c r="D39" s="63"/>
      <c r="E39" s="63"/>
      <c r="F39" s="63"/>
      <c r="G39" s="113" t="str">
        <f t="shared" si="1"/>
        <v/>
      </c>
      <c r="H39" s="67"/>
      <c r="I39" s="67"/>
      <c r="J39" s="67"/>
      <c r="K39" s="67"/>
      <c r="L39" s="68"/>
      <c r="M39" s="65"/>
      <c r="N39" s="65"/>
    </row>
    <row r="40" spans="1:14" x14ac:dyDescent="0.3">
      <c r="A40" s="345"/>
      <c r="B40" s="39" t="s">
        <v>114</v>
      </c>
      <c r="C40" s="116" t="str">
        <f>IF(SEPARATION!I43="","",SEPARATION!I43)</f>
        <v/>
      </c>
      <c r="D40" s="63"/>
      <c r="E40" s="63"/>
      <c r="F40" s="63"/>
      <c r="G40" s="113" t="str">
        <f t="shared" si="1"/>
        <v/>
      </c>
      <c r="H40" s="67"/>
      <c r="I40" s="67"/>
      <c r="J40" s="67"/>
      <c r="K40" s="67"/>
      <c r="L40" s="68"/>
      <c r="M40" s="65"/>
      <c r="N40" s="65"/>
    </row>
    <row r="41" spans="1:14" x14ac:dyDescent="0.3">
      <c r="A41" s="185"/>
      <c r="B41" s="186"/>
      <c r="C41" s="186"/>
      <c r="D41" s="186"/>
      <c r="E41" s="186"/>
      <c r="F41" s="186"/>
      <c r="G41" s="186"/>
      <c r="H41" s="186"/>
      <c r="I41" s="186"/>
      <c r="J41" s="186"/>
      <c r="K41" s="186"/>
      <c r="L41" s="187"/>
      <c r="M41" s="65"/>
      <c r="N41" s="65"/>
    </row>
    <row r="42" spans="1:14" ht="18" x14ac:dyDescent="0.3">
      <c r="A42" s="287" t="s">
        <v>140</v>
      </c>
      <c r="B42" s="341"/>
      <c r="C42" s="341"/>
      <c r="D42" s="341"/>
      <c r="E42" s="341"/>
      <c r="F42" s="341"/>
      <c r="G42" s="341"/>
      <c r="H42" s="341"/>
      <c r="I42" s="341"/>
      <c r="J42" s="341"/>
      <c r="K42" s="341"/>
      <c r="L42" s="342"/>
      <c r="M42" s="65"/>
      <c r="N42" s="65"/>
    </row>
    <row r="43" spans="1:14" ht="109.95" customHeight="1" x14ac:dyDescent="0.3">
      <c r="A43" s="201" t="s">
        <v>141</v>
      </c>
      <c r="B43" s="336"/>
      <c r="C43" s="336"/>
      <c r="D43" s="336"/>
      <c r="E43" s="336"/>
      <c r="F43" s="336"/>
      <c r="G43" s="336"/>
      <c r="H43" s="336"/>
      <c r="I43" s="336"/>
      <c r="J43" s="336"/>
      <c r="K43" s="336"/>
      <c r="L43" s="337"/>
      <c r="M43" s="35"/>
      <c r="N43" s="65"/>
    </row>
    <row r="44" spans="1:14" ht="16.8" x14ac:dyDescent="0.3">
      <c r="A44" s="7" t="s">
        <v>96</v>
      </c>
      <c r="B44" s="21" t="s">
        <v>119</v>
      </c>
      <c r="C44" s="21" t="s">
        <v>137</v>
      </c>
      <c r="D44" s="21" t="s">
        <v>120</v>
      </c>
      <c r="E44" s="319" t="s">
        <v>142</v>
      </c>
      <c r="F44" s="319"/>
      <c r="G44" s="42"/>
      <c r="H44" s="42"/>
      <c r="I44" s="42"/>
      <c r="J44" s="42"/>
      <c r="K44" s="42"/>
      <c r="L44" s="22"/>
      <c r="M44" s="36"/>
      <c r="N44" s="36"/>
    </row>
    <row r="45" spans="1:14" x14ac:dyDescent="0.3">
      <c r="A45" s="80"/>
      <c r="B45" s="63"/>
      <c r="C45" s="113" t="str">
        <f t="array" ref="C45">IF(A45="","",INDEX($G$9:$G$40,MATCH(1,($B$9:$B$40=A45)*($C$9:$C$40=B45),0)))</f>
        <v/>
      </c>
      <c r="D45" s="63"/>
      <c r="E45" s="318" t="str">
        <f>IFERROR(C45*D45,"")</f>
        <v/>
      </c>
      <c r="F45" s="318"/>
      <c r="G45" s="43"/>
      <c r="H45" s="42"/>
      <c r="I45" s="42"/>
      <c r="J45" s="42"/>
      <c r="K45" s="42"/>
      <c r="L45" s="22"/>
      <c r="M45" s="36"/>
      <c r="N45" s="36"/>
    </row>
    <row r="46" spans="1:14" x14ac:dyDescent="0.3">
      <c r="A46" s="80"/>
      <c r="B46" s="63"/>
      <c r="C46" s="113" t="str">
        <f t="array" ref="C46">IF(A46="","",INDEX($G$9:$G$40,MATCH(1,($B$9:$B$40=A46)*($C$9:$C$40=B46),0)))</f>
        <v/>
      </c>
      <c r="D46" s="63"/>
      <c r="E46" s="318" t="str">
        <f>IFERROR(C46*D46,"")</f>
        <v/>
      </c>
      <c r="F46" s="318"/>
      <c r="G46" s="42"/>
      <c r="H46" s="42"/>
      <c r="I46" s="42"/>
      <c r="J46" s="42"/>
      <c r="K46" s="42"/>
      <c r="L46" s="22"/>
      <c r="M46" s="36"/>
      <c r="N46" s="36"/>
    </row>
    <row r="47" spans="1:14" x14ac:dyDescent="0.3">
      <c r="A47" s="80"/>
      <c r="B47" s="63"/>
      <c r="C47" s="113" t="str">
        <f t="array" ref="C47">IF(A47="","",INDEX($G$9:$G$40,MATCH(1,($B$9:$B$40=A47)*($C$9:$C$40=B47),0)))</f>
        <v/>
      </c>
      <c r="D47" s="63"/>
      <c r="E47" s="318" t="str">
        <f t="shared" ref="E47:E58" si="2">IFERROR(C47*D47,"")</f>
        <v/>
      </c>
      <c r="F47" s="318"/>
      <c r="G47" s="42"/>
      <c r="H47" s="42"/>
      <c r="I47" s="42"/>
      <c r="J47" s="42"/>
      <c r="K47" s="42"/>
      <c r="L47" s="22"/>
      <c r="M47" s="36"/>
      <c r="N47" s="36"/>
    </row>
    <row r="48" spans="1:14" x14ac:dyDescent="0.3">
      <c r="A48" s="80"/>
      <c r="B48" s="63"/>
      <c r="C48" s="113" t="str">
        <f t="array" ref="C48">IF(A48="","",INDEX($G$9:$G$40,MATCH(1,($B$9:$B$40=A48)*($C$9:$C$40=B48),0)))</f>
        <v/>
      </c>
      <c r="D48" s="63"/>
      <c r="E48" s="318" t="str">
        <f t="shared" si="2"/>
        <v/>
      </c>
      <c r="F48" s="318"/>
      <c r="G48" s="42"/>
      <c r="H48" s="42"/>
      <c r="I48" s="42"/>
      <c r="J48" s="42"/>
      <c r="K48" s="42"/>
      <c r="L48" s="22"/>
      <c r="M48" s="36"/>
      <c r="N48" s="36"/>
    </row>
    <row r="49" spans="1:14" x14ac:dyDescent="0.3">
      <c r="A49" s="80"/>
      <c r="B49" s="63"/>
      <c r="C49" s="113" t="str">
        <f t="array" ref="C49">IF(A49="","",INDEX($G$9:$G$40,MATCH(1,($B$9:$B$40=A49)*($C$9:$C$40=B49),0)))</f>
        <v/>
      </c>
      <c r="D49" s="63"/>
      <c r="E49" s="318" t="str">
        <f t="shared" si="2"/>
        <v/>
      </c>
      <c r="F49" s="318"/>
      <c r="G49" s="42"/>
      <c r="H49" s="42"/>
      <c r="I49" s="42"/>
      <c r="J49" s="42"/>
      <c r="K49" s="42"/>
      <c r="L49" s="22"/>
      <c r="M49" s="36"/>
      <c r="N49" s="36"/>
    </row>
    <row r="50" spans="1:14" x14ac:dyDescent="0.3">
      <c r="A50" s="80"/>
      <c r="B50" s="63"/>
      <c r="C50" s="113" t="str">
        <f t="array" ref="C50">IF(A50="","",INDEX($G$9:$G$40,MATCH(1,($B$9:$B$40=A50)*($C$9:$C$40=B50),0)))</f>
        <v/>
      </c>
      <c r="D50" s="63"/>
      <c r="E50" s="318" t="str">
        <f t="shared" si="2"/>
        <v/>
      </c>
      <c r="F50" s="318"/>
      <c r="G50" s="42"/>
      <c r="H50" s="42"/>
      <c r="I50" s="42"/>
      <c r="J50" s="42"/>
      <c r="K50" s="42"/>
      <c r="L50" s="22"/>
      <c r="M50" s="36"/>
      <c r="N50" s="36"/>
    </row>
    <row r="51" spans="1:14" x14ac:dyDescent="0.3">
      <c r="A51" s="80"/>
      <c r="B51" s="63" t="s">
        <v>143</v>
      </c>
      <c r="C51" s="113" t="str">
        <f t="array" ref="C51">IF(A51="","",INDEX($G$9:$G$40,MATCH(1,($B$9:$B$40=A51)*($C$9:$C$40=B51),0)))</f>
        <v/>
      </c>
      <c r="D51" s="63"/>
      <c r="E51" s="318" t="str">
        <f t="shared" si="2"/>
        <v/>
      </c>
      <c r="F51" s="318"/>
      <c r="G51" s="42"/>
      <c r="H51" s="42"/>
      <c r="I51" s="42"/>
      <c r="J51" s="42"/>
      <c r="K51" s="42"/>
      <c r="L51" s="22"/>
      <c r="M51" s="65"/>
      <c r="N51" s="65"/>
    </row>
    <row r="52" spans="1:14" x14ac:dyDescent="0.3">
      <c r="A52" s="80"/>
      <c r="B52" s="63" t="s">
        <v>143</v>
      </c>
      <c r="C52" s="113" t="str">
        <f t="array" ref="C52">IF(A52="","",INDEX($G$9:$G$40,MATCH(1,($B$9:$B$40=A52)*($C$9:$C$40=B52),0)))</f>
        <v/>
      </c>
      <c r="D52" s="63"/>
      <c r="E52" s="318" t="str">
        <f t="shared" si="2"/>
        <v/>
      </c>
      <c r="F52" s="318"/>
      <c r="G52" s="64"/>
      <c r="H52" s="42"/>
      <c r="I52" s="42"/>
      <c r="J52" s="42"/>
      <c r="K52" s="42"/>
      <c r="L52" s="22"/>
      <c r="M52" s="65"/>
      <c r="N52" s="65"/>
    </row>
    <row r="53" spans="1:14" x14ac:dyDescent="0.3">
      <c r="A53" s="80"/>
      <c r="B53" s="63" t="s">
        <v>143</v>
      </c>
      <c r="C53" s="113" t="str">
        <f t="array" ref="C53">IF(A53="","",INDEX($G$9:$G$40,MATCH(1,($B$9:$B$40=A53)*($C$9:$C$40=B53),0)))</f>
        <v/>
      </c>
      <c r="D53" s="63"/>
      <c r="E53" s="318" t="str">
        <f t="shared" si="2"/>
        <v/>
      </c>
      <c r="F53" s="318"/>
      <c r="G53" s="42"/>
      <c r="H53" s="42"/>
      <c r="I53" s="42"/>
      <c r="J53" s="42"/>
      <c r="K53" s="42"/>
      <c r="L53" s="22"/>
      <c r="M53" s="65"/>
      <c r="N53" s="65"/>
    </row>
    <row r="54" spans="1:14" x14ac:dyDescent="0.3">
      <c r="A54" s="80"/>
      <c r="B54" s="63" t="s">
        <v>143</v>
      </c>
      <c r="C54" s="113" t="str">
        <f t="array" ref="C54">IF(A54="","",INDEX($G$9:$G$40,MATCH(1,($B$9:$B$40=A54)*($C$9:$C$40=B54),0)))</f>
        <v/>
      </c>
      <c r="D54" s="63"/>
      <c r="E54" s="318" t="str">
        <f t="shared" si="2"/>
        <v/>
      </c>
      <c r="F54" s="318"/>
      <c r="G54" s="42"/>
      <c r="H54" s="42"/>
      <c r="I54" s="42"/>
      <c r="J54" s="42"/>
      <c r="K54" s="42"/>
      <c r="L54" s="22"/>
      <c r="M54" s="65"/>
      <c r="N54" s="65"/>
    </row>
    <row r="55" spans="1:14" x14ac:dyDescent="0.3">
      <c r="A55" s="80"/>
      <c r="B55" s="63" t="s">
        <v>143</v>
      </c>
      <c r="C55" s="113" t="str">
        <f t="array" ref="C55">IF(A55="","",INDEX($G$9:$G$40,MATCH(1,($B$9:$B$40=A55)*($C$9:$C$40=B55),0)))</f>
        <v/>
      </c>
      <c r="D55" s="63"/>
      <c r="E55" s="318" t="str">
        <f t="shared" si="2"/>
        <v/>
      </c>
      <c r="F55" s="318"/>
      <c r="G55" s="42"/>
      <c r="H55" s="42"/>
      <c r="I55" s="42"/>
      <c r="J55" s="42"/>
      <c r="K55" s="42"/>
      <c r="L55" s="22"/>
      <c r="M55" s="65"/>
      <c r="N55" s="65"/>
    </row>
    <row r="56" spans="1:14" x14ac:dyDescent="0.3">
      <c r="A56" s="80"/>
      <c r="B56" s="63" t="s">
        <v>143</v>
      </c>
      <c r="C56" s="113" t="str">
        <f t="array" ref="C56">IF(A56="","",INDEX($G$9:$G$40,MATCH(1,($B$9:$B$40=A56)*($C$9:$C$40=B56),0)))</f>
        <v/>
      </c>
      <c r="D56" s="63"/>
      <c r="E56" s="318" t="str">
        <f t="shared" si="2"/>
        <v/>
      </c>
      <c r="F56" s="318"/>
      <c r="G56" s="42"/>
      <c r="H56" s="42"/>
      <c r="I56" s="42"/>
      <c r="J56" s="42"/>
      <c r="K56" s="42"/>
      <c r="L56" s="22"/>
      <c r="M56" s="65"/>
      <c r="N56" s="65"/>
    </row>
    <row r="57" spans="1:14" x14ac:dyDescent="0.3">
      <c r="A57" s="80"/>
      <c r="B57" s="63" t="s">
        <v>143</v>
      </c>
      <c r="C57" s="113" t="str">
        <f t="array" ref="C57">IF(A57="","",INDEX($G$9:$G$40,MATCH(1,($B$9:$B$40=A57)*($C$9:$C$40=B57),0)))</f>
        <v/>
      </c>
      <c r="D57" s="63"/>
      <c r="E57" s="318" t="str">
        <f t="shared" si="2"/>
        <v/>
      </c>
      <c r="F57" s="318"/>
      <c r="G57" s="42"/>
      <c r="H57" s="42"/>
      <c r="I57" s="42"/>
      <c r="J57" s="42"/>
      <c r="K57" s="42"/>
      <c r="L57" s="22"/>
      <c r="M57" s="65"/>
      <c r="N57" s="65"/>
    </row>
    <row r="58" spans="1:14" ht="16.95" customHeight="1" x14ac:dyDescent="0.3">
      <c r="A58" s="80"/>
      <c r="B58" s="63" t="s">
        <v>143</v>
      </c>
      <c r="C58" s="113" t="str">
        <f t="array" ref="C58">IF(A58="","",INDEX($G$9:$G$40,MATCH(1,($B$9:$B$40=A58)*($C$9:$C$40=B58),0)))</f>
        <v/>
      </c>
      <c r="D58" s="63"/>
      <c r="E58" s="318" t="str">
        <f t="shared" si="2"/>
        <v/>
      </c>
      <c r="F58" s="318"/>
      <c r="G58" s="42"/>
      <c r="H58" s="327" t="s">
        <v>144</v>
      </c>
      <c r="I58" s="328"/>
      <c r="J58" s="328"/>
      <c r="K58" s="329"/>
      <c r="L58" s="333"/>
      <c r="M58" s="65"/>
      <c r="N58" s="65"/>
    </row>
    <row r="59" spans="1:14" ht="14.4" customHeight="1" x14ac:dyDescent="0.3">
      <c r="A59" s="323" t="s">
        <v>145</v>
      </c>
      <c r="B59" s="324"/>
      <c r="C59" s="324"/>
      <c r="D59" s="324"/>
      <c r="E59" s="325">
        <f>SUM(E45:F58)</f>
        <v>0</v>
      </c>
      <c r="F59" s="325"/>
      <c r="G59" s="42"/>
      <c r="H59" s="330"/>
      <c r="I59" s="331"/>
      <c r="J59" s="331"/>
      <c r="K59" s="332"/>
      <c r="L59" s="334"/>
      <c r="M59" s="65"/>
      <c r="N59" s="65"/>
    </row>
    <row r="60" spans="1:14" x14ac:dyDescent="0.3">
      <c r="A60" s="323" t="s">
        <v>146</v>
      </c>
      <c r="B60" s="324"/>
      <c r="C60" s="324"/>
      <c r="D60" s="324"/>
      <c r="E60" s="325">
        <f>E59</f>
        <v>0</v>
      </c>
      <c r="F60" s="324"/>
      <c r="G60" s="42"/>
      <c r="H60" s="326" t="s">
        <v>147</v>
      </c>
      <c r="I60" s="326"/>
      <c r="J60" s="326"/>
      <c r="K60" s="326"/>
      <c r="L60" s="31" t="str">
        <f>IF(L58&lt;E61, "NO", "YES")</f>
        <v>YES</v>
      </c>
      <c r="M60" s="65"/>
      <c r="N60" s="36"/>
    </row>
    <row r="61" spans="1:14" x14ac:dyDescent="0.3">
      <c r="A61" s="323" t="s">
        <v>148</v>
      </c>
      <c r="B61" s="324"/>
      <c r="C61" s="324"/>
      <c r="D61" s="324"/>
      <c r="E61" s="325">
        <f>SUM(E59:F60)</f>
        <v>0</v>
      </c>
      <c r="F61" s="324"/>
      <c r="G61" s="42"/>
      <c r="H61" s="42"/>
      <c r="I61" s="42"/>
      <c r="J61" s="42"/>
      <c r="K61" s="42"/>
      <c r="L61" s="22"/>
      <c r="M61" s="65"/>
      <c r="N61" s="65"/>
    </row>
    <row r="62" spans="1:14" ht="188.4" customHeight="1" thickBot="1" x14ac:dyDescent="0.35">
      <c r="A62" s="320" t="s">
        <v>149</v>
      </c>
      <c r="B62" s="321"/>
      <c r="C62" s="321"/>
      <c r="D62" s="321"/>
      <c r="E62" s="321"/>
      <c r="F62" s="321"/>
      <c r="G62" s="321"/>
      <c r="H62" s="321"/>
      <c r="I62" s="321"/>
      <c r="J62" s="321"/>
      <c r="K62" s="321"/>
      <c r="L62" s="322"/>
      <c r="M62" s="65"/>
      <c r="N62" s="65"/>
    </row>
  </sheetData>
  <sheetProtection algorithmName="SHA-512" hashValue="w82sLNDef0oD7oZX5rAndux1cotO772axf8WK1wxe6XFwXt37ZzC2yM/81M4w/X3yKDHkup0iDLR6/DxAL2d9g==" saltValue="EdLslk4qJBmPss+9o8t6kw==" spinCount="100000" sheet="1" objects="1" scenarios="1" selectLockedCells="1"/>
  <mergeCells count="41">
    <mergeCell ref="A6:G6"/>
    <mergeCell ref="A5:L5"/>
    <mergeCell ref="A43:L43"/>
    <mergeCell ref="A1:L1"/>
    <mergeCell ref="A2:L2"/>
    <mergeCell ref="A3:L3"/>
    <mergeCell ref="A41:L41"/>
    <mergeCell ref="A42:L42"/>
    <mergeCell ref="A22:A24"/>
    <mergeCell ref="A30:A33"/>
    <mergeCell ref="A28:A29"/>
    <mergeCell ref="A25:A27"/>
    <mergeCell ref="A34:A40"/>
    <mergeCell ref="A9:A10"/>
    <mergeCell ref="A11:A17"/>
    <mergeCell ref="A18:A21"/>
    <mergeCell ref="E55:F55"/>
    <mergeCell ref="E56:F56"/>
    <mergeCell ref="E57:F57"/>
    <mergeCell ref="E58:F58"/>
    <mergeCell ref="A62:L62"/>
    <mergeCell ref="A59:D59"/>
    <mergeCell ref="E59:F59"/>
    <mergeCell ref="A60:D60"/>
    <mergeCell ref="A61:D61"/>
    <mergeCell ref="E60:F60"/>
    <mergeCell ref="E61:F61"/>
    <mergeCell ref="H60:K60"/>
    <mergeCell ref="H58:K59"/>
    <mergeCell ref="L58:L59"/>
    <mergeCell ref="E54:F54"/>
    <mergeCell ref="E49:F49"/>
    <mergeCell ref="E50:F50"/>
    <mergeCell ref="E51:F51"/>
    <mergeCell ref="E52:F52"/>
    <mergeCell ref="E53:F53"/>
    <mergeCell ref="E46:F46"/>
    <mergeCell ref="E47:F47"/>
    <mergeCell ref="E48:F48"/>
    <mergeCell ref="E44:F44"/>
    <mergeCell ref="E45:F45"/>
  </mergeCells>
  <conditionalFormatting sqref="L60">
    <cfRule type="containsText" dxfId="1" priority="1" operator="containsText" text="YES">
      <formula>NOT(ISERROR(SEARCH("YES",L60)))</formula>
    </cfRule>
    <cfRule type="containsText" dxfId="0" priority="2" operator="containsText" text="NO">
      <formula>NOT(ISERROR(SEARCH("NO",L60)))</formula>
    </cfRule>
  </conditionalFormatting>
  <dataValidations count="2">
    <dataValidation type="list" allowBlank="1" showInputMessage="1" showErrorMessage="1" sqref="B45:B58" xr:uid="{A5F62BAD-9DFF-4E54-BA57-892D8F868A2A}">
      <formula1>$C$9:$C$32</formula1>
    </dataValidation>
    <dataValidation type="list" allowBlank="1" showInputMessage="1" showErrorMessage="1" sqref="A45:A58" xr:uid="{96BB5F09-00DE-4C69-8A27-72D51B8F8A38}">
      <formula1>$B$9:$B$40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062E6-8CF1-4DC2-85F4-6778B96FCE1B}">
  <sheetPr codeName="Sheet8">
    <tabColor rgb="FF92D050"/>
  </sheetPr>
  <dimension ref="A1:P62"/>
  <sheetViews>
    <sheetView showGridLines="0" workbookViewId="0">
      <selection activeCell="E42" sqref="E42"/>
    </sheetView>
  </sheetViews>
  <sheetFormatPr defaultColWidth="9.109375" defaultRowHeight="14.4" x14ac:dyDescent="0.3"/>
  <cols>
    <col min="1" max="1" width="14.5546875" style="1" bestFit="1" customWidth="1"/>
    <col min="2" max="2" width="18.5546875" style="1" bestFit="1" customWidth="1"/>
    <col min="3" max="3" width="24.88671875" style="1" bestFit="1" customWidth="1"/>
    <col min="4" max="6" width="9.109375" style="1"/>
    <col min="7" max="7" width="16.33203125" style="1" customWidth="1"/>
    <col min="8" max="8" width="15.6640625" style="1" customWidth="1"/>
    <col min="9" max="9" width="30.6640625" style="1" bestFit="1" customWidth="1"/>
    <col min="10" max="16384" width="9.109375" style="1"/>
  </cols>
  <sheetData>
    <row r="1" spans="1:16" ht="78.599999999999994" customHeight="1" x14ac:dyDescent="0.3">
      <c r="A1" s="207" t="s">
        <v>150</v>
      </c>
      <c r="B1" s="208"/>
      <c r="C1" s="208"/>
      <c r="D1" s="208"/>
      <c r="E1" s="208"/>
      <c r="F1" s="208"/>
      <c r="G1" s="208"/>
      <c r="H1" s="208"/>
      <c r="I1" s="208"/>
      <c r="J1" s="208"/>
      <c r="K1" s="208"/>
      <c r="L1" s="209"/>
      <c r="M1" s="65"/>
      <c r="N1" s="65"/>
      <c r="O1" s="65"/>
      <c r="P1" s="65"/>
    </row>
    <row r="2" spans="1:16" ht="28.5" customHeight="1" x14ac:dyDescent="0.3">
      <c r="A2" s="335" t="s">
        <v>151</v>
      </c>
      <c r="B2" s="153"/>
      <c r="C2" s="153"/>
      <c r="D2" s="153"/>
      <c r="E2" s="153"/>
      <c r="F2" s="153"/>
      <c r="G2" s="153"/>
      <c r="H2" s="153"/>
      <c r="I2" s="153"/>
      <c r="J2" s="153"/>
      <c r="K2" s="153"/>
      <c r="L2" s="154"/>
      <c r="M2" s="65"/>
      <c r="N2" s="65"/>
      <c r="O2" s="65"/>
      <c r="P2" s="65"/>
    </row>
    <row r="3" spans="1:16" ht="18.600000000000001" customHeight="1" x14ac:dyDescent="0.3">
      <c r="A3" s="287" t="s">
        <v>152</v>
      </c>
      <c r="B3" s="341"/>
      <c r="C3" s="341"/>
      <c r="D3" s="341"/>
      <c r="E3" s="341"/>
      <c r="F3" s="341"/>
      <c r="G3" s="341"/>
      <c r="H3" s="341"/>
      <c r="I3" s="341"/>
      <c r="J3" s="341"/>
      <c r="K3" s="341"/>
      <c r="L3" s="342"/>
      <c r="M3" s="65"/>
      <c r="N3" s="65"/>
      <c r="O3" s="65"/>
      <c r="P3" s="65"/>
    </row>
    <row r="4" spans="1:16" ht="102.45" customHeight="1" x14ac:dyDescent="0.3">
      <c r="A4" s="335" t="s">
        <v>153</v>
      </c>
      <c r="B4" s="153"/>
      <c r="C4" s="153"/>
      <c r="D4" s="153"/>
      <c r="E4" s="153"/>
      <c r="F4" s="153"/>
      <c r="G4" s="153"/>
      <c r="H4" s="153"/>
      <c r="I4" s="153"/>
      <c r="J4" s="153"/>
      <c r="K4" s="153"/>
      <c r="L4" s="154"/>
      <c r="M4" s="11"/>
      <c r="N4" s="65"/>
      <c r="O4" s="65"/>
      <c r="P4" s="65"/>
    </row>
    <row r="5" spans="1:16" x14ac:dyDescent="0.3">
      <c r="A5" s="23" t="s">
        <v>154</v>
      </c>
      <c r="B5" s="24" t="s">
        <v>155</v>
      </c>
      <c r="C5" s="24" t="s">
        <v>156</v>
      </c>
      <c r="D5" s="352" t="s">
        <v>157</v>
      </c>
      <c r="E5" s="352"/>
      <c r="F5" s="67"/>
      <c r="G5" s="24" t="s">
        <v>154</v>
      </c>
      <c r="H5" s="24" t="s">
        <v>155</v>
      </c>
      <c r="I5" s="24" t="s">
        <v>156</v>
      </c>
      <c r="J5" s="352" t="s">
        <v>157</v>
      </c>
      <c r="K5" s="352"/>
      <c r="L5" s="68"/>
      <c r="M5" s="65"/>
      <c r="N5" s="65"/>
      <c r="O5" s="65"/>
      <c r="P5" s="65"/>
    </row>
    <row r="6" spans="1:16" ht="14.4" customHeight="1" x14ac:dyDescent="0.3">
      <c r="A6" s="349" t="s">
        <v>158</v>
      </c>
      <c r="B6" s="350" t="s">
        <v>159</v>
      </c>
      <c r="C6" s="117" t="s">
        <v>160</v>
      </c>
      <c r="D6" s="351" t="s">
        <v>161</v>
      </c>
      <c r="E6" s="351"/>
      <c r="F6" s="67"/>
      <c r="G6" s="353" t="s">
        <v>138</v>
      </c>
      <c r="H6" s="350" t="s">
        <v>162</v>
      </c>
      <c r="I6" s="117" t="s">
        <v>160</v>
      </c>
      <c r="J6" s="351" t="s">
        <v>163</v>
      </c>
      <c r="K6" s="351"/>
      <c r="L6" s="68"/>
      <c r="M6" s="65"/>
      <c r="N6" s="65"/>
      <c r="O6" s="65"/>
      <c r="P6" s="65"/>
    </row>
    <row r="7" spans="1:16" ht="33.75" customHeight="1" x14ac:dyDescent="0.3">
      <c r="A7" s="349"/>
      <c r="B7" s="350"/>
      <c r="C7" s="118" t="s">
        <v>164</v>
      </c>
      <c r="D7" s="351" t="s">
        <v>165</v>
      </c>
      <c r="E7" s="351"/>
      <c r="F7" s="67"/>
      <c r="G7" s="353"/>
      <c r="H7" s="350"/>
      <c r="I7" s="118" t="s">
        <v>164</v>
      </c>
      <c r="J7" s="351" t="s">
        <v>166</v>
      </c>
      <c r="K7" s="351"/>
      <c r="L7" s="68"/>
      <c r="M7" s="65"/>
      <c r="N7" s="65"/>
      <c r="O7" s="65"/>
      <c r="P7" s="65"/>
    </row>
    <row r="8" spans="1:16" ht="14.4" customHeight="1" x14ac:dyDescent="0.3">
      <c r="A8" s="349"/>
      <c r="B8" s="350"/>
      <c r="C8" s="119" t="s">
        <v>167</v>
      </c>
      <c r="D8" s="351" t="s">
        <v>168</v>
      </c>
      <c r="E8" s="351"/>
      <c r="F8" s="67"/>
      <c r="G8" s="353"/>
      <c r="H8" s="350"/>
      <c r="I8" s="119" t="s">
        <v>167</v>
      </c>
      <c r="J8" s="351" t="s">
        <v>169</v>
      </c>
      <c r="K8" s="351"/>
      <c r="L8" s="68"/>
      <c r="M8" s="65"/>
      <c r="N8" s="65"/>
      <c r="O8" s="65"/>
      <c r="P8" s="65"/>
    </row>
    <row r="9" spans="1:16" ht="14.4" customHeight="1" x14ac:dyDescent="0.3">
      <c r="A9" s="349"/>
      <c r="B9" s="350"/>
      <c r="C9" s="119" t="s">
        <v>170</v>
      </c>
      <c r="D9" s="351" t="s">
        <v>171</v>
      </c>
      <c r="E9" s="351"/>
      <c r="F9" s="67"/>
      <c r="G9" s="353"/>
      <c r="H9" s="350"/>
      <c r="I9" s="119" t="s">
        <v>170</v>
      </c>
      <c r="J9" s="351" t="s">
        <v>172</v>
      </c>
      <c r="K9" s="351"/>
      <c r="L9" s="68"/>
      <c r="M9" s="36"/>
      <c r="N9" s="65"/>
      <c r="O9" s="65"/>
      <c r="P9" s="65"/>
    </row>
    <row r="10" spans="1:16" ht="14.4" customHeight="1" x14ac:dyDescent="0.3">
      <c r="A10" s="349"/>
      <c r="B10" s="350"/>
      <c r="C10" s="119" t="s">
        <v>173</v>
      </c>
      <c r="D10" s="351" t="s">
        <v>174</v>
      </c>
      <c r="E10" s="351"/>
      <c r="F10" s="67"/>
      <c r="G10" s="353"/>
      <c r="H10" s="350"/>
      <c r="I10" s="119" t="s">
        <v>173</v>
      </c>
      <c r="J10" s="351" t="s">
        <v>175</v>
      </c>
      <c r="K10" s="351"/>
      <c r="L10" s="68"/>
      <c r="M10" s="36"/>
      <c r="N10" s="65"/>
      <c r="O10" s="65"/>
      <c r="P10" s="65"/>
    </row>
    <row r="11" spans="1:16" ht="14.4" customHeight="1" x14ac:dyDescent="0.3">
      <c r="A11" s="349"/>
      <c r="B11" s="350"/>
      <c r="C11" s="119" t="s">
        <v>176</v>
      </c>
      <c r="D11" s="351" t="s">
        <v>177</v>
      </c>
      <c r="E11" s="351"/>
      <c r="F11" s="67"/>
      <c r="G11" s="353"/>
      <c r="H11" s="350"/>
      <c r="I11" s="119" t="s">
        <v>176</v>
      </c>
      <c r="J11" s="351" t="s">
        <v>178</v>
      </c>
      <c r="K11" s="351"/>
      <c r="L11" s="68"/>
      <c r="M11" s="65"/>
      <c r="N11" s="65"/>
      <c r="O11" s="65"/>
      <c r="P11" s="65"/>
    </row>
    <row r="12" spans="1:16" ht="14.4" customHeight="1" x14ac:dyDescent="0.3">
      <c r="A12" s="349"/>
      <c r="B12" s="350"/>
      <c r="C12" s="119" t="s">
        <v>179</v>
      </c>
      <c r="D12" s="351" t="s">
        <v>180</v>
      </c>
      <c r="E12" s="351"/>
      <c r="F12" s="67"/>
      <c r="G12" s="353"/>
      <c r="H12" s="350"/>
      <c r="I12" s="119" t="s">
        <v>179</v>
      </c>
      <c r="J12" s="351" t="s">
        <v>181</v>
      </c>
      <c r="K12" s="351"/>
      <c r="L12" s="68"/>
      <c r="M12" s="65"/>
      <c r="N12" s="65"/>
      <c r="O12" s="65"/>
      <c r="P12" s="65"/>
    </row>
    <row r="13" spans="1:16" ht="14.4" customHeight="1" x14ac:dyDescent="0.3">
      <c r="A13" s="66"/>
      <c r="B13" s="67"/>
      <c r="C13" s="67"/>
      <c r="D13" s="67"/>
      <c r="E13" s="67"/>
      <c r="F13" s="67"/>
      <c r="G13" s="67"/>
      <c r="H13" s="67"/>
      <c r="I13" s="67"/>
      <c r="J13" s="67"/>
      <c r="K13" s="67"/>
      <c r="L13" s="68"/>
      <c r="M13" s="65"/>
      <c r="N13" s="65"/>
      <c r="O13" s="65"/>
      <c r="P13" s="65"/>
    </row>
    <row r="14" spans="1:16" ht="15" customHeight="1" x14ac:dyDescent="0.3">
      <c r="A14" s="23" t="s">
        <v>154</v>
      </c>
      <c r="B14" s="24" t="s">
        <v>155</v>
      </c>
      <c r="C14" s="24" t="s">
        <v>156</v>
      </c>
      <c r="D14" s="352" t="s">
        <v>157</v>
      </c>
      <c r="E14" s="352"/>
      <c r="F14" s="67"/>
      <c r="G14" s="24" t="s">
        <v>154</v>
      </c>
      <c r="H14" s="24" t="s">
        <v>155</v>
      </c>
      <c r="I14" s="24" t="s">
        <v>156</v>
      </c>
      <c r="J14" s="352" t="s">
        <v>157</v>
      </c>
      <c r="K14" s="352"/>
      <c r="L14" s="68"/>
      <c r="M14" s="65"/>
      <c r="N14" s="65"/>
      <c r="O14" s="65"/>
      <c r="P14" s="65"/>
    </row>
    <row r="15" spans="1:16" ht="14.4" customHeight="1" x14ac:dyDescent="0.3">
      <c r="A15" s="349" t="s">
        <v>182</v>
      </c>
      <c r="B15" s="350" t="s">
        <v>183</v>
      </c>
      <c r="C15" s="117" t="s">
        <v>160</v>
      </c>
      <c r="D15" s="351" t="s">
        <v>184</v>
      </c>
      <c r="E15" s="351"/>
      <c r="F15" s="67"/>
      <c r="G15" s="353" t="s">
        <v>185</v>
      </c>
      <c r="H15" s="350" t="s">
        <v>186</v>
      </c>
      <c r="I15" s="117" t="s">
        <v>160</v>
      </c>
      <c r="J15" s="351" t="s">
        <v>187</v>
      </c>
      <c r="K15" s="351"/>
      <c r="L15" s="68"/>
      <c r="M15" s="65"/>
      <c r="N15" s="65"/>
      <c r="O15" s="65"/>
      <c r="P15" s="65"/>
    </row>
    <row r="16" spans="1:16" ht="34.5" customHeight="1" x14ac:dyDescent="0.3">
      <c r="A16" s="349"/>
      <c r="B16" s="350"/>
      <c r="C16" s="118" t="s">
        <v>164</v>
      </c>
      <c r="D16" s="351" t="s">
        <v>188</v>
      </c>
      <c r="E16" s="351"/>
      <c r="F16" s="67"/>
      <c r="G16" s="353"/>
      <c r="H16" s="350"/>
      <c r="I16" s="118" t="s">
        <v>164</v>
      </c>
      <c r="J16" s="351" t="s">
        <v>189</v>
      </c>
      <c r="K16" s="351"/>
      <c r="L16" s="68"/>
      <c r="M16" s="65"/>
      <c r="N16" s="65"/>
      <c r="O16" s="65"/>
      <c r="P16" s="65"/>
    </row>
    <row r="17" spans="1:16" x14ac:dyDescent="0.3">
      <c r="A17" s="349"/>
      <c r="B17" s="350"/>
      <c r="C17" s="119" t="s">
        <v>167</v>
      </c>
      <c r="D17" s="351" t="s">
        <v>190</v>
      </c>
      <c r="E17" s="351"/>
      <c r="F17" s="67"/>
      <c r="G17" s="353"/>
      <c r="H17" s="350"/>
      <c r="I17" s="119" t="s">
        <v>167</v>
      </c>
      <c r="J17" s="351" t="s">
        <v>191</v>
      </c>
      <c r="K17" s="351"/>
      <c r="L17" s="68"/>
      <c r="M17" s="65"/>
      <c r="N17" s="65"/>
      <c r="O17" s="65"/>
      <c r="P17" s="65"/>
    </row>
    <row r="18" spans="1:16" x14ac:dyDescent="0.3">
      <c r="A18" s="349"/>
      <c r="B18" s="350"/>
      <c r="C18" s="119" t="s">
        <v>170</v>
      </c>
      <c r="D18" s="351" t="s">
        <v>192</v>
      </c>
      <c r="E18" s="351"/>
      <c r="F18" s="67"/>
      <c r="G18" s="353"/>
      <c r="H18" s="350"/>
      <c r="I18" s="119" t="s">
        <v>170</v>
      </c>
      <c r="J18" s="351" t="s">
        <v>193</v>
      </c>
      <c r="K18" s="351"/>
      <c r="L18" s="68"/>
      <c r="M18" s="65"/>
      <c r="N18" s="65"/>
      <c r="O18" s="65"/>
      <c r="P18" s="65"/>
    </row>
    <row r="19" spans="1:16" x14ac:dyDescent="0.3">
      <c r="A19" s="349"/>
      <c r="B19" s="350"/>
      <c r="C19" s="119" t="s">
        <v>173</v>
      </c>
      <c r="D19" s="351" t="s">
        <v>194</v>
      </c>
      <c r="E19" s="351"/>
      <c r="F19" s="67"/>
      <c r="G19" s="353"/>
      <c r="H19" s="350"/>
      <c r="I19" s="119" t="s">
        <v>173</v>
      </c>
      <c r="J19" s="351" t="s">
        <v>195</v>
      </c>
      <c r="K19" s="351"/>
      <c r="L19" s="68"/>
      <c r="M19" s="65"/>
      <c r="N19" s="65"/>
      <c r="O19" s="65"/>
      <c r="P19" s="65"/>
    </row>
    <row r="20" spans="1:16" x14ac:dyDescent="0.3">
      <c r="A20" s="349"/>
      <c r="B20" s="350"/>
      <c r="C20" s="119" t="s">
        <v>176</v>
      </c>
      <c r="D20" s="351" t="s">
        <v>196</v>
      </c>
      <c r="E20" s="351"/>
      <c r="F20" s="67"/>
      <c r="G20" s="353"/>
      <c r="H20" s="350"/>
      <c r="I20" s="119" t="s">
        <v>176</v>
      </c>
      <c r="J20" s="351" t="s">
        <v>197</v>
      </c>
      <c r="K20" s="351"/>
      <c r="L20" s="68"/>
      <c r="M20" s="65"/>
      <c r="N20" s="65"/>
      <c r="O20" s="65"/>
      <c r="P20" s="65"/>
    </row>
    <row r="21" spans="1:16" x14ac:dyDescent="0.3">
      <c r="A21" s="349"/>
      <c r="B21" s="350"/>
      <c r="C21" s="119" t="s">
        <v>179</v>
      </c>
      <c r="D21" s="351" t="s">
        <v>198</v>
      </c>
      <c r="E21" s="351"/>
      <c r="F21" s="67"/>
      <c r="G21" s="353"/>
      <c r="H21" s="350"/>
      <c r="I21" s="119" t="s">
        <v>179</v>
      </c>
      <c r="J21" s="351" t="s">
        <v>199</v>
      </c>
      <c r="K21" s="351"/>
      <c r="L21" s="68"/>
      <c r="M21" s="65"/>
      <c r="N21" s="65"/>
      <c r="O21" s="65"/>
      <c r="P21" s="65"/>
    </row>
    <row r="22" spans="1:16" x14ac:dyDescent="0.3">
      <c r="A22" s="66"/>
      <c r="B22" s="67"/>
      <c r="C22" s="67"/>
      <c r="D22" s="67"/>
      <c r="E22" s="67"/>
      <c r="F22" s="67"/>
      <c r="G22" s="67"/>
      <c r="H22" s="67"/>
      <c r="I22" s="67"/>
      <c r="J22" s="67"/>
      <c r="K22" s="67"/>
      <c r="L22" s="68"/>
      <c r="M22" s="65"/>
      <c r="N22" s="65"/>
      <c r="O22" s="65"/>
      <c r="P22" s="65"/>
    </row>
    <row r="23" spans="1:16" x14ac:dyDescent="0.3">
      <c r="A23" s="23" t="s">
        <v>154</v>
      </c>
      <c r="B23" s="24" t="s">
        <v>155</v>
      </c>
      <c r="C23" s="24" t="s">
        <v>156</v>
      </c>
      <c r="D23" s="352" t="s">
        <v>157</v>
      </c>
      <c r="E23" s="352"/>
      <c r="F23" s="67"/>
      <c r="G23" s="24" t="s">
        <v>154</v>
      </c>
      <c r="H23" s="24" t="s">
        <v>155</v>
      </c>
      <c r="I23" s="24" t="s">
        <v>156</v>
      </c>
      <c r="J23" s="352" t="s">
        <v>157</v>
      </c>
      <c r="K23" s="352"/>
      <c r="L23" s="68"/>
      <c r="M23" s="65"/>
      <c r="N23" s="65"/>
      <c r="O23" s="65"/>
      <c r="P23" s="65"/>
    </row>
    <row r="24" spans="1:16" ht="14.4" customHeight="1" x14ac:dyDescent="0.3">
      <c r="A24" s="354" t="s">
        <v>200</v>
      </c>
      <c r="B24" s="350" t="s">
        <v>159</v>
      </c>
      <c r="C24" s="117" t="s">
        <v>160</v>
      </c>
      <c r="D24" s="351" t="s">
        <v>201</v>
      </c>
      <c r="E24" s="351"/>
      <c r="F24" s="67"/>
      <c r="G24" s="358" t="s">
        <v>202</v>
      </c>
      <c r="H24" s="355" t="s">
        <v>159</v>
      </c>
      <c r="I24" s="117" t="s">
        <v>160</v>
      </c>
      <c r="J24" s="351" t="s">
        <v>203</v>
      </c>
      <c r="K24" s="351"/>
      <c r="L24" s="68"/>
      <c r="M24" s="65"/>
      <c r="N24" s="65"/>
      <c r="O24" s="65"/>
      <c r="P24" s="65"/>
    </row>
    <row r="25" spans="1:16" ht="28.5" customHeight="1" x14ac:dyDescent="0.3">
      <c r="A25" s="354"/>
      <c r="B25" s="350"/>
      <c r="C25" s="118" t="s">
        <v>164</v>
      </c>
      <c r="D25" s="351" t="s">
        <v>204</v>
      </c>
      <c r="E25" s="351"/>
      <c r="F25" s="67"/>
      <c r="G25" s="359"/>
      <c r="H25" s="356"/>
      <c r="I25" s="119" t="s">
        <v>167</v>
      </c>
      <c r="J25" s="351" t="s">
        <v>205</v>
      </c>
      <c r="K25" s="351"/>
      <c r="L25" s="68"/>
      <c r="M25" s="65"/>
      <c r="N25" s="65"/>
      <c r="O25" s="65"/>
      <c r="P25" s="65"/>
    </row>
    <row r="26" spans="1:16" ht="14.4" customHeight="1" x14ac:dyDescent="0.3">
      <c r="A26" s="354"/>
      <c r="B26" s="350"/>
      <c r="C26" s="119" t="s">
        <v>167</v>
      </c>
      <c r="D26" s="351" t="s">
        <v>206</v>
      </c>
      <c r="E26" s="351"/>
      <c r="F26" s="67"/>
      <c r="G26" s="359"/>
      <c r="H26" s="356"/>
      <c r="I26" s="119" t="s">
        <v>170</v>
      </c>
      <c r="J26" s="351" t="s">
        <v>207</v>
      </c>
      <c r="K26" s="351"/>
      <c r="L26" s="68"/>
      <c r="M26" s="65"/>
      <c r="N26" s="65"/>
      <c r="O26" s="65"/>
      <c r="P26" s="65"/>
    </row>
    <row r="27" spans="1:16" ht="14.4" customHeight="1" x14ac:dyDescent="0.3">
      <c r="A27" s="354"/>
      <c r="B27" s="350"/>
      <c r="C27" s="119" t="s">
        <v>170</v>
      </c>
      <c r="D27" s="351" t="s">
        <v>208</v>
      </c>
      <c r="E27" s="351"/>
      <c r="F27" s="67"/>
      <c r="G27" s="359"/>
      <c r="H27" s="356"/>
      <c r="I27" s="119" t="s">
        <v>209</v>
      </c>
      <c r="J27" s="351" t="s">
        <v>210</v>
      </c>
      <c r="K27" s="351"/>
      <c r="L27" s="68"/>
      <c r="M27" s="65"/>
      <c r="N27" s="65"/>
      <c r="O27" s="65"/>
      <c r="P27" s="65"/>
    </row>
    <row r="28" spans="1:16" ht="14.4" customHeight="1" x14ac:dyDescent="0.3">
      <c r="A28" s="354"/>
      <c r="B28" s="350"/>
      <c r="C28" s="119" t="s">
        <v>211</v>
      </c>
      <c r="D28" s="351" t="s">
        <v>212</v>
      </c>
      <c r="E28" s="351"/>
      <c r="F28" s="67"/>
      <c r="G28" s="360"/>
      <c r="H28" s="357"/>
      <c r="I28" s="119" t="s">
        <v>176</v>
      </c>
      <c r="J28" s="351" t="s">
        <v>213</v>
      </c>
      <c r="K28" s="351"/>
      <c r="L28" s="68"/>
      <c r="M28" s="65"/>
      <c r="N28" s="120"/>
      <c r="O28" s="120"/>
      <c r="P28" s="120"/>
    </row>
    <row r="29" spans="1:16" ht="14.4" customHeight="1" x14ac:dyDescent="0.3">
      <c r="A29" s="354"/>
      <c r="B29" s="350"/>
      <c r="C29" s="119" t="s">
        <v>176</v>
      </c>
      <c r="D29" s="351" t="s">
        <v>196</v>
      </c>
      <c r="E29" s="351"/>
      <c r="F29" s="67"/>
      <c r="G29" s="67"/>
      <c r="H29" s="67"/>
      <c r="I29" s="67"/>
      <c r="J29" s="67"/>
      <c r="K29" s="67"/>
      <c r="L29" s="68"/>
      <c r="M29" s="65"/>
      <c r="N29" s="65"/>
      <c r="O29" s="65"/>
      <c r="P29" s="65"/>
    </row>
    <row r="30" spans="1:16" ht="14.4" customHeight="1" x14ac:dyDescent="0.3">
      <c r="A30" s="354"/>
      <c r="B30" s="350"/>
      <c r="C30" s="119" t="s">
        <v>179</v>
      </c>
      <c r="D30" s="351" t="s">
        <v>198</v>
      </c>
      <c r="E30" s="351"/>
      <c r="F30" s="67"/>
      <c r="G30" s="67"/>
      <c r="H30" s="67"/>
      <c r="I30" s="67"/>
      <c r="J30" s="67"/>
      <c r="K30" s="67"/>
      <c r="L30" s="68"/>
      <c r="M30" s="65"/>
      <c r="N30" s="65"/>
      <c r="O30" s="65"/>
      <c r="P30" s="65"/>
    </row>
    <row r="31" spans="1:16" ht="15" customHeight="1" x14ac:dyDescent="0.3">
      <c r="A31" s="121"/>
      <c r="B31" s="108"/>
      <c r="C31" s="108"/>
      <c r="D31" s="108"/>
      <c r="E31" s="108"/>
      <c r="F31" s="108"/>
      <c r="G31" s="108"/>
      <c r="H31" s="108"/>
      <c r="I31" s="108"/>
      <c r="J31" s="108"/>
      <c r="K31" s="108"/>
      <c r="L31" s="109"/>
      <c r="M31" s="65"/>
      <c r="N31" s="65"/>
      <c r="O31" s="65"/>
      <c r="P31" s="65"/>
    </row>
    <row r="35" ht="14.4" customHeight="1" x14ac:dyDescent="0.3"/>
    <row r="36" ht="14.4" customHeight="1" x14ac:dyDescent="0.3"/>
    <row r="37" ht="14.4" customHeight="1" x14ac:dyDescent="0.3"/>
    <row r="38" ht="14.4" customHeight="1" x14ac:dyDescent="0.3"/>
    <row r="39" ht="14.4" customHeight="1" x14ac:dyDescent="0.3"/>
    <row r="40" ht="15"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5" customHeight="1" x14ac:dyDescent="0.3"/>
  </sheetData>
  <sheetProtection algorithmName="SHA-512" hashValue="RJAKelPZtMKpt8JY54yoprSH2qQgqlbQcWijWasdppAHQ5GHizR+ROZgEMaGMML45EIZ7iWylEPoB1gap7O9vQ==" saltValue="i4K+eN0flY9lKXx1HntsPg==" spinCount="100000" sheet="1" objects="1" scenarios="1"/>
  <mergeCells count="62">
    <mergeCell ref="J23:K23"/>
    <mergeCell ref="J24:K24"/>
    <mergeCell ref="J25:K25"/>
    <mergeCell ref="J26:K26"/>
    <mergeCell ref="J27:K27"/>
    <mergeCell ref="J28:K28"/>
    <mergeCell ref="H24:H28"/>
    <mergeCell ref="G24:G28"/>
    <mergeCell ref="A3:L3"/>
    <mergeCell ref="A4:L4"/>
    <mergeCell ref="J14:K14"/>
    <mergeCell ref="G15:G21"/>
    <mergeCell ref="H15:H21"/>
    <mergeCell ref="J15:K15"/>
    <mergeCell ref="J16:K16"/>
    <mergeCell ref="J17:K17"/>
    <mergeCell ref="J18:K18"/>
    <mergeCell ref="J19:K19"/>
    <mergeCell ref="J20:K20"/>
    <mergeCell ref="J21:K21"/>
    <mergeCell ref="J10:K10"/>
    <mergeCell ref="J11:K11"/>
    <mergeCell ref="J12:K12"/>
    <mergeCell ref="J7:K7"/>
    <mergeCell ref="J8:K8"/>
    <mergeCell ref="J9:K9"/>
    <mergeCell ref="A24:A30"/>
    <mergeCell ref="B24:B30"/>
    <mergeCell ref="D24:E24"/>
    <mergeCell ref="D25:E25"/>
    <mergeCell ref="D26:E26"/>
    <mergeCell ref="D27:E27"/>
    <mergeCell ref="D28:E28"/>
    <mergeCell ref="D29:E29"/>
    <mergeCell ref="D30:E30"/>
    <mergeCell ref="D20:E20"/>
    <mergeCell ref="D21:E21"/>
    <mergeCell ref="D23:E23"/>
    <mergeCell ref="D14:E14"/>
    <mergeCell ref="A15:A21"/>
    <mergeCell ref="B15:B21"/>
    <mergeCell ref="D15:E15"/>
    <mergeCell ref="D16:E16"/>
    <mergeCell ref="D17:E17"/>
    <mergeCell ref="D18:E18"/>
    <mergeCell ref="D19:E19"/>
    <mergeCell ref="A6:A12"/>
    <mergeCell ref="B6:B12"/>
    <mergeCell ref="D8:E8"/>
    <mergeCell ref="D9:E9"/>
    <mergeCell ref="A1:L1"/>
    <mergeCell ref="A2:L2"/>
    <mergeCell ref="J5:K5"/>
    <mergeCell ref="G6:G12"/>
    <mergeCell ref="H6:H12"/>
    <mergeCell ref="J6:K6"/>
    <mergeCell ref="D5:E5"/>
    <mergeCell ref="D6:E6"/>
    <mergeCell ref="D7:E7"/>
    <mergeCell ref="D10:E10"/>
    <mergeCell ref="D11:E11"/>
    <mergeCell ref="D12:E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0D070-1B5B-4EBA-93A8-FCD88074BCC9}">
  <sheetPr codeName="Sheet6">
    <tabColor rgb="FF92D050"/>
  </sheetPr>
  <dimension ref="A1:Q18"/>
  <sheetViews>
    <sheetView showGridLines="0" workbookViewId="0">
      <selection activeCell="K11" sqref="K11:L11"/>
    </sheetView>
  </sheetViews>
  <sheetFormatPr defaultColWidth="9.109375" defaultRowHeight="14.4" x14ac:dyDescent="0.3"/>
  <cols>
    <col min="1" max="9" width="9.109375" style="1"/>
    <col min="10" max="10" width="50.88671875" style="1" customWidth="1"/>
    <col min="11" max="11" width="9.109375" style="1"/>
    <col min="12" max="12" width="21.33203125" style="1" customWidth="1"/>
    <col min="13" max="13" width="9.109375" style="1"/>
    <col min="14" max="17" width="0" style="1" hidden="1" customWidth="1"/>
    <col min="18" max="16384" width="9.109375" style="1"/>
  </cols>
  <sheetData>
    <row r="1" spans="1:17" ht="74.400000000000006" customHeight="1" x14ac:dyDescent="0.3">
      <c r="A1" s="207" t="s">
        <v>214</v>
      </c>
      <c r="B1" s="361"/>
      <c r="C1" s="361"/>
      <c r="D1" s="361"/>
      <c r="E1" s="361"/>
      <c r="F1" s="361"/>
      <c r="G1" s="361"/>
      <c r="H1" s="361"/>
      <c r="I1" s="361"/>
      <c r="J1" s="361"/>
      <c r="K1" s="361"/>
      <c r="L1" s="362"/>
      <c r="M1" s="65"/>
      <c r="N1" s="65"/>
      <c r="O1" s="65"/>
      <c r="P1" s="65"/>
      <c r="Q1" s="65"/>
    </row>
    <row r="2" spans="1:17" ht="91.95" customHeight="1" x14ac:dyDescent="0.3">
      <c r="A2" s="335" t="s">
        <v>215</v>
      </c>
      <c r="B2" s="153"/>
      <c r="C2" s="153"/>
      <c r="D2" s="153"/>
      <c r="E2" s="153"/>
      <c r="F2" s="153"/>
      <c r="G2" s="153"/>
      <c r="H2" s="153"/>
      <c r="I2" s="153"/>
      <c r="J2" s="153"/>
      <c r="K2" s="153"/>
      <c r="L2" s="154"/>
      <c r="M2" s="65"/>
      <c r="N2" s="65"/>
      <c r="O2" s="65"/>
      <c r="P2" s="65"/>
      <c r="Q2" s="65"/>
    </row>
    <row r="3" spans="1:17" ht="18.600000000000001" customHeight="1" x14ac:dyDescent="0.3">
      <c r="A3" s="365" t="s">
        <v>216</v>
      </c>
      <c r="B3" s="366"/>
      <c r="C3" s="366"/>
      <c r="D3" s="366"/>
      <c r="E3" s="366"/>
      <c r="F3" s="366"/>
      <c r="G3" s="366"/>
      <c r="H3" s="366"/>
      <c r="I3" s="366"/>
      <c r="J3" s="367"/>
      <c r="K3" s="363" t="s">
        <v>217</v>
      </c>
      <c r="L3" s="364"/>
      <c r="M3" s="65"/>
      <c r="N3" s="65"/>
      <c r="O3" s="65" t="s">
        <v>73</v>
      </c>
      <c r="P3" s="65" t="s">
        <v>218</v>
      </c>
      <c r="Q3" s="65" t="s">
        <v>219</v>
      </c>
    </row>
    <row r="4" spans="1:17" ht="61.95" customHeight="1" x14ac:dyDescent="0.3">
      <c r="A4" s="368" t="s">
        <v>220</v>
      </c>
      <c r="B4" s="369"/>
      <c r="C4" s="369"/>
      <c r="D4" s="369"/>
      <c r="E4" s="369"/>
      <c r="F4" s="369"/>
      <c r="G4" s="369"/>
      <c r="H4" s="369"/>
      <c r="I4" s="369"/>
      <c r="J4" s="369"/>
      <c r="K4" s="370"/>
      <c r="L4" s="371"/>
      <c r="M4" s="65"/>
      <c r="N4" s="65"/>
      <c r="O4" s="65"/>
      <c r="P4" s="65"/>
      <c r="Q4" s="65"/>
    </row>
    <row r="5" spans="1:17" ht="30.45" customHeight="1" x14ac:dyDescent="0.3">
      <c r="A5" s="368" t="s">
        <v>221</v>
      </c>
      <c r="B5" s="369"/>
      <c r="C5" s="369"/>
      <c r="D5" s="369"/>
      <c r="E5" s="369"/>
      <c r="F5" s="369"/>
      <c r="G5" s="369"/>
      <c r="H5" s="369"/>
      <c r="I5" s="369"/>
      <c r="J5" s="369"/>
      <c r="K5" s="370"/>
      <c r="L5" s="371"/>
      <c r="M5" s="65"/>
      <c r="N5" s="65"/>
      <c r="O5" s="65"/>
      <c r="P5" s="65"/>
      <c r="Q5" s="65"/>
    </row>
    <row r="6" spans="1:17" ht="63.9" customHeight="1" x14ac:dyDescent="0.3">
      <c r="A6" s="368" t="s">
        <v>222</v>
      </c>
      <c r="B6" s="369"/>
      <c r="C6" s="369"/>
      <c r="D6" s="369"/>
      <c r="E6" s="369"/>
      <c r="F6" s="369"/>
      <c r="G6" s="369"/>
      <c r="H6" s="369"/>
      <c r="I6" s="369"/>
      <c r="J6" s="369"/>
      <c r="K6" s="370"/>
      <c r="L6" s="371"/>
      <c r="M6" s="65"/>
      <c r="N6" s="65"/>
      <c r="O6" s="65"/>
      <c r="P6" s="65"/>
      <c r="Q6" s="65"/>
    </row>
    <row r="7" spans="1:17" ht="63" customHeight="1" x14ac:dyDescent="0.3">
      <c r="A7" s="368" t="s">
        <v>223</v>
      </c>
      <c r="B7" s="369"/>
      <c r="C7" s="369"/>
      <c r="D7" s="369"/>
      <c r="E7" s="369"/>
      <c r="F7" s="369"/>
      <c r="G7" s="369"/>
      <c r="H7" s="369"/>
      <c r="I7" s="369"/>
      <c r="J7" s="372"/>
      <c r="K7" s="370"/>
      <c r="L7" s="371"/>
      <c r="M7" s="65"/>
      <c r="N7" s="65"/>
      <c r="O7" s="65"/>
      <c r="P7" s="65"/>
      <c r="Q7" s="65"/>
    </row>
    <row r="8" spans="1:17" ht="33.450000000000003" customHeight="1" x14ac:dyDescent="0.3">
      <c r="A8" s="368" t="s">
        <v>224</v>
      </c>
      <c r="B8" s="369"/>
      <c r="C8" s="369"/>
      <c r="D8" s="369"/>
      <c r="E8" s="369"/>
      <c r="F8" s="369"/>
      <c r="G8" s="369"/>
      <c r="H8" s="369"/>
      <c r="I8" s="369"/>
      <c r="J8" s="369"/>
      <c r="K8" s="370"/>
      <c r="L8" s="371"/>
      <c r="M8" s="65"/>
      <c r="N8" s="65"/>
      <c r="O8" s="65"/>
      <c r="P8" s="65"/>
      <c r="Q8" s="65"/>
    </row>
    <row r="9" spans="1:17" ht="30.75" customHeight="1" x14ac:dyDescent="0.3">
      <c r="A9" s="368" t="s">
        <v>225</v>
      </c>
      <c r="B9" s="369"/>
      <c r="C9" s="369"/>
      <c r="D9" s="369"/>
      <c r="E9" s="369"/>
      <c r="F9" s="369"/>
      <c r="G9" s="369"/>
      <c r="H9" s="369"/>
      <c r="I9" s="369"/>
      <c r="J9" s="369"/>
      <c r="K9" s="370"/>
      <c r="L9" s="371"/>
      <c r="M9" s="65"/>
      <c r="N9" s="65"/>
      <c r="O9" s="65"/>
      <c r="P9" s="65"/>
      <c r="Q9" s="65"/>
    </row>
    <row r="10" spans="1:17" ht="18" x14ac:dyDescent="0.3">
      <c r="A10" s="368" t="s">
        <v>226</v>
      </c>
      <c r="B10" s="369"/>
      <c r="C10" s="369"/>
      <c r="D10" s="369"/>
      <c r="E10" s="369"/>
      <c r="F10" s="369"/>
      <c r="G10" s="369"/>
      <c r="H10" s="369"/>
      <c r="I10" s="369"/>
      <c r="J10" s="369"/>
      <c r="K10" s="370"/>
      <c r="L10" s="371"/>
      <c r="M10" s="65"/>
      <c r="N10" s="65"/>
      <c r="O10" s="65"/>
      <c r="P10" s="65"/>
      <c r="Q10" s="65"/>
    </row>
    <row r="11" spans="1:17" ht="37.950000000000003" customHeight="1" x14ac:dyDescent="0.3">
      <c r="A11" s="368" t="s">
        <v>227</v>
      </c>
      <c r="B11" s="369"/>
      <c r="C11" s="369"/>
      <c r="D11" s="369"/>
      <c r="E11" s="369"/>
      <c r="F11" s="369"/>
      <c r="G11" s="369"/>
      <c r="H11" s="369"/>
      <c r="I11" s="369"/>
      <c r="J11" s="369"/>
      <c r="K11" s="370"/>
      <c r="L11" s="371"/>
      <c r="M11" s="65"/>
      <c r="N11" s="65"/>
      <c r="O11" s="65"/>
      <c r="P11" s="65"/>
      <c r="Q11" s="65"/>
    </row>
    <row r="12" spans="1:17" ht="45.6" customHeight="1" thickBot="1" x14ac:dyDescent="0.35">
      <c r="A12" s="373" t="s">
        <v>228</v>
      </c>
      <c r="B12" s="374"/>
      <c r="C12" s="374"/>
      <c r="D12" s="374"/>
      <c r="E12" s="374"/>
      <c r="F12" s="374"/>
      <c r="G12" s="374"/>
      <c r="H12" s="374"/>
      <c r="I12" s="374"/>
      <c r="J12" s="374"/>
      <c r="K12" s="375"/>
      <c r="L12" s="376"/>
      <c r="M12" s="65"/>
      <c r="N12" s="65"/>
      <c r="O12" s="65"/>
      <c r="P12" s="65"/>
      <c r="Q12" s="65"/>
    </row>
    <row r="18" spans="10:10" x14ac:dyDescent="0.3">
      <c r="J18" s="122"/>
    </row>
  </sheetData>
  <sheetProtection algorithmName="SHA-512" hashValue="hDuhLP8wdfCnAeLMe66vbq/xiU3X1x7gZ8N+gvcYIIxM1+eN+FZ1TJOpVU98+2lkE9+BE64BgnOLduybl0MAvw==" saltValue="GvJp24jdV6DkyidAXE4NQw==" spinCount="100000" sheet="1" objects="1" scenarios="1"/>
  <mergeCells count="22">
    <mergeCell ref="A12:J12"/>
    <mergeCell ref="K12:L12"/>
    <mergeCell ref="A8:J8"/>
    <mergeCell ref="K8:L8"/>
    <mergeCell ref="A9:J9"/>
    <mergeCell ref="A11:J11"/>
    <mergeCell ref="K11:L11"/>
    <mergeCell ref="A1:L1"/>
    <mergeCell ref="A2:L2"/>
    <mergeCell ref="K3:L3"/>
    <mergeCell ref="A3:J3"/>
    <mergeCell ref="A10:J10"/>
    <mergeCell ref="K10:L10"/>
    <mergeCell ref="A4:J4"/>
    <mergeCell ref="K4:L4"/>
    <mergeCell ref="K9:L9"/>
    <mergeCell ref="A5:J5"/>
    <mergeCell ref="K5:L5"/>
    <mergeCell ref="A6:J6"/>
    <mergeCell ref="K6:L6"/>
    <mergeCell ref="A7:J7"/>
    <mergeCell ref="K7:L7"/>
  </mergeCells>
  <dataValidations count="1">
    <dataValidation type="list" allowBlank="1" showInputMessage="1" showErrorMessage="1" sqref="K4:L12" xr:uid="{4FD1766F-B5DE-4D84-BF54-F1D37C7791D9}">
      <formula1>$O$3:$Q$3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1F229-D449-491A-9690-0A8AEF4BDBF0}">
  <sheetPr codeName="Sheet5">
    <tabColor rgb="FF92D050"/>
  </sheetPr>
  <dimension ref="A1:H56"/>
  <sheetViews>
    <sheetView showGridLines="0" workbookViewId="0">
      <selection activeCell="C6" sqref="C6"/>
    </sheetView>
  </sheetViews>
  <sheetFormatPr defaultColWidth="9.109375" defaultRowHeight="14.4" x14ac:dyDescent="0.3"/>
  <cols>
    <col min="1" max="1" width="48.6640625" style="1" customWidth="1"/>
    <col min="2" max="2" width="28.109375" style="1" customWidth="1"/>
    <col min="3" max="3" width="37.5546875" style="1" customWidth="1"/>
    <col min="4" max="8" width="9.109375" style="1"/>
    <col min="9" max="10" width="13.44140625" style="1" bestFit="1" customWidth="1"/>
    <col min="11" max="11" width="8.5546875" style="1" customWidth="1"/>
    <col min="12" max="12" width="3.5546875" style="1" bestFit="1" customWidth="1"/>
    <col min="13" max="15" width="4.5546875" style="1" bestFit="1" customWidth="1"/>
    <col min="16" max="16" width="5.6640625" style="1" bestFit="1" customWidth="1"/>
    <col min="17" max="17" width="6.5546875" style="1" bestFit="1" customWidth="1"/>
    <col min="18" max="18" width="5.6640625" style="1" bestFit="1" customWidth="1"/>
    <col min="19" max="19" width="6.5546875" style="1" customWidth="1"/>
    <col min="20" max="20" width="6.5546875" style="1" bestFit="1" customWidth="1"/>
    <col min="21" max="21" width="7.5546875" style="1" bestFit="1" customWidth="1"/>
    <col min="22" max="16384" width="9.109375" style="1"/>
  </cols>
  <sheetData>
    <row r="1" spans="1:8" ht="75" customHeight="1" x14ac:dyDescent="0.3">
      <c r="A1" s="378" t="s">
        <v>229</v>
      </c>
      <c r="B1" s="379"/>
      <c r="C1" s="379"/>
      <c r="D1" s="379"/>
      <c r="E1" s="379"/>
      <c r="F1" s="379"/>
      <c r="G1" s="379"/>
      <c r="H1" s="380"/>
    </row>
    <row r="2" spans="1:8" ht="21" x14ac:dyDescent="0.3">
      <c r="A2" s="377" t="s">
        <v>230</v>
      </c>
      <c r="B2" s="377"/>
      <c r="C2" s="377"/>
      <c r="D2" s="377"/>
      <c r="E2" s="377"/>
      <c r="F2" s="377"/>
      <c r="G2" s="377"/>
      <c r="H2" s="377"/>
    </row>
    <row r="3" spans="1:8" ht="114.75" customHeight="1" x14ac:dyDescent="0.3">
      <c r="A3" s="381" t="s">
        <v>231</v>
      </c>
      <c r="B3" s="178"/>
      <c r="C3" s="178"/>
      <c r="D3" s="178"/>
      <c r="E3" s="178"/>
      <c r="F3" s="178"/>
      <c r="G3" s="178"/>
      <c r="H3" s="181"/>
    </row>
    <row r="4" spans="1:8" x14ac:dyDescent="0.3">
      <c r="A4" s="66"/>
      <c r="B4" s="67"/>
      <c r="C4" s="67"/>
      <c r="D4" s="67"/>
      <c r="E4" s="67"/>
      <c r="F4" s="67"/>
      <c r="G4" s="67"/>
      <c r="H4" s="68"/>
    </row>
    <row r="5" spans="1:8" ht="31.2" x14ac:dyDescent="0.3">
      <c r="A5" s="7" t="s">
        <v>47</v>
      </c>
      <c r="B5" s="8" t="s">
        <v>232</v>
      </c>
      <c r="C5" s="67"/>
      <c r="D5" s="67"/>
      <c r="E5" s="67"/>
      <c r="F5" s="67"/>
      <c r="G5" s="67"/>
      <c r="H5" s="68"/>
    </row>
    <row r="6" spans="1:8" x14ac:dyDescent="0.3">
      <c r="A6" s="83" t="s">
        <v>56</v>
      </c>
      <c r="B6" s="92">
        <v>291</v>
      </c>
      <c r="C6" s="67"/>
      <c r="D6" s="67"/>
      <c r="E6" s="67"/>
      <c r="F6" s="67"/>
      <c r="G6" s="67"/>
      <c r="H6" s="68"/>
    </row>
    <row r="7" spans="1:8" x14ac:dyDescent="0.3">
      <c r="A7" s="83" t="s">
        <v>57</v>
      </c>
      <c r="B7" s="92">
        <v>425</v>
      </c>
      <c r="C7" s="67"/>
      <c r="D7" s="67"/>
      <c r="E7" s="67"/>
      <c r="F7" s="67"/>
      <c r="G7" s="67"/>
      <c r="H7" s="68"/>
    </row>
    <row r="8" spans="1:8" x14ac:dyDescent="0.3">
      <c r="A8" s="83" t="s">
        <v>58</v>
      </c>
      <c r="B8" s="92">
        <v>304</v>
      </c>
      <c r="C8" s="67"/>
      <c r="D8" s="67"/>
      <c r="E8" s="67"/>
      <c r="F8" s="67"/>
      <c r="G8" s="67"/>
      <c r="H8" s="68"/>
    </row>
    <row r="9" spans="1:8" x14ac:dyDescent="0.3">
      <c r="A9" s="83" t="s">
        <v>59</v>
      </c>
      <c r="B9" s="92">
        <v>428</v>
      </c>
      <c r="C9" s="67"/>
      <c r="D9" s="67"/>
      <c r="E9" s="67"/>
      <c r="F9" s="67"/>
      <c r="G9" s="67"/>
      <c r="H9" s="68"/>
    </row>
    <row r="10" spans="1:8" x14ac:dyDescent="0.3">
      <c r="A10" s="83" t="s">
        <v>60</v>
      </c>
      <c r="B10" s="92">
        <v>964</v>
      </c>
      <c r="C10" s="67"/>
      <c r="D10" s="67"/>
      <c r="E10" s="67"/>
      <c r="F10" s="67"/>
      <c r="G10" s="67"/>
      <c r="H10" s="68"/>
    </row>
    <row r="11" spans="1:8" x14ac:dyDescent="0.3">
      <c r="A11" s="83" t="s">
        <v>61</v>
      </c>
      <c r="B11" s="92">
        <v>1818</v>
      </c>
      <c r="C11" s="67"/>
      <c r="D11" s="67"/>
      <c r="E11" s="67"/>
      <c r="F11" s="67"/>
      <c r="G11" s="67"/>
      <c r="H11" s="68"/>
    </row>
    <row r="12" spans="1:8" x14ac:dyDescent="0.3">
      <c r="A12" s="83" t="s">
        <v>62</v>
      </c>
      <c r="B12" s="92">
        <v>427</v>
      </c>
      <c r="C12" s="67"/>
      <c r="D12" s="67"/>
      <c r="E12" s="67"/>
      <c r="F12" s="67"/>
      <c r="G12" s="67"/>
      <c r="H12" s="68"/>
    </row>
    <row r="13" spans="1:8" x14ac:dyDescent="0.3">
      <c r="A13" s="66"/>
      <c r="B13" s="67"/>
      <c r="C13" s="67"/>
      <c r="D13" s="67"/>
      <c r="E13" s="67"/>
      <c r="F13" s="67"/>
      <c r="G13" s="67"/>
      <c r="H13" s="68"/>
    </row>
    <row r="14" spans="1:8" ht="21" x14ac:dyDescent="0.3">
      <c r="A14" s="377" t="s">
        <v>233</v>
      </c>
      <c r="B14" s="377"/>
      <c r="C14" s="377"/>
      <c r="D14" s="377"/>
      <c r="E14" s="377"/>
      <c r="F14" s="377"/>
      <c r="G14" s="377"/>
      <c r="H14" s="377"/>
    </row>
    <row r="15" spans="1:8" x14ac:dyDescent="0.3">
      <c r="A15" s="66"/>
      <c r="B15" s="67"/>
      <c r="C15" s="67"/>
      <c r="D15" s="67"/>
      <c r="E15" s="67"/>
      <c r="F15" s="67"/>
      <c r="G15" s="67"/>
      <c r="H15" s="68"/>
    </row>
    <row r="16" spans="1:8" ht="33.9" customHeight="1" x14ac:dyDescent="0.3">
      <c r="A16" s="335" t="s">
        <v>234</v>
      </c>
      <c r="B16" s="153"/>
      <c r="C16" s="153"/>
      <c r="D16" s="153"/>
      <c r="E16" s="153"/>
      <c r="F16" s="153"/>
      <c r="G16" s="153"/>
      <c r="H16" s="154"/>
    </row>
    <row r="17" spans="1:8" x14ac:dyDescent="0.3">
      <c r="A17" s="66"/>
      <c r="B17" s="67"/>
      <c r="C17" s="67"/>
      <c r="D17" s="67"/>
      <c r="E17" s="67"/>
      <c r="F17" s="67"/>
      <c r="G17" s="67"/>
      <c r="H17" s="68"/>
    </row>
    <row r="18" spans="1:8" x14ac:dyDescent="0.3">
      <c r="A18" s="50" t="s">
        <v>118</v>
      </c>
      <c r="B18" s="51" t="s">
        <v>235</v>
      </c>
      <c r="C18" s="67"/>
      <c r="D18" s="67"/>
      <c r="E18" s="67"/>
      <c r="F18" s="67"/>
      <c r="G18" s="67"/>
      <c r="H18" s="68"/>
    </row>
    <row r="19" spans="1:8" x14ac:dyDescent="0.3">
      <c r="A19" s="123" t="s">
        <v>72</v>
      </c>
      <c r="B19" s="49">
        <v>0.3</v>
      </c>
      <c r="C19" s="67"/>
      <c r="D19" s="67"/>
      <c r="E19" s="67"/>
      <c r="F19" s="67"/>
      <c r="G19" s="67"/>
      <c r="H19" s="68"/>
    </row>
    <row r="20" spans="1:8" x14ac:dyDescent="0.3">
      <c r="A20" s="123" t="s">
        <v>236</v>
      </c>
      <c r="B20" s="25">
        <v>0.62</v>
      </c>
      <c r="C20" s="67"/>
      <c r="D20" s="67"/>
      <c r="E20" s="67"/>
      <c r="F20" s="67"/>
      <c r="G20" s="67"/>
      <c r="H20" s="68"/>
    </row>
    <row r="21" spans="1:8" x14ac:dyDescent="0.3">
      <c r="A21" s="123" t="s">
        <v>237</v>
      </c>
      <c r="B21" s="25">
        <v>0.08</v>
      </c>
      <c r="C21" s="67"/>
      <c r="D21" s="67"/>
      <c r="E21" s="67"/>
      <c r="F21" s="67"/>
      <c r="G21" s="67"/>
      <c r="H21" s="68"/>
    </row>
    <row r="22" spans="1:8" x14ac:dyDescent="0.3">
      <c r="A22" s="66"/>
      <c r="B22" s="67"/>
      <c r="C22" s="67"/>
      <c r="D22" s="67"/>
      <c r="E22" s="67"/>
      <c r="F22" s="67"/>
      <c r="G22" s="67"/>
      <c r="H22" s="68"/>
    </row>
    <row r="23" spans="1:8" x14ac:dyDescent="0.3">
      <c r="A23" s="50" t="s">
        <v>238</v>
      </c>
      <c r="B23" s="27">
        <v>0.62</v>
      </c>
      <c r="C23" s="124" t="s">
        <v>239</v>
      </c>
      <c r="D23" s="67"/>
      <c r="E23" s="67"/>
      <c r="F23" s="67"/>
      <c r="G23" s="67"/>
      <c r="H23" s="68"/>
    </row>
    <row r="24" spans="1:8" ht="28.8" x14ac:dyDescent="0.3">
      <c r="A24" s="125" t="s">
        <v>240</v>
      </c>
      <c r="B24" s="126">
        <v>0.49</v>
      </c>
      <c r="C24" s="92" t="s">
        <v>239</v>
      </c>
      <c r="D24" s="67"/>
      <c r="E24" s="67"/>
      <c r="F24" s="67"/>
      <c r="G24" s="67"/>
      <c r="H24" s="68"/>
    </row>
    <row r="25" spans="1:8" ht="17.7" customHeight="1" x14ac:dyDescent="0.3">
      <c r="A25" s="83" t="s">
        <v>241</v>
      </c>
      <c r="B25" s="126">
        <v>0.13</v>
      </c>
      <c r="C25" s="92" t="s">
        <v>239</v>
      </c>
      <c r="D25" s="67"/>
      <c r="E25" s="67"/>
      <c r="F25" s="67"/>
      <c r="G25" s="67"/>
      <c r="H25" s="68"/>
    </row>
    <row r="26" spans="1:8" x14ac:dyDescent="0.3">
      <c r="A26" s="127"/>
      <c r="B26" s="128"/>
      <c r="C26" s="128"/>
      <c r="D26" s="67"/>
      <c r="E26" s="67"/>
      <c r="F26" s="67"/>
      <c r="G26" s="67"/>
      <c r="H26" s="68"/>
    </row>
    <row r="27" spans="1:8" x14ac:dyDescent="0.3">
      <c r="A27" s="26" t="s">
        <v>242</v>
      </c>
      <c r="B27" s="27">
        <v>0.62</v>
      </c>
      <c r="C27" s="124" t="s">
        <v>239</v>
      </c>
      <c r="D27" s="67"/>
      <c r="E27" s="67"/>
      <c r="F27" s="67"/>
      <c r="G27" s="67"/>
      <c r="H27" s="68"/>
    </row>
    <row r="28" spans="1:8" x14ac:dyDescent="0.3">
      <c r="A28" s="125" t="s">
        <v>243</v>
      </c>
      <c r="B28" s="126">
        <v>0.25</v>
      </c>
      <c r="C28" s="92" t="s">
        <v>239</v>
      </c>
      <c r="D28" s="67"/>
      <c r="E28" s="67"/>
      <c r="F28" s="67"/>
      <c r="G28" s="67"/>
      <c r="H28" s="68"/>
    </row>
    <row r="29" spans="1:8" x14ac:dyDescent="0.3">
      <c r="A29" s="83" t="s">
        <v>244</v>
      </c>
      <c r="B29" s="126">
        <v>0.24</v>
      </c>
      <c r="C29" s="92" t="s">
        <v>239</v>
      </c>
      <c r="D29" s="67"/>
      <c r="E29" s="67"/>
      <c r="F29" s="67"/>
      <c r="G29" s="67"/>
      <c r="H29" s="68"/>
    </row>
    <row r="30" spans="1:8" ht="18.45" customHeight="1" x14ac:dyDescent="0.3">
      <c r="A30" s="83" t="s">
        <v>241</v>
      </c>
      <c r="B30" s="126">
        <v>0.13</v>
      </c>
      <c r="C30" s="92" t="s">
        <v>239</v>
      </c>
      <c r="D30" s="67"/>
      <c r="E30" s="67"/>
      <c r="F30" s="67"/>
      <c r="G30" s="67"/>
      <c r="H30" s="68"/>
    </row>
    <row r="31" spans="1:8" x14ac:dyDescent="0.3">
      <c r="A31" s="127"/>
      <c r="B31" s="128"/>
      <c r="C31" s="128"/>
      <c r="D31" s="67"/>
      <c r="E31" s="67"/>
      <c r="F31" s="67"/>
      <c r="G31" s="67"/>
      <c r="H31" s="68"/>
    </row>
    <row r="32" spans="1:8" x14ac:dyDescent="0.3">
      <c r="A32" s="26" t="s">
        <v>245</v>
      </c>
      <c r="B32" s="27">
        <v>0.62</v>
      </c>
      <c r="C32" s="124" t="s">
        <v>239</v>
      </c>
      <c r="D32" s="67"/>
      <c r="E32" s="67"/>
      <c r="F32" s="67"/>
      <c r="G32" s="67"/>
      <c r="H32" s="68"/>
    </row>
    <row r="33" spans="1:8" x14ac:dyDescent="0.3">
      <c r="A33" s="125" t="s">
        <v>246</v>
      </c>
      <c r="B33" s="126">
        <v>0.23</v>
      </c>
      <c r="C33" s="92" t="s">
        <v>239</v>
      </c>
      <c r="D33" s="67"/>
      <c r="E33" s="67"/>
      <c r="F33" s="67"/>
      <c r="G33" s="67"/>
      <c r="H33" s="68"/>
    </row>
    <row r="34" spans="1:8" x14ac:dyDescent="0.3">
      <c r="A34" s="125" t="s">
        <v>247</v>
      </c>
      <c r="B34" s="126">
        <v>0.02</v>
      </c>
      <c r="C34" s="92" t="s">
        <v>239</v>
      </c>
      <c r="D34" s="67"/>
      <c r="E34" s="67"/>
      <c r="F34" s="67"/>
      <c r="G34" s="67"/>
      <c r="H34" s="68"/>
    </row>
    <row r="35" spans="1:8" x14ac:dyDescent="0.3">
      <c r="A35" s="83" t="s">
        <v>244</v>
      </c>
      <c r="B35" s="126">
        <v>0.24</v>
      </c>
      <c r="C35" s="92" t="s">
        <v>239</v>
      </c>
      <c r="D35" s="67"/>
      <c r="E35" s="67"/>
      <c r="F35" s="67"/>
      <c r="G35" s="67"/>
      <c r="H35" s="68"/>
    </row>
    <row r="36" spans="1:8" ht="17.7" customHeight="1" x14ac:dyDescent="0.3">
      <c r="A36" s="83" t="s">
        <v>241</v>
      </c>
      <c r="B36" s="126">
        <v>0.13</v>
      </c>
      <c r="C36" s="92" t="s">
        <v>239</v>
      </c>
      <c r="D36" s="67"/>
      <c r="E36" s="67"/>
      <c r="F36" s="67"/>
      <c r="G36" s="67"/>
      <c r="H36" s="68"/>
    </row>
    <row r="37" spans="1:8" x14ac:dyDescent="0.3">
      <c r="A37" s="127"/>
      <c r="B37" s="129"/>
      <c r="C37" s="128"/>
      <c r="D37" s="67"/>
      <c r="E37" s="67"/>
      <c r="F37" s="67"/>
      <c r="G37" s="67"/>
      <c r="H37" s="68"/>
    </row>
    <row r="38" spans="1:8" ht="21" x14ac:dyDescent="0.3">
      <c r="A38" s="377" t="s">
        <v>248</v>
      </c>
      <c r="B38" s="377"/>
      <c r="C38" s="377"/>
      <c r="D38" s="377"/>
      <c r="E38" s="377"/>
      <c r="F38" s="377"/>
      <c r="G38" s="377"/>
      <c r="H38" s="377"/>
    </row>
    <row r="39" spans="1:8" x14ac:dyDescent="0.3">
      <c r="A39" s="127"/>
      <c r="B39" s="129"/>
      <c r="C39" s="128"/>
      <c r="D39" s="67"/>
      <c r="E39" s="67"/>
      <c r="F39" s="67"/>
      <c r="G39" s="67"/>
      <c r="H39" s="68"/>
    </row>
    <row r="40" spans="1:8" ht="18.600000000000001" customHeight="1" x14ac:dyDescent="0.3">
      <c r="A40" s="335" t="s">
        <v>249</v>
      </c>
      <c r="B40" s="153"/>
      <c r="C40" s="153"/>
      <c r="D40" s="153"/>
      <c r="E40" s="153"/>
      <c r="F40" s="153"/>
      <c r="G40" s="153"/>
      <c r="H40" s="154"/>
    </row>
    <row r="41" spans="1:8" ht="409.6" customHeight="1" x14ac:dyDescent="0.3">
      <c r="A41" s="127"/>
      <c r="B41" s="129"/>
      <c r="C41" s="128"/>
      <c r="D41" s="67"/>
      <c r="E41" s="67"/>
      <c r="F41" s="67"/>
      <c r="G41" s="67"/>
      <c r="H41" s="68"/>
    </row>
    <row r="42" spans="1:8" ht="258.89999999999998" customHeight="1" x14ac:dyDescent="0.3">
      <c r="A42" s="127"/>
      <c r="B42" s="129"/>
      <c r="C42" s="128"/>
      <c r="D42" s="67"/>
      <c r="E42" s="67"/>
      <c r="F42" s="67"/>
      <c r="G42" s="67"/>
      <c r="H42" s="68"/>
    </row>
    <row r="43" spans="1:8" x14ac:dyDescent="0.3">
      <c r="A43" s="121"/>
      <c r="B43" s="108"/>
      <c r="C43" s="108"/>
      <c r="D43" s="108"/>
      <c r="E43" s="108"/>
      <c r="F43" s="108"/>
      <c r="G43" s="108"/>
      <c r="H43" s="109"/>
    </row>
    <row r="56" s="1" customFormat="1" ht="14.4" customHeight="1" x14ac:dyDescent="0.3"/>
  </sheetData>
  <sheetProtection algorithmName="SHA-512" hashValue="b68Nt1HuiIpnO5H4gg051fvAunpJFkgFt0bxAE69tZtdLd96wjrfmkZb3Q0XGZx8SyX8m6YZKQCSBShGZYQAJw==" saltValue="K2fVfK2RDWG2l69PAy7DuA==" spinCount="100000" sheet="1" objects="1" scenarios="1"/>
  <mergeCells count="7">
    <mergeCell ref="A38:H38"/>
    <mergeCell ref="A40:H40"/>
    <mergeCell ref="A1:H1"/>
    <mergeCell ref="A3:H3"/>
    <mergeCell ref="A2:H2"/>
    <mergeCell ref="A14:H14"/>
    <mergeCell ref="A16:H1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5985-F006-4602-B0A7-86DFBA3EDB9C}">
  <sheetPr codeName="Sheet9">
    <tabColor rgb="FF92D050"/>
  </sheetPr>
  <dimension ref="A1:S18"/>
  <sheetViews>
    <sheetView showGridLines="0" workbookViewId="0">
      <selection activeCell="A9" sqref="A9:Q9"/>
    </sheetView>
  </sheetViews>
  <sheetFormatPr defaultColWidth="9.109375" defaultRowHeight="14.4" x14ac:dyDescent="0.3"/>
  <cols>
    <col min="1" max="16384" width="9.109375" style="1"/>
  </cols>
  <sheetData>
    <row r="1" spans="1:19" ht="70.95" customHeight="1" x14ac:dyDescent="0.3">
      <c r="A1" s="386" t="s">
        <v>250</v>
      </c>
      <c r="B1" s="387"/>
      <c r="C1" s="387"/>
      <c r="D1" s="387"/>
      <c r="E1" s="387"/>
      <c r="F1" s="387"/>
      <c r="G1" s="387"/>
      <c r="H1" s="387"/>
      <c r="I1" s="387"/>
      <c r="J1" s="387"/>
      <c r="K1" s="387"/>
      <c r="L1" s="387"/>
      <c r="M1" s="387"/>
      <c r="N1" s="387"/>
      <c r="O1" s="387"/>
      <c r="P1" s="387"/>
      <c r="Q1" s="388"/>
      <c r="R1" s="65"/>
      <c r="S1" s="65"/>
    </row>
    <row r="2" spans="1:19" ht="89.25" customHeight="1" x14ac:dyDescent="0.3">
      <c r="A2" s="201" t="s">
        <v>251</v>
      </c>
      <c r="B2" s="163"/>
      <c r="C2" s="163"/>
      <c r="D2" s="163"/>
      <c r="E2" s="163"/>
      <c r="F2" s="163"/>
      <c r="G2" s="163"/>
      <c r="H2" s="163"/>
      <c r="I2" s="163"/>
      <c r="J2" s="163"/>
      <c r="K2" s="163"/>
      <c r="L2" s="163"/>
      <c r="M2" s="163"/>
      <c r="N2" s="163"/>
      <c r="O2" s="163"/>
      <c r="P2" s="163"/>
      <c r="Q2" s="197"/>
      <c r="R2" s="65"/>
      <c r="S2" s="65"/>
    </row>
    <row r="3" spans="1:19" ht="21" x14ac:dyDescent="0.3">
      <c r="A3" s="389" t="s">
        <v>252</v>
      </c>
      <c r="B3" s="390"/>
      <c r="C3" s="390"/>
      <c r="D3" s="390"/>
      <c r="E3" s="390"/>
      <c r="F3" s="390"/>
      <c r="G3" s="390"/>
      <c r="H3" s="390"/>
      <c r="I3" s="390"/>
      <c r="J3" s="390"/>
      <c r="K3" s="390"/>
      <c r="L3" s="390"/>
      <c r="M3" s="390"/>
      <c r="N3" s="390"/>
      <c r="O3" s="390"/>
      <c r="P3" s="390"/>
      <c r="Q3" s="391"/>
      <c r="R3" s="65"/>
      <c r="S3" s="65"/>
    </row>
    <row r="4" spans="1:19" ht="31.95" customHeight="1" x14ac:dyDescent="0.3">
      <c r="A4" s="382" t="s">
        <v>253</v>
      </c>
      <c r="B4" s="383"/>
      <c r="C4" s="383"/>
      <c r="D4" s="383"/>
      <c r="E4" s="383"/>
      <c r="F4" s="383"/>
      <c r="G4" s="383"/>
      <c r="H4" s="383"/>
      <c r="I4" s="383"/>
      <c r="J4" s="383"/>
      <c r="K4" s="383"/>
      <c r="L4" s="383"/>
      <c r="M4" s="383"/>
      <c r="N4" s="383"/>
      <c r="O4" s="383"/>
      <c r="P4" s="383"/>
      <c r="Q4" s="384"/>
      <c r="R4" s="65"/>
      <c r="S4" s="65"/>
    </row>
    <row r="5" spans="1:19" ht="268.95" customHeight="1" x14ac:dyDescent="0.3">
      <c r="A5" s="201" t="s">
        <v>254</v>
      </c>
      <c r="B5" s="163"/>
      <c r="C5" s="163"/>
      <c r="D5" s="163"/>
      <c r="E5" s="163"/>
      <c r="F5" s="163"/>
      <c r="G5" s="163"/>
      <c r="H5" s="163"/>
      <c r="I5" s="163"/>
      <c r="J5" s="163"/>
      <c r="K5" s="163"/>
      <c r="L5" s="163"/>
      <c r="M5" s="163"/>
      <c r="N5" s="163"/>
      <c r="O5" s="163"/>
      <c r="P5" s="163"/>
      <c r="Q5" s="197"/>
      <c r="R5" s="65"/>
      <c r="S5" s="11"/>
    </row>
    <row r="6" spans="1:19" ht="25.2" customHeight="1" x14ac:dyDescent="0.3">
      <c r="A6" s="382" t="s">
        <v>255</v>
      </c>
      <c r="B6" s="383"/>
      <c r="C6" s="383"/>
      <c r="D6" s="383"/>
      <c r="E6" s="383"/>
      <c r="F6" s="383"/>
      <c r="G6" s="383"/>
      <c r="H6" s="383"/>
      <c r="I6" s="383"/>
      <c r="J6" s="383"/>
      <c r="K6" s="383"/>
      <c r="L6" s="383"/>
      <c r="M6" s="383"/>
      <c r="N6" s="383"/>
      <c r="O6" s="383"/>
      <c r="P6" s="383"/>
      <c r="Q6" s="384"/>
      <c r="R6" s="65"/>
      <c r="S6" s="65"/>
    </row>
    <row r="7" spans="1:19" ht="58.5" customHeight="1" x14ac:dyDescent="0.3">
      <c r="A7" s="201" t="s">
        <v>256</v>
      </c>
      <c r="B7" s="163"/>
      <c r="C7" s="163"/>
      <c r="D7" s="163"/>
      <c r="E7" s="163"/>
      <c r="F7" s="163"/>
      <c r="G7" s="163"/>
      <c r="H7" s="163"/>
      <c r="I7" s="163"/>
      <c r="J7" s="163"/>
      <c r="K7" s="163"/>
      <c r="L7" s="163"/>
      <c r="M7" s="163"/>
      <c r="N7" s="163"/>
      <c r="O7" s="163"/>
      <c r="P7" s="163"/>
      <c r="Q7" s="197"/>
      <c r="R7" s="65"/>
      <c r="S7" s="65"/>
    </row>
    <row r="8" spans="1:19" ht="24.6" customHeight="1" x14ac:dyDescent="0.3">
      <c r="A8" s="382" t="s">
        <v>257</v>
      </c>
      <c r="B8" s="383"/>
      <c r="C8" s="383"/>
      <c r="D8" s="383"/>
      <c r="E8" s="383"/>
      <c r="F8" s="383"/>
      <c r="G8" s="383"/>
      <c r="H8" s="383"/>
      <c r="I8" s="383"/>
      <c r="J8" s="383"/>
      <c r="K8" s="383"/>
      <c r="L8" s="383"/>
      <c r="M8" s="383"/>
      <c r="N8" s="383"/>
      <c r="O8" s="383"/>
      <c r="P8" s="383"/>
      <c r="Q8" s="384"/>
      <c r="R8" s="65"/>
      <c r="S8" s="65"/>
    </row>
    <row r="9" spans="1:19" ht="114.6" customHeight="1" x14ac:dyDescent="0.3">
      <c r="A9" s="385" t="s">
        <v>258</v>
      </c>
      <c r="B9" s="227"/>
      <c r="C9" s="227"/>
      <c r="D9" s="227"/>
      <c r="E9" s="227"/>
      <c r="F9" s="227"/>
      <c r="G9" s="227"/>
      <c r="H9" s="227"/>
      <c r="I9" s="227"/>
      <c r="J9" s="227"/>
      <c r="K9" s="227"/>
      <c r="L9" s="227"/>
      <c r="M9" s="227"/>
      <c r="N9" s="227"/>
      <c r="O9" s="227"/>
      <c r="P9" s="227"/>
      <c r="Q9" s="228"/>
      <c r="R9" s="65"/>
      <c r="S9" s="65"/>
    </row>
    <row r="18" spans="11:11" x14ac:dyDescent="0.3">
      <c r="K18" s="11"/>
    </row>
  </sheetData>
  <sheetProtection algorithmName="SHA-512" hashValue="8cO/uz1e0vgpo5KjClOAFMgffoK7zaWrb/7UfaEn1xqQrpif5Vj8tFw3TW82gaM1VVAMp+0d2SqNShKMEAi7RA==" saltValue="q49s2qxXeyHPgZdcAMKz8A==" spinCount="100000" sheet="1" objects="1" scenarios="1"/>
  <mergeCells count="9">
    <mergeCell ref="A6:Q6"/>
    <mergeCell ref="A7:Q7"/>
    <mergeCell ref="A8:Q8"/>
    <mergeCell ref="A9:Q9"/>
    <mergeCell ref="A1:Q1"/>
    <mergeCell ref="A2:Q2"/>
    <mergeCell ref="A3:Q3"/>
    <mergeCell ref="A4:Q4"/>
    <mergeCell ref="A5:Q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DAF9C69B323F4180810D5ED78560CB" ma:contentTypeVersion="16" ma:contentTypeDescription="Create a new document." ma:contentTypeScope="" ma:versionID="a3946ef49a480bac0f2f95a57bf0093f">
  <xsd:schema xmlns:xsd="http://www.w3.org/2001/XMLSchema" xmlns:xs="http://www.w3.org/2001/XMLSchema" xmlns:p="http://schemas.microsoft.com/office/2006/metadata/properties" xmlns:ns2="5bf16529-ff4c-4533-adec-a35f4e4ba1df" xmlns:ns3="52985c86-f8c2-4ffb-9ed4-056f10e7bf99" targetNamespace="http://schemas.microsoft.com/office/2006/metadata/properties" ma:root="true" ma:fieldsID="d1dd6f0f82bf22087270841f53d2fcc7" ns2:_="" ns3:_="">
    <xsd:import namespace="5bf16529-ff4c-4533-adec-a35f4e4ba1df"/>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f16529-ff4c-4533-adec-a35f4e4ba1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2985c86-f8c2-4ffb-9ed4-056f10e7bf99" xsi:nil="true"/>
    <lcf76f155ced4ddcb4097134ff3c332f xmlns="5bf16529-ff4c-4533-adec-a35f4e4ba1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544623-3668-4C49-9317-F0D39B23B937}">
  <ds:schemaRefs>
    <ds:schemaRef ds:uri="http://schemas.microsoft.com/sharepoint/v3/contenttype/forms"/>
  </ds:schemaRefs>
</ds:datastoreItem>
</file>

<file path=customXml/itemProps2.xml><?xml version="1.0" encoding="utf-8"?>
<ds:datastoreItem xmlns:ds="http://schemas.openxmlformats.org/officeDocument/2006/customXml" ds:itemID="{82FD8D4B-E608-442B-9D62-5091EBCD5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f16529-ff4c-4533-adec-a35f4e4ba1df"/>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CA1428-91D0-405D-8DCF-6BDFD6CA2B59}">
  <ds:schemaRefs>
    <ds:schemaRef ds:uri="5bf16529-ff4c-4533-adec-a35f4e4ba1df"/>
    <ds:schemaRef ds:uri="http://purl.org/dc/terms/"/>
    <ds:schemaRef ds:uri="http://schemas.microsoft.com/office/2006/documentManagement/types"/>
    <ds:schemaRef ds:uri="52985c86-f8c2-4ffb-9ed4-056f10e7bf99"/>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INTRODUCTION</vt:lpstr>
      <vt:lpstr>GUIDE</vt:lpstr>
      <vt:lpstr>WASTE CALCULATOR</vt:lpstr>
      <vt:lpstr>SEPARATION</vt:lpstr>
      <vt:lpstr>STORAGE</vt:lpstr>
      <vt:lpstr>ACCESS</vt:lpstr>
      <vt:lpstr>DESIGN</vt:lpstr>
      <vt:lpstr>DATA</vt:lpstr>
      <vt:lpstr>FAQ</vt:lpstr>
      <vt:lpstr>Bin_Code</vt:lpstr>
      <vt:lpstr>SEPARATION!CRT</vt:lpstr>
      <vt:lpstr>CRT</vt:lpstr>
      <vt:lpstr>SEPARATION!FDG</vt:lpstr>
      <vt:lpstr>FDG</vt:lpstr>
      <vt:lpstr>SEPARATION!FEL</vt:lpstr>
      <vt:lpstr>FEL</vt:lpstr>
      <vt:lpstr>SEPARATION!FXB</vt:lpstr>
      <vt:lpstr>FXB</vt:lpstr>
      <vt:lpstr>SEPARATION!HOOK</vt:lpstr>
      <vt:lpstr>HOOK</vt:lpstr>
      <vt:lpstr>SEPARATION!MGB</vt:lpstr>
      <vt:lpstr>MGB</vt:lpstr>
      <vt:lpstr>OTHER</vt:lpstr>
      <vt:lpstr>SEPARATION!SKIP</vt:lpstr>
      <vt:lpstr>SKIP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Tyron Hartle</dc:creator>
  <cp:keywords/>
  <dc:description/>
  <cp:lastModifiedBy>Joe Quad</cp:lastModifiedBy>
  <cp:revision/>
  <dcterms:created xsi:type="dcterms:W3CDTF">2015-06-05T18:17:20Z</dcterms:created>
  <dcterms:modified xsi:type="dcterms:W3CDTF">2025-02-02T21:17:24Z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0x0101001ADAF9C69B323F4180810D5ED78560CB</vt:lpwstr>
  </property>
  <property fmtid="{D5CDD505-2E9C-101B-9397-08002B2CF9AE}" pid="3" name="MediaServiceImageTags">
    <vt:lpwstr/>
  </property>
</Properties>
</file>