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4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cmabusiness.sharepoint.com/sites/DQnet/Shared Documents/Projects/02089-A-NABERSNZ Rating Calc &amp; Risk/02 NDA Pred Tool/"/>
    </mc:Choice>
  </mc:AlternateContent>
  <xr:revisionPtr revIDLastSave="63" documentId="8_{874E5D4C-FD47-4C0F-92B8-5BFB170E8401}" xr6:coauthVersionLast="47" xr6:coauthVersionMax="47" xr10:uidLastSave="{C82F2321-D4D7-4A62-899C-E5F8B5D2E97C}"/>
  <workbookProtection workbookAlgorithmName="SHA-512" workbookHashValue="RdZ7aAQtkrk24sARdPEm1bHGDcUyvsL0gskwtunqonlQucqsXXL+ZgapeoLKh4pACybd79U6FckLfpbsnd3+uQ==" workbookSaltValue="aaquR8sdLFLmWW3NIriewg==" workbookSpinCount="100000" lockStructure="1"/>
  <bookViews>
    <workbookView xWindow="-120" yWindow="-120" windowWidth="29040" windowHeight="15720" xr2:uid="{64A3D75B-7384-4357-A189-904232234EFF}"/>
  </bookViews>
  <sheets>
    <sheet name="Shopping Centre" sheetId="1" r:id="rId1"/>
    <sheet name="Sheet1" sheetId="23" r:id="rId2"/>
    <sheet name="Version control" sheetId="19" state="hidden" r:id="rId3"/>
    <sheet name="Climate zones" sheetId="2" state="hidden" r:id="rId4"/>
    <sheet name="CDD&amp;HDD" sheetId="22" state="hidden" r:id="rId5"/>
    <sheet name="SGEx" sheetId="14" state="hidden" r:id="rId6"/>
    <sheet name="BenchmarkFactors" sheetId="15" state="hidden" r:id="rId7"/>
  </sheets>
  <definedNames>
    <definedName name="_xlnm._FilterDatabase" localSheetId="4" hidden="1">'CDD&amp;HDD'!#REF!</definedName>
    <definedName name="_xlnm._FilterDatabase" localSheetId="3" hidden="1">'Climate zones'!#REF!</definedName>
    <definedName name="Region_Selection" localSheetId="4">'CDD&amp;HDD'!$R$1:$R$71</definedName>
    <definedName name="Region_Selection">'Climate zones'!$K$1:$K$73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04" i="1" l="1"/>
  <c r="J19" i="1"/>
  <c r="F107" i="1"/>
  <c r="C10" i="23" s="1"/>
  <c r="J18" i="1"/>
  <c r="J17" i="1"/>
  <c r="J16" i="1"/>
  <c r="F110" i="1"/>
  <c r="C13" i="23" s="1"/>
  <c r="F109" i="1"/>
  <c r="C12" i="23" s="1"/>
  <c r="F108" i="1"/>
  <c r="C11" i="23" s="1"/>
  <c r="K13" i="1"/>
  <c r="J13" i="1" s="1"/>
  <c r="F100" i="1" s="1"/>
  <c r="C6" i="23" s="1"/>
  <c r="C8" i="14"/>
  <c r="F101" i="1" l="1"/>
  <c r="C7" i="23" s="1"/>
  <c r="F102" i="1" l="1"/>
  <c r="C8" i="23" s="1"/>
  <c r="F128" i="1"/>
  <c r="G2" i="2" l="1"/>
  <c r="H2" i="2"/>
  <c r="I2" i="2" s="1"/>
  <c r="G3" i="2"/>
  <c r="G4" i="2"/>
  <c r="G5" i="2"/>
  <c r="G6" i="2"/>
  <c r="N6" i="2"/>
  <c r="N7" i="2" s="1"/>
  <c r="G7" i="2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4" i="2"/>
  <c r="G35" i="2"/>
  <c r="G36" i="2"/>
  <c r="G37" i="2"/>
  <c r="G38" i="2"/>
  <c r="G39" i="2"/>
  <c r="G40" i="2"/>
  <c r="G41" i="2"/>
  <c r="G42" i="2"/>
  <c r="G43" i="2"/>
  <c r="G44" i="2"/>
  <c r="G45" i="2"/>
  <c r="G46" i="2"/>
  <c r="G47" i="2"/>
  <c r="G48" i="2"/>
  <c r="G49" i="2"/>
  <c r="G50" i="2"/>
  <c r="G51" i="2"/>
  <c r="G52" i="2"/>
  <c r="G53" i="2"/>
  <c r="G54" i="2"/>
  <c r="G55" i="2"/>
  <c r="G56" i="2"/>
  <c r="G57" i="2"/>
  <c r="G58" i="2"/>
  <c r="G59" i="2"/>
  <c r="G60" i="2"/>
  <c r="G61" i="2"/>
  <c r="G62" i="2"/>
  <c r="G63" i="2"/>
  <c r="G64" i="2"/>
  <c r="G65" i="2"/>
  <c r="G66" i="2"/>
  <c r="G67" i="2"/>
  <c r="G68" i="2"/>
  <c r="G69" i="2"/>
  <c r="G70" i="2"/>
  <c r="G71" i="2"/>
  <c r="G72" i="2"/>
  <c r="G73" i="2"/>
  <c r="H73" i="2"/>
  <c r="I73" i="2" s="1"/>
  <c r="G74" i="2"/>
  <c r="G75" i="2"/>
  <c r="G76" i="2"/>
  <c r="G77" i="2"/>
  <c r="G78" i="2"/>
  <c r="G79" i="2"/>
  <c r="G80" i="2"/>
  <c r="G81" i="2"/>
  <c r="G82" i="2"/>
  <c r="G83" i="2"/>
  <c r="G84" i="2"/>
  <c r="G85" i="2"/>
  <c r="G86" i="2"/>
  <c r="G87" i="2"/>
  <c r="G88" i="2"/>
  <c r="G89" i="2"/>
  <c r="G90" i="2"/>
  <c r="G91" i="2"/>
  <c r="G92" i="2"/>
  <c r="G93" i="2"/>
  <c r="G94" i="2"/>
  <c r="G95" i="2"/>
  <c r="G96" i="2"/>
  <c r="G97" i="2"/>
  <c r="G98" i="2"/>
  <c r="G99" i="2"/>
  <c r="G100" i="2"/>
  <c r="G101" i="2"/>
  <c r="G102" i="2"/>
  <c r="G103" i="2"/>
  <c r="G104" i="2"/>
  <c r="G105" i="2"/>
  <c r="G106" i="2"/>
  <c r="G107" i="2"/>
  <c r="G108" i="2"/>
  <c r="G109" i="2"/>
  <c r="G110" i="2"/>
  <c r="G111" i="2"/>
  <c r="G112" i="2"/>
  <c r="G113" i="2"/>
  <c r="G114" i="2"/>
  <c r="G115" i="2"/>
  <c r="G116" i="2"/>
  <c r="G117" i="2"/>
  <c r="G118" i="2"/>
  <c r="G119" i="2"/>
  <c r="G120" i="2"/>
  <c r="G121" i="2"/>
  <c r="G122" i="2"/>
  <c r="G123" i="2"/>
  <c r="G124" i="2"/>
  <c r="G125" i="2"/>
  <c r="G126" i="2"/>
  <c r="G127" i="2"/>
  <c r="G128" i="2"/>
  <c r="G129" i="2"/>
  <c r="G130" i="2"/>
  <c r="G131" i="2"/>
  <c r="G132" i="2"/>
  <c r="G133" i="2"/>
  <c r="G134" i="2"/>
  <c r="G135" i="2"/>
  <c r="G136" i="2"/>
  <c r="G137" i="2"/>
  <c r="G138" i="2"/>
  <c r="G139" i="2"/>
  <c r="G140" i="2"/>
  <c r="G141" i="2"/>
  <c r="G142" i="2"/>
  <c r="G143" i="2"/>
  <c r="G144" i="2"/>
  <c r="G145" i="2"/>
  <c r="G146" i="2"/>
  <c r="G147" i="2"/>
  <c r="G148" i="2"/>
  <c r="G149" i="2"/>
  <c r="G150" i="2"/>
  <c r="G151" i="2"/>
  <c r="G152" i="2"/>
  <c r="G153" i="2"/>
  <c r="G154" i="2"/>
  <c r="G155" i="2"/>
  <c r="G156" i="2"/>
  <c r="G157" i="2"/>
  <c r="G158" i="2"/>
  <c r="G159" i="2"/>
  <c r="G160" i="2"/>
  <c r="H160" i="2"/>
  <c r="H161" i="2" s="1"/>
  <c r="I161" i="2" s="1"/>
  <c r="I160" i="2"/>
  <c r="G161" i="2"/>
  <c r="G162" i="2"/>
  <c r="G163" i="2"/>
  <c r="G164" i="2"/>
  <c r="G165" i="2"/>
  <c r="G166" i="2"/>
  <c r="G167" i="2"/>
  <c r="G168" i="2"/>
  <c r="G169" i="2"/>
  <c r="G170" i="2"/>
  <c r="G171" i="2"/>
  <c r="G172" i="2"/>
  <c r="G173" i="2"/>
  <c r="G174" i="2"/>
  <c r="G175" i="2"/>
  <c r="G176" i="2"/>
  <c r="G177" i="2"/>
  <c r="G178" i="2"/>
  <c r="G179" i="2"/>
  <c r="G180" i="2"/>
  <c r="G181" i="2"/>
  <c r="G182" i="2"/>
  <c r="G183" i="2"/>
  <c r="G184" i="2"/>
  <c r="G185" i="2"/>
  <c r="G186" i="2"/>
  <c r="G187" i="2"/>
  <c r="G188" i="2"/>
  <c r="G189" i="2"/>
  <c r="G190" i="2"/>
  <c r="G191" i="2"/>
  <c r="G192" i="2"/>
  <c r="G193" i="2"/>
  <c r="G194" i="2"/>
  <c r="G195" i="2"/>
  <c r="G196" i="2"/>
  <c r="G197" i="2"/>
  <c r="G198" i="2"/>
  <c r="G199" i="2"/>
  <c r="G200" i="2"/>
  <c r="G201" i="2"/>
  <c r="G202" i="2"/>
  <c r="G203" i="2"/>
  <c r="G204" i="2"/>
  <c r="G205" i="2"/>
  <c r="G206" i="2"/>
  <c r="G207" i="2"/>
  <c r="G208" i="2"/>
  <c r="G209" i="2"/>
  <c r="G210" i="2"/>
  <c r="G211" i="2"/>
  <c r="G212" i="2"/>
  <c r="G213" i="2"/>
  <c r="G214" i="2"/>
  <c r="G215" i="2"/>
  <c r="G216" i="2"/>
  <c r="G217" i="2"/>
  <c r="G218" i="2"/>
  <c r="G219" i="2"/>
  <c r="G220" i="2"/>
  <c r="G221" i="2"/>
  <c r="G222" i="2"/>
  <c r="G223" i="2"/>
  <c r="G224" i="2"/>
  <c r="G225" i="2"/>
  <c r="G226" i="2"/>
  <c r="G227" i="2"/>
  <c r="G228" i="2"/>
  <c r="H228" i="2"/>
  <c r="I228" i="2" s="1"/>
  <c r="G229" i="2"/>
  <c r="G230" i="2"/>
  <c r="G231" i="2"/>
  <c r="G232" i="2"/>
  <c r="G233" i="2"/>
  <c r="G234" i="2"/>
  <c r="G235" i="2"/>
  <c r="G236" i="2"/>
  <c r="G237" i="2"/>
  <c r="G238" i="2"/>
  <c r="G239" i="2"/>
  <c r="G240" i="2"/>
  <c r="H240" i="2"/>
  <c r="H241" i="2" s="1"/>
  <c r="G241" i="2"/>
  <c r="G242" i="2"/>
  <c r="G243" i="2"/>
  <c r="G244" i="2"/>
  <c r="G245" i="2"/>
  <c r="G246" i="2"/>
  <c r="G247" i="2"/>
  <c r="G248" i="2"/>
  <c r="G249" i="2"/>
  <c r="G250" i="2"/>
  <c r="G251" i="2"/>
  <c r="G252" i="2"/>
  <c r="G253" i="2"/>
  <c r="G254" i="2"/>
  <c r="G255" i="2"/>
  <c r="G256" i="2"/>
  <c r="G257" i="2"/>
  <c r="G258" i="2"/>
  <c r="G259" i="2"/>
  <c r="G260" i="2"/>
  <c r="G261" i="2"/>
  <c r="G262" i="2"/>
  <c r="G263" i="2"/>
  <c r="G264" i="2"/>
  <c r="G265" i="2"/>
  <c r="G266" i="2"/>
  <c r="G267" i="2"/>
  <c r="G268" i="2"/>
  <c r="G269" i="2"/>
  <c r="G270" i="2"/>
  <c r="G271" i="2"/>
  <c r="G272" i="2"/>
  <c r="G273" i="2"/>
  <c r="H273" i="2"/>
  <c r="H274" i="2" s="1"/>
  <c r="G274" i="2"/>
  <c r="G275" i="2"/>
  <c r="G276" i="2"/>
  <c r="G277" i="2"/>
  <c r="G278" i="2"/>
  <c r="G279" i="2"/>
  <c r="G280" i="2"/>
  <c r="G281" i="2"/>
  <c r="G282" i="2"/>
  <c r="G283" i="2"/>
  <c r="G284" i="2"/>
  <c r="G285" i="2"/>
  <c r="G286" i="2"/>
  <c r="G287" i="2"/>
  <c r="G288" i="2"/>
  <c r="G289" i="2"/>
  <c r="G290" i="2"/>
  <c r="G291" i="2"/>
  <c r="G292" i="2"/>
  <c r="G293" i="2"/>
  <c r="G294" i="2"/>
  <c r="G295" i="2"/>
  <c r="G296" i="2"/>
  <c r="G297" i="2"/>
  <c r="G298" i="2"/>
  <c r="G299" i="2"/>
  <c r="G300" i="2"/>
  <c r="G301" i="2"/>
  <c r="G302" i="2"/>
  <c r="G303" i="2"/>
  <c r="G304" i="2"/>
  <c r="G305" i="2"/>
  <c r="G306" i="2"/>
  <c r="G307" i="2"/>
  <c r="G308" i="2"/>
  <c r="G309" i="2"/>
  <c r="G310" i="2"/>
  <c r="G311" i="2"/>
  <c r="G312" i="2"/>
  <c r="G313" i="2"/>
  <c r="G314" i="2"/>
  <c r="G315" i="2"/>
  <c r="G316" i="2"/>
  <c r="G317" i="2"/>
  <c r="G318" i="2"/>
  <c r="G319" i="2"/>
  <c r="G320" i="2"/>
  <c r="G321" i="2"/>
  <c r="G322" i="2"/>
  <c r="G323" i="2"/>
  <c r="G324" i="2"/>
  <c r="G325" i="2"/>
  <c r="G326" i="2"/>
  <c r="G327" i="2"/>
  <c r="G328" i="2"/>
  <c r="G329" i="2"/>
  <c r="G330" i="2"/>
  <c r="G331" i="2"/>
  <c r="G332" i="2"/>
  <c r="G333" i="2"/>
  <c r="G334" i="2"/>
  <c r="G335" i="2"/>
  <c r="G336" i="2"/>
  <c r="G337" i="2"/>
  <c r="G338" i="2"/>
  <c r="G339" i="2"/>
  <c r="G340" i="2"/>
  <c r="G341" i="2"/>
  <c r="G342" i="2"/>
  <c r="G343" i="2"/>
  <c r="G344" i="2"/>
  <c r="H344" i="2"/>
  <c r="I344" i="2" s="1"/>
  <c r="G345" i="2"/>
  <c r="G346" i="2"/>
  <c r="G347" i="2"/>
  <c r="G348" i="2"/>
  <c r="G349" i="2"/>
  <c r="G350" i="2"/>
  <c r="G351" i="2"/>
  <c r="G352" i="2"/>
  <c r="G353" i="2"/>
  <c r="G354" i="2"/>
  <c r="G355" i="2"/>
  <c r="G356" i="2"/>
  <c r="G357" i="2"/>
  <c r="G358" i="2"/>
  <c r="G359" i="2"/>
  <c r="G360" i="2"/>
  <c r="G361" i="2"/>
  <c r="G362" i="2"/>
  <c r="G363" i="2"/>
  <c r="G364" i="2"/>
  <c r="G365" i="2"/>
  <c r="G366" i="2"/>
  <c r="G367" i="2"/>
  <c r="G368" i="2"/>
  <c r="G369" i="2"/>
  <c r="G370" i="2"/>
  <c r="G371" i="2"/>
  <c r="G372" i="2"/>
  <c r="G373" i="2"/>
  <c r="G374" i="2"/>
  <c r="G375" i="2"/>
  <c r="G376" i="2"/>
  <c r="G377" i="2"/>
  <c r="G378" i="2"/>
  <c r="G379" i="2"/>
  <c r="G380" i="2"/>
  <c r="G381" i="2"/>
  <c r="G382" i="2"/>
  <c r="G383" i="2"/>
  <c r="G384" i="2"/>
  <c r="G385" i="2"/>
  <c r="G386" i="2"/>
  <c r="G387" i="2"/>
  <c r="G388" i="2"/>
  <c r="G389" i="2"/>
  <c r="G390" i="2"/>
  <c r="G391" i="2"/>
  <c r="G392" i="2"/>
  <c r="G393" i="2"/>
  <c r="G394" i="2"/>
  <c r="G395" i="2"/>
  <c r="G396" i="2"/>
  <c r="G397" i="2"/>
  <c r="G398" i="2"/>
  <c r="G399" i="2"/>
  <c r="G400" i="2"/>
  <c r="G401" i="2"/>
  <c r="G402" i="2"/>
  <c r="G403" i="2"/>
  <c r="G404" i="2"/>
  <c r="G405" i="2"/>
  <c r="G406" i="2"/>
  <c r="G407" i="2"/>
  <c r="G408" i="2"/>
  <c r="G409" i="2"/>
  <c r="G410" i="2"/>
  <c r="G411" i="2"/>
  <c r="G412" i="2"/>
  <c r="G413" i="2"/>
  <c r="G414" i="2"/>
  <c r="G415" i="2"/>
  <c r="G416" i="2"/>
  <c r="G417" i="2"/>
  <c r="G418" i="2"/>
  <c r="G419" i="2"/>
  <c r="G420" i="2"/>
  <c r="G421" i="2"/>
  <c r="G422" i="2"/>
  <c r="G423" i="2"/>
  <c r="G424" i="2"/>
  <c r="G425" i="2"/>
  <c r="G426" i="2"/>
  <c r="G427" i="2"/>
  <c r="G428" i="2"/>
  <c r="G429" i="2"/>
  <c r="G430" i="2"/>
  <c r="G431" i="2"/>
  <c r="G432" i="2"/>
  <c r="G433" i="2"/>
  <c r="G434" i="2"/>
  <c r="G435" i="2"/>
  <c r="G436" i="2"/>
  <c r="G437" i="2"/>
  <c r="G438" i="2"/>
  <c r="G439" i="2"/>
  <c r="G440" i="2"/>
  <c r="G441" i="2"/>
  <c r="G442" i="2"/>
  <c r="G443" i="2"/>
  <c r="G444" i="2"/>
  <c r="G445" i="2"/>
  <c r="G446" i="2"/>
  <c r="G447" i="2"/>
  <c r="G448" i="2"/>
  <c r="G449" i="2"/>
  <c r="G450" i="2"/>
  <c r="G451" i="2"/>
  <c r="G452" i="2"/>
  <c r="G453" i="2"/>
  <c r="G454" i="2"/>
  <c r="G455" i="2"/>
  <c r="G456" i="2"/>
  <c r="G457" i="2"/>
  <c r="H457" i="2"/>
  <c r="I457" i="2" s="1"/>
  <c r="G458" i="2"/>
  <c r="H458" i="2"/>
  <c r="H459" i="2" s="1"/>
  <c r="G459" i="2"/>
  <c r="G460" i="2"/>
  <c r="G461" i="2"/>
  <c r="G462" i="2"/>
  <c r="G463" i="2"/>
  <c r="G464" i="2"/>
  <c r="G465" i="2"/>
  <c r="G466" i="2"/>
  <c r="G467" i="2"/>
  <c r="G468" i="2"/>
  <c r="G469" i="2"/>
  <c r="G470" i="2"/>
  <c r="G471" i="2"/>
  <c r="G472" i="2"/>
  <c r="G473" i="2"/>
  <c r="G474" i="2"/>
  <c r="G475" i="2"/>
  <c r="G476" i="2"/>
  <c r="G477" i="2"/>
  <c r="G478" i="2"/>
  <c r="G479" i="2"/>
  <c r="G480" i="2"/>
  <c r="G481" i="2"/>
  <c r="G482" i="2"/>
  <c r="G483" i="2"/>
  <c r="G484" i="2"/>
  <c r="G485" i="2"/>
  <c r="G486" i="2"/>
  <c r="G487" i="2"/>
  <c r="G488" i="2"/>
  <c r="G489" i="2"/>
  <c r="G490" i="2"/>
  <c r="G491" i="2"/>
  <c r="G492" i="2"/>
  <c r="G493" i="2"/>
  <c r="G494" i="2"/>
  <c r="G495" i="2"/>
  <c r="G496" i="2"/>
  <c r="G497" i="2"/>
  <c r="G498" i="2"/>
  <c r="G499" i="2"/>
  <c r="G500" i="2"/>
  <c r="G501" i="2"/>
  <c r="G502" i="2"/>
  <c r="G503" i="2"/>
  <c r="G504" i="2"/>
  <c r="G505" i="2"/>
  <c r="G506" i="2"/>
  <c r="G507" i="2"/>
  <c r="G508" i="2"/>
  <c r="G509" i="2"/>
  <c r="G510" i="2"/>
  <c r="G511" i="2"/>
  <c r="G512" i="2"/>
  <c r="G513" i="2"/>
  <c r="G514" i="2"/>
  <c r="G515" i="2"/>
  <c r="G516" i="2"/>
  <c r="G517" i="2"/>
  <c r="G518" i="2"/>
  <c r="G519" i="2"/>
  <c r="G520" i="2"/>
  <c r="G521" i="2"/>
  <c r="G522" i="2"/>
  <c r="G523" i="2"/>
  <c r="G524" i="2"/>
  <c r="G525" i="2"/>
  <c r="G526" i="2"/>
  <c r="G527" i="2"/>
  <c r="G528" i="2"/>
  <c r="G529" i="2"/>
  <c r="G530" i="2"/>
  <c r="G531" i="2"/>
  <c r="G532" i="2"/>
  <c r="G533" i="2"/>
  <c r="G534" i="2"/>
  <c r="G535" i="2"/>
  <c r="G536" i="2"/>
  <c r="G537" i="2"/>
  <c r="G538" i="2"/>
  <c r="G539" i="2"/>
  <c r="G540" i="2"/>
  <c r="G541" i="2"/>
  <c r="G542" i="2"/>
  <c r="G543" i="2"/>
  <c r="G544" i="2"/>
  <c r="G545" i="2"/>
  <c r="G546" i="2"/>
  <c r="G547" i="2"/>
  <c r="G548" i="2"/>
  <c r="G549" i="2"/>
  <c r="G550" i="2"/>
  <c r="G551" i="2"/>
  <c r="G552" i="2"/>
  <c r="G553" i="2"/>
  <c r="G554" i="2"/>
  <c r="G555" i="2"/>
  <c r="G556" i="2"/>
  <c r="G557" i="2"/>
  <c r="G558" i="2"/>
  <c r="G559" i="2"/>
  <c r="G560" i="2"/>
  <c r="G561" i="2"/>
  <c r="G562" i="2"/>
  <c r="G563" i="2"/>
  <c r="G564" i="2"/>
  <c r="G565" i="2"/>
  <c r="G566" i="2"/>
  <c r="G567" i="2"/>
  <c r="G568" i="2"/>
  <c r="G569" i="2"/>
  <c r="G570" i="2"/>
  <c r="G571" i="2"/>
  <c r="G572" i="2"/>
  <c r="G573" i="2"/>
  <c r="G574" i="2"/>
  <c r="G575" i="2"/>
  <c r="G576" i="2"/>
  <c r="G577" i="2"/>
  <c r="G578" i="2"/>
  <c r="G579" i="2"/>
  <c r="G580" i="2"/>
  <c r="G581" i="2"/>
  <c r="G582" i="2"/>
  <c r="G583" i="2"/>
  <c r="G584" i="2"/>
  <c r="G585" i="2"/>
  <c r="H585" i="2"/>
  <c r="I585" i="2" s="1"/>
  <c r="G586" i="2"/>
  <c r="G587" i="2"/>
  <c r="G588" i="2"/>
  <c r="G589" i="2"/>
  <c r="G590" i="2"/>
  <c r="G591" i="2"/>
  <c r="G592" i="2"/>
  <c r="G593" i="2"/>
  <c r="G594" i="2"/>
  <c r="G595" i="2"/>
  <c r="G596" i="2"/>
  <c r="G597" i="2"/>
  <c r="G598" i="2"/>
  <c r="G599" i="2"/>
  <c r="G600" i="2"/>
  <c r="G601" i="2"/>
  <c r="G602" i="2"/>
  <c r="G603" i="2"/>
  <c r="G604" i="2"/>
  <c r="G605" i="2"/>
  <c r="G606" i="2"/>
  <c r="G607" i="2"/>
  <c r="G608" i="2"/>
  <c r="G609" i="2"/>
  <c r="G610" i="2"/>
  <c r="G611" i="2"/>
  <c r="G612" i="2"/>
  <c r="G613" i="2"/>
  <c r="G614" i="2"/>
  <c r="G615" i="2"/>
  <c r="G616" i="2"/>
  <c r="G617" i="2"/>
  <c r="G618" i="2"/>
  <c r="G619" i="2"/>
  <c r="G620" i="2"/>
  <c r="G621" i="2"/>
  <c r="G622" i="2"/>
  <c r="G623" i="2"/>
  <c r="G624" i="2"/>
  <c r="G625" i="2"/>
  <c r="G626" i="2"/>
  <c r="G627" i="2"/>
  <c r="G628" i="2"/>
  <c r="G629" i="2"/>
  <c r="G630" i="2"/>
  <c r="G631" i="2"/>
  <c r="G632" i="2"/>
  <c r="G633" i="2"/>
  <c r="G634" i="2"/>
  <c r="G635" i="2"/>
  <c r="G636" i="2"/>
  <c r="G637" i="2"/>
  <c r="G638" i="2"/>
  <c r="G639" i="2"/>
  <c r="G640" i="2"/>
  <c r="G641" i="2"/>
  <c r="G642" i="2"/>
  <c r="G643" i="2"/>
  <c r="G644" i="2"/>
  <c r="G645" i="2"/>
  <c r="G646" i="2"/>
  <c r="G647" i="2"/>
  <c r="G648" i="2"/>
  <c r="G649" i="2"/>
  <c r="G650" i="2"/>
  <c r="G651" i="2"/>
  <c r="G652" i="2"/>
  <c r="G653" i="2"/>
  <c r="G654" i="2"/>
  <c r="G655" i="2"/>
  <c r="G656" i="2"/>
  <c r="G657" i="2"/>
  <c r="G658" i="2"/>
  <c r="G659" i="2"/>
  <c r="G660" i="2"/>
  <c r="G661" i="2"/>
  <c r="G662" i="2"/>
  <c r="G663" i="2"/>
  <c r="G664" i="2"/>
  <c r="G665" i="2"/>
  <c r="G666" i="2"/>
  <c r="G667" i="2"/>
  <c r="G668" i="2"/>
  <c r="G669" i="2"/>
  <c r="G670" i="2"/>
  <c r="G671" i="2"/>
  <c r="G672" i="2"/>
  <c r="G673" i="2"/>
  <c r="G674" i="2"/>
  <c r="G675" i="2"/>
  <c r="G676" i="2"/>
  <c r="G677" i="2"/>
  <c r="G678" i="2"/>
  <c r="G679" i="2"/>
  <c r="G680" i="2"/>
  <c r="G681" i="2"/>
  <c r="G682" i="2"/>
  <c r="G683" i="2"/>
  <c r="G684" i="2"/>
  <c r="G685" i="2"/>
  <c r="G686" i="2"/>
  <c r="G687" i="2"/>
  <c r="G688" i="2"/>
  <c r="G689" i="2"/>
  <c r="G690" i="2"/>
  <c r="G691" i="2"/>
  <c r="G692" i="2"/>
  <c r="G693" i="2"/>
  <c r="G694" i="2"/>
  <c r="G695" i="2"/>
  <c r="G696" i="2"/>
  <c r="G697" i="2"/>
  <c r="G698" i="2"/>
  <c r="G699" i="2"/>
  <c r="G700" i="2"/>
  <c r="G701" i="2"/>
  <c r="G702" i="2"/>
  <c r="G703" i="2"/>
  <c r="G704" i="2"/>
  <c r="G705" i="2"/>
  <c r="G706" i="2"/>
  <c r="G707" i="2"/>
  <c r="G708" i="2"/>
  <c r="G709" i="2"/>
  <c r="G710" i="2"/>
  <c r="G711" i="2"/>
  <c r="G712" i="2"/>
  <c r="G713" i="2"/>
  <c r="G714" i="2"/>
  <c r="G715" i="2"/>
  <c r="G716" i="2"/>
  <c r="G717" i="2"/>
  <c r="G718" i="2"/>
  <c r="G719" i="2"/>
  <c r="G720" i="2"/>
  <c r="G721" i="2"/>
  <c r="G722" i="2"/>
  <c r="H722" i="2"/>
  <c r="I722" i="2"/>
  <c r="G723" i="2"/>
  <c r="H723" i="2"/>
  <c r="G724" i="2"/>
  <c r="G725" i="2"/>
  <c r="G726" i="2"/>
  <c r="G727" i="2"/>
  <c r="G728" i="2"/>
  <c r="G729" i="2"/>
  <c r="G730" i="2"/>
  <c r="G731" i="2"/>
  <c r="G732" i="2"/>
  <c r="G733" i="2"/>
  <c r="G734" i="2"/>
  <c r="G735" i="2"/>
  <c r="G736" i="2"/>
  <c r="G737" i="2"/>
  <c r="G738" i="2"/>
  <c r="G739" i="2"/>
  <c r="G740" i="2"/>
  <c r="G741" i="2"/>
  <c r="G742" i="2"/>
  <c r="G743" i="2"/>
  <c r="G744" i="2"/>
  <c r="G745" i="2"/>
  <c r="G746" i="2"/>
  <c r="G747" i="2"/>
  <c r="G748" i="2"/>
  <c r="G749" i="2"/>
  <c r="G750" i="2"/>
  <c r="G751" i="2"/>
  <c r="G752" i="2"/>
  <c r="G753" i="2"/>
  <c r="G754" i="2"/>
  <c r="G755" i="2"/>
  <c r="G756" i="2"/>
  <c r="G757" i="2"/>
  <c r="G758" i="2"/>
  <c r="G759" i="2"/>
  <c r="G760" i="2"/>
  <c r="G761" i="2"/>
  <c r="G762" i="2"/>
  <c r="G763" i="2"/>
  <c r="G764" i="2"/>
  <c r="G765" i="2"/>
  <c r="G766" i="2"/>
  <c r="G767" i="2"/>
  <c r="G768" i="2"/>
  <c r="G769" i="2"/>
  <c r="G770" i="2"/>
  <c r="G771" i="2"/>
  <c r="G772" i="2"/>
  <c r="G773" i="2"/>
  <c r="G774" i="2"/>
  <c r="G775" i="2"/>
  <c r="G776" i="2"/>
  <c r="G777" i="2"/>
  <c r="G778" i="2"/>
  <c r="G779" i="2"/>
  <c r="G780" i="2"/>
  <c r="G781" i="2"/>
  <c r="G782" i="2"/>
  <c r="G783" i="2"/>
  <c r="G784" i="2"/>
  <c r="G785" i="2"/>
  <c r="G786" i="2"/>
  <c r="G787" i="2"/>
  <c r="G788" i="2"/>
  <c r="G789" i="2"/>
  <c r="G790" i="2"/>
  <c r="G791" i="2"/>
  <c r="G792" i="2"/>
  <c r="G793" i="2"/>
  <c r="G794" i="2"/>
  <c r="G795" i="2"/>
  <c r="G796" i="2"/>
  <c r="G797" i="2"/>
  <c r="G798" i="2"/>
  <c r="G799" i="2"/>
  <c r="G800" i="2"/>
  <c r="G801" i="2"/>
  <c r="G802" i="2"/>
  <c r="G803" i="2"/>
  <c r="G804" i="2"/>
  <c r="G805" i="2"/>
  <c r="G806" i="2"/>
  <c r="G807" i="2"/>
  <c r="G808" i="2"/>
  <c r="G809" i="2"/>
  <c r="G810" i="2"/>
  <c r="G811" i="2"/>
  <c r="G812" i="2"/>
  <c r="G813" i="2"/>
  <c r="G814" i="2"/>
  <c r="G815" i="2"/>
  <c r="G816" i="2"/>
  <c r="G817" i="2"/>
  <c r="G818" i="2"/>
  <c r="G819" i="2"/>
  <c r="G820" i="2"/>
  <c r="G821" i="2"/>
  <c r="G822" i="2"/>
  <c r="G823" i="2"/>
  <c r="G824" i="2"/>
  <c r="G825" i="2"/>
  <c r="G826" i="2"/>
  <c r="G827" i="2"/>
  <c r="G828" i="2"/>
  <c r="G829" i="2"/>
  <c r="G830" i="2"/>
  <c r="G831" i="2"/>
  <c r="G832" i="2"/>
  <c r="G833" i="2"/>
  <c r="G834" i="2"/>
  <c r="G835" i="2"/>
  <c r="G836" i="2"/>
  <c r="G837" i="2"/>
  <c r="G838" i="2"/>
  <c r="G839" i="2"/>
  <c r="G840" i="2"/>
  <c r="G841" i="2"/>
  <c r="G842" i="2"/>
  <c r="G843" i="2"/>
  <c r="G844" i="2"/>
  <c r="G845" i="2"/>
  <c r="G846" i="2"/>
  <c r="G847" i="2"/>
  <c r="G848" i="2"/>
  <c r="G849" i="2"/>
  <c r="G850" i="2"/>
  <c r="G851" i="2"/>
  <c r="G852" i="2"/>
  <c r="G853" i="2"/>
  <c r="G854" i="2"/>
  <c r="G855" i="2"/>
  <c r="G856" i="2"/>
  <c r="G857" i="2"/>
  <c r="G858" i="2"/>
  <c r="G859" i="2"/>
  <c r="G860" i="2"/>
  <c r="G861" i="2"/>
  <c r="G862" i="2"/>
  <c r="G863" i="2"/>
  <c r="G864" i="2"/>
  <c r="G865" i="2"/>
  <c r="G866" i="2"/>
  <c r="G867" i="2"/>
  <c r="G868" i="2"/>
  <c r="G869" i="2"/>
  <c r="G870" i="2"/>
  <c r="G871" i="2"/>
  <c r="G872" i="2"/>
  <c r="G873" i="2"/>
  <c r="G874" i="2"/>
  <c r="G875" i="2"/>
  <c r="G876" i="2"/>
  <c r="G877" i="2"/>
  <c r="G878" i="2"/>
  <c r="G879" i="2"/>
  <c r="G880" i="2"/>
  <c r="G881" i="2"/>
  <c r="G882" i="2"/>
  <c r="G883" i="2"/>
  <c r="G884" i="2"/>
  <c r="G885" i="2"/>
  <c r="G886" i="2"/>
  <c r="G887" i="2"/>
  <c r="G888" i="2"/>
  <c r="G889" i="2"/>
  <c r="G890" i="2"/>
  <c r="G891" i="2"/>
  <c r="G892" i="2"/>
  <c r="G893" i="2"/>
  <c r="G894" i="2"/>
  <c r="G895" i="2"/>
  <c r="G896" i="2"/>
  <c r="G897" i="2"/>
  <c r="G898" i="2"/>
  <c r="G899" i="2"/>
  <c r="G900" i="2"/>
  <c r="G901" i="2"/>
  <c r="G902" i="2"/>
  <c r="G903" i="2"/>
  <c r="G904" i="2"/>
  <c r="G905" i="2"/>
  <c r="G906" i="2"/>
  <c r="G907" i="2"/>
  <c r="G908" i="2"/>
  <c r="G909" i="2"/>
  <c r="G910" i="2"/>
  <c r="G911" i="2"/>
  <c r="G912" i="2"/>
  <c r="G913" i="2"/>
  <c r="G914" i="2"/>
  <c r="G915" i="2"/>
  <c r="G916" i="2"/>
  <c r="G917" i="2"/>
  <c r="G918" i="2"/>
  <c r="G919" i="2"/>
  <c r="G920" i="2"/>
  <c r="G921" i="2"/>
  <c r="G922" i="2"/>
  <c r="G923" i="2"/>
  <c r="G924" i="2"/>
  <c r="G925" i="2"/>
  <c r="G926" i="2"/>
  <c r="G927" i="2"/>
  <c r="G928" i="2"/>
  <c r="G929" i="2"/>
  <c r="G930" i="2"/>
  <c r="G931" i="2"/>
  <c r="G932" i="2"/>
  <c r="G933" i="2"/>
  <c r="G934" i="2"/>
  <c r="G935" i="2"/>
  <c r="G936" i="2"/>
  <c r="G937" i="2"/>
  <c r="G938" i="2"/>
  <c r="G939" i="2"/>
  <c r="G940" i="2"/>
  <c r="G941" i="2"/>
  <c r="G942" i="2"/>
  <c r="G943" i="2"/>
  <c r="G944" i="2"/>
  <c r="G945" i="2"/>
  <c r="G946" i="2"/>
  <c r="G947" i="2"/>
  <c r="G948" i="2"/>
  <c r="G949" i="2"/>
  <c r="G950" i="2"/>
  <c r="G951" i="2"/>
  <c r="G952" i="2"/>
  <c r="G953" i="2"/>
  <c r="G954" i="2"/>
  <c r="G955" i="2"/>
  <c r="G956" i="2"/>
  <c r="G957" i="2"/>
  <c r="G958" i="2"/>
  <c r="G959" i="2"/>
  <c r="G960" i="2"/>
  <c r="G961" i="2"/>
  <c r="G962" i="2"/>
  <c r="G963" i="2"/>
  <c r="G964" i="2"/>
  <c r="G965" i="2"/>
  <c r="G966" i="2"/>
  <c r="G967" i="2"/>
  <c r="G968" i="2"/>
  <c r="G969" i="2"/>
  <c r="G970" i="2"/>
  <c r="G971" i="2"/>
  <c r="G972" i="2"/>
  <c r="G973" i="2"/>
  <c r="G974" i="2"/>
  <c r="G975" i="2"/>
  <c r="G976" i="2"/>
  <c r="G977" i="2"/>
  <c r="G978" i="2"/>
  <c r="G979" i="2"/>
  <c r="G980" i="2"/>
  <c r="G981" i="2"/>
  <c r="G982" i="2"/>
  <c r="G983" i="2"/>
  <c r="G984" i="2"/>
  <c r="G985" i="2"/>
  <c r="G986" i="2"/>
  <c r="G987" i="2"/>
  <c r="G988" i="2"/>
  <c r="G989" i="2"/>
  <c r="G990" i="2"/>
  <c r="H990" i="2"/>
  <c r="I990" i="2" s="1"/>
  <c r="G991" i="2"/>
  <c r="G992" i="2"/>
  <c r="G993" i="2"/>
  <c r="G994" i="2"/>
  <c r="G995" i="2"/>
  <c r="G996" i="2"/>
  <c r="G997" i="2"/>
  <c r="G998" i="2"/>
  <c r="G999" i="2"/>
  <c r="G1000" i="2"/>
  <c r="G1001" i="2"/>
  <c r="G1002" i="2"/>
  <c r="G1003" i="2"/>
  <c r="G1004" i="2"/>
  <c r="G1005" i="2"/>
  <c r="G1006" i="2"/>
  <c r="G1007" i="2"/>
  <c r="G1008" i="2"/>
  <c r="G1009" i="2"/>
  <c r="G1010" i="2"/>
  <c r="G1011" i="2"/>
  <c r="G1012" i="2"/>
  <c r="G1013" i="2"/>
  <c r="G1014" i="2"/>
  <c r="G1015" i="2"/>
  <c r="G1016" i="2"/>
  <c r="G1017" i="2"/>
  <c r="G1018" i="2"/>
  <c r="G1019" i="2"/>
  <c r="G1020" i="2"/>
  <c r="G1021" i="2"/>
  <c r="G1022" i="2"/>
  <c r="G1023" i="2"/>
  <c r="G1024" i="2"/>
  <c r="G1025" i="2"/>
  <c r="G1026" i="2"/>
  <c r="G1027" i="2"/>
  <c r="G1028" i="2"/>
  <c r="G1029" i="2"/>
  <c r="G1030" i="2"/>
  <c r="G1031" i="2"/>
  <c r="G1032" i="2"/>
  <c r="G1033" i="2"/>
  <c r="G1034" i="2"/>
  <c r="G1035" i="2"/>
  <c r="G1036" i="2"/>
  <c r="G1037" i="2"/>
  <c r="G1038" i="2"/>
  <c r="G1039" i="2"/>
  <c r="G1040" i="2"/>
  <c r="G1041" i="2"/>
  <c r="G1042" i="2"/>
  <c r="G1043" i="2"/>
  <c r="G1044" i="2"/>
  <c r="G1045" i="2"/>
  <c r="G1046" i="2"/>
  <c r="G1047" i="2"/>
  <c r="G1048" i="2"/>
  <c r="G1049" i="2"/>
  <c r="G1050" i="2"/>
  <c r="G1051" i="2"/>
  <c r="G1052" i="2"/>
  <c r="G1053" i="2"/>
  <c r="G1054" i="2"/>
  <c r="G1055" i="2"/>
  <c r="G1056" i="2"/>
  <c r="G1057" i="2"/>
  <c r="G1058" i="2"/>
  <c r="G1059" i="2"/>
  <c r="G1060" i="2"/>
  <c r="G1061" i="2"/>
  <c r="H1061" i="2"/>
  <c r="H1062" i="2" s="1"/>
  <c r="G1062" i="2"/>
  <c r="G1063" i="2"/>
  <c r="G1064" i="2"/>
  <c r="G1065" i="2"/>
  <c r="G1066" i="2"/>
  <c r="G1067" i="2"/>
  <c r="G1068" i="2"/>
  <c r="G1069" i="2"/>
  <c r="G1070" i="2"/>
  <c r="G1071" i="2"/>
  <c r="G1072" i="2"/>
  <c r="G1073" i="2"/>
  <c r="G1074" i="2"/>
  <c r="G1075" i="2"/>
  <c r="G1076" i="2"/>
  <c r="G1077" i="2"/>
  <c r="G1078" i="2"/>
  <c r="G1079" i="2"/>
  <c r="G1080" i="2"/>
  <c r="G1081" i="2"/>
  <c r="G1082" i="2"/>
  <c r="G1083" i="2"/>
  <c r="G1084" i="2"/>
  <c r="G1085" i="2"/>
  <c r="G1086" i="2"/>
  <c r="G1087" i="2"/>
  <c r="G1088" i="2"/>
  <c r="G1089" i="2"/>
  <c r="G1090" i="2"/>
  <c r="G1091" i="2"/>
  <c r="G1092" i="2"/>
  <c r="G1093" i="2"/>
  <c r="G1094" i="2"/>
  <c r="G1095" i="2"/>
  <c r="G1096" i="2"/>
  <c r="G1097" i="2"/>
  <c r="G1098" i="2"/>
  <c r="G1099" i="2"/>
  <c r="G1100" i="2"/>
  <c r="G1101" i="2"/>
  <c r="G1102" i="2"/>
  <c r="G1103" i="2"/>
  <c r="G1104" i="2"/>
  <c r="G1105" i="2"/>
  <c r="G1106" i="2"/>
  <c r="G1107" i="2"/>
  <c r="G1108" i="2"/>
  <c r="G1109" i="2"/>
  <c r="G1110" i="2"/>
  <c r="G1111" i="2"/>
  <c r="G1112" i="2"/>
  <c r="G1113" i="2"/>
  <c r="G1114" i="2"/>
  <c r="G1115" i="2"/>
  <c r="G1116" i="2"/>
  <c r="G1117" i="2"/>
  <c r="G1118" i="2"/>
  <c r="G1119" i="2"/>
  <c r="G1120" i="2"/>
  <c r="G1121" i="2"/>
  <c r="G1122" i="2"/>
  <c r="G1123" i="2"/>
  <c r="G1124" i="2"/>
  <c r="G1125" i="2"/>
  <c r="G1126" i="2"/>
  <c r="G1127" i="2"/>
  <c r="G1128" i="2"/>
  <c r="G1129" i="2"/>
  <c r="G1130" i="2"/>
  <c r="G1131" i="2"/>
  <c r="G1132" i="2"/>
  <c r="G1133" i="2"/>
  <c r="G1134" i="2"/>
  <c r="G1135" i="2"/>
  <c r="G1136" i="2"/>
  <c r="G1137" i="2"/>
  <c r="G1138" i="2"/>
  <c r="G1139" i="2"/>
  <c r="G1140" i="2"/>
  <c r="G1141" i="2"/>
  <c r="G1142" i="2"/>
  <c r="G1143" i="2"/>
  <c r="G1144" i="2"/>
  <c r="G1145" i="2"/>
  <c r="G1146" i="2"/>
  <c r="G1147" i="2"/>
  <c r="G1148" i="2"/>
  <c r="G1149" i="2"/>
  <c r="G1150" i="2"/>
  <c r="G1151" i="2"/>
  <c r="G1152" i="2"/>
  <c r="G1153" i="2"/>
  <c r="G1154" i="2"/>
  <c r="G1155" i="2"/>
  <c r="G1156" i="2"/>
  <c r="G1157" i="2"/>
  <c r="G1158" i="2"/>
  <c r="G1159" i="2"/>
  <c r="G1160" i="2"/>
  <c r="G1161" i="2"/>
  <c r="H1161" i="2"/>
  <c r="I1161" i="2" s="1"/>
  <c r="G1162" i="2"/>
  <c r="G1163" i="2"/>
  <c r="G1164" i="2"/>
  <c r="G1165" i="2"/>
  <c r="G1166" i="2"/>
  <c r="G1167" i="2"/>
  <c r="G1168" i="2"/>
  <c r="G1169" i="2"/>
  <c r="G1170" i="2"/>
  <c r="G1171" i="2"/>
  <c r="G1172" i="2"/>
  <c r="G1173" i="2"/>
  <c r="G1174" i="2"/>
  <c r="G1175" i="2"/>
  <c r="G1176" i="2"/>
  <c r="G1177" i="2"/>
  <c r="G1178" i="2"/>
  <c r="G1179" i="2"/>
  <c r="G1180" i="2"/>
  <c r="G1181" i="2"/>
  <c r="G1182" i="2"/>
  <c r="G1183" i="2"/>
  <c r="G1184" i="2"/>
  <c r="G1185" i="2"/>
  <c r="G1186" i="2"/>
  <c r="G1187" i="2"/>
  <c r="G1188" i="2"/>
  <c r="G1189" i="2"/>
  <c r="G1190" i="2"/>
  <c r="G1191" i="2"/>
  <c r="G1192" i="2"/>
  <c r="G1193" i="2"/>
  <c r="G1194" i="2"/>
  <c r="G1195" i="2"/>
  <c r="G1196" i="2"/>
  <c r="G1197" i="2"/>
  <c r="H1197" i="2"/>
  <c r="H1198" i="2" s="1"/>
  <c r="G1198" i="2"/>
  <c r="G1199" i="2"/>
  <c r="G1200" i="2"/>
  <c r="G1201" i="2"/>
  <c r="G1202" i="2"/>
  <c r="G1203" i="2"/>
  <c r="G1204" i="2"/>
  <c r="G1205" i="2"/>
  <c r="G1206" i="2"/>
  <c r="G1207" i="2"/>
  <c r="G1208" i="2"/>
  <c r="G1209" i="2"/>
  <c r="G1210" i="2"/>
  <c r="G1211" i="2"/>
  <c r="G1212" i="2"/>
  <c r="G1213" i="2"/>
  <c r="G1214" i="2"/>
  <c r="G1215" i="2"/>
  <c r="G1216" i="2"/>
  <c r="G1217" i="2"/>
  <c r="G1218" i="2"/>
  <c r="G1219" i="2"/>
  <c r="G1220" i="2"/>
  <c r="G1221" i="2"/>
  <c r="G1222" i="2"/>
  <c r="G1223" i="2"/>
  <c r="G1224" i="2"/>
  <c r="G1225" i="2"/>
  <c r="G1226" i="2"/>
  <c r="G1227" i="2"/>
  <c r="G1228" i="2"/>
  <c r="G1229" i="2"/>
  <c r="G1230" i="2"/>
  <c r="G1231" i="2"/>
  <c r="G1232" i="2"/>
  <c r="G1233" i="2"/>
  <c r="G1234" i="2"/>
  <c r="G1235" i="2"/>
  <c r="G1236" i="2"/>
  <c r="G1237" i="2"/>
  <c r="G1238" i="2"/>
  <c r="G1239" i="2"/>
  <c r="G1240" i="2"/>
  <c r="G1241" i="2"/>
  <c r="G1242" i="2"/>
  <c r="G1243" i="2"/>
  <c r="G1244" i="2"/>
  <c r="G1245" i="2"/>
  <c r="G1246" i="2"/>
  <c r="G1247" i="2"/>
  <c r="G1248" i="2"/>
  <c r="G1249" i="2"/>
  <c r="G1250" i="2"/>
  <c r="G1251" i="2"/>
  <c r="G1252" i="2"/>
  <c r="G1253" i="2"/>
  <c r="G1254" i="2"/>
  <c r="G1255" i="2"/>
  <c r="H1255" i="2"/>
  <c r="I1255" i="2" s="1"/>
  <c r="G1256" i="2"/>
  <c r="G1257" i="2"/>
  <c r="G1258" i="2"/>
  <c r="G1259" i="2"/>
  <c r="G1260" i="2"/>
  <c r="G1261" i="2"/>
  <c r="G1262" i="2"/>
  <c r="G1263" i="2"/>
  <c r="H1263" i="2"/>
  <c r="I1263" i="2" s="1"/>
  <c r="G1264" i="2"/>
  <c r="G1265" i="2"/>
  <c r="G1266" i="2"/>
  <c r="G1267" i="2"/>
  <c r="G1268" i="2"/>
  <c r="G1269" i="2"/>
  <c r="G1270" i="2"/>
  <c r="G1271" i="2"/>
  <c r="G1272" i="2"/>
  <c r="G1273" i="2"/>
  <c r="G1274" i="2"/>
  <c r="G1275" i="2"/>
  <c r="G1276" i="2"/>
  <c r="G1277" i="2"/>
  <c r="G1278" i="2"/>
  <c r="G1279" i="2"/>
  <c r="G1280" i="2"/>
  <c r="G1281" i="2"/>
  <c r="G1282" i="2"/>
  <c r="G1283" i="2"/>
  <c r="G1284" i="2"/>
  <c r="G1285" i="2"/>
  <c r="G1286" i="2"/>
  <c r="G1287" i="2"/>
  <c r="G1288" i="2"/>
  <c r="G1289" i="2"/>
  <c r="G1290" i="2"/>
  <c r="G1291" i="2"/>
  <c r="G1292" i="2"/>
  <c r="G1293" i="2"/>
  <c r="G1294" i="2"/>
  <c r="G1295" i="2"/>
  <c r="G1296" i="2"/>
  <c r="G1297" i="2"/>
  <c r="G1298" i="2"/>
  <c r="G1299" i="2"/>
  <c r="G1300" i="2"/>
  <c r="G1301" i="2"/>
  <c r="G1302" i="2"/>
  <c r="G1303" i="2"/>
  <c r="G1304" i="2"/>
  <c r="G1305" i="2"/>
  <c r="G1306" i="2"/>
  <c r="G1307" i="2"/>
  <c r="G1308" i="2"/>
  <c r="G1309" i="2"/>
  <c r="G1310" i="2"/>
  <c r="G1311" i="2"/>
  <c r="G1312" i="2"/>
  <c r="G1313" i="2"/>
  <c r="G1314" i="2"/>
  <c r="G1315" i="2"/>
  <c r="G1316" i="2"/>
  <c r="G1317" i="2"/>
  <c r="G1318" i="2"/>
  <c r="G1319" i="2"/>
  <c r="G1320" i="2"/>
  <c r="G1321" i="2"/>
  <c r="G1322" i="2"/>
  <c r="G1323" i="2"/>
  <c r="G1324" i="2"/>
  <c r="G1325" i="2"/>
  <c r="H1325" i="2"/>
  <c r="H1326" i="2" s="1"/>
  <c r="G1326" i="2"/>
  <c r="G1327" i="2"/>
  <c r="G1328" i="2"/>
  <c r="G1329" i="2"/>
  <c r="G1330" i="2"/>
  <c r="G1331" i="2"/>
  <c r="G1332" i="2"/>
  <c r="G1333" i="2"/>
  <c r="G1334" i="2"/>
  <c r="G1335" i="2"/>
  <c r="G1336" i="2"/>
  <c r="G1337" i="2"/>
  <c r="G1338" i="2"/>
  <c r="G1339" i="2"/>
  <c r="G1340" i="2"/>
  <c r="G1341" i="2"/>
  <c r="G1342" i="2"/>
  <c r="G1343" i="2"/>
  <c r="G1344" i="2"/>
  <c r="G1345" i="2"/>
  <c r="G1346" i="2"/>
  <c r="G1347" i="2"/>
  <c r="G1348" i="2"/>
  <c r="G1349" i="2"/>
  <c r="G1350" i="2"/>
  <c r="G1351" i="2"/>
  <c r="G1352" i="2"/>
  <c r="G1353" i="2"/>
  <c r="G1354" i="2"/>
  <c r="G1355" i="2"/>
  <c r="G1356" i="2"/>
  <c r="G1357" i="2"/>
  <c r="H1357" i="2"/>
  <c r="H1358" i="2" s="1"/>
  <c r="I1357" i="2"/>
  <c r="G1358" i="2"/>
  <c r="G1359" i="2"/>
  <c r="G1360" i="2"/>
  <c r="G1361" i="2"/>
  <c r="G1362" i="2"/>
  <c r="G1363" i="2"/>
  <c r="G1364" i="2"/>
  <c r="G1365" i="2"/>
  <c r="G1366" i="2"/>
  <c r="G1367" i="2"/>
  <c r="G1368" i="2"/>
  <c r="G1369" i="2"/>
  <c r="G1370" i="2"/>
  <c r="G1371" i="2"/>
  <c r="G1372" i="2"/>
  <c r="G1373" i="2"/>
  <c r="G1374" i="2"/>
  <c r="G1375" i="2"/>
  <c r="G1376" i="2"/>
  <c r="G1377" i="2"/>
  <c r="G1378" i="2"/>
  <c r="G1379" i="2"/>
  <c r="G1380" i="2"/>
  <c r="G1381" i="2"/>
  <c r="G1382" i="2"/>
  <c r="H1382" i="2"/>
  <c r="G1383" i="2"/>
  <c r="G1384" i="2"/>
  <c r="G1385" i="2"/>
  <c r="G1386" i="2"/>
  <c r="G1387" i="2"/>
  <c r="G1388" i="2"/>
  <c r="G1389" i="2"/>
  <c r="G1390" i="2"/>
  <c r="G1391" i="2"/>
  <c r="G1392" i="2"/>
  <c r="G1393" i="2"/>
  <c r="G1394" i="2"/>
  <c r="G1395" i="2"/>
  <c r="G1396" i="2"/>
  <c r="G1397" i="2"/>
  <c r="G1398" i="2"/>
  <c r="G1399" i="2"/>
  <c r="G1400" i="2"/>
  <c r="G1401" i="2"/>
  <c r="G1402" i="2"/>
  <c r="G1403" i="2"/>
  <c r="G1404" i="2"/>
  <c r="G1405" i="2"/>
  <c r="G1406" i="2"/>
  <c r="G1407" i="2"/>
  <c r="G1408" i="2"/>
  <c r="G1409" i="2"/>
  <c r="G1410" i="2"/>
  <c r="G1411" i="2"/>
  <c r="G1412" i="2"/>
  <c r="G1413" i="2"/>
  <c r="G1414" i="2"/>
  <c r="G1415" i="2"/>
  <c r="G1416" i="2"/>
  <c r="G1417" i="2"/>
  <c r="G1418" i="2"/>
  <c r="G1419" i="2"/>
  <c r="G1420" i="2"/>
  <c r="G1421" i="2"/>
  <c r="G1422" i="2"/>
  <c r="G1423" i="2"/>
  <c r="G1424" i="2"/>
  <c r="G1425" i="2"/>
  <c r="G1426" i="2"/>
  <c r="G1427" i="2"/>
  <c r="G1428" i="2"/>
  <c r="G1429" i="2"/>
  <c r="G1430" i="2"/>
  <c r="G1431" i="2"/>
  <c r="G1432" i="2"/>
  <c r="G1433" i="2"/>
  <c r="G1434" i="2"/>
  <c r="G1435" i="2"/>
  <c r="G1436" i="2"/>
  <c r="H1436" i="2"/>
  <c r="I1436" i="2" s="1"/>
  <c r="G1437" i="2"/>
  <c r="G1438" i="2"/>
  <c r="G1439" i="2"/>
  <c r="G1440" i="2"/>
  <c r="G1441" i="2"/>
  <c r="G1442" i="2"/>
  <c r="G1443" i="2"/>
  <c r="G1444" i="2"/>
  <c r="G1445" i="2"/>
  <c r="G1446" i="2"/>
  <c r="G1447" i="2"/>
  <c r="G1448" i="2"/>
  <c r="G1449" i="2"/>
  <c r="G1450" i="2"/>
  <c r="G1451" i="2"/>
  <c r="G1452" i="2"/>
  <c r="G1453" i="2"/>
  <c r="G1454" i="2"/>
  <c r="G1455" i="2"/>
  <c r="G1456" i="2"/>
  <c r="G1457" i="2"/>
  <c r="G1458" i="2"/>
  <c r="G1459" i="2"/>
  <c r="G1460" i="2"/>
  <c r="G1461" i="2"/>
  <c r="G1462" i="2"/>
  <c r="G1463" i="2"/>
  <c r="G1464" i="2"/>
  <c r="G1465" i="2"/>
  <c r="G1466" i="2"/>
  <c r="G1467" i="2"/>
  <c r="G1468" i="2"/>
  <c r="G1469" i="2"/>
  <c r="G1470" i="2"/>
  <c r="G1471" i="2"/>
  <c r="G1472" i="2"/>
  <c r="G1473" i="2"/>
  <c r="G1474" i="2"/>
  <c r="G1475" i="2"/>
  <c r="G1476" i="2"/>
  <c r="H1476" i="2"/>
  <c r="H1477" i="2" s="1"/>
  <c r="I1476" i="2"/>
  <c r="G1477" i="2"/>
  <c r="G1478" i="2"/>
  <c r="G1479" i="2"/>
  <c r="G1480" i="2"/>
  <c r="G1481" i="2"/>
  <c r="G1482" i="2"/>
  <c r="G1483" i="2"/>
  <c r="G1484" i="2"/>
  <c r="H1484" i="2"/>
  <c r="H1485" i="2" s="1"/>
  <c r="G1485" i="2"/>
  <c r="G1486" i="2"/>
  <c r="G1487" i="2"/>
  <c r="G1488" i="2"/>
  <c r="G1489" i="2"/>
  <c r="G1490" i="2"/>
  <c r="G1491" i="2"/>
  <c r="G1492" i="2"/>
  <c r="G1493" i="2"/>
  <c r="G1494" i="2"/>
  <c r="G1495" i="2"/>
  <c r="G1496" i="2"/>
  <c r="G1497" i="2"/>
  <c r="G1498" i="2"/>
  <c r="G1499" i="2"/>
  <c r="G1500" i="2"/>
  <c r="G1501" i="2"/>
  <c r="G1502" i="2"/>
  <c r="G1503" i="2"/>
  <c r="G1504" i="2"/>
  <c r="G1505" i="2"/>
  <c r="G1506" i="2"/>
  <c r="G1507" i="2"/>
  <c r="G1508" i="2"/>
  <c r="G1509" i="2"/>
  <c r="G1510" i="2"/>
  <c r="G1511" i="2"/>
  <c r="G1512" i="2"/>
  <c r="G1513" i="2"/>
  <c r="G1514" i="2"/>
  <c r="G1515" i="2"/>
  <c r="G1516" i="2"/>
  <c r="G1517" i="2"/>
  <c r="G1518" i="2"/>
  <c r="G1519" i="2"/>
  <c r="G1520" i="2"/>
  <c r="G1521" i="2"/>
  <c r="G1522" i="2"/>
  <c r="G1523" i="2"/>
  <c r="G1524" i="2"/>
  <c r="G1525" i="2"/>
  <c r="G1526" i="2"/>
  <c r="G1527" i="2"/>
  <c r="G1528" i="2"/>
  <c r="G1529" i="2"/>
  <c r="G1530" i="2"/>
  <c r="G1531" i="2"/>
  <c r="G1532" i="2"/>
  <c r="G1533" i="2"/>
  <c r="G1534" i="2"/>
  <c r="G1535" i="2"/>
  <c r="G1536" i="2"/>
  <c r="G1537" i="2"/>
  <c r="G1538" i="2"/>
  <c r="G1539" i="2"/>
  <c r="G1540" i="2"/>
  <c r="G1541" i="2"/>
  <c r="G1542" i="2"/>
  <c r="G1543" i="2"/>
  <c r="G1544" i="2"/>
  <c r="G1545" i="2"/>
  <c r="G1546" i="2"/>
  <c r="G1547" i="2"/>
  <c r="G1548" i="2"/>
  <c r="G1549" i="2"/>
  <c r="G1550" i="2"/>
  <c r="G1551" i="2"/>
  <c r="G1552" i="2"/>
  <c r="G1553" i="2"/>
  <c r="G1554" i="2"/>
  <c r="G1555" i="2"/>
  <c r="G1556" i="2"/>
  <c r="G1557" i="2"/>
  <c r="G1558" i="2"/>
  <c r="G1559" i="2"/>
  <c r="G1560" i="2"/>
  <c r="G1561" i="2"/>
  <c r="G1562" i="2"/>
  <c r="G1563" i="2"/>
  <c r="G1564" i="2"/>
  <c r="G1565" i="2"/>
  <c r="G1566" i="2"/>
  <c r="G1567" i="2"/>
  <c r="G1568" i="2"/>
  <c r="G1569" i="2"/>
  <c r="G1570" i="2"/>
  <c r="G1571" i="2"/>
  <c r="G1572" i="2"/>
  <c r="G1573" i="2"/>
  <c r="G1574" i="2"/>
  <c r="G1575" i="2"/>
  <c r="G1576" i="2"/>
  <c r="G1577" i="2"/>
  <c r="H1577" i="2"/>
  <c r="H1578" i="2" s="1"/>
  <c r="G1578" i="2"/>
  <c r="G1579" i="2"/>
  <c r="G1580" i="2"/>
  <c r="G1581" i="2"/>
  <c r="G1582" i="2"/>
  <c r="G1583" i="2"/>
  <c r="G1584" i="2"/>
  <c r="G1585" i="2"/>
  <c r="G1586" i="2"/>
  <c r="H1586" i="2"/>
  <c r="I1586" i="2" s="1"/>
  <c r="G1587" i="2"/>
  <c r="H1587" i="2"/>
  <c r="G1588" i="2"/>
  <c r="G1589" i="2"/>
  <c r="G1590" i="2"/>
  <c r="G1591" i="2"/>
  <c r="G1592" i="2"/>
  <c r="G1593" i="2"/>
  <c r="G1594" i="2"/>
  <c r="G1595" i="2"/>
  <c r="G1596" i="2"/>
  <c r="G1597" i="2"/>
  <c r="G1598" i="2"/>
  <c r="G1599" i="2"/>
  <c r="G1600" i="2"/>
  <c r="G1601" i="2"/>
  <c r="G1602" i="2"/>
  <c r="G1603" i="2"/>
  <c r="G1604" i="2"/>
  <c r="G1605" i="2"/>
  <c r="G1606" i="2"/>
  <c r="G1607" i="2"/>
  <c r="G1608" i="2"/>
  <c r="G1609" i="2"/>
  <c r="G1610" i="2"/>
  <c r="G1611" i="2"/>
  <c r="G1612" i="2"/>
  <c r="G1613" i="2"/>
  <c r="G1614" i="2"/>
  <c r="G1615" i="2"/>
  <c r="G1616" i="2"/>
  <c r="G1617" i="2"/>
  <c r="G1618" i="2"/>
  <c r="G1619" i="2"/>
  <c r="G1620" i="2"/>
  <c r="G1621" i="2"/>
  <c r="G1622" i="2"/>
  <c r="G1623" i="2"/>
  <c r="G1624" i="2"/>
  <c r="G1625" i="2"/>
  <c r="H1625" i="2"/>
  <c r="H1626" i="2" s="1"/>
  <c r="G1626" i="2"/>
  <c r="G1627" i="2"/>
  <c r="G1628" i="2"/>
  <c r="G1629" i="2"/>
  <c r="G1630" i="2"/>
  <c r="G1631" i="2"/>
  <c r="G1632" i="2"/>
  <c r="G1633" i="2"/>
  <c r="G1634" i="2"/>
  <c r="G1635" i="2"/>
  <c r="G1636" i="2"/>
  <c r="G1637" i="2"/>
  <c r="G1638" i="2"/>
  <c r="G1639" i="2"/>
  <c r="G1640" i="2"/>
  <c r="G1641" i="2"/>
  <c r="G1642" i="2"/>
  <c r="G1643" i="2"/>
  <c r="G1644" i="2"/>
  <c r="G1645" i="2"/>
  <c r="G1646" i="2"/>
  <c r="G1647" i="2"/>
  <c r="G1648" i="2"/>
  <c r="G1649" i="2"/>
  <c r="G1650" i="2"/>
  <c r="H1650" i="2"/>
  <c r="H1651" i="2" s="1"/>
  <c r="G1651" i="2"/>
  <c r="G1652" i="2"/>
  <c r="G1653" i="2"/>
  <c r="G1654" i="2"/>
  <c r="G1655" i="2"/>
  <c r="G1656" i="2"/>
  <c r="G1657" i="2"/>
  <c r="G1658" i="2"/>
  <c r="G1659" i="2"/>
  <c r="G1660" i="2"/>
  <c r="G1661" i="2"/>
  <c r="G1662" i="2"/>
  <c r="G1663" i="2"/>
  <c r="G1664" i="2"/>
  <c r="G1665" i="2"/>
  <c r="G1666" i="2"/>
  <c r="G1667" i="2"/>
  <c r="G1668" i="2"/>
  <c r="G1669" i="2"/>
  <c r="G1670" i="2"/>
  <c r="G1671" i="2"/>
  <c r="G1672" i="2"/>
  <c r="G1673" i="2"/>
  <c r="G1674" i="2"/>
  <c r="G1675" i="2"/>
  <c r="G1676" i="2"/>
  <c r="G1677" i="2"/>
  <c r="G1678" i="2"/>
  <c r="G1679" i="2"/>
  <c r="G1680" i="2"/>
  <c r="G1681" i="2"/>
  <c r="G1682" i="2"/>
  <c r="G1683" i="2"/>
  <c r="G1684" i="2"/>
  <c r="G1685" i="2"/>
  <c r="G1686" i="2"/>
  <c r="G1687" i="2"/>
  <c r="G1688" i="2"/>
  <c r="G1689" i="2"/>
  <c r="G1690" i="2"/>
  <c r="G1691" i="2"/>
  <c r="G1692" i="2"/>
  <c r="G1693" i="2"/>
  <c r="G1694" i="2"/>
  <c r="G1695" i="2"/>
  <c r="G1696" i="2"/>
  <c r="G1697" i="2"/>
  <c r="G1698" i="2"/>
  <c r="G1699" i="2"/>
  <c r="G1700" i="2"/>
  <c r="G1701" i="2"/>
  <c r="G1702" i="2"/>
  <c r="G1703" i="2"/>
  <c r="G1704" i="2"/>
  <c r="G1705" i="2"/>
  <c r="G1706" i="2"/>
  <c r="G1707" i="2"/>
  <c r="G1708" i="2"/>
  <c r="G1709" i="2"/>
  <c r="G1710" i="2"/>
  <c r="G1711" i="2"/>
  <c r="G1712" i="2"/>
  <c r="G1713" i="2"/>
  <c r="G1714" i="2"/>
  <c r="G1715" i="2"/>
  <c r="G1716" i="2"/>
  <c r="G1717" i="2"/>
  <c r="G1718" i="2"/>
  <c r="H1718" i="2"/>
  <c r="H1719" i="2" s="1"/>
  <c r="G1719" i="2"/>
  <c r="G1720" i="2"/>
  <c r="G1721" i="2"/>
  <c r="G1722" i="2"/>
  <c r="G1723" i="2"/>
  <c r="G1724" i="2"/>
  <c r="G1725" i="2"/>
  <c r="G1726" i="2"/>
  <c r="G1727" i="2"/>
  <c r="G1728" i="2"/>
  <c r="G1729" i="2"/>
  <c r="G1730" i="2"/>
  <c r="G1731" i="2"/>
  <c r="G1732" i="2"/>
  <c r="G1733" i="2"/>
  <c r="G1734" i="2"/>
  <c r="G1735" i="2"/>
  <c r="G1736" i="2"/>
  <c r="G1737" i="2"/>
  <c r="G1738" i="2"/>
  <c r="G1739" i="2"/>
  <c r="G1740" i="2"/>
  <c r="G1741" i="2"/>
  <c r="G1742" i="2"/>
  <c r="G1743" i="2"/>
  <c r="G1744" i="2"/>
  <c r="G1745" i="2"/>
  <c r="G1746" i="2"/>
  <c r="G1747" i="2"/>
  <c r="G1748" i="2"/>
  <c r="G1749" i="2"/>
  <c r="G1750" i="2"/>
  <c r="G1751" i="2"/>
  <c r="G1752" i="2"/>
  <c r="G1753" i="2"/>
  <c r="G1754" i="2"/>
  <c r="G1755" i="2"/>
  <c r="G1756" i="2"/>
  <c r="G1757" i="2"/>
  <c r="G1758" i="2"/>
  <c r="G1759" i="2"/>
  <c r="G1760" i="2"/>
  <c r="G1761" i="2"/>
  <c r="H1761" i="2"/>
  <c r="H1762" i="2" s="1"/>
  <c r="G1762" i="2"/>
  <c r="G1763" i="2"/>
  <c r="G1764" i="2"/>
  <c r="G1765" i="2"/>
  <c r="G1766" i="2"/>
  <c r="G1767" i="2"/>
  <c r="G1768" i="2"/>
  <c r="G1769" i="2"/>
  <c r="G1770" i="2"/>
  <c r="G1771" i="2"/>
  <c r="G1772" i="2"/>
  <c r="G1773" i="2"/>
  <c r="G1774" i="2"/>
  <c r="G1775" i="2"/>
  <c r="G1776" i="2"/>
  <c r="G1777" i="2"/>
  <c r="G1778" i="2"/>
  <c r="G1779" i="2"/>
  <c r="G1780" i="2"/>
  <c r="G1781" i="2"/>
  <c r="G1782" i="2"/>
  <c r="G1783" i="2"/>
  <c r="G1784" i="2"/>
  <c r="G1785" i="2"/>
  <c r="G1786" i="2"/>
  <c r="G1787" i="2"/>
  <c r="G1788" i="2"/>
  <c r="G1789" i="2"/>
  <c r="G1790" i="2"/>
  <c r="G1791" i="2"/>
  <c r="G1792" i="2"/>
  <c r="G1793" i="2"/>
  <c r="G1794" i="2"/>
  <c r="G1795" i="2"/>
  <c r="G1796" i="2"/>
  <c r="G1797" i="2"/>
  <c r="G1798" i="2"/>
  <c r="G1799" i="2"/>
  <c r="G1800" i="2"/>
  <c r="G1801" i="2"/>
  <c r="G1802" i="2"/>
  <c r="G1803" i="2"/>
  <c r="G1804" i="2"/>
  <c r="G1805" i="2"/>
  <c r="G1806" i="2"/>
  <c r="G1807" i="2"/>
  <c r="G1808" i="2"/>
  <c r="G1809" i="2"/>
  <c r="G1810" i="2"/>
  <c r="G1811" i="2"/>
  <c r="G1812" i="2"/>
  <c r="G1813" i="2"/>
  <c r="G1814" i="2"/>
  <c r="G1815" i="2"/>
  <c r="G1816" i="2"/>
  <c r="G1817" i="2"/>
  <c r="G1818" i="2"/>
  <c r="G1819" i="2"/>
  <c r="G1820" i="2"/>
  <c r="G1821" i="2"/>
  <c r="G1822" i="2"/>
  <c r="G1823" i="2"/>
  <c r="G1824" i="2"/>
  <c r="G1825" i="2"/>
  <c r="G1826" i="2"/>
  <c r="G1827" i="2"/>
  <c r="G1828" i="2"/>
  <c r="G1829" i="2"/>
  <c r="G1830" i="2"/>
  <c r="G1831" i="2"/>
  <c r="G1832" i="2"/>
  <c r="G1833" i="2"/>
  <c r="G1834" i="2"/>
  <c r="H1834" i="2"/>
  <c r="H1835" i="2" s="1"/>
  <c r="G1835" i="2"/>
  <c r="G1836" i="2"/>
  <c r="G1837" i="2"/>
  <c r="G1838" i="2"/>
  <c r="G1839" i="2"/>
  <c r="G1840" i="2"/>
  <c r="G1841" i="2"/>
  <c r="G1842" i="2"/>
  <c r="G1843" i="2"/>
  <c r="G1844" i="2"/>
  <c r="G1845" i="2"/>
  <c r="G1846" i="2"/>
  <c r="G1847" i="2"/>
  <c r="G1848" i="2"/>
  <c r="G1849" i="2"/>
  <c r="G1850" i="2"/>
  <c r="G1851" i="2"/>
  <c r="G1852" i="2"/>
  <c r="G1853" i="2"/>
  <c r="G1854" i="2"/>
  <c r="G1855" i="2"/>
  <c r="G1856" i="2"/>
  <c r="G1857" i="2"/>
  <c r="G1858" i="2"/>
  <c r="G1859" i="2"/>
  <c r="G1860" i="2"/>
  <c r="G1861" i="2"/>
  <c r="G1862" i="2"/>
  <c r="G1863" i="2"/>
  <c r="G1864" i="2"/>
  <c r="G1865" i="2"/>
  <c r="G1866" i="2"/>
  <c r="G1867" i="2"/>
  <c r="G1868" i="2"/>
  <c r="H1868" i="2"/>
  <c r="H1869" i="2" s="1"/>
  <c r="G1869" i="2"/>
  <c r="G1870" i="2"/>
  <c r="G1871" i="2"/>
  <c r="G1872" i="2"/>
  <c r="G1873" i="2"/>
  <c r="G1874" i="2"/>
  <c r="G1875" i="2"/>
  <c r="G1876" i="2"/>
  <c r="G1877" i="2"/>
  <c r="G1878" i="2"/>
  <c r="G1879" i="2"/>
  <c r="G1880" i="2"/>
  <c r="G1881" i="2"/>
  <c r="G1882" i="2"/>
  <c r="G1883" i="2"/>
  <c r="G1884" i="2"/>
  <c r="G1885" i="2"/>
  <c r="G1886" i="2"/>
  <c r="G1887" i="2"/>
  <c r="G1888" i="2"/>
  <c r="G1889" i="2"/>
  <c r="G1890" i="2"/>
  <c r="G1891" i="2"/>
  <c r="G1892" i="2"/>
  <c r="G1893" i="2"/>
  <c r="G1894" i="2"/>
  <c r="G1895" i="2"/>
  <c r="G1896" i="2"/>
  <c r="G1897" i="2"/>
  <c r="G1898" i="2"/>
  <c r="G1899" i="2"/>
  <c r="G1900" i="2"/>
  <c r="G1901" i="2"/>
  <c r="G1902" i="2"/>
  <c r="G1903" i="2"/>
  <c r="G1904" i="2"/>
  <c r="G1905" i="2"/>
  <c r="G1906" i="2"/>
  <c r="G1907" i="2"/>
  <c r="G1908" i="2"/>
  <c r="G1909" i="2"/>
  <c r="G1910" i="2"/>
  <c r="G1911" i="2"/>
  <c r="G1912" i="2"/>
  <c r="G1913" i="2"/>
  <c r="G1914" i="2"/>
  <c r="H1914" i="2"/>
  <c r="H1915" i="2" s="1"/>
  <c r="G1915" i="2"/>
  <c r="G1916" i="2"/>
  <c r="G1917" i="2"/>
  <c r="G1918" i="2"/>
  <c r="G1919" i="2"/>
  <c r="G1920" i="2"/>
  <c r="G1921" i="2"/>
  <c r="G1922" i="2"/>
  <c r="G1923" i="2"/>
  <c r="G1924" i="2"/>
  <c r="G1925" i="2"/>
  <c r="G1926" i="2"/>
  <c r="G1927" i="2"/>
  <c r="G1928" i="2"/>
  <c r="G1929" i="2"/>
  <c r="G1930" i="2"/>
  <c r="G1931" i="2"/>
  <c r="G1932" i="2"/>
  <c r="G1933" i="2"/>
  <c r="H1933" i="2"/>
  <c r="I1933" i="2" s="1"/>
  <c r="G1934" i="2"/>
  <c r="G1935" i="2"/>
  <c r="G1936" i="2"/>
  <c r="G1937" i="2"/>
  <c r="G1938" i="2"/>
  <c r="G1939" i="2"/>
  <c r="G1940" i="2"/>
  <c r="G1941" i="2"/>
  <c r="G1942" i="2"/>
  <c r="G1943" i="2"/>
  <c r="G1944" i="2"/>
  <c r="G1945" i="2"/>
  <c r="G1946" i="2"/>
  <c r="G1947" i="2"/>
  <c r="G1948" i="2"/>
  <c r="G1949" i="2"/>
  <c r="G1950" i="2"/>
  <c r="G1951" i="2"/>
  <c r="G1952" i="2"/>
  <c r="G1953" i="2"/>
  <c r="G1954" i="2"/>
  <c r="G1955" i="2"/>
  <c r="H1955" i="2"/>
  <c r="G1956" i="2"/>
  <c r="G1957" i="2"/>
  <c r="G1958" i="2"/>
  <c r="G1959" i="2"/>
  <c r="G1960" i="2"/>
  <c r="G1961" i="2"/>
  <c r="G1962" i="2"/>
  <c r="G1963" i="2"/>
  <c r="G1964" i="2"/>
  <c r="G1965" i="2"/>
  <c r="G1966" i="2"/>
  <c r="G1967" i="2"/>
  <c r="G1968" i="2"/>
  <c r="G1969" i="2"/>
  <c r="G1970" i="2"/>
  <c r="G1971" i="2"/>
  <c r="G1972" i="2"/>
  <c r="G1973" i="2"/>
  <c r="G1974" i="2"/>
  <c r="G1975" i="2"/>
  <c r="G1976" i="2"/>
  <c r="G1977" i="2"/>
  <c r="G1978" i="2"/>
  <c r="G1979" i="2"/>
  <c r="G1980" i="2"/>
  <c r="G1981" i="2"/>
  <c r="G1982" i="2"/>
  <c r="G1983" i="2"/>
  <c r="G1984" i="2"/>
  <c r="G1985" i="2"/>
  <c r="G1986" i="2"/>
  <c r="G1987" i="2"/>
  <c r="G1988" i="2"/>
  <c r="G1989" i="2"/>
  <c r="G1990" i="2"/>
  <c r="G1991" i="2"/>
  <c r="G1992" i="2"/>
  <c r="G1993" i="2"/>
  <c r="G1994" i="2"/>
  <c r="G1995" i="2"/>
  <c r="G1996" i="2"/>
  <c r="G1997" i="2"/>
  <c r="G1998" i="2"/>
  <c r="G1999" i="2"/>
  <c r="G2000" i="2"/>
  <c r="G2001" i="2"/>
  <c r="G2002" i="2"/>
  <c r="G2003" i="2"/>
  <c r="G2004" i="2"/>
  <c r="G2005" i="2"/>
  <c r="G2006" i="2"/>
  <c r="G2007" i="2"/>
  <c r="G2008" i="2"/>
  <c r="G2009" i="2"/>
  <c r="G2010" i="2"/>
  <c r="G2011" i="2"/>
  <c r="G2012" i="2"/>
  <c r="G2013" i="2"/>
  <c r="G2014" i="2"/>
  <c r="G2015" i="2"/>
  <c r="G2016" i="2"/>
  <c r="G2017" i="2"/>
  <c r="G2018" i="2"/>
  <c r="G2019" i="2"/>
  <c r="G2020" i="2"/>
  <c r="G2021" i="2"/>
  <c r="H2021" i="2"/>
  <c r="H2022" i="2" s="1"/>
  <c r="I2021" i="2"/>
  <c r="G2022" i="2"/>
  <c r="G2023" i="2"/>
  <c r="G2024" i="2"/>
  <c r="G2025" i="2"/>
  <c r="G2026" i="2"/>
  <c r="G2027" i="2"/>
  <c r="G2028" i="2"/>
  <c r="G2029" i="2"/>
  <c r="G2030" i="2"/>
  <c r="G2031" i="2"/>
  <c r="G2032" i="2"/>
  <c r="G2033" i="2"/>
  <c r="G2034" i="2"/>
  <c r="G2035" i="2"/>
  <c r="G2036" i="2"/>
  <c r="G2037" i="2"/>
  <c r="G2038" i="2"/>
  <c r="G2039" i="2"/>
  <c r="G2040" i="2"/>
  <c r="G2041" i="2"/>
  <c r="G2042" i="2"/>
  <c r="G2043" i="2"/>
  <c r="G2044" i="2"/>
  <c r="G2045" i="2"/>
  <c r="G2046" i="2"/>
  <c r="G2047" i="2"/>
  <c r="G2048" i="2"/>
  <c r="G2049" i="2"/>
  <c r="G2050" i="2"/>
  <c r="G2051" i="2"/>
  <c r="G2052" i="2"/>
  <c r="G2053" i="2"/>
  <c r="G2054" i="2"/>
  <c r="G2055" i="2"/>
  <c r="G2056" i="2"/>
  <c r="G2057" i="2"/>
  <c r="G2058" i="2"/>
  <c r="H2058" i="2"/>
  <c r="H2059" i="2" s="1"/>
  <c r="G2059" i="2"/>
  <c r="G2060" i="2"/>
  <c r="G2061" i="2"/>
  <c r="G2062" i="2"/>
  <c r="G2063" i="2"/>
  <c r="G2064" i="2"/>
  <c r="G2065" i="2"/>
  <c r="G2066" i="2"/>
  <c r="G2067" i="2"/>
  <c r="G2068" i="2"/>
  <c r="G2069" i="2"/>
  <c r="G2070" i="2"/>
  <c r="G2071" i="2"/>
  <c r="G2072" i="2"/>
  <c r="G2073" i="2"/>
  <c r="G2074" i="2"/>
  <c r="G2075" i="2"/>
  <c r="G2076" i="2"/>
  <c r="G2077" i="2"/>
  <c r="G2078" i="2"/>
  <c r="G2079" i="2"/>
  <c r="G2080" i="2"/>
  <c r="G2081" i="2"/>
  <c r="G2082" i="2"/>
  <c r="G2083" i="2"/>
  <c r="G2084" i="2"/>
  <c r="G2085" i="2"/>
  <c r="G2086" i="2"/>
  <c r="G2087" i="2"/>
  <c r="G2088" i="2"/>
  <c r="G2089" i="2"/>
  <c r="G2090" i="2"/>
  <c r="G2091" i="2"/>
  <c r="G2092" i="2"/>
  <c r="G2093" i="2"/>
  <c r="G2094" i="2"/>
  <c r="G2095" i="2"/>
  <c r="G2096" i="2"/>
  <c r="G2097" i="2"/>
  <c r="G2098" i="2"/>
  <c r="G2099" i="2"/>
  <c r="G2100" i="2"/>
  <c r="G2101" i="2"/>
  <c r="G2102" i="2"/>
  <c r="G2103" i="2"/>
  <c r="G2104" i="2"/>
  <c r="G2105" i="2"/>
  <c r="H2105" i="2"/>
  <c r="I2105" i="2" s="1"/>
  <c r="G2106" i="2"/>
  <c r="G2107" i="2"/>
  <c r="G2108" i="2"/>
  <c r="G2109" i="2"/>
  <c r="G2110" i="2"/>
  <c r="G2111" i="2"/>
  <c r="G2112" i="2"/>
  <c r="G2113" i="2"/>
  <c r="G2114" i="2"/>
  <c r="G2115" i="2"/>
  <c r="G2116" i="2"/>
  <c r="G2117" i="2"/>
  <c r="G2118" i="2"/>
  <c r="G2119" i="2"/>
  <c r="G2120" i="2"/>
  <c r="G2121" i="2"/>
  <c r="G2122" i="2"/>
  <c r="G2123" i="2"/>
  <c r="G2124" i="2"/>
  <c r="G2125" i="2"/>
  <c r="G2126" i="2"/>
  <c r="G2127" i="2"/>
  <c r="G2128" i="2"/>
  <c r="G2129" i="2"/>
  <c r="G2130" i="2"/>
  <c r="G2131" i="2"/>
  <c r="G2132" i="2"/>
  <c r="G2133" i="2"/>
  <c r="G2134" i="2"/>
  <c r="G2135" i="2"/>
  <c r="G2136" i="2"/>
  <c r="G2137" i="2"/>
  <c r="G2138" i="2"/>
  <c r="G2139" i="2"/>
  <c r="G2140" i="2"/>
  <c r="G2141" i="2"/>
  <c r="G2142" i="2"/>
  <c r="G2143" i="2"/>
  <c r="G2144" i="2"/>
  <c r="G2145" i="2"/>
  <c r="G2146" i="2"/>
  <c r="G2147" i="2"/>
  <c r="G2148" i="2"/>
  <c r="G2149" i="2"/>
  <c r="G2150" i="2"/>
  <c r="H2150" i="2"/>
  <c r="G2151" i="2"/>
  <c r="G2152" i="2"/>
  <c r="G2153" i="2"/>
  <c r="G2154" i="2"/>
  <c r="G2155" i="2"/>
  <c r="G2156" i="2"/>
  <c r="G2157" i="2"/>
  <c r="G2158" i="2"/>
  <c r="G2159" i="2"/>
  <c r="G2160" i="2"/>
  <c r="G2161" i="2"/>
  <c r="G2162" i="2"/>
  <c r="G2163" i="2"/>
  <c r="G2164" i="2"/>
  <c r="G2165" i="2"/>
  <c r="H2165" i="2"/>
  <c r="H2166" i="2" s="1"/>
  <c r="G2166" i="2"/>
  <c r="G2167" i="2"/>
  <c r="G2168" i="2"/>
  <c r="G2169" i="2"/>
  <c r="G2170" i="2"/>
  <c r="G2171" i="2"/>
  <c r="G2172" i="2"/>
  <c r="G2173" i="2"/>
  <c r="G2174" i="2"/>
  <c r="G2175" i="2"/>
  <c r="G2176" i="2"/>
  <c r="H2176" i="2"/>
  <c r="I2176" i="2" s="1"/>
  <c r="G2177" i="2"/>
  <c r="H2177" i="2"/>
  <c r="H2178" i="2" s="1"/>
  <c r="H2179" i="2" s="1"/>
  <c r="G2178" i="2"/>
  <c r="G2179" i="2"/>
  <c r="G2180" i="2"/>
  <c r="G2181" i="2"/>
  <c r="G2182" i="2"/>
  <c r="G2183" i="2"/>
  <c r="G2184" i="2"/>
  <c r="G2185" i="2"/>
  <c r="G2186" i="2"/>
  <c r="G2187" i="2"/>
  <c r="G2188" i="2"/>
  <c r="G2189" i="2"/>
  <c r="G2190" i="2"/>
  <c r="G2191" i="2"/>
  <c r="G2192" i="2"/>
  <c r="G2193" i="2"/>
  <c r="G2194" i="2"/>
  <c r="G2195" i="2"/>
  <c r="G2196" i="2"/>
  <c r="H2196" i="2"/>
  <c r="I2196" i="2" s="1"/>
  <c r="G2197" i="2"/>
  <c r="H2197" i="2"/>
  <c r="H2198" i="2" s="1"/>
  <c r="G2198" i="2"/>
  <c r="G2199" i="2"/>
  <c r="G2200" i="2"/>
  <c r="G2201" i="2"/>
  <c r="G2202" i="2"/>
  <c r="G2203" i="2"/>
  <c r="G2204" i="2"/>
  <c r="G2205" i="2"/>
  <c r="G2206" i="2"/>
  <c r="G2207" i="2"/>
  <c r="G2208" i="2"/>
  <c r="G2209" i="2"/>
  <c r="G2210" i="2"/>
  <c r="G2211" i="2"/>
  <c r="G2212" i="2"/>
  <c r="G2213" i="2"/>
  <c r="G2214" i="2"/>
  <c r="G2215" i="2"/>
  <c r="G2216" i="2"/>
  <c r="G2217" i="2"/>
  <c r="G2218" i="2"/>
  <c r="G2219" i="2"/>
  <c r="G2220" i="2"/>
  <c r="G2221" i="2"/>
  <c r="G2222" i="2"/>
  <c r="G2223" i="2"/>
  <c r="G2224" i="2"/>
  <c r="G2225" i="2"/>
  <c r="G2226" i="2"/>
  <c r="G2227" i="2"/>
  <c r="G2228" i="2"/>
  <c r="H2228" i="2"/>
  <c r="I2228" i="2" s="1"/>
  <c r="G2229" i="2"/>
  <c r="G2230" i="2"/>
  <c r="G2231" i="2"/>
  <c r="G2232" i="2"/>
  <c r="G2233" i="2"/>
  <c r="G2234" i="2"/>
  <c r="G2235" i="2"/>
  <c r="G2236" i="2"/>
  <c r="G2237" i="2"/>
  <c r="G2238" i="2"/>
  <c r="G2239" i="2"/>
  <c r="G2240" i="2"/>
  <c r="G2241" i="2"/>
  <c r="G2242" i="2"/>
  <c r="G2243" i="2"/>
  <c r="G2244" i="2"/>
  <c r="G2245" i="2"/>
  <c r="G2246" i="2"/>
  <c r="G2247" i="2"/>
  <c r="G2248" i="2"/>
  <c r="G2249" i="2"/>
  <c r="G2250" i="2"/>
  <c r="G2251" i="2"/>
  <c r="G2252" i="2"/>
  <c r="G2253" i="2"/>
  <c r="G2254" i="2"/>
  <c r="G2255" i="2"/>
  <c r="G2256" i="2"/>
  <c r="G2257" i="2"/>
  <c r="G2258" i="2"/>
  <c r="G2259" i="2"/>
  <c r="G2260" i="2"/>
  <c r="G2261" i="2"/>
  <c r="G2262" i="2"/>
  <c r="G2263" i="2"/>
  <c r="G2264" i="2"/>
  <c r="G2265" i="2"/>
  <c r="G2266" i="2"/>
  <c r="G2267" i="2"/>
  <c r="G2268" i="2"/>
  <c r="G2269" i="2"/>
  <c r="G2270" i="2"/>
  <c r="G2271" i="2"/>
  <c r="G2272" i="2"/>
  <c r="G2273" i="2"/>
  <c r="G2274" i="2"/>
  <c r="G2275" i="2"/>
  <c r="G2276" i="2"/>
  <c r="G2277" i="2"/>
  <c r="G2278" i="2"/>
  <c r="G2279" i="2"/>
  <c r="G2280" i="2"/>
  <c r="G2281" i="2"/>
  <c r="G2282" i="2"/>
  <c r="G2283" i="2"/>
  <c r="G2284" i="2"/>
  <c r="G2285" i="2"/>
  <c r="G2286" i="2"/>
  <c r="G2287" i="2"/>
  <c r="G2288" i="2"/>
  <c r="G2289" i="2"/>
  <c r="G2290" i="2"/>
  <c r="G2291" i="2"/>
  <c r="G2292" i="2"/>
  <c r="G2293" i="2"/>
  <c r="H2293" i="2"/>
  <c r="G2294" i="2"/>
  <c r="G2295" i="2"/>
  <c r="G2296" i="2"/>
  <c r="G2297" i="2"/>
  <c r="G2298" i="2"/>
  <c r="G2299" i="2"/>
  <c r="G2300" i="2"/>
  <c r="G2301" i="2"/>
  <c r="G2302" i="2"/>
  <c r="G2303" i="2"/>
  <c r="G2304" i="2"/>
  <c r="G2305" i="2"/>
  <c r="G2306" i="2"/>
  <c r="G2307" i="2"/>
  <c r="G2308" i="2"/>
  <c r="G2309" i="2"/>
  <c r="G2310" i="2"/>
  <c r="G2311" i="2"/>
  <c r="G2312" i="2"/>
  <c r="G2313" i="2"/>
  <c r="G2314" i="2"/>
  <c r="G2315" i="2"/>
  <c r="G2316" i="2"/>
  <c r="G2317" i="2"/>
  <c r="G2318" i="2"/>
  <c r="G2319" i="2"/>
  <c r="G2320" i="2"/>
  <c r="G2321" i="2"/>
  <c r="G2322" i="2"/>
  <c r="G2323" i="2"/>
  <c r="G2324" i="2"/>
  <c r="G2325" i="2"/>
  <c r="G2326" i="2"/>
  <c r="G2327" i="2"/>
  <c r="G2328" i="2"/>
  <c r="G2329" i="2"/>
  <c r="G2330" i="2"/>
  <c r="G2331" i="2"/>
  <c r="G2332" i="2"/>
  <c r="G2333" i="2"/>
  <c r="G2334" i="2"/>
  <c r="G2335" i="2"/>
  <c r="G2336" i="2"/>
  <c r="G2337" i="2"/>
  <c r="G2338" i="2"/>
  <c r="G2339" i="2"/>
  <c r="G2340" i="2"/>
  <c r="G2341" i="2"/>
  <c r="G2342" i="2"/>
  <c r="G2343" i="2"/>
  <c r="G2344" i="2"/>
  <c r="G2345" i="2"/>
  <c r="G2346" i="2"/>
  <c r="G2347" i="2"/>
  <c r="G2348" i="2"/>
  <c r="G2349" i="2"/>
  <c r="G2350" i="2"/>
  <c r="G2351" i="2"/>
  <c r="G2352" i="2"/>
  <c r="G2353" i="2"/>
  <c r="G2354" i="2"/>
  <c r="G2355" i="2"/>
  <c r="G2356" i="2"/>
  <c r="G2357" i="2"/>
  <c r="G2358" i="2"/>
  <c r="G2359" i="2"/>
  <c r="G2360" i="2"/>
  <c r="G2361" i="2"/>
  <c r="G2362" i="2"/>
  <c r="G2363" i="2"/>
  <c r="G2364" i="2"/>
  <c r="G2365" i="2"/>
  <c r="G2366" i="2"/>
  <c r="G2367" i="2"/>
  <c r="G2368" i="2"/>
  <c r="G2369" i="2"/>
  <c r="G2370" i="2"/>
  <c r="G2371" i="2"/>
  <c r="G2372" i="2"/>
  <c r="G2373" i="2"/>
  <c r="G2374" i="2"/>
  <c r="G2375" i="2"/>
  <c r="G2376" i="2"/>
  <c r="G2377" i="2"/>
  <c r="G2378" i="2"/>
  <c r="G2379" i="2"/>
  <c r="G2380" i="2"/>
  <c r="G2381" i="2"/>
  <c r="G2382" i="2"/>
  <c r="G2383" i="2"/>
  <c r="G2384" i="2"/>
  <c r="H2384" i="2"/>
  <c r="I2384" i="2" s="1"/>
  <c r="G2385" i="2"/>
  <c r="G2386" i="2"/>
  <c r="G2387" i="2"/>
  <c r="G2388" i="2"/>
  <c r="G2389" i="2"/>
  <c r="G2390" i="2"/>
  <c r="G2391" i="2"/>
  <c r="G2392" i="2"/>
  <c r="G2393" i="2"/>
  <c r="G2394" i="2"/>
  <c r="G2395" i="2"/>
  <c r="G2396" i="2"/>
  <c r="G2397" i="2"/>
  <c r="G2398" i="2"/>
  <c r="G2399" i="2"/>
  <c r="G2400" i="2"/>
  <c r="G2401" i="2"/>
  <c r="G2402" i="2"/>
  <c r="G2403" i="2"/>
  <c r="G2404" i="2"/>
  <c r="G2405" i="2"/>
  <c r="G2406" i="2"/>
  <c r="G2407" i="2"/>
  <c r="G2408" i="2"/>
  <c r="G2409" i="2"/>
  <c r="G2410" i="2"/>
  <c r="G2411" i="2"/>
  <c r="G2412" i="2"/>
  <c r="G2413" i="2"/>
  <c r="G2414" i="2"/>
  <c r="G2415" i="2"/>
  <c r="G2416" i="2"/>
  <c r="G2417" i="2"/>
  <c r="G2418" i="2"/>
  <c r="G2419" i="2"/>
  <c r="G2420" i="2"/>
  <c r="G2421" i="2"/>
  <c r="G2422" i="2"/>
  <c r="G2423" i="2"/>
  <c r="G2424" i="2"/>
  <c r="G2425" i="2"/>
  <c r="G2426" i="2"/>
  <c r="G2427" i="2"/>
  <c r="G2428" i="2"/>
  <c r="G2429" i="2"/>
  <c r="G2430" i="2"/>
  <c r="G2431" i="2"/>
  <c r="G2432" i="2"/>
  <c r="G2433" i="2"/>
  <c r="G2434" i="2"/>
  <c r="G2435" i="2"/>
  <c r="G2436" i="2"/>
  <c r="G2437" i="2"/>
  <c r="G2438" i="2"/>
  <c r="G2439" i="2"/>
  <c r="G2440" i="2"/>
  <c r="G2441" i="2"/>
  <c r="G2442" i="2"/>
  <c r="G2443" i="2"/>
  <c r="G2444" i="2"/>
  <c r="G2445" i="2"/>
  <c r="G2446" i="2"/>
  <c r="G2447" i="2"/>
  <c r="G2448" i="2"/>
  <c r="G2449" i="2"/>
  <c r="G2450" i="2"/>
  <c r="G2451" i="2"/>
  <c r="G2452" i="2"/>
  <c r="G2453" i="2"/>
  <c r="G2454" i="2"/>
  <c r="G2455" i="2"/>
  <c r="G2456" i="2"/>
  <c r="G2457" i="2"/>
  <c r="G2458" i="2"/>
  <c r="G2459" i="2"/>
  <c r="G2460" i="2"/>
  <c r="G2461" i="2"/>
  <c r="G2462" i="2"/>
  <c r="G2463" i="2"/>
  <c r="G2464" i="2"/>
  <c r="G2465" i="2"/>
  <c r="H2465" i="2"/>
  <c r="H2466" i="2" s="1"/>
  <c r="G2466" i="2"/>
  <c r="G2467" i="2"/>
  <c r="G2468" i="2"/>
  <c r="G2469" i="2"/>
  <c r="G2470" i="2"/>
  <c r="G2471" i="2"/>
  <c r="G2472" i="2"/>
  <c r="G2473" i="2"/>
  <c r="G2474" i="2"/>
  <c r="G2475" i="2"/>
  <c r="G2476" i="2"/>
  <c r="G2477" i="2"/>
  <c r="G2478" i="2"/>
  <c r="G2479" i="2"/>
  <c r="G2480" i="2"/>
  <c r="G2481" i="2"/>
  <c r="G2482" i="2"/>
  <c r="G2483" i="2"/>
  <c r="G2484" i="2"/>
  <c r="G2485" i="2"/>
  <c r="G2486" i="2"/>
  <c r="G2487" i="2"/>
  <c r="G2488" i="2"/>
  <c r="G2489" i="2"/>
  <c r="G2490" i="2"/>
  <c r="G2491" i="2"/>
  <c r="G2492" i="2"/>
  <c r="G2493" i="2"/>
  <c r="G2494" i="2"/>
  <c r="G2495" i="2"/>
  <c r="G2496" i="2"/>
  <c r="G2497" i="2"/>
  <c r="G2498" i="2"/>
  <c r="G2499" i="2"/>
  <c r="G2500" i="2"/>
  <c r="G2501" i="2"/>
  <c r="G2502" i="2"/>
  <c r="G2503" i="2"/>
  <c r="G2504" i="2"/>
  <c r="G2505" i="2"/>
  <c r="G2506" i="2"/>
  <c r="G2507" i="2"/>
  <c r="G2508" i="2"/>
  <c r="G2509" i="2"/>
  <c r="G2510" i="2"/>
  <c r="G2511" i="2"/>
  <c r="G2512" i="2"/>
  <c r="G2513" i="2"/>
  <c r="G2514" i="2"/>
  <c r="G2515" i="2"/>
  <c r="G2516" i="2"/>
  <c r="G2517" i="2"/>
  <c r="G2518" i="2"/>
  <c r="G2519" i="2"/>
  <c r="G2520" i="2"/>
  <c r="G2521" i="2"/>
  <c r="G2522" i="2"/>
  <c r="G2523" i="2"/>
  <c r="G2524" i="2"/>
  <c r="G2525" i="2"/>
  <c r="G2526" i="2"/>
  <c r="G2527" i="2"/>
  <c r="G2528" i="2"/>
  <c r="G2529" i="2"/>
  <c r="G2530" i="2"/>
  <c r="G2531" i="2"/>
  <c r="G2532" i="2"/>
  <c r="G2533" i="2"/>
  <c r="G2534" i="2"/>
  <c r="G2535" i="2"/>
  <c r="G2536" i="2"/>
  <c r="G2537" i="2"/>
  <c r="G2538" i="2"/>
  <c r="G2539" i="2"/>
  <c r="G2540" i="2"/>
  <c r="G2541" i="2"/>
  <c r="G2542" i="2"/>
  <c r="G2543" i="2"/>
  <c r="G2544" i="2"/>
  <c r="G2545" i="2"/>
  <c r="G2546" i="2"/>
  <c r="G2547" i="2"/>
  <c r="G2548" i="2"/>
  <c r="G2549" i="2"/>
  <c r="G2550" i="2"/>
  <c r="H2550" i="2"/>
  <c r="I2550" i="2" s="1"/>
  <c r="G2551" i="2"/>
  <c r="H2551" i="2"/>
  <c r="G2552" i="2"/>
  <c r="G2553" i="2"/>
  <c r="G2554" i="2"/>
  <c r="G2555" i="2"/>
  <c r="G2556" i="2"/>
  <c r="G2557" i="2"/>
  <c r="G2558" i="2"/>
  <c r="G2559" i="2"/>
  <c r="G2560" i="2"/>
  <c r="G2561" i="2"/>
  <c r="G2562" i="2"/>
  <c r="G2563" i="2"/>
  <c r="G2564" i="2"/>
  <c r="G2565" i="2"/>
  <c r="G2566" i="2"/>
  <c r="G2567" i="2"/>
  <c r="G2568" i="2"/>
  <c r="G2569" i="2"/>
  <c r="G2570" i="2"/>
  <c r="G2571" i="2"/>
  <c r="G2572" i="2"/>
  <c r="G2573" i="2"/>
  <c r="G2574" i="2"/>
  <c r="G2575" i="2"/>
  <c r="G2576" i="2"/>
  <c r="G2577" i="2"/>
  <c r="G2578" i="2"/>
  <c r="G2579" i="2"/>
  <c r="G2580" i="2"/>
  <c r="G2581" i="2"/>
  <c r="G2582" i="2"/>
  <c r="G2583" i="2"/>
  <c r="G2584" i="2"/>
  <c r="G2585" i="2"/>
  <c r="G2586" i="2"/>
  <c r="G2587" i="2"/>
  <c r="G2588" i="2"/>
  <c r="G2589" i="2"/>
  <c r="G2590" i="2"/>
  <c r="G2591" i="2"/>
  <c r="G2592" i="2"/>
  <c r="G2593" i="2"/>
  <c r="G2594" i="2"/>
  <c r="G2595" i="2"/>
  <c r="G2596" i="2"/>
  <c r="G2597" i="2"/>
  <c r="G2598" i="2"/>
  <c r="G2599" i="2"/>
  <c r="G2600" i="2"/>
  <c r="G2601" i="2"/>
  <c r="G2602" i="2"/>
  <c r="G2603" i="2"/>
  <c r="G2604" i="2"/>
  <c r="G2605" i="2"/>
  <c r="G2606" i="2"/>
  <c r="G2607" i="2"/>
  <c r="G2608" i="2"/>
  <c r="G2609" i="2"/>
  <c r="G2610" i="2"/>
  <c r="G2611" i="2"/>
  <c r="G2612" i="2"/>
  <c r="G2613" i="2"/>
  <c r="G2614" i="2"/>
  <c r="G2615" i="2"/>
  <c r="G2616" i="2"/>
  <c r="G2617" i="2"/>
  <c r="G2618" i="2"/>
  <c r="G2619" i="2"/>
  <c r="G2620" i="2"/>
  <c r="H2620" i="2"/>
  <c r="I2620" i="2" s="1"/>
  <c r="G2621" i="2"/>
  <c r="H2621" i="2"/>
  <c r="H2622" i="2" s="1"/>
  <c r="G2622" i="2"/>
  <c r="G2623" i="2"/>
  <c r="G2624" i="2"/>
  <c r="G2625" i="2"/>
  <c r="G2626" i="2"/>
  <c r="G2627" i="2"/>
  <c r="G2628" i="2"/>
  <c r="G2629" i="2"/>
  <c r="G2630" i="2"/>
  <c r="G2631" i="2"/>
  <c r="G2632" i="2"/>
  <c r="G2633" i="2"/>
  <c r="G2634" i="2"/>
  <c r="G2635" i="2"/>
  <c r="G2636" i="2"/>
  <c r="G2637" i="2"/>
  <c r="G2638" i="2"/>
  <c r="G2639" i="2"/>
  <c r="G2640" i="2"/>
  <c r="G2641" i="2"/>
  <c r="G2642" i="2"/>
  <c r="G2643" i="2"/>
  <c r="G2644" i="2"/>
  <c r="G2645" i="2"/>
  <c r="G2646" i="2"/>
  <c r="G2647" i="2"/>
  <c r="G2648" i="2"/>
  <c r="G2649" i="2"/>
  <c r="G2650" i="2"/>
  <c r="G2651" i="2"/>
  <c r="G2652" i="2"/>
  <c r="G2653" i="2"/>
  <c r="G2654" i="2"/>
  <c r="G2655" i="2"/>
  <c r="G2656" i="2"/>
  <c r="G2657" i="2"/>
  <c r="G2658" i="2"/>
  <c r="G2659" i="2"/>
  <c r="G2660" i="2"/>
  <c r="G2661" i="2"/>
  <c r="G2662" i="2"/>
  <c r="G2663" i="2"/>
  <c r="G2664" i="2"/>
  <c r="G2665" i="2"/>
  <c r="G2666" i="2"/>
  <c r="G2667" i="2"/>
  <c r="G2668" i="2"/>
  <c r="G2669" i="2"/>
  <c r="G2670" i="2"/>
  <c r="G2671" i="2"/>
  <c r="G2672" i="2"/>
  <c r="G2673" i="2"/>
  <c r="G2674" i="2"/>
  <c r="G2675" i="2"/>
  <c r="G2676" i="2"/>
  <c r="G2677" i="2"/>
  <c r="G2678" i="2"/>
  <c r="G2679" i="2"/>
  <c r="G2680" i="2"/>
  <c r="G2681" i="2"/>
  <c r="G2682" i="2"/>
  <c r="G2683" i="2"/>
  <c r="G2684" i="2"/>
  <c r="G2685" i="2"/>
  <c r="G2686" i="2"/>
  <c r="G2687" i="2"/>
  <c r="G2688" i="2"/>
  <c r="G2689" i="2"/>
  <c r="G2690" i="2"/>
  <c r="G2691" i="2"/>
  <c r="G2692" i="2"/>
  <c r="G2693" i="2"/>
  <c r="G2694" i="2"/>
  <c r="G2695" i="2"/>
  <c r="G2696" i="2"/>
  <c r="G2697" i="2"/>
  <c r="G2698" i="2"/>
  <c r="G2699" i="2"/>
  <c r="G2700" i="2"/>
  <c r="H2700" i="2"/>
  <c r="I2700" i="2" s="1"/>
  <c r="G2701" i="2"/>
  <c r="G2702" i="2"/>
  <c r="G2703" i="2"/>
  <c r="G2704" i="2"/>
  <c r="G2705" i="2"/>
  <c r="G2706" i="2"/>
  <c r="G2707" i="2"/>
  <c r="G2708" i="2"/>
  <c r="G2709" i="2"/>
  <c r="G2710" i="2"/>
  <c r="G2711" i="2"/>
  <c r="G2712" i="2"/>
  <c r="G2713" i="2"/>
  <c r="G2714" i="2"/>
  <c r="G2715" i="2"/>
  <c r="G2716" i="2"/>
  <c r="G2717" i="2"/>
  <c r="G2718" i="2"/>
  <c r="G2719" i="2"/>
  <c r="G2720" i="2"/>
  <c r="H2720" i="2"/>
  <c r="H2721" i="2" s="1"/>
  <c r="G2721" i="2"/>
  <c r="G2722" i="2"/>
  <c r="G2723" i="2"/>
  <c r="G2724" i="2"/>
  <c r="G2725" i="2"/>
  <c r="G2726" i="2"/>
  <c r="G2727" i="2"/>
  <c r="G2728" i="2"/>
  <c r="G2729" i="2"/>
  <c r="G2730" i="2"/>
  <c r="G2731" i="2"/>
  <c r="G2732" i="2"/>
  <c r="G2733" i="2"/>
  <c r="G2734" i="2"/>
  <c r="G2735" i="2"/>
  <c r="G2736" i="2"/>
  <c r="G2737" i="2"/>
  <c r="G2738" i="2"/>
  <c r="G2739" i="2"/>
  <c r="G2740" i="2"/>
  <c r="G2741" i="2"/>
  <c r="G2742" i="2"/>
  <c r="G2743" i="2"/>
  <c r="G2744" i="2"/>
  <c r="G2745" i="2"/>
  <c r="G2746" i="2"/>
  <c r="G2747" i="2"/>
  <c r="G2748" i="2"/>
  <c r="G2749" i="2"/>
  <c r="G2750" i="2"/>
  <c r="G2751" i="2"/>
  <c r="H2751" i="2"/>
  <c r="G2752" i="2"/>
  <c r="G2753" i="2"/>
  <c r="G2754" i="2"/>
  <c r="G2755" i="2"/>
  <c r="G2756" i="2"/>
  <c r="G2757" i="2"/>
  <c r="G2758" i="2"/>
  <c r="G2759" i="2"/>
  <c r="G2760" i="2"/>
  <c r="G2761" i="2"/>
  <c r="G2762" i="2"/>
  <c r="G2763" i="2"/>
  <c r="G2764" i="2"/>
  <c r="G2765" i="2"/>
  <c r="G2766" i="2"/>
  <c r="G2767" i="2"/>
  <c r="G2768" i="2"/>
  <c r="G2769" i="2"/>
  <c r="G2770" i="2"/>
  <c r="G2771" i="2"/>
  <c r="G2772" i="2"/>
  <c r="G2773" i="2"/>
  <c r="G2774" i="2"/>
  <c r="G2775" i="2"/>
  <c r="G2776" i="2"/>
  <c r="G2777" i="2"/>
  <c r="G2778" i="2"/>
  <c r="G2779" i="2"/>
  <c r="G2780" i="2"/>
  <c r="G2781" i="2"/>
  <c r="G2782" i="2"/>
  <c r="G2783" i="2"/>
  <c r="G2784" i="2"/>
  <c r="G2785" i="2"/>
  <c r="G2786" i="2"/>
  <c r="G2787" i="2"/>
  <c r="G2788" i="2"/>
  <c r="G2789" i="2"/>
  <c r="G2790" i="2"/>
  <c r="G2791" i="2"/>
  <c r="G2792" i="2"/>
  <c r="G2793" i="2"/>
  <c r="G2794" i="2"/>
  <c r="G2795" i="2"/>
  <c r="G2796" i="2"/>
  <c r="G2797" i="2"/>
  <c r="G2798" i="2"/>
  <c r="G2799" i="2"/>
  <c r="G2800" i="2"/>
  <c r="G2801" i="2"/>
  <c r="G2802" i="2"/>
  <c r="G2803" i="2"/>
  <c r="G2804" i="2"/>
  <c r="G2805" i="2"/>
  <c r="G2806" i="2"/>
  <c r="G2807" i="2"/>
  <c r="G2808" i="2"/>
  <c r="G2809" i="2"/>
  <c r="G2810" i="2"/>
  <c r="G2811" i="2"/>
  <c r="G2812" i="2"/>
  <c r="G2813" i="2"/>
  <c r="G2814" i="2"/>
  <c r="G2815" i="2"/>
  <c r="G2816" i="2"/>
  <c r="G2817" i="2"/>
  <c r="G2818" i="2"/>
  <c r="G2819" i="2"/>
  <c r="G2820" i="2"/>
  <c r="G2821" i="2"/>
  <c r="G2822" i="2"/>
  <c r="G2823" i="2"/>
  <c r="G2824" i="2"/>
  <c r="G2825" i="2"/>
  <c r="G2826" i="2"/>
  <c r="G2827" i="2"/>
  <c r="G2828" i="2"/>
  <c r="G2829" i="2"/>
  <c r="G2830" i="2"/>
  <c r="G2831" i="2"/>
  <c r="G2832" i="2"/>
  <c r="G2833" i="2"/>
  <c r="G2834" i="2"/>
  <c r="G2835" i="2"/>
  <c r="G2836" i="2"/>
  <c r="G2837" i="2"/>
  <c r="G2838" i="2"/>
  <c r="G2839" i="2"/>
  <c r="G2840" i="2"/>
  <c r="G2841" i="2"/>
  <c r="G2842" i="2"/>
  <c r="G2843" i="2"/>
  <c r="G2844" i="2"/>
  <c r="G2845" i="2"/>
  <c r="G2846" i="2"/>
  <c r="G2847" i="2"/>
  <c r="G2848" i="2"/>
  <c r="G2849" i="2"/>
  <c r="G2850" i="2"/>
  <c r="G2851" i="2"/>
  <c r="G2852" i="2"/>
  <c r="G2853" i="2"/>
  <c r="G2854" i="2"/>
  <c r="G2855" i="2"/>
  <c r="G2856" i="2"/>
  <c r="G2857" i="2"/>
  <c r="G2858" i="2"/>
  <c r="G2859" i="2"/>
  <c r="G2860" i="2"/>
  <c r="G2861" i="2"/>
  <c r="G2862" i="2"/>
  <c r="G2863" i="2"/>
  <c r="G2864" i="2"/>
  <c r="G2865" i="2"/>
  <c r="G2866" i="2"/>
  <c r="G2867" i="2"/>
  <c r="G2868" i="2"/>
  <c r="G2869" i="2"/>
  <c r="G2870" i="2"/>
  <c r="G2871" i="2"/>
  <c r="G2872" i="2"/>
  <c r="G2873" i="2"/>
  <c r="G2874" i="2"/>
  <c r="G2875" i="2"/>
  <c r="G2876" i="2"/>
  <c r="G2877" i="2"/>
  <c r="G2878" i="2"/>
  <c r="G2879" i="2"/>
  <c r="G2880" i="2"/>
  <c r="G2881" i="2"/>
  <c r="G2882" i="2"/>
  <c r="G2883" i="2"/>
  <c r="G2884" i="2"/>
  <c r="G2885" i="2"/>
  <c r="G2886" i="2"/>
  <c r="G2887" i="2"/>
  <c r="G2888" i="2"/>
  <c r="G2889" i="2"/>
  <c r="G2890" i="2"/>
  <c r="G2891" i="2"/>
  <c r="G2892" i="2"/>
  <c r="G2893" i="2"/>
  <c r="G2894" i="2"/>
  <c r="G2895" i="2"/>
  <c r="G2896" i="2"/>
  <c r="G2897" i="2"/>
  <c r="G2898" i="2"/>
  <c r="G2899" i="2"/>
  <c r="G2900" i="2"/>
  <c r="G2901" i="2"/>
  <c r="G2902" i="2"/>
  <c r="G2903" i="2"/>
  <c r="G2904" i="2"/>
  <c r="G2905" i="2"/>
  <c r="G2906" i="2"/>
  <c r="G2907" i="2"/>
  <c r="G2908" i="2"/>
  <c r="G2909" i="2"/>
  <c r="G2910" i="2"/>
  <c r="G2911" i="2"/>
  <c r="G2912" i="2"/>
  <c r="G2913" i="2"/>
  <c r="G2914" i="2"/>
  <c r="G2915" i="2"/>
  <c r="G2916" i="2"/>
  <c r="G2917" i="2"/>
  <c r="G2918" i="2"/>
  <c r="G2919" i="2"/>
  <c r="G2920" i="2"/>
  <c r="G2921" i="2"/>
  <c r="G2922" i="2"/>
  <c r="G2923" i="2"/>
  <c r="G2924" i="2"/>
  <c r="G2925" i="2"/>
  <c r="G2926" i="2"/>
  <c r="G2927" i="2"/>
  <c r="G2928" i="2"/>
  <c r="G2929" i="2"/>
  <c r="G2930" i="2"/>
  <c r="G2931" i="2"/>
  <c r="G2932" i="2"/>
  <c r="G2933" i="2"/>
  <c r="G2934" i="2"/>
  <c r="G2935" i="2"/>
  <c r="G2936" i="2"/>
  <c r="G2937" i="2"/>
  <c r="G2938" i="2"/>
  <c r="G2939" i="2"/>
  <c r="G2940" i="2"/>
  <c r="G2941" i="2"/>
  <c r="H2941" i="2"/>
  <c r="H2942" i="2" s="1"/>
  <c r="I2941" i="2"/>
  <c r="G2942" i="2"/>
  <c r="G2943" i="2"/>
  <c r="G2944" i="2"/>
  <c r="G2945" i="2"/>
  <c r="G2946" i="2"/>
  <c r="G2947" i="2"/>
  <c r="G2948" i="2"/>
  <c r="G2949" i="2"/>
  <c r="G2950" i="2"/>
  <c r="G2951" i="2"/>
  <c r="G2952" i="2"/>
  <c r="G2953" i="2"/>
  <c r="G2954" i="2"/>
  <c r="G2955" i="2"/>
  <c r="G2956" i="2"/>
  <c r="G2957" i="2"/>
  <c r="G2958" i="2"/>
  <c r="G2959" i="2"/>
  <c r="G2960" i="2"/>
  <c r="G2961" i="2"/>
  <c r="G2962" i="2"/>
  <c r="G2963" i="2"/>
  <c r="G2964" i="2"/>
  <c r="G2965" i="2"/>
  <c r="G2966" i="2"/>
  <c r="G2967" i="2"/>
  <c r="G2968" i="2"/>
  <c r="G2969" i="2"/>
  <c r="G2970" i="2"/>
  <c r="G2971" i="2"/>
  <c r="G2972" i="2"/>
  <c r="G2973" i="2"/>
  <c r="G2974" i="2"/>
  <c r="G2975" i="2"/>
  <c r="G2976" i="2"/>
  <c r="G2977" i="2"/>
  <c r="H2977" i="2"/>
  <c r="H2978" i="2" s="1"/>
  <c r="G2978" i="2"/>
  <c r="G2979" i="2"/>
  <c r="G2980" i="2"/>
  <c r="G2981" i="2"/>
  <c r="G2982" i="2"/>
  <c r="G2983" i="2"/>
  <c r="G2984" i="2"/>
  <c r="G2985" i="2"/>
  <c r="G2986" i="2"/>
  <c r="G2987" i="2"/>
  <c r="G2988" i="2"/>
  <c r="G2989" i="2"/>
  <c r="G2990" i="2"/>
  <c r="G2991" i="2"/>
  <c r="G2992" i="2"/>
  <c r="G2993" i="2"/>
  <c r="G2994" i="2"/>
  <c r="G2995" i="2"/>
  <c r="G2996" i="2"/>
  <c r="G2997" i="2"/>
  <c r="G2998" i="2"/>
  <c r="G2999" i="2"/>
  <c r="G3000" i="2"/>
  <c r="G3001" i="2"/>
  <c r="G3002" i="2"/>
  <c r="G3003" i="2"/>
  <c r="G3004" i="2"/>
  <c r="G3005" i="2"/>
  <c r="G3006" i="2"/>
  <c r="G3007" i="2"/>
  <c r="G3008" i="2"/>
  <c r="G3009" i="2"/>
  <c r="G3010" i="2"/>
  <c r="G3011" i="2"/>
  <c r="G3012" i="2"/>
  <c r="G3013" i="2"/>
  <c r="G3014" i="2"/>
  <c r="G3015" i="2"/>
  <c r="G3016" i="2"/>
  <c r="G3017" i="2"/>
  <c r="G3018" i="2"/>
  <c r="G3019" i="2"/>
  <c r="G3020" i="2"/>
  <c r="G3021" i="2"/>
  <c r="G3022" i="2"/>
  <c r="G3023" i="2"/>
  <c r="G3024" i="2"/>
  <c r="G3025" i="2"/>
  <c r="G3026" i="2"/>
  <c r="G3027" i="2"/>
  <c r="G3028" i="2"/>
  <c r="G3029" i="2"/>
  <c r="G3030" i="2"/>
  <c r="G3031" i="2"/>
  <c r="G3032" i="2"/>
  <c r="G3033" i="2"/>
  <c r="G3034" i="2"/>
  <c r="G3035" i="2"/>
  <c r="G3036" i="2"/>
  <c r="G3037" i="2"/>
  <c r="G3038" i="2"/>
  <c r="G3039" i="2"/>
  <c r="G3040" i="2"/>
  <c r="G3041" i="2"/>
  <c r="G3042" i="2"/>
  <c r="G3043" i="2"/>
  <c r="G3044" i="2"/>
  <c r="G3045" i="2"/>
  <c r="G3046" i="2"/>
  <c r="G3047" i="2"/>
  <c r="G3048" i="2"/>
  <c r="G3049" i="2"/>
  <c r="G3050" i="2"/>
  <c r="G3051" i="2"/>
  <c r="G3052" i="2"/>
  <c r="G3053" i="2"/>
  <c r="G3054" i="2"/>
  <c r="G3055" i="2"/>
  <c r="G3056" i="2"/>
  <c r="G3057" i="2"/>
  <c r="G3058" i="2"/>
  <c r="G3059" i="2"/>
  <c r="G3060" i="2"/>
  <c r="G3061" i="2"/>
  <c r="G3062" i="2"/>
  <c r="G3063" i="2"/>
  <c r="G3064" i="2"/>
  <c r="G3065" i="2"/>
  <c r="G3066" i="2"/>
  <c r="G3067" i="2"/>
  <c r="G3068" i="2"/>
  <c r="G3069" i="2"/>
  <c r="G3070" i="2"/>
  <c r="G3071" i="2"/>
  <c r="G3072" i="2"/>
  <c r="G3073" i="2"/>
  <c r="G3074" i="2"/>
  <c r="G3075" i="2"/>
  <c r="G3076" i="2"/>
  <c r="G3077" i="2"/>
  <c r="G3078" i="2"/>
  <c r="G3079" i="2"/>
  <c r="G3080" i="2"/>
  <c r="H3080" i="2"/>
  <c r="I3080" i="2" s="1"/>
  <c r="G3081" i="2"/>
  <c r="H3081" i="2"/>
  <c r="H3082" i="2" s="1"/>
  <c r="G3082" i="2"/>
  <c r="G3083" i="2"/>
  <c r="G3084" i="2"/>
  <c r="G3085" i="2"/>
  <c r="G3086" i="2"/>
  <c r="G3087" i="2"/>
  <c r="G3088" i="2"/>
  <c r="G3089" i="2"/>
  <c r="G3090" i="2"/>
  <c r="G3091" i="2"/>
  <c r="G3092" i="2"/>
  <c r="G3093" i="2"/>
  <c r="G3094" i="2"/>
  <c r="G3095" i="2"/>
  <c r="G3096" i="2"/>
  <c r="G3097" i="2"/>
  <c r="G3098" i="2"/>
  <c r="G3099" i="2"/>
  <c r="G3100" i="2"/>
  <c r="G3101" i="2"/>
  <c r="G3102" i="2"/>
  <c r="G3103" i="2"/>
  <c r="G3104" i="2"/>
  <c r="G3105" i="2"/>
  <c r="G3106" i="2"/>
  <c r="G3107" i="2"/>
  <c r="G3108" i="2"/>
  <c r="G3109" i="2"/>
  <c r="G3110" i="2"/>
  <c r="G3111" i="2"/>
  <c r="G3112" i="2"/>
  <c r="G3113" i="2"/>
  <c r="G3114" i="2"/>
  <c r="G3115" i="2"/>
  <c r="G3116" i="2"/>
  <c r="G3117" i="2"/>
  <c r="G3118" i="2"/>
  <c r="G3119" i="2"/>
  <c r="G3120" i="2"/>
  <c r="G3121" i="2"/>
  <c r="G3122" i="2"/>
  <c r="G3123" i="2"/>
  <c r="G3124" i="2"/>
  <c r="G3125" i="2"/>
  <c r="G3126" i="2"/>
  <c r="G3127" i="2"/>
  <c r="G3128" i="2"/>
  <c r="G3129" i="2"/>
  <c r="G3130" i="2"/>
  <c r="G3131" i="2"/>
  <c r="G3132" i="2"/>
  <c r="G3133" i="2"/>
  <c r="G3134" i="2"/>
  <c r="G3135" i="2"/>
  <c r="G3136" i="2"/>
  <c r="G3137" i="2"/>
  <c r="G3138" i="2"/>
  <c r="G3139" i="2"/>
  <c r="G3140" i="2"/>
  <c r="G3141" i="2"/>
  <c r="G3142" i="2"/>
  <c r="G3143" i="2"/>
  <c r="G3144" i="2"/>
  <c r="G3145" i="2"/>
  <c r="G3146" i="2"/>
  <c r="G3147" i="2"/>
  <c r="G3148" i="2"/>
  <c r="G3149" i="2"/>
  <c r="G3150" i="2"/>
  <c r="G3151" i="2"/>
  <c r="G3152" i="2"/>
  <c r="G3153" i="2"/>
  <c r="G3154" i="2"/>
  <c r="G3155" i="2"/>
  <c r="G3156" i="2"/>
  <c r="G3157" i="2"/>
  <c r="G3158" i="2"/>
  <c r="G3159" i="2"/>
  <c r="G3160" i="2"/>
  <c r="G3161" i="2"/>
  <c r="G3162" i="2"/>
  <c r="G3163" i="2"/>
  <c r="G3164" i="2"/>
  <c r="G3165" i="2"/>
  <c r="G3166" i="2"/>
  <c r="G3167" i="2"/>
  <c r="G3168" i="2"/>
  <c r="G3169" i="2"/>
  <c r="G3170" i="2"/>
  <c r="G3171" i="2"/>
  <c r="G3172" i="2"/>
  <c r="G3173" i="2"/>
  <c r="G3174" i="2"/>
  <c r="G3175" i="2"/>
  <c r="G3176" i="2"/>
  <c r="G3177" i="2"/>
  <c r="G3178" i="2"/>
  <c r="G3179" i="2"/>
  <c r="G3180" i="2"/>
  <c r="G3181" i="2"/>
  <c r="G3182" i="2"/>
  <c r="G3183" i="2"/>
  <c r="G3184" i="2"/>
  <c r="G3185" i="2"/>
  <c r="G3186" i="2"/>
  <c r="G3187" i="2"/>
  <c r="G3188" i="2"/>
  <c r="G3189" i="2"/>
  <c r="G3190" i="2"/>
  <c r="G3191" i="2"/>
  <c r="G3192" i="2"/>
  <c r="G3193" i="2"/>
  <c r="G3194" i="2"/>
  <c r="G3195" i="2"/>
  <c r="G3196" i="2"/>
  <c r="G3197" i="2"/>
  <c r="G3198" i="2"/>
  <c r="G3199" i="2"/>
  <c r="H3199" i="2"/>
  <c r="G3200" i="2"/>
  <c r="G3201" i="2"/>
  <c r="G3202" i="2"/>
  <c r="G3203" i="2"/>
  <c r="G3204" i="2"/>
  <c r="G3205" i="2"/>
  <c r="G3206" i="2"/>
  <c r="G3207" i="2"/>
  <c r="G3208" i="2"/>
  <c r="G3209" i="2"/>
  <c r="G3210" i="2"/>
  <c r="G3211" i="2"/>
  <c r="G3212" i="2"/>
  <c r="G3213" i="2"/>
  <c r="G3214" i="2"/>
  <c r="G3215" i="2"/>
  <c r="G3216" i="2"/>
  <c r="G3217" i="2"/>
  <c r="G3218" i="2"/>
  <c r="G3219" i="2"/>
  <c r="G3220" i="2"/>
  <c r="G3221" i="2"/>
  <c r="G3222" i="2"/>
  <c r="G3223" i="2"/>
  <c r="G3224" i="2"/>
  <c r="G3225" i="2"/>
  <c r="G3226" i="2"/>
  <c r="G3227" i="2"/>
  <c r="G3228" i="2"/>
  <c r="G3229" i="2"/>
  <c r="G3230" i="2"/>
  <c r="G3231" i="2"/>
  <c r="G3232" i="2"/>
  <c r="G3233" i="2"/>
  <c r="G3234" i="2"/>
  <c r="G3235" i="2"/>
  <c r="G3236" i="2"/>
  <c r="G3237" i="2"/>
  <c r="G3238" i="2"/>
  <c r="G3239" i="2"/>
  <c r="G3240" i="2"/>
  <c r="G3241" i="2"/>
  <c r="G3242" i="2"/>
  <c r="G3243" i="2"/>
  <c r="G3244" i="2"/>
  <c r="G3245" i="2"/>
  <c r="G3246" i="2"/>
  <c r="G3247" i="2"/>
  <c r="G3248" i="2"/>
  <c r="G3249" i="2"/>
  <c r="G3250" i="2"/>
  <c r="G3251" i="2"/>
  <c r="G3252" i="2"/>
  <c r="G3253" i="2"/>
  <c r="G3254" i="2"/>
  <c r="G3255" i="2"/>
  <c r="G3256" i="2"/>
  <c r="G3257" i="2"/>
  <c r="H3257" i="2"/>
  <c r="I3257" i="2" s="1"/>
  <c r="G3258" i="2"/>
  <c r="G3259" i="2"/>
  <c r="G3260" i="2"/>
  <c r="G3261" i="2"/>
  <c r="G3262" i="2"/>
  <c r="G3263" i="2"/>
  <c r="G3264" i="2"/>
  <c r="G3265" i="2"/>
  <c r="G3266" i="2"/>
  <c r="G3267" i="2"/>
  <c r="G3268" i="2"/>
  <c r="G3269" i="2"/>
  <c r="G3270" i="2"/>
  <c r="G3271" i="2"/>
  <c r="G3272" i="2"/>
  <c r="G3273" i="2"/>
  <c r="G3274" i="2"/>
  <c r="G3275" i="2"/>
  <c r="G3276" i="2"/>
  <c r="G3277" i="2"/>
  <c r="G3278" i="2"/>
  <c r="G3279" i="2"/>
  <c r="G3280" i="2"/>
  <c r="H3280" i="2"/>
  <c r="H3281" i="2" s="1"/>
  <c r="I3280" i="2"/>
  <c r="G3281" i="2"/>
  <c r="G3282" i="2"/>
  <c r="G3283" i="2"/>
  <c r="G3284" i="2"/>
  <c r="G3285" i="2"/>
  <c r="G3286" i="2"/>
  <c r="G3287" i="2"/>
  <c r="G3288" i="2"/>
  <c r="G3289" i="2"/>
  <c r="G3290" i="2"/>
  <c r="G3291" i="2"/>
  <c r="G3292" i="2"/>
  <c r="G3293" i="2"/>
  <c r="G3294" i="2"/>
  <c r="G3295" i="2"/>
  <c r="G3296" i="2"/>
  <c r="G3297" i="2"/>
  <c r="G3298" i="2"/>
  <c r="G3299" i="2"/>
  <c r="G3300" i="2"/>
  <c r="G3301" i="2"/>
  <c r="G3302" i="2"/>
  <c r="G3303" i="2"/>
  <c r="G3304" i="2"/>
  <c r="G3305" i="2"/>
  <c r="G3306" i="2"/>
  <c r="G3307" i="2"/>
  <c r="G3308" i="2"/>
  <c r="G3309" i="2"/>
  <c r="G3310" i="2"/>
  <c r="G3311" i="2"/>
  <c r="G3312" i="2"/>
  <c r="G3313" i="2"/>
  <c r="G3314" i="2"/>
  <c r="G3315" i="2"/>
  <c r="G3316" i="2"/>
  <c r="G3317" i="2"/>
  <c r="G3318" i="2"/>
  <c r="G3319" i="2"/>
  <c r="G3320" i="2"/>
  <c r="G3321" i="2"/>
  <c r="G3322" i="2"/>
  <c r="G3323" i="2"/>
  <c r="G3324" i="2"/>
  <c r="G3325" i="2"/>
  <c r="G3326" i="2"/>
  <c r="G3327" i="2"/>
  <c r="G3328" i="2"/>
  <c r="G3329" i="2"/>
  <c r="G3330" i="2"/>
  <c r="G3331" i="2"/>
  <c r="G3332" i="2"/>
  <c r="G3333" i="2"/>
  <c r="G3334" i="2"/>
  <c r="G3335" i="2"/>
  <c r="G3336" i="2"/>
  <c r="G3337" i="2"/>
  <c r="G3338" i="2"/>
  <c r="G3339" i="2"/>
  <c r="H3339" i="2"/>
  <c r="G3340" i="2"/>
  <c r="G3341" i="2"/>
  <c r="G3342" i="2"/>
  <c r="G3343" i="2"/>
  <c r="G3344" i="2"/>
  <c r="G3345" i="2"/>
  <c r="G3346" i="2"/>
  <c r="G3347" i="2"/>
  <c r="G3348" i="2"/>
  <c r="G3349" i="2"/>
  <c r="G3350" i="2"/>
  <c r="G3351" i="2"/>
  <c r="G3352" i="2"/>
  <c r="G3353" i="2"/>
  <c r="G3354" i="2"/>
  <c r="G3355" i="2"/>
  <c r="G3356" i="2"/>
  <c r="G3357" i="2"/>
  <c r="G3358" i="2"/>
  <c r="G3359" i="2"/>
  <c r="G3360" i="2"/>
  <c r="G3361" i="2"/>
  <c r="G3362" i="2"/>
  <c r="G3363" i="2"/>
  <c r="G3364" i="2"/>
  <c r="G3365" i="2"/>
  <c r="G3366" i="2"/>
  <c r="G3367" i="2"/>
  <c r="G3368" i="2"/>
  <c r="G3369" i="2"/>
  <c r="G3370" i="2"/>
  <c r="G3371" i="2"/>
  <c r="G3372" i="2"/>
  <c r="G3373" i="2"/>
  <c r="G3374" i="2"/>
  <c r="G3375" i="2"/>
  <c r="G3376" i="2"/>
  <c r="G3377" i="2"/>
  <c r="G3378" i="2"/>
  <c r="G3379" i="2"/>
  <c r="G3380" i="2"/>
  <c r="G3381" i="2"/>
  <c r="G3382" i="2"/>
  <c r="G3383" i="2"/>
  <c r="G3384" i="2"/>
  <c r="G3385" i="2"/>
  <c r="G3386" i="2"/>
  <c r="G3387" i="2"/>
  <c r="G3388" i="2"/>
  <c r="G3389" i="2"/>
  <c r="G3390" i="2"/>
  <c r="G3391" i="2"/>
  <c r="G3392" i="2"/>
  <c r="G3393" i="2"/>
  <c r="G3394" i="2"/>
  <c r="G3395" i="2"/>
  <c r="G3396" i="2"/>
  <c r="G3397" i="2"/>
  <c r="G3398" i="2"/>
  <c r="G3399" i="2"/>
  <c r="G3400" i="2"/>
  <c r="G3401" i="2"/>
  <c r="G3402" i="2"/>
  <c r="G3403" i="2"/>
  <c r="G3404" i="2"/>
  <c r="G3405" i="2"/>
  <c r="G3406" i="2"/>
  <c r="G3407" i="2"/>
  <c r="G3408" i="2"/>
  <c r="G3409" i="2"/>
  <c r="G3410" i="2"/>
  <c r="G3411" i="2"/>
  <c r="G3412" i="2"/>
  <c r="G3413" i="2"/>
  <c r="G3414" i="2"/>
  <c r="G3415" i="2"/>
  <c r="G3416" i="2"/>
  <c r="G3417" i="2"/>
  <c r="G3418" i="2"/>
  <c r="G3419" i="2"/>
  <c r="G3420" i="2"/>
  <c r="G3421" i="2"/>
  <c r="G3422" i="2"/>
  <c r="G3423" i="2"/>
  <c r="G3424" i="2"/>
  <c r="H3424" i="2"/>
  <c r="H3425" i="2" s="1"/>
  <c r="G3425" i="2"/>
  <c r="G3426" i="2"/>
  <c r="G3427" i="2"/>
  <c r="G3428" i="2"/>
  <c r="G3429" i="2"/>
  <c r="G3430" i="2"/>
  <c r="G3431" i="2"/>
  <c r="G3432" i="2"/>
  <c r="G3433" i="2"/>
  <c r="G3434" i="2"/>
  <c r="G3435" i="2"/>
  <c r="G3436" i="2"/>
  <c r="G3437" i="2"/>
  <c r="G3438" i="2"/>
  <c r="G3439" i="2"/>
  <c r="G3440" i="2"/>
  <c r="G3441" i="2"/>
  <c r="G3442" i="2"/>
  <c r="G3443" i="2"/>
  <c r="G3444" i="2"/>
  <c r="G3445" i="2"/>
  <c r="H3445" i="2"/>
  <c r="I3445" i="2" s="1"/>
  <c r="G3446" i="2"/>
  <c r="H3446" i="2"/>
  <c r="H3447" i="2" s="1"/>
  <c r="G3447" i="2"/>
  <c r="G3448" i="2"/>
  <c r="G3449" i="2"/>
  <c r="G3450" i="2"/>
  <c r="G3451" i="2"/>
  <c r="G3452" i="2"/>
  <c r="G3453" i="2"/>
  <c r="G3454" i="2"/>
  <c r="G3455" i="2"/>
  <c r="G3456" i="2"/>
  <c r="G3457" i="2"/>
  <c r="G3458" i="2"/>
  <c r="G3459" i="2"/>
  <c r="G3460" i="2"/>
  <c r="G3461" i="2"/>
  <c r="G3462" i="2"/>
  <c r="G3463" i="2"/>
  <c r="G3464" i="2"/>
  <c r="G3465" i="2"/>
  <c r="G3466" i="2"/>
  <c r="G3467" i="2"/>
  <c r="G3468" i="2"/>
  <c r="G3469" i="2"/>
  <c r="G3470" i="2"/>
  <c r="G3471" i="2"/>
  <c r="G3472" i="2"/>
  <c r="G3473" i="2"/>
  <c r="G3474" i="2"/>
  <c r="G3475" i="2"/>
  <c r="G3476" i="2"/>
  <c r="G3477" i="2"/>
  <c r="G3478" i="2"/>
  <c r="G3479" i="2"/>
  <c r="G3480" i="2"/>
  <c r="G3481" i="2"/>
  <c r="G3482" i="2"/>
  <c r="G3483" i="2"/>
  <c r="G3484" i="2"/>
  <c r="G3485" i="2"/>
  <c r="G3486" i="2"/>
  <c r="G3487" i="2"/>
  <c r="G3488" i="2"/>
  <c r="G3489" i="2"/>
  <c r="G3490" i="2"/>
  <c r="G3491" i="2"/>
  <c r="G3492" i="2"/>
  <c r="G3493" i="2"/>
  <c r="G3494" i="2"/>
  <c r="G3495" i="2"/>
  <c r="G3496" i="2"/>
  <c r="G3497" i="2"/>
  <c r="G3498" i="2"/>
  <c r="G3499" i="2"/>
  <c r="G3500" i="2"/>
  <c r="G3501" i="2"/>
  <c r="G3502" i="2"/>
  <c r="G3503" i="2"/>
  <c r="G3504" i="2"/>
  <c r="G3505" i="2"/>
  <c r="G3506" i="2"/>
  <c r="G3507" i="2"/>
  <c r="G3508" i="2"/>
  <c r="G3509" i="2"/>
  <c r="G3510" i="2"/>
  <c r="G3511" i="2"/>
  <c r="G3512" i="2"/>
  <c r="G3513" i="2"/>
  <c r="G3514" i="2"/>
  <c r="G3515" i="2"/>
  <c r="G3516" i="2"/>
  <c r="G3517" i="2"/>
  <c r="G3518" i="2"/>
  <c r="G3519" i="2"/>
  <c r="G3520" i="2"/>
  <c r="G3521" i="2"/>
  <c r="G3522" i="2"/>
  <c r="G3523" i="2"/>
  <c r="G3524" i="2"/>
  <c r="G3525" i="2"/>
  <c r="G3526" i="2"/>
  <c r="G3527" i="2"/>
  <c r="G3528" i="2"/>
  <c r="G3529" i="2"/>
  <c r="G3530" i="2"/>
  <c r="G3531" i="2"/>
  <c r="G3532" i="2"/>
  <c r="G3533" i="2"/>
  <c r="G3534" i="2"/>
  <c r="G3535" i="2"/>
  <c r="G3536" i="2"/>
  <c r="G3537" i="2"/>
  <c r="G3538" i="2"/>
  <c r="G3539" i="2"/>
  <c r="G3540" i="2"/>
  <c r="H3540" i="2"/>
  <c r="H3541" i="2" s="1"/>
  <c r="G3541" i="2"/>
  <c r="G3542" i="2"/>
  <c r="G3543" i="2"/>
  <c r="G3544" i="2"/>
  <c r="G3545" i="2"/>
  <c r="G3546" i="2"/>
  <c r="G3547" i="2"/>
  <c r="G3548" i="2"/>
  <c r="G3549" i="2"/>
  <c r="G3550" i="2"/>
  <c r="G3551" i="2"/>
  <c r="G3552" i="2"/>
  <c r="G3553" i="2"/>
  <c r="G3554" i="2"/>
  <c r="G3555" i="2"/>
  <c r="G3556" i="2"/>
  <c r="G3557" i="2"/>
  <c r="G3558" i="2"/>
  <c r="G3559" i="2"/>
  <c r="G3560" i="2"/>
  <c r="G3561" i="2"/>
  <c r="G3562" i="2"/>
  <c r="G3563" i="2"/>
  <c r="G3564" i="2"/>
  <c r="G3565" i="2"/>
  <c r="G3566" i="2"/>
  <c r="G3567" i="2"/>
  <c r="G3568" i="2"/>
  <c r="G3569" i="2"/>
  <c r="G3570" i="2"/>
  <c r="G3571" i="2"/>
  <c r="G3572" i="2"/>
  <c r="G3573" i="2"/>
  <c r="G3574" i="2"/>
  <c r="G3575" i="2"/>
  <c r="G3576" i="2"/>
  <c r="G3577" i="2"/>
  <c r="G3578" i="2"/>
  <c r="G3579" i="2"/>
  <c r="G3580" i="2"/>
  <c r="G3581" i="2"/>
  <c r="G3582" i="2"/>
  <c r="G3583" i="2"/>
  <c r="G3584" i="2"/>
  <c r="G3585" i="2"/>
  <c r="G3586" i="2"/>
  <c r="H3586" i="2"/>
  <c r="G3587" i="2"/>
  <c r="G3588" i="2"/>
  <c r="G3589" i="2"/>
  <c r="G3590" i="2"/>
  <c r="G3591" i="2"/>
  <c r="G3592" i="2"/>
  <c r="G3593" i="2"/>
  <c r="G3594" i="2"/>
  <c r="G3595" i="2"/>
  <c r="G3596" i="2"/>
  <c r="G3597" i="2"/>
  <c r="G3598" i="2"/>
  <c r="G3599" i="2"/>
  <c r="G3600" i="2"/>
  <c r="G3601" i="2"/>
  <c r="G3602" i="2"/>
  <c r="G3603" i="2"/>
  <c r="G3604" i="2"/>
  <c r="G3605" i="2"/>
  <c r="G3606" i="2"/>
  <c r="G3607" i="2"/>
  <c r="G3608" i="2"/>
  <c r="G3609" i="2"/>
  <c r="G3610" i="2"/>
  <c r="G3611" i="2"/>
  <c r="G3612" i="2"/>
  <c r="G3613" i="2"/>
  <c r="G3614" i="2"/>
  <c r="G3615" i="2"/>
  <c r="G3616" i="2"/>
  <c r="G3617" i="2"/>
  <c r="G3618" i="2"/>
  <c r="G3619" i="2"/>
  <c r="G3620" i="2"/>
  <c r="G3621" i="2"/>
  <c r="G3622" i="2"/>
  <c r="G3623" i="2"/>
  <c r="G3624" i="2"/>
  <c r="G3625" i="2"/>
  <c r="G3626" i="2"/>
  <c r="G3627" i="2"/>
  <c r="G3628" i="2"/>
  <c r="G3629" i="2"/>
  <c r="G3630" i="2"/>
  <c r="G3631" i="2"/>
  <c r="G3632" i="2"/>
  <c r="H3632" i="2"/>
  <c r="I3632" i="2" s="1"/>
  <c r="G3633" i="2"/>
  <c r="G3634" i="2"/>
  <c r="G3635" i="2"/>
  <c r="G3636" i="2"/>
  <c r="G3637" i="2"/>
  <c r="G3638" i="2"/>
  <c r="G3639" i="2"/>
  <c r="G3640" i="2"/>
  <c r="G3641" i="2"/>
  <c r="G3642" i="2"/>
  <c r="G3643" i="2"/>
  <c r="G3644" i="2"/>
  <c r="G3645" i="2"/>
  <c r="G3646" i="2"/>
  <c r="G3647" i="2"/>
  <c r="G3648" i="2"/>
  <c r="G3649" i="2"/>
  <c r="G3650" i="2"/>
  <c r="G3651" i="2"/>
  <c r="G3652" i="2"/>
  <c r="G3653" i="2"/>
  <c r="G3654" i="2"/>
  <c r="G3655" i="2"/>
  <c r="G3656" i="2"/>
  <c r="G3657" i="2"/>
  <c r="G3658" i="2"/>
  <c r="G3659" i="2"/>
  <c r="G3660" i="2"/>
  <c r="G3661" i="2"/>
  <c r="G3662" i="2"/>
  <c r="G3663" i="2"/>
  <c r="G3664" i="2"/>
  <c r="G3665" i="2"/>
  <c r="G3666" i="2"/>
  <c r="G3667" i="2"/>
  <c r="G3668" i="2"/>
  <c r="G3669" i="2"/>
  <c r="G3670" i="2"/>
  <c r="G3671" i="2"/>
  <c r="G3672" i="2"/>
  <c r="G3673" i="2"/>
  <c r="G3674" i="2"/>
  <c r="G3675" i="2"/>
  <c r="G3676" i="2"/>
  <c r="G3677" i="2"/>
  <c r="G3678" i="2"/>
  <c r="G3679" i="2"/>
  <c r="G3680" i="2"/>
  <c r="G3681" i="2"/>
  <c r="G3682" i="2"/>
  <c r="G3683" i="2"/>
  <c r="G3684" i="2"/>
  <c r="H3684" i="2"/>
  <c r="I3684" i="2"/>
  <c r="G3685" i="2"/>
  <c r="H3685" i="2"/>
  <c r="I3685" i="2" s="1"/>
  <c r="G3686" i="2"/>
  <c r="G3687" i="2"/>
  <c r="G3688" i="2"/>
  <c r="G3689" i="2"/>
  <c r="G3690" i="2"/>
  <c r="G3691" i="2"/>
  <c r="G3692" i="2"/>
  <c r="G3693" i="2"/>
  <c r="G3694" i="2"/>
  <c r="G3695" i="2"/>
  <c r="G3696" i="2"/>
  <c r="G3697" i="2"/>
  <c r="G3698" i="2"/>
  <c r="G3699" i="2"/>
  <c r="G3700" i="2"/>
  <c r="G3701" i="2"/>
  <c r="G3702" i="2"/>
  <c r="G3703" i="2"/>
  <c r="G3704" i="2"/>
  <c r="G3705" i="2"/>
  <c r="G3706" i="2"/>
  <c r="G3707" i="2"/>
  <c r="G3708" i="2"/>
  <c r="G3709" i="2"/>
  <c r="G3710" i="2"/>
  <c r="G3711" i="2"/>
  <c r="G3712" i="2"/>
  <c r="G3713" i="2"/>
  <c r="G3714" i="2"/>
  <c r="G3715" i="2"/>
  <c r="G3716" i="2"/>
  <c r="G3717" i="2"/>
  <c r="G3718" i="2"/>
  <c r="G3719" i="2"/>
  <c r="H3719" i="2"/>
  <c r="I3719" i="2" s="1"/>
  <c r="G3720" i="2"/>
  <c r="G3721" i="2"/>
  <c r="G3722" i="2"/>
  <c r="G3723" i="2"/>
  <c r="G3724" i="2"/>
  <c r="G3725" i="2"/>
  <c r="G3726" i="2"/>
  <c r="G3727" i="2"/>
  <c r="G3728" i="2"/>
  <c r="G3729" i="2"/>
  <c r="G3730" i="2"/>
  <c r="G3731" i="2"/>
  <c r="G3732" i="2"/>
  <c r="G3733" i="2"/>
  <c r="G3734" i="2"/>
  <c r="G3735" i="2"/>
  <c r="G3736" i="2"/>
  <c r="G3737" i="2"/>
  <c r="G3738" i="2"/>
  <c r="G3739" i="2"/>
  <c r="G3740" i="2"/>
  <c r="G3741" i="2"/>
  <c r="G3742" i="2"/>
  <c r="G3743" i="2"/>
  <c r="G3744" i="2"/>
  <c r="G3745" i="2"/>
  <c r="G3746" i="2"/>
  <c r="G3747" i="2"/>
  <c r="G3748" i="2"/>
  <c r="G3749" i="2"/>
  <c r="G3750" i="2"/>
  <c r="G3751" i="2"/>
  <c r="G3752" i="2"/>
  <c r="G3753" i="2"/>
  <c r="G3754" i="2"/>
  <c r="G3755" i="2"/>
  <c r="G3756" i="2"/>
  <c r="H3756" i="2"/>
  <c r="H3757" i="2" s="1"/>
  <c r="G3757" i="2"/>
  <c r="G3758" i="2"/>
  <c r="G3759" i="2"/>
  <c r="G3760" i="2"/>
  <c r="G3761" i="2"/>
  <c r="G3762" i="2"/>
  <c r="G3763" i="2"/>
  <c r="G3764" i="2"/>
  <c r="G3765" i="2"/>
  <c r="G3766" i="2"/>
  <c r="G3767" i="2"/>
  <c r="G3768" i="2"/>
  <c r="G3769" i="2"/>
  <c r="G3770" i="2"/>
  <c r="G3771" i="2"/>
  <c r="G3772" i="2"/>
  <c r="G3773" i="2"/>
  <c r="G3774" i="2"/>
  <c r="G3775" i="2"/>
  <c r="G3776" i="2"/>
  <c r="G3777" i="2"/>
  <c r="G3778" i="2"/>
  <c r="G3779" i="2"/>
  <c r="G3780" i="2"/>
  <c r="G3781" i="2"/>
  <c r="G3782" i="2"/>
  <c r="G3783" i="2"/>
  <c r="G3784" i="2"/>
  <c r="G3785" i="2"/>
  <c r="G3786" i="2"/>
  <c r="G3787" i="2"/>
  <c r="G3788" i="2"/>
  <c r="G3789" i="2"/>
  <c r="G3790" i="2"/>
  <c r="G3791" i="2"/>
  <c r="G3792" i="2"/>
  <c r="G3793" i="2"/>
  <c r="G3794" i="2"/>
  <c r="G3795" i="2"/>
  <c r="G3796" i="2"/>
  <c r="G3797" i="2"/>
  <c r="G3798" i="2"/>
  <c r="G3799" i="2"/>
  <c r="G3800" i="2"/>
  <c r="G3801" i="2"/>
  <c r="G3802" i="2"/>
  <c r="G3803" i="2"/>
  <c r="G3804" i="2"/>
  <c r="G3805" i="2"/>
  <c r="G3806" i="2"/>
  <c r="G3807" i="2"/>
  <c r="G3808" i="2"/>
  <c r="G3809" i="2"/>
  <c r="G3810" i="2"/>
  <c r="G3811" i="2"/>
  <c r="G3812" i="2"/>
  <c r="G3813" i="2"/>
  <c r="G3814" i="2"/>
  <c r="G3815" i="2"/>
  <c r="G3816" i="2"/>
  <c r="G3817" i="2"/>
  <c r="G3818" i="2"/>
  <c r="G3819" i="2"/>
  <c r="G3820" i="2"/>
  <c r="G3821" i="2"/>
  <c r="G3822" i="2"/>
  <c r="G3823" i="2"/>
  <c r="G3824" i="2"/>
  <c r="G3825" i="2"/>
  <c r="G3826" i="2"/>
  <c r="G3827" i="2"/>
  <c r="G3828" i="2"/>
  <c r="G3829" i="2"/>
  <c r="G3830" i="2"/>
  <c r="G3831" i="2"/>
  <c r="G3832" i="2"/>
  <c r="G3833" i="2"/>
  <c r="G3834" i="2"/>
  <c r="G3835" i="2"/>
  <c r="G3836" i="2"/>
  <c r="G3837" i="2"/>
  <c r="G3838" i="2"/>
  <c r="G3839" i="2"/>
  <c r="G3840" i="2"/>
  <c r="G3841" i="2"/>
  <c r="G3842" i="2"/>
  <c r="G3843" i="2"/>
  <c r="G3844" i="2"/>
  <c r="G3845" i="2"/>
  <c r="G3846" i="2"/>
  <c r="G3847" i="2"/>
  <c r="G3848" i="2"/>
  <c r="H3848" i="2"/>
  <c r="G3849" i="2"/>
  <c r="G3850" i="2"/>
  <c r="G3851" i="2"/>
  <c r="G3852" i="2"/>
  <c r="G3853" i="2"/>
  <c r="G3854" i="2"/>
  <c r="G3855" i="2"/>
  <c r="G3856" i="2"/>
  <c r="G3857" i="2"/>
  <c r="G3858" i="2"/>
  <c r="G3859" i="2"/>
  <c r="G3860" i="2"/>
  <c r="G3861" i="2"/>
  <c r="G3862" i="2"/>
  <c r="G3863" i="2"/>
  <c r="G3864" i="2"/>
  <c r="G3865" i="2"/>
  <c r="G3866" i="2"/>
  <c r="G3867" i="2"/>
  <c r="G3868" i="2"/>
  <c r="G3869" i="2"/>
  <c r="G3870" i="2"/>
  <c r="G3871" i="2"/>
  <c r="G3872" i="2"/>
  <c r="G3873" i="2"/>
  <c r="G3874" i="2"/>
  <c r="G3875" i="2"/>
  <c r="G3876" i="2"/>
  <c r="G3877" i="2"/>
  <c r="G3878" i="2"/>
  <c r="G3879" i="2"/>
  <c r="G3880" i="2"/>
  <c r="G3881" i="2"/>
  <c r="G3882" i="2"/>
  <c r="G3883" i="2"/>
  <c r="G3884" i="2"/>
  <c r="G3885" i="2"/>
  <c r="G3886" i="2"/>
  <c r="G3887" i="2"/>
  <c r="G3888" i="2"/>
  <c r="G3889" i="2"/>
  <c r="G3890" i="2"/>
  <c r="G3891" i="2"/>
  <c r="G3892" i="2"/>
  <c r="G3893" i="2"/>
  <c r="G3894" i="2"/>
  <c r="G3895" i="2"/>
  <c r="G3896" i="2"/>
  <c r="G3897" i="2"/>
  <c r="G3898" i="2"/>
  <c r="G3899" i="2"/>
  <c r="G3900" i="2"/>
  <c r="G3901" i="2"/>
  <c r="G3902" i="2"/>
  <c r="G3903" i="2"/>
  <c r="G3904" i="2"/>
  <c r="G3905" i="2"/>
  <c r="G3906" i="2"/>
  <c r="H3906" i="2"/>
  <c r="I3906" i="2" s="1"/>
  <c r="G3907" i="2"/>
  <c r="G3908" i="2"/>
  <c r="G3909" i="2"/>
  <c r="G3910" i="2"/>
  <c r="G3911" i="2"/>
  <c r="G3912" i="2"/>
  <c r="G3913" i="2"/>
  <c r="G3914" i="2"/>
  <c r="G3915" i="2"/>
  <c r="G3916" i="2"/>
  <c r="G3917" i="2"/>
  <c r="G3918" i="2"/>
  <c r="G3919" i="2"/>
  <c r="G3920" i="2"/>
  <c r="G3921" i="2"/>
  <c r="G3922" i="2"/>
  <c r="G3923" i="2"/>
  <c r="G3924" i="2"/>
  <c r="G3925" i="2"/>
  <c r="G3926" i="2"/>
  <c r="G3927" i="2"/>
  <c r="G3928" i="2"/>
  <c r="G3929" i="2"/>
  <c r="G3930" i="2"/>
  <c r="G3931" i="2"/>
  <c r="G3932" i="2"/>
  <c r="G3933" i="2"/>
  <c r="G3934" i="2"/>
  <c r="G3935" i="2"/>
  <c r="G3936" i="2"/>
  <c r="G3937" i="2"/>
  <c r="G3938" i="2"/>
  <c r="G3939" i="2"/>
  <c r="G3940" i="2"/>
  <c r="G3941" i="2"/>
  <c r="G3942" i="2"/>
  <c r="G3943" i="2"/>
  <c r="G3944" i="2"/>
  <c r="G3945" i="2"/>
  <c r="G3946" i="2"/>
  <c r="H3946" i="2"/>
  <c r="H3947" i="2" s="1"/>
  <c r="G3947" i="2"/>
  <c r="G3948" i="2"/>
  <c r="G3949" i="2"/>
  <c r="G3950" i="2"/>
  <c r="G3951" i="2"/>
  <c r="G3952" i="2"/>
  <c r="G3953" i="2"/>
  <c r="G3954" i="2"/>
  <c r="G3955" i="2"/>
  <c r="G3956" i="2"/>
  <c r="G3957" i="2"/>
  <c r="G3958" i="2"/>
  <c r="G3959" i="2"/>
  <c r="G3960" i="2"/>
  <c r="G3961" i="2"/>
  <c r="G3962" i="2"/>
  <c r="G3963" i="2"/>
  <c r="G3964" i="2"/>
  <c r="G3965" i="2"/>
  <c r="G3966" i="2"/>
  <c r="G3967" i="2"/>
  <c r="G3968" i="2"/>
  <c r="G3969" i="2"/>
  <c r="G3970" i="2"/>
  <c r="G3971" i="2"/>
  <c r="G3972" i="2"/>
  <c r="G3973" i="2"/>
  <c r="G3974" i="2"/>
  <c r="G3975" i="2"/>
  <c r="G3976" i="2"/>
  <c r="G3977" i="2"/>
  <c r="G3978" i="2"/>
  <c r="G3979" i="2"/>
  <c r="G3980" i="2"/>
  <c r="G3981" i="2"/>
  <c r="G3982" i="2"/>
  <c r="G3983" i="2"/>
  <c r="G3984" i="2"/>
  <c r="G3985" i="2"/>
  <c r="G3986" i="2"/>
  <c r="G3987" i="2"/>
  <c r="G3988" i="2"/>
  <c r="G3989" i="2"/>
  <c r="G3990" i="2"/>
  <c r="G3991" i="2"/>
  <c r="G3992" i="2"/>
  <c r="G3993" i="2"/>
  <c r="G3994" i="2"/>
  <c r="G3995" i="2"/>
  <c r="G3996" i="2"/>
  <c r="G3997" i="2"/>
  <c r="G3998" i="2"/>
  <c r="G3999" i="2"/>
  <c r="G4000" i="2"/>
  <c r="G4001" i="2"/>
  <c r="G4002" i="2"/>
  <c r="G4003" i="2"/>
  <c r="H4003" i="2"/>
  <c r="I4003" i="2" s="1"/>
  <c r="G4004" i="2"/>
  <c r="G4005" i="2"/>
  <c r="G4006" i="2"/>
  <c r="G4007" i="2"/>
  <c r="G4008" i="2"/>
  <c r="G4009" i="2"/>
  <c r="G4010" i="2"/>
  <c r="G4011" i="2"/>
  <c r="G4012" i="2"/>
  <c r="G4013" i="2"/>
  <c r="G4014" i="2"/>
  <c r="G4015" i="2"/>
  <c r="G4016" i="2"/>
  <c r="G4017" i="2"/>
  <c r="G4018" i="2"/>
  <c r="G4019" i="2"/>
  <c r="G4020" i="2"/>
  <c r="G4021" i="2"/>
  <c r="G4022" i="2"/>
  <c r="G4023" i="2"/>
  <c r="G4024" i="2"/>
  <c r="G4025" i="2"/>
  <c r="G4026" i="2"/>
  <c r="G4027" i="2"/>
  <c r="G4028" i="2"/>
  <c r="G4029" i="2"/>
  <c r="G4030" i="2"/>
  <c r="G4031" i="2"/>
  <c r="G4032" i="2"/>
  <c r="G4033" i="2"/>
  <c r="G4034" i="2"/>
  <c r="G4035" i="2"/>
  <c r="G4036" i="2"/>
  <c r="G4037" i="2"/>
  <c r="G4038" i="2"/>
  <c r="G4039" i="2"/>
  <c r="G4040" i="2"/>
  <c r="G4041" i="2"/>
  <c r="G4042" i="2"/>
  <c r="G4043" i="2"/>
  <c r="G4044" i="2"/>
  <c r="G4045" i="2"/>
  <c r="G4046" i="2"/>
  <c r="G4047" i="2"/>
  <c r="G4048" i="2"/>
  <c r="G4049" i="2"/>
  <c r="G4050" i="2"/>
  <c r="G4051" i="2"/>
  <c r="G4052" i="2"/>
  <c r="H4052" i="2"/>
  <c r="I4052" i="2"/>
  <c r="G4053" i="2"/>
  <c r="H4053" i="2"/>
  <c r="G4054" i="2"/>
  <c r="G4055" i="2"/>
  <c r="G4056" i="2"/>
  <c r="G4057" i="2"/>
  <c r="G4058" i="2"/>
  <c r="G4059" i="2"/>
  <c r="G4060" i="2"/>
  <c r="G4061" i="2"/>
  <c r="G4062" i="2"/>
  <c r="G4063" i="2"/>
  <c r="G4064" i="2"/>
  <c r="G4065" i="2"/>
  <c r="G4066" i="2"/>
  <c r="G4067" i="2"/>
  <c r="G4068" i="2"/>
  <c r="G4069" i="2"/>
  <c r="G4070" i="2"/>
  <c r="G4071" i="2"/>
  <c r="G4072" i="2"/>
  <c r="G4073" i="2"/>
  <c r="G4074" i="2"/>
  <c r="G4075" i="2"/>
  <c r="G4076" i="2"/>
  <c r="G4077" i="2"/>
  <c r="G4078" i="2"/>
  <c r="G4079" i="2"/>
  <c r="G4080" i="2"/>
  <c r="G4081" i="2"/>
  <c r="G4082" i="2"/>
  <c r="G4083" i="2"/>
  <c r="G4084" i="2"/>
  <c r="G4085" i="2"/>
  <c r="G4086" i="2"/>
  <c r="G4087" i="2"/>
  <c r="G4088" i="2"/>
  <c r="G4089" i="2"/>
  <c r="G4090" i="2"/>
  <c r="G4091" i="2"/>
  <c r="G4092" i="2"/>
  <c r="G4093" i="2"/>
  <c r="G4094" i="2"/>
  <c r="G4095" i="2"/>
  <c r="G4096" i="2"/>
  <c r="G4097" i="2"/>
  <c r="G4098" i="2"/>
  <c r="G4099" i="2"/>
  <c r="G4100" i="2"/>
  <c r="G4101" i="2"/>
  <c r="G4102" i="2"/>
  <c r="G4103" i="2"/>
  <c r="G4104" i="2"/>
  <c r="G4105" i="2"/>
  <c r="G4106" i="2"/>
  <c r="G4107" i="2"/>
  <c r="G4108" i="2"/>
  <c r="G4109" i="2"/>
  <c r="G4110" i="2"/>
  <c r="G4111" i="2"/>
  <c r="G4112" i="2"/>
  <c r="H4112" i="2"/>
  <c r="I4112" i="2" s="1"/>
  <c r="G4113" i="2"/>
  <c r="G4114" i="2"/>
  <c r="G4115" i="2"/>
  <c r="G4116" i="2"/>
  <c r="G4117" i="2"/>
  <c r="G4118" i="2"/>
  <c r="G4119" i="2"/>
  <c r="G4120" i="2"/>
  <c r="G4121" i="2"/>
  <c r="G4122" i="2"/>
  <c r="G4123" i="2"/>
  <c r="G4124" i="2"/>
  <c r="G4125" i="2"/>
  <c r="G4126" i="2"/>
  <c r="G4127" i="2"/>
  <c r="G4128" i="2"/>
  <c r="G4129" i="2"/>
  <c r="G4130" i="2"/>
  <c r="G4131" i="2"/>
  <c r="G4132" i="2"/>
  <c r="G4133" i="2"/>
  <c r="G4134" i="2"/>
  <c r="G4135" i="2"/>
  <c r="G4136" i="2"/>
  <c r="G4137" i="2"/>
  <c r="G4138" i="2"/>
  <c r="G4139" i="2"/>
  <c r="G4140" i="2"/>
  <c r="G4141" i="2"/>
  <c r="G4142" i="2"/>
  <c r="G4143" i="2"/>
  <c r="G4144" i="2"/>
  <c r="G4145" i="2"/>
  <c r="G4146" i="2"/>
  <c r="G4147" i="2"/>
  <c r="G4148" i="2"/>
  <c r="G4149" i="2"/>
  <c r="G4150" i="2"/>
  <c r="G4151" i="2"/>
  <c r="G4152" i="2"/>
  <c r="G4153" i="2"/>
  <c r="G4154" i="2"/>
  <c r="G4155" i="2"/>
  <c r="G4156" i="2"/>
  <c r="G4157" i="2"/>
  <c r="G4158" i="2"/>
  <c r="G4159" i="2"/>
  <c r="G4160" i="2"/>
  <c r="G4161" i="2"/>
  <c r="G4162" i="2"/>
  <c r="G4163" i="2"/>
  <c r="G4164" i="2"/>
  <c r="G4165" i="2"/>
  <c r="G4166" i="2"/>
  <c r="G4167" i="2"/>
  <c r="G4168" i="2"/>
  <c r="G4169" i="2"/>
  <c r="G4170" i="2"/>
  <c r="G4171" i="2"/>
  <c r="G4172" i="2"/>
  <c r="H4172" i="2"/>
  <c r="I4172" i="2" s="1"/>
  <c r="G4173" i="2"/>
  <c r="G4174" i="2"/>
  <c r="G4175" i="2"/>
  <c r="G4176" i="2"/>
  <c r="G4177" i="2"/>
  <c r="G4178" i="2"/>
  <c r="G4179" i="2"/>
  <c r="G4180" i="2"/>
  <c r="G4181" i="2"/>
  <c r="G4182" i="2"/>
  <c r="G4183" i="2"/>
  <c r="G4184" i="2"/>
  <c r="G4185" i="2"/>
  <c r="G4186" i="2"/>
  <c r="G4187" i="2"/>
  <c r="G4188" i="2"/>
  <c r="G4189" i="2"/>
  <c r="G4190" i="2"/>
  <c r="G4191" i="2"/>
  <c r="G4192" i="2"/>
  <c r="G4193" i="2"/>
  <c r="G4194" i="2"/>
  <c r="G4195" i="2"/>
  <c r="G4196" i="2"/>
  <c r="G4197" i="2"/>
  <c r="G4198" i="2"/>
  <c r="G4199" i="2"/>
  <c r="G4200" i="2"/>
  <c r="G4201" i="2"/>
  <c r="G4202" i="2"/>
  <c r="G4203" i="2"/>
  <c r="G4204" i="2"/>
  <c r="G4205" i="2"/>
  <c r="G4206" i="2"/>
  <c r="G4207" i="2"/>
  <c r="G4208" i="2"/>
  <c r="G4209" i="2"/>
  <c r="G4210" i="2"/>
  <c r="G4211" i="2"/>
  <c r="G4212" i="2"/>
  <c r="G4213" i="2"/>
  <c r="G4214" i="2"/>
  <c r="G4215" i="2"/>
  <c r="G4216" i="2"/>
  <c r="G4217" i="2"/>
  <c r="G4218" i="2"/>
  <c r="G4219" i="2"/>
  <c r="G4220" i="2"/>
  <c r="G4221" i="2"/>
  <c r="G4222" i="2"/>
  <c r="G4223" i="2"/>
  <c r="G4224" i="2"/>
  <c r="G4225" i="2"/>
  <c r="G4226" i="2"/>
  <c r="G4227" i="2"/>
  <c r="G4228" i="2"/>
  <c r="G4229" i="2"/>
  <c r="G4230" i="2"/>
  <c r="G4231" i="2"/>
  <c r="G4232" i="2"/>
  <c r="G4233" i="2"/>
  <c r="G4234" i="2"/>
  <c r="G4235" i="2"/>
  <c r="G4236" i="2"/>
  <c r="G4237" i="2"/>
  <c r="G4238" i="2"/>
  <c r="G4239" i="2"/>
  <c r="G4240" i="2"/>
  <c r="G4241" i="2"/>
  <c r="G4242" i="2"/>
  <c r="G4243" i="2"/>
  <c r="G4244" i="2"/>
  <c r="G4245" i="2"/>
  <c r="G4246" i="2"/>
  <c r="G4247" i="2"/>
  <c r="G4248" i="2"/>
  <c r="G4249" i="2"/>
  <c r="G4250" i="2"/>
  <c r="G4251" i="2"/>
  <c r="G4252" i="2"/>
  <c r="G4253" i="2"/>
  <c r="G4254" i="2"/>
  <c r="G4255" i="2"/>
  <c r="G4256" i="2"/>
  <c r="G4257" i="2"/>
  <c r="G4258" i="2"/>
  <c r="G4259" i="2"/>
  <c r="G4260" i="2"/>
  <c r="G4261" i="2"/>
  <c r="G4262" i="2"/>
  <c r="G4263" i="2"/>
  <c r="G4264" i="2"/>
  <c r="G4265" i="2"/>
  <c r="G4266" i="2"/>
  <c r="G4267" i="2"/>
  <c r="G4268" i="2"/>
  <c r="G4269" i="2"/>
  <c r="G4270" i="2"/>
  <c r="G4271" i="2"/>
  <c r="G4272" i="2"/>
  <c r="G4273" i="2"/>
  <c r="G4274" i="2"/>
  <c r="G4275" i="2"/>
  <c r="G4276" i="2"/>
  <c r="G4277" i="2"/>
  <c r="G4278" i="2"/>
  <c r="G4279" i="2"/>
  <c r="G4280" i="2"/>
  <c r="G4281" i="2"/>
  <c r="G4282" i="2"/>
  <c r="G4283" i="2"/>
  <c r="G4284" i="2"/>
  <c r="G4285" i="2"/>
  <c r="G4286" i="2"/>
  <c r="G4287" i="2"/>
  <c r="G4288" i="2"/>
  <c r="G4289" i="2"/>
  <c r="G4290" i="2"/>
  <c r="G4291" i="2"/>
  <c r="G4292" i="2"/>
  <c r="I3946" i="2" l="1"/>
  <c r="H2701" i="2"/>
  <c r="I2701" i="2" s="1"/>
  <c r="I273" i="2"/>
  <c r="I2720" i="2"/>
  <c r="I1577" i="2"/>
  <c r="H3" i="2"/>
  <c r="H586" i="2"/>
  <c r="H3282" i="2"/>
  <c r="I3282" i="2" s="1"/>
  <c r="I3281" i="2"/>
  <c r="H1579" i="2"/>
  <c r="I1579" i="2" s="1"/>
  <c r="I1578" i="2"/>
  <c r="H2229" i="2"/>
  <c r="I2229" i="2" s="1"/>
  <c r="I240" i="2"/>
  <c r="I2165" i="2"/>
  <c r="I1484" i="2"/>
  <c r="I3540" i="2"/>
  <c r="I3446" i="2"/>
  <c r="I2621" i="2"/>
  <c r="H2106" i="2"/>
  <c r="H2107" i="2" s="1"/>
  <c r="H1264" i="2"/>
  <c r="H1256" i="2"/>
  <c r="H74" i="2"/>
  <c r="I74" i="2" s="1"/>
  <c r="I1061" i="2"/>
  <c r="I458" i="2"/>
  <c r="I3756" i="2"/>
  <c r="I3424" i="2"/>
  <c r="H2385" i="2"/>
  <c r="I2385" i="2" s="1"/>
  <c r="I1625" i="2"/>
  <c r="H3720" i="2"/>
  <c r="H1162" i="2"/>
  <c r="I3081" i="2"/>
  <c r="I2977" i="2"/>
  <c r="I2465" i="2"/>
  <c r="I2177" i="2"/>
  <c r="I1868" i="2"/>
  <c r="I1834" i="2"/>
  <c r="I1477" i="2"/>
  <c r="H1478" i="2"/>
  <c r="H242" i="2"/>
  <c r="I242" i="2" s="1"/>
  <c r="I241" i="2"/>
  <c r="I1485" i="2"/>
  <c r="H1486" i="2"/>
  <c r="I2942" i="2"/>
  <c r="H2943" i="2"/>
  <c r="H2944" i="2" s="1"/>
  <c r="I1358" i="2"/>
  <c r="H1359" i="2"/>
  <c r="I1359" i="2" s="1"/>
  <c r="H3542" i="2"/>
  <c r="I3541" i="2"/>
  <c r="I3425" i="2"/>
  <c r="H3426" i="2"/>
  <c r="I3947" i="2"/>
  <c r="H3948" i="2"/>
  <c r="I2721" i="2"/>
  <c r="H2722" i="2"/>
  <c r="H3083" i="2"/>
  <c r="I3083" i="2" s="1"/>
  <c r="I3082" i="2"/>
  <c r="H1870" i="2"/>
  <c r="I1869" i="2"/>
  <c r="H4113" i="2"/>
  <c r="H3686" i="2"/>
  <c r="H3633" i="2"/>
  <c r="H229" i="2"/>
  <c r="H230" i="2" s="1"/>
  <c r="H162" i="2"/>
  <c r="I2178" i="2"/>
  <c r="H2702" i="2"/>
  <c r="I2197" i="2"/>
  <c r="H3907" i="2"/>
  <c r="H75" i="2"/>
  <c r="I75" i="2" s="1"/>
  <c r="H4173" i="2"/>
  <c r="H4004" i="2"/>
  <c r="H3258" i="2"/>
  <c r="I1325" i="2"/>
  <c r="H1437" i="2"/>
  <c r="H345" i="2"/>
  <c r="I345" i="2" s="1"/>
  <c r="I1718" i="2"/>
  <c r="H991" i="2"/>
  <c r="I1326" i="2"/>
  <c r="H1327" i="2"/>
  <c r="I2293" i="2"/>
  <c r="H2294" i="2"/>
  <c r="I1651" i="2"/>
  <c r="H1652" i="2"/>
  <c r="I2179" i="2"/>
  <c r="H2180" i="2"/>
  <c r="H1479" i="2"/>
  <c r="I1478" i="2"/>
  <c r="I2622" i="2"/>
  <c r="H2623" i="2"/>
  <c r="I2107" i="2"/>
  <c r="H2108" i="2"/>
  <c r="I1626" i="2"/>
  <c r="H1627" i="2"/>
  <c r="H2023" i="2"/>
  <c r="I2022" i="2"/>
  <c r="I3757" i="2"/>
  <c r="H3758" i="2"/>
  <c r="I1835" i="2"/>
  <c r="H1836" i="2"/>
  <c r="I2751" i="2"/>
  <c r="H2752" i="2"/>
  <c r="H1934" i="2"/>
  <c r="I4053" i="2"/>
  <c r="H4054" i="2"/>
  <c r="I3848" i="2"/>
  <c r="H3849" i="2"/>
  <c r="I3447" i="2"/>
  <c r="H3448" i="2"/>
  <c r="I2551" i="2"/>
  <c r="H2552" i="2"/>
  <c r="I1382" i="2"/>
  <c r="H1383" i="2"/>
  <c r="I3586" i="2"/>
  <c r="H3587" i="2"/>
  <c r="I2978" i="2"/>
  <c r="H2979" i="2"/>
  <c r="I2466" i="2"/>
  <c r="H2467" i="2"/>
  <c r="I1650" i="2"/>
  <c r="I1587" i="2"/>
  <c r="H1588" i="2"/>
  <c r="I2198" i="2"/>
  <c r="H2199" i="2"/>
  <c r="I2058" i="2"/>
  <c r="I1914" i="2"/>
  <c r="I2059" i="2"/>
  <c r="H2060" i="2"/>
  <c r="I1915" i="2"/>
  <c r="H1916" i="2"/>
  <c r="I1197" i="2"/>
  <c r="I1198" i="2"/>
  <c r="H1199" i="2"/>
  <c r="I723" i="2"/>
  <c r="H724" i="2"/>
  <c r="I1062" i="2"/>
  <c r="H1063" i="2"/>
  <c r="I459" i="2"/>
  <c r="H460" i="2"/>
  <c r="I1761" i="2"/>
  <c r="I1719" i="2"/>
  <c r="H1720" i="2"/>
  <c r="I2166" i="2"/>
  <c r="H2167" i="2"/>
  <c r="I2150" i="2"/>
  <c r="H2151" i="2"/>
  <c r="I1762" i="2"/>
  <c r="H1763" i="2"/>
  <c r="I1955" i="2"/>
  <c r="H1956" i="2"/>
  <c r="I274" i="2"/>
  <c r="H275" i="2"/>
  <c r="I3339" i="2"/>
  <c r="H3340" i="2"/>
  <c r="I3199" i="2"/>
  <c r="H3200" i="2"/>
  <c r="N8" i="2"/>
  <c r="O5" i="2"/>
  <c r="H587" i="2" l="1"/>
  <c r="I586" i="2"/>
  <c r="I2106" i="2"/>
  <c r="H3283" i="2"/>
  <c r="I3283" i="2" s="1"/>
  <c r="H4" i="2"/>
  <c r="I3" i="2"/>
  <c r="H1580" i="2"/>
  <c r="I2943" i="2"/>
  <c r="H1360" i="2"/>
  <c r="I1360" i="2" s="1"/>
  <c r="H1163" i="2"/>
  <c r="I1162" i="2"/>
  <c r="H3721" i="2"/>
  <c r="I3720" i="2"/>
  <c r="H2386" i="2"/>
  <c r="H3084" i="2"/>
  <c r="H243" i="2"/>
  <c r="H1265" i="2"/>
  <c r="I1264" i="2"/>
  <c r="H76" i="2"/>
  <c r="I76" i="2" s="1"/>
  <c r="H1257" i="2"/>
  <c r="I1256" i="2"/>
  <c r="H2230" i="2"/>
  <c r="H2231" i="2" s="1"/>
  <c r="H163" i="2"/>
  <c r="I162" i="2"/>
  <c r="I1437" i="2"/>
  <c r="H1438" i="2"/>
  <c r="H4005" i="2"/>
  <c r="I4004" i="2"/>
  <c r="H2387" i="2"/>
  <c r="I2386" i="2"/>
  <c r="I3258" i="2"/>
  <c r="H3259" i="2"/>
  <c r="H4114" i="2"/>
  <c r="I4113" i="2"/>
  <c r="I4173" i="2"/>
  <c r="H4174" i="2"/>
  <c r="H3427" i="2"/>
  <c r="I3426" i="2"/>
  <c r="H1487" i="2"/>
  <c r="I1486" i="2"/>
  <c r="H3284" i="2"/>
  <c r="I3284" i="2" s="1"/>
  <c r="I1870" i="2"/>
  <c r="H1871" i="2"/>
  <c r="I3907" i="2"/>
  <c r="H3908" i="2"/>
  <c r="H346" i="2"/>
  <c r="H347" i="2" s="1"/>
  <c r="I991" i="2"/>
  <c r="H992" i="2"/>
  <c r="H3543" i="2"/>
  <c r="I3542" i="2"/>
  <c r="H3949" i="2"/>
  <c r="I3948" i="2"/>
  <c r="H3634" i="2"/>
  <c r="I3633" i="2"/>
  <c r="H3687" i="2"/>
  <c r="I3686" i="2"/>
  <c r="I229" i="2"/>
  <c r="I2702" i="2"/>
  <c r="H2703" i="2"/>
  <c r="H2723" i="2"/>
  <c r="I2722" i="2"/>
  <c r="H2295" i="2"/>
  <c r="I2294" i="2"/>
  <c r="I3200" i="2"/>
  <c r="H3201" i="2"/>
  <c r="I1063" i="2"/>
  <c r="H1064" i="2"/>
  <c r="I1383" i="2"/>
  <c r="H1384" i="2"/>
  <c r="I2151" i="2"/>
  <c r="H2152" i="2"/>
  <c r="I3849" i="2"/>
  <c r="H3850" i="2"/>
  <c r="I1934" i="2"/>
  <c r="H1935" i="2"/>
  <c r="I3758" i="2"/>
  <c r="H3759" i="2"/>
  <c r="I2623" i="2"/>
  <c r="H2624" i="2"/>
  <c r="I1327" i="2"/>
  <c r="H1328" i="2"/>
  <c r="I3587" i="2"/>
  <c r="H3588" i="2"/>
  <c r="H2945" i="2"/>
  <c r="I2944" i="2"/>
  <c r="I2979" i="2"/>
  <c r="H2980" i="2"/>
  <c r="H3449" i="2"/>
  <c r="I3448" i="2"/>
  <c r="I2023" i="2"/>
  <c r="H2024" i="2"/>
  <c r="I1479" i="2"/>
  <c r="H1480" i="2"/>
  <c r="N9" i="2"/>
  <c r="I275" i="2"/>
  <c r="H276" i="2"/>
  <c r="I1836" i="2"/>
  <c r="H1837" i="2"/>
  <c r="H2181" i="2"/>
  <c r="I2180" i="2"/>
  <c r="H231" i="2"/>
  <c r="I230" i="2"/>
  <c r="I1199" i="2"/>
  <c r="H1200" i="2"/>
  <c r="I3084" i="2"/>
  <c r="H3085" i="2"/>
  <c r="H1917" i="2"/>
  <c r="I1916" i="2"/>
  <c r="I243" i="2"/>
  <c r="H244" i="2"/>
  <c r="I460" i="2"/>
  <c r="H461" i="2"/>
  <c r="I1763" i="2"/>
  <c r="H1764" i="2"/>
  <c r="I2467" i="2"/>
  <c r="H2468" i="2"/>
  <c r="I2167" i="2"/>
  <c r="H2168" i="2"/>
  <c r="H2753" i="2"/>
  <c r="I2752" i="2"/>
  <c r="I724" i="2"/>
  <c r="H725" i="2"/>
  <c r="I1956" i="2"/>
  <c r="H1957" i="2"/>
  <c r="I1720" i="2"/>
  <c r="H1721" i="2"/>
  <c r="I2199" i="2"/>
  <c r="H2200" i="2"/>
  <c r="I1580" i="2"/>
  <c r="H1581" i="2"/>
  <c r="I1652" i="2"/>
  <c r="H1653" i="2"/>
  <c r="I1627" i="2"/>
  <c r="H1628" i="2"/>
  <c r="H2061" i="2"/>
  <c r="I2060" i="2"/>
  <c r="H1589" i="2"/>
  <c r="I1588" i="2"/>
  <c r="I4054" i="2"/>
  <c r="H4055" i="2"/>
  <c r="I2108" i="2"/>
  <c r="H2109" i="2"/>
  <c r="I2552" i="2"/>
  <c r="H2553" i="2"/>
  <c r="I3340" i="2"/>
  <c r="H3341" i="2"/>
  <c r="I2230" i="2" l="1"/>
  <c r="O7" i="2"/>
  <c r="O6" i="2"/>
  <c r="I4" i="2"/>
  <c r="H5" i="2"/>
  <c r="H1361" i="2"/>
  <c r="I1361" i="2" s="1"/>
  <c r="I346" i="2"/>
  <c r="H588" i="2"/>
  <c r="I587" i="2"/>
  <c r="H1258" i="2"/>
  <c r="I1257" i="2"/>
  <c r="I1265" i="2"/>
  <c r="H1266" i="2"/>
  <c r="H3722" i="2"/>
  <c r="I3721" i="2"/>
  <c r="H3285" i="2"/>
  <c r="I3285" i="2" s="1"/>
  <c r="H77" i="2"/>
  <c r="H78" i="2" s="1"/>
  <c r="I1163" i="2"/>
  <c r="H1164" i="2"/>
  <c r="I3687" i="2"/>
  <c r="H3688" i="2"/>
  <c r="I1871" i="2"/>
  <c r="H1872" i="2"/>
  <c r="I3634" i="2"/>
  <c r="H3635" i="2"/>
  <c r="I2387" i="2"/>
  <c r="H2388" i="2"/>
  <c r="H3950" i="2"/>
  <c r="I3949" i="2"/>
  <c r="I2723" i="2"/>
  <c r="H2724" i="2"/>
  <c r="H993" i="2"/>
  <c r="I992" i="2"/>
  <c r="I3427" i="2"/>
  <c r="H3428" i="2"/>
  <c r="I3259" i="2"/>
  <c r="H3260" i="2"/>
  <c r="H2704" i="2"/>
  <c r="I2703" i="2"/>
  <c r="H4175" i="2"/>
  <c r="I4174" i="2"/>
  <c r="H1439" i="2"/>
  <c r="I1438" i="2"/>
  <c r="H1488" i="2"/>
  <c r="I1487" i="2"/>
  <c r="H3544" i="2"/>
  <c r="I3543" i="2"/>
  <c r="I4005" i="2"/>
  <c r="H4006" i="2"/>
  <c r="I3908" i="2"/>
  <c r="H3909" i="2"/>
  <c r="I4114" i="2"/>
  <c r="H4115" i="2"/>
  <c r="H164" i="2"/>
  <c r="I163" i="2"/>
  <c r="I2200" i="2"/>
  <c r="H2201" i="2"/>
  <c r="I3201" i="2"/>
  <c r="H3202" i="2"/>
  <c r="I2109" i="2"/>
  <c r="H2110" i="2"/>
  <c r="I3085" i="2"/>
  <c r="H3086" i="2"/>
  <c r="H2025" i="2"/>
  <c r="I2024" i="2"/>
  <c r="I4055" i="2"/>
  <c r="H4056" i="2"/>
  <c r="I3588" i="2"/>
  <c r="H3589" i="2"/>
  <c r="I1935" i="2"/>
  <c r="H1936" i="2"/>
  <c r="I725" i="2"/>
  <c r="H726" i="2"/>
  <c r="I2980" i="2"/>
  <c r="H2981" i="2"/>
  <c r="I2945" i="2"/>
  <c r="H2946" i="2"/>
  <c r="I3850" i="2"/>
  <c r="H3851" i="2"/>
  <c r="H462" i="2"/>
  <c r="I461" i="2"/>
  <c r="I1480" i="2"/>
  <c r="H1481" i="2"/>
  <c r="I1721" i="2"/>
  <c r="H1722" i="2"/>
  <c r="I77" i="2"/>
  <c r="H1958" i="2"/>
  <c r="I1957" i="2"/>
  <c r="N10" i="2"/>
  <c r="I2753" i="2"/>
  <c r="H2754" i="2"/>
  <c r="I244" i="2"/>
  <c r="H245" i="2"/>
  <c r="I1589" i="2"/>
  <c r="H1590" i="2"/>
  <c r="I1628" i="2"/>
  <c r="H1629" i="2"/>
  <c r="I1384" i="2"/>
  <c r="H1385" i="2"/>
  <c r="I2553" i="2"/>
  <c r="H2554" i="2"/>
  <c r="I2624" i="2"/>
  <c r="H2625" i="2"/>
  <c r="H3342" i="2"/>
  <c r="I3341" i="2"/>
  <c r="I2168" i="2"/>
  <c r="H2169" i="2"/>
  <c r="I1764" i="2"/>
  <c r="H1765" i="2"/>
  <c r="I276" i="2"/>
  <c r="H277" i="2"/>
  <c r="I3449" i="2"/>
  <c r="H3450" i="2"/>
  <c r="I2061" i="2"/>
  <c r="H2062" i="2"/>
  <c r="I2295" i="2"/>
  <c r="H2296" i="2"/>
  <c r="I1837" i="2"/>
  <c r="H1838" i="2"/>
  <c r="I2231" i="2"/>
  <c r="H2232" i="2"/>
  <c r="I2468" i="2"/>
  <c r="H2469" i="2"/>
  <c r="I1200" i="2"/>
  <c r="H1201" i="2"/>
  <c r="H1582" i="2"/>
  <c r="I1581" i="2"/>
  <c r="I1917" i="2"/>
  <c r="H1918" i="2"/>
  <c r="H1065" i="2"/>
  <c r="I1064" i="2"/>
  <c r="I231" i="2"/>
  <c r="H232" i="2"/>
  <c r="I1653" i="2"/>
  <c r="H1654" i="2"/>
  <c r="I3759" i="2"/>
  <c r="H3760" i="2"/>
  <c r="H348" i="2"/>
  <c r="I347" i="2"/>
  <c r="I2181" i="2"/>
  <c r="H2182" i="2"/>
  <c r="I1328" i="2"/>
  <c r="H1329" i="2"/>
  <c r="I2152" i="2"/>
  <c r="H2153" i="2"/>
  <c r="H28" i="1"/>
  <c r="F103" i="1"/>
  <c r="F114" i="1"/>
  <c r="F115" i="1"/>
  <c r="F116" i="1"/>
  <c r="F122" i="1"/>
  <c r="F123" i="1"/>
  <c r="F124" i="1"/>
  <c r="F125" i="1"/>
  <c r="F126" i="1"/>
  <c r="F120" i="1"/>
  <c r="F119" i="1"/>
  <c r="C17" i="15"/>
  <c r="C16" i="15"/>
  <c r="F36" i="1"/>
  <c r="H589" i="2" l="1"/>
  <c r="I588" i="2"/>
  <c r="H6" i="2"/>
  <c r="I5" i="2"/>
  <c r="H1362" i="2"/>
  <c r="H3286" i="2"/>
  <c r="I1164" i="2"/>
  <c r="H1165" i="2"/>
  <c r="H3723" i="2"/>
  <c r="I3722" i="2"/>
  <c r="H1267" i="2"/>
  <c r="I1266" i="2"/>
  <c r="H1259" i="2"/>
  <c r="I1258" i="2"/>
  <c r="I2724" i="2"/>
  <c r="H2725" i="2"/>
  <c r="I4175" i="2"/>
  <c r="H4176" i="2"/>
  <c r="I4006" i="2"/>
  <c r="H4007" i="2"/>
  <c r="I2704" i="2"/>
  <c r="H2705" i="2"/>
  <c r="I3950" i="2"/>
  <c r="H3951" i="2"/>
  <c r="H3261" i="2"/>
  <c r="I3260" i="2"/>
  <c r="H2389" i="2"/>
  <c r="I2388" i="2"/>
  <c r="H3910" i="2"/>
  <c r="I3909" i="2"/>
  <c r="I1872" i="2"/>
  <c r="H1873" i="2"/>
  <c r="H3545" i="2"/>
  <c r="I3544" i="2"/>
  <c r="H3636" i="2"/>
  <c r="I3635" i="2"/>
  <c r="H165" i="2"/>
  <c r="I164" i="2"/>
  <c r="H1489" i="2"/>
  <c r="I1488" i="2"/>
  <c r="H4116" i="2"/>
  <c r="I4115" i="2"/>
  <c r="H3689" i="2"/>
  <c r="I3688" i="2"/>
  <c r="H3429" i="2"/>
  <c r="I3428" i="2"/>
  <c r="H1440" i="2"/>
  <c r="I1439" i="2"/>
  <c r="H994" i="2"/>
  <c r="I993" i="2"/>
  <c r="H2470" i="2"/>
  <c r="I2469" i="2"/>
  <c r="I1654" i="2"/>
  <c r="H1655" i="2"/>
  <c r="H1723" i="2"/>
  <c r="I1722" i="2"/>
  <c r="I1481" i="2"/>
  <c r="H1482" i="2"/>
  <c r="I1590" i="2"/>
  <c r="H1591" i="2"/>
  <c r="I2182" i="2"/>
  <c r="H2183" i="2"/>
  <c r="I1918" i="2"/>
  <c r="H1919" i="2"/>
  <c r="I462" i="2"/>
  <c r="H463" i="2"/>
  <c r="I232" i="2"/>
  <c r="H233" i="2"/>
  <c r="I4056" i="2"/>
  <c r="H4057" i="2"/>
  <c r="H2202" i="2"/>
  <c r="I2201" i="2"/>
  <c r="I3450" i="2"/>
  <c r="H3451" i="2"/>
  <c r="I726" i="2"/>
  <c r="H727" i="2"/>
  <c r="I2153" i="2"/>
  <c r="H2154" i="2"/>
  <c r="I3286" i="2"/>
  <c r="H3287" i="2"/>
  <c r="H3203" i="2"/>
  <c r="I3202" i="2"/>
  <c r="H1839" i="2"/>
  <c r="I1838" i="2"/>
  <c r="I2554" i="2"/>
  <c r="H2555" i="2"/>
  <c r="I1958" i="2"/>
  <c r="H1959" i="2"/>
  <c r="I2981" i="2"/>
  <c r="H2982" i="2"/>
  <c r="I2296" i="2"/>
  <c r="H2297" i="2"/>
  <c r="H2170" i="2"/>
  <c r="I2169" i="2"/>
  <c r="I2754" i="2"/>
  <c r="H2755" i="2"/>
  <c r="N11" i="2"/>
  <c r="I2946" i="2"/>
  <c r="H2947" i="2"/>
  <c r="I1765" i="2"/>
  <c r="H1766" i="2"/>
  <c r="H1583" i="2"/>
  <c r="I1582" i="2"/>
  <c r="I1629" i="2"/>
  <c r="H1630" i="2"/>
  <c r="H278" i="2"/>
  <c r="I277" i="2"/>
  <c r="H2233" i="2"/>
  <c r="I2232" i="2"/>
  <c r="H2626" i="2"/>
  <c r="I2625" i="2"/>
  <c r="H246" i="2"/>
  <c r="I245" i="2"/>
  <c r="H3761" i="2"/>
  <c r="I3760" i="2"/>
  <c r="H1386" i="2"/>
  <c r="I1385" i="2"/>
  <c r="I78" i="2"/>
  <c r="H79" i="2"/>
  <c r="H2026" i="2"/>
  <c r="I2025" i="2"/>
  <c r="I3851" i="2"/>
  <c r="H3852" i="2"/>
  <c r="H2111" i="2"/>
  <c r="I2110" i="2"/>
  <c r="I1936" i="2"/>
  <c r="H1937" i="2"/>
  <c r="I1329" i="2"/>
  <c r="H1330" i="2"/>
  <c r="H3590" i="2"/>
  <c r="I3589" i="2"/>
  <c r="H1202" i="2"/>
  <c r="I1201" i="2"/>
  <c r="I348" i="2"/>
  <c r="H349" i="2"/>
  <c r="H1066" i="2"/>
  <c r="I1065" i="2"/>
  <c r="I1362" i="2"/>
  <c r="H1363" i="2"/>
  <c r="I2062" i="2"/>
  <c r="H2063" i="2"/>
  <c r="I3342" i="2"/>
  <c r="H3343" i="2"/>
  <c r="I3086" i="2"/>
  <c r="H3087" i="2"/>
  <c r="F121" i="1"/>
  <c r="F112" i="1"/>
  <c r="F111" i="1"/>
  <c r="F113" i="1"/>
  <c r="O8" i="2" l="1"/>
  <c r="I6" i="2"/>
  <c r="H7" i="2"/>
  <c r="H590" i="2"/>
  <c r="I589" i="2"/>
  <c r="I1259" i="2"/>
  <c r="H1260" i="2"/>
  <c r="I1267" i="2"/>
  <c r="H1268" i="2"/>
  <c r="H3724" i="2"/>
  <c r="I3723" i="2"/>
  <c r="I1165" i="2"/>
  <c r="H1166" i="2"/>
  <c r="I3429" i="2"/>
  <c r="H3430" i="2"/>
  <c r="H3546" i="2"/>
  <c r="I3545" i="2"/>
  <c r="I3261" i="2"/>
  <c r="H3262" i="2"/>
  <c r="H1874" i="2"/>
  <c r="I1873" i="2"/>
  <c r="H3952" i="2"/>
  <c r="I3951" i="2"/>
  <c r="I3689" i="2"/>
  <c r="H3690" i="2"/>
  <c r="H2706" i="2"/>
  <c r="I2705" i="2"/>
  <c r="I1489" i="2"/>
  <c r="H1490" i="2"/>
  <c r="I4176" i="2"/>
  <c r="H4177" i="2"/>
  <c r="H995" i="2"/>
  <c r="I994" i="2"/>
  <c r="I165" i="2"/>
  <c r="H166" i="2"/>
  <c r="H3911" i="2"/>
  <c r="I3910" i="2"/>
  <c r="H4008" i="2"/>
  <c r="I4007" i="2"/>
  <c r="I2725" i="2"/>
  <c r="H2726" i="2"/>
  <c r="H4117" i="2"/>
  <c r="I4116" i="2"/>
  <c r="I1440" i="2"/>
  <c r="H1441" i="2"/>
  <c r="H3637" i="2"/>
  <c r="I3636" i="2"/>
  <c r="H2390" i="2"/>
  <c r="I2389" i="2"/>
  <c r="N12" i="2"/>
  <c r="I1959" i="2"/>
  <c r="H1960" i="2"/>
  <c r="I727" i="2"/>
  <c r="H728" i="2"/>
  <c r="I2947" i="2"/>
  <c r="H2948" i="2"/>
  <c r="I3451" i="2"/>
  <c r="H3452" i="2"/>
  <c r="I2755" i="2"/>
  <c r="H2756" i="2"/>
  <c r="I1919" i="2"/>
  <c r="H1920" i="2"/>
  <c r="I2555" i="2"/>
  <c r="H2556" i="2"/>
  <c r="I2202" i="2"/>
  <c r="H2203" i="2"/>
  <c r="I3343" i="2"/>
  <c r="H3344" i="2"/>
  <c r="H3591" i="2"/>
  <c r="I3590" i="2"/>
  <c r="H1331" i="2"/>
  <c r="I1330" i="2"/>
  <c r="H3853" i="2"/>
  <c r="I3852" i="2"/>
  <c r="I3761" i="2"/>
  <c r="H3762" i="2"/>
  <c r="H4058" i="2"/>
  <c r="I4057" i="2"/>
  <c r="I1655" i="2"/>
  <c r="H1656" i="2"/>
  <c r="I2111" i="2"/>
  <c r="H2112" i="2"/>
  <c r="I1386" i="2"/>
  <c r="H1387" i="2"/>
  <c r="I1202" i="2"/>
  <c r="H1203" i="2"/>
  <c r="I2626" i="2"/>
  <c r="H2627" i="2"/>
  <c r="H2298" i="2"/>
  <c r="I2297" i="2"/>
  <c r="I1723" i="2"/>
  <c r="H1724" i="2"/>
  <c r="I3087" i="2"/>
  <c r="H3088" i="2"/>
  <c r="H1631" i="2"/>
  <c r="I1630" i="2"/>
  <c r="H1767" i="2"/>
  <c r="I1766" i="2"/>
  <c r="I278" i="2"/>
  <c r="H279" i="2"/>
  <c r="I79" i="2"/>
  <c r="H80" i="2"/>
  <c r="I1583" i="2"/>
  <c r="H1584" i="2"/>
  <c r="I2233" i="2"/>
  <c r="H2234" i="2"/>
  <c r="I463" i="2"/>
  <c r="H464" i="2"/>
  <c r="H1067" i="2"/>
  <c r="I1066" i="2"/>
  <c r="I349" i="2"/>
  <c r="H350" i="2"/>
  <c r="H1938" i="2"/>
  <c r="I1937" i="2"/>
  <c r="I3287" i="2"/>
  <c r="H3288" i="2"/>
  <c r="I2183" i="2"/>
  <c r="H2184" i="2"/>
  <c r="I246" i="2"/>
  <c r="H247" i="2"/>
  <c r="I2170" i="2"/>
  <c r="H2171" i="2"/>
  <c r="I1839" i="2"/>
  <c r="H1840" i="2"/>
  <c r="I2470" i="2"/>
  <c r="H2471" i="2"/>
  <c r="I3203" i="2"/>
  <c r="H3204" i="2"/>
  <c r="I1482" i="2"/>
  <c r="H1483" i="2"/>
  <c r="I1483" i="2" s="1"/>
  <c r="I1363" i="2"/>
  <c r="H1364" i="2"/>
  <c r="I2063" i="2"/>
  <c r="H2064" i="2"/>
  <c r="H2027" i="2"/>
  <c r="I2026" i="2"/>
  <c r="H2983" i="2"/>
  <c r="I2982" i="2"/>
  <c r="H2155" i="2"/>
  <c r="I2154" i="2"/>
  <c r="H234" i="2"/>
  <c r="I233" i="2"/>
  <c r="I1591" i="2"/>
  <c r="H1592" i="2"/>
  <c r="F117" i="1"/>
  <c r="F118" i="1" s="1"/>
  <c r="F127" i="1"/>
  <c r="I590" i="2" l="1"/>
  <c r="H591" i="2"/>
  <c r="H8" i="2"/>
  <c r="I7" i="2"/>
  <c r="O10" i="2" s="1"/>
  <c r="O9" i="2"/>
  <c r="H1167" i="2"/>
  <c r="I1166" i="2"/>
  <c r="I3724" i="2"/>
  <c r="H3725" i="2"/>
  <c r="H1269" i="2"/>
  <c r="I1268" i="2"/>
  <c r="H1261" i="2"/>
  <c r="I1260" i="2"/>
  <c r="H1442" i="2"/>
  <c r="I1441" i="2"/>
  <c r="H3691" i="2"/>
  <c r="I3690" i="2"/>
  <c r="I995" i="2"/>
  <c r="H996" i="2"/>
  <c r="I4117" i="2"/>
  <c r="H4118" i="2"/>
  <c r="H3953" i="2"/>
  <c r="I3952" i="2"/>
  <c r="I2726" i="2"/>
  <c r="H2727" i="2"/>
  <c r="H4178" i="2"/>
  <c r="I4177" i="2"/>
  <c r="H4009" i="2"/>
  <c r="I4008" i="2"/>
  <c r="I3262" i="2"/>
  <c r="H3263" i="2"/>
  <c r="I1490" i="2"/>
  <c r="H1491" i="2"/>
  <c r="H2391" i="2"/>
  <c r="I2390" i="2"/>
  <c r="I3911" i="2"/>
  <c r="H3912" i="2"/>
  <c r="H3547" i="2"/>
  <c r="I3546" i="2"/>
  <c r="H167" i="2"/>
  <c r="I166" i="2"/>
  <c r="I3430" i="2"/>
  <c r="H3431" i="2"/>
  <c r="I1874" i="2"/>
  <c r="H1875" i="2"/>
  <c r="H3638" i="2"/>
  <c r="I3637" i="2"/>
  <c r="I2706" i="2"/>
  <c r="H2707" i="2"/>
  <c r="I3452" i="2"/>
  <c r="H3453" i="2"/>
  <c r="I1067" i="2"/>
  <c r="H1068" i="2"/>
  <c r="I1387" i="2"/>
  <c r="H1388" i="2"/>
  <c r="I2203" i="2"/>
  <c r="H2204" i="2"/>
  <c r="I2112" i="2"/>
  <c r="H2113" i="2"/>
  <c r="H2557" i="2"/>
  <c r="I2556" i="2"/>
  <c r="I2627" i="2"/>
  <c r="H2628" i="2"/>
  <c r="I1920" i="2"/>
  <c r="H1921" i="2"/>
  <c r="I1960" i="2"/>
  <c r="H1961" i="2"/>
  <c r="H3205" i="2"/>
  <c r="I3204" i="2"/>
  <c r="I247" i="2"/>
  <c r="H248" i="2"/>
  <c r="H465" i="2"/>
  <c r="I464" i="2"/>
  <c r="I1767" i="2"/>
  <c r="H1768" i="2"/>
  <c r="H3854" i="2"/>
  <c r="I3853" i="2"/>
  <c r="I2471" i="2"/>
  <c r="H2472" i="2"/>
  <c r="H81" i="2"/>
  <c r="I80" i="2"/>
  <c r="H1841" i="2"/>
  <c r="I1840" i="2"/>
  <c r="H1657" i="2"/>
  <c r="I1656" i="2"/>
  <c r="I2983" i="2"/>
  <c r="H2984" i="2"/>
  <c r="H1939" i="2"/>
  <c r="I1938" i="2"/>
  <c r="I1203" i="2"/>
  <c r="H1204" i="2"/>
  <c r="I2027" i="2"/>
  <c r="H2028" i="2"/>
  <c r="I1724" i="2"/>
  <c r="H1725" i="2"/>
  <c r="N13" i="2"/>
  <c r="I234" i="2"/>
  <c r="H235" i="2"/>
  <c r="H280" i="2"/>
  <c r="I279" i="2"/>
  <c r="I1592" i="2"/>
  <c r="H1593" i="2"/>
  <c r="I2155" i="2"/>
  <c r="H2156" i="2"/>
  <c r="I350" i="2"/>
  <c r="H351" i="2"/>
  <c r="I2234" i="2"/>
  <c r="H2235" i="2"/>
  <c r="I1631" i="2"/>
  <c r="H1632" i="2"/>
  <c r="I4058" i="2"/>
  <c r="H4059" i="2"/>
  <c r="I1331" i="2"/>
  <c r="H1332" i="2"/>
  <c r="I3288" i="2"/>
  <c r="H3289" i="2"/>
  <c r="I3088" i="2"/>
  <c r="H3089" i="2"/>
  <c r="H2757" i="2"/>
  <c r="I2756" i="2"/>
  <c r="I3344" i="2"/>
  <c r="H3345" i="2"/>
  <c r="I2064" i="2"/>
  <c r="H2065" i="2"/>
  <c r="H2949" i="2"/>
  <c r="I2948" i="2"/>
  <c r="H1365" i="2"/>
  <c r="I1364" i="2"/>
  <c r="I3762" i="2"/>
  <c r="H3763" i="2"/>
  <c r="H729" i="2"/>
  <c r="I728" i="2"/>
  <c r="I2171" i="2"/>
  <c r="H2172" i="2"/>
  <c r="I2298" i="2"/>
  <c r="H2299" i="2"/>
  <c r="I2184" i="2"/>
  <c r="H2185" i="2"/>
  <c r="H1585" i="2"/>
  <c r="I1585" i="2" s="1"/>
  <c r="I1584" i="2"/>
  <c r="I3591" i="2"/>
  <c r="H3592" i="2"/>
  <c r="F130" i="1"/>
  <c r="F129" i="1"/>
  <c r="F131" i="1" l="1"/>
  <c r="H9" i="2"/>
  <c r="I8" i="2"/>
  <c r="O11" i="2"/>
  <c r="I591" i="2"/>
  <c r="H592" i="2"/>
  <c r="I1261" i="2"/>
  <c r="H1262" i="2"/>
  <c r="I1262" i="2" s="1"/>
  <c r="I1269" i="2"/>
  <c r="H1270" i="2"/>
  <c r="H3726" i="2"/>
  <c r="I3725" i="2"/>
  <c r="H1168" i="2"/>
  <c r="I1167" i="2"/>
  <c r="H4119" i="2"/>
  <c r="I4118" i="2"/>
  <c r="H3432" i="2"/>
  <c r="I3431" i="2"/>
  <c r="I3263" i="2"/>
  <c r="H3264" i="2"/>
  <c r="I996" i="2"/>
  <c r="H997" i="2"/>
  <c r="I1875" i="2"/>
  <c r="H1876" i="2"/>
  <c r="I167" i="2"/>
  <c r="H168" i="2"/>
  <c r="H4010" i="2"/>
  <c r="I4009" i="2"/>
  <c r="I3953" i="2"/>
  <c r="H3954" i="2"/>
  <c r="I2707" i="2"/>
  <c r="H2708" i="2"/>
  <c r="I3547" i="2"/>
  <c r="H3548" i="2"/>
  <c r="I4178" i="2"/>
  <c r="H4179" i="2"/>
  <c r="I3691" i="2"/>
  <c r="H3692" i="2"/>
  <c r="H2392" i="2"/>
  <c r="I2391" i="2"/>
  <c r="H3913" i="2"/>
  <c r="I3912" i="2"/>
  <c r="I2727" i="2"/>
  <c r="H2728" i="2"/>
  <c r="I1491" i="2"/>
  <c r="H1492" i="2"/>
  <c r="H3639" i="2"/>
  <c r="I3638" i="2"/>
  <c r="I1442" i="2"/>
  <c r="H1443" i="2"/>
  <c r="H2157" i="2"/>
  <c r="I2156" i="2"/>
  <c r="I1961" i="2"/>
  <c r="H1962" i="2"/>
  <c r="I1939" i="2"/>
  <c r="H1940" i="2"/>
  <c r="I1841" i="2"/>
  <c r="H1842" i="2"/>
  <c r="I2557" i="2"/>
  <c r="H2558" i="2"/>
  <c r="I1365" i="2"/>
  <c r="H1366" i="2"/>
  <c r="H1658" i="2"/>
  <c r="I1657" i="2"/>
  <c r="H1389" i="2"/>
  <c r="I1388" i="2"/>
  <c r="H1069" i="2"/>
  <c r="I1068" i="2"/>
  <c r="H1333" i="2"/>
  <c r="I1332" i="2"/>
  <c r="H1594" i="2"/>
  <c r="I1593" i="2"/>
  <c r="I3854" i="2"/>
  <c r="H3855" i="2"/>
  <c r="I81" i="2"/>
  <c r="H82" i="2"/>
  <c r="I2949" i="2"/>
  <c r="H2950" i="2"/>
  <c r="H2205" i="2"/>
  <c r="I2204" i="2"/>
  <c r="I3289" i="2"/>
  <c r="H3290" i="2"/>
  <c r="I1768" i="2"/>
  <c r="H1769" i="2"/>
  <c r="H2066" i="2"/>
  <c r="I2065" i="2"/>
  <c r="H2629" i="2"/>
  <c r="I2628" i="2"/>
  <c r="H3346" i="2"/>
  <c r="I3345" i="2"/>
  <c r="I4059" i="2"/>
  <c r="H4060" i="2"/>
  <c r="I729" i="2"/>
  <c r="H730" i="2"/>
  <c r="I1725" i="2"/>
  <c r="H1726" i="2"/>
  <c r="H1205" i="2"/>
  <c r="I1204" i="2"/>
  <c r="I465" i="2"/>
  <c r="H466" i="2"/>
  <c r="I3205" i="2"/>
  <c r="H3206" i="2"/>
  <c r="I351" i="2"/>
  <c r="H352" i="2"/>
  <c r="H2985" i="2"/>
  <c r="I2984" i="2"/>
  <c r="H2114" i="2"/>
  <c r="I2113" i="2"/>
  <c r="I2757" i="2"/>
  <c r="H2758" i="2"/>
  <c r="H3593" i="2"/>
  <c r="I3592" i="2"/>
  <c r="I3763" i="2"/>
  <c r="H3764" i="2"/>
  <c r="H1633" i="2"/>
  <c r="I1632" i="2"/>
  <c r="H281" i="2"/>
  <c r="I280" i="2"/>
  <c r="H249" i="2"/>
  <c r="I248" i="2"/>
  <c r="H3454" i="2"/>
  <c r="I3453" i="2"/>
  <c r="I1921" i="2"/>
  <c r="H1922" i="2"/>
  <c r="I2185" i="2"/>
  <c r="H2186" i="2"/>
  <c r="H3090" i="2"/>
  <c r="I3089" i="2"/>
  <c r="I235" i="2"/>
  <c r="H236" i="2"/>
  <c r="I2028" i="2"/>
  <c r="H2029" i="2"/>
  <c r="I2299" i="2"/>
  <c r="H2300" i="2"/>
  <c r="I2172" i="2"/>
  <c r="H2173" i="2"/>
  <c r="H2473" i="2"/>
  <c r="I2472" i="2"/>
  <c r="I2235" i="2"/>
  <c r="H2236" i="2"/>
  <c r="N14" i="2"/>
  <c r="F132" i="1" l="1"/>
  <c r="F136" i="1" s="1"/>
  <c r="E41" i="1" s="1"/>
  <c r="F135" i="1"/>
  <c r="E44" i="1" s="1"/>
  <c r="I592" i="2"/>
  <c r="H593" i="2"/>
  <c r="H10" i="2"/>
  <c r="I9" i="2"/>
  <c r="I1168" i="2"/>
  <c r="H1169" i="2"/>
  <c r="I3726" i="2"/>
  <c r="H3727" i="2"/>
  <c r="H1271" i="2"/>
  <c r="I1270" i="2"/>
  <c r="H1493" i="2"/>
  <c r="I1492" i="2"/>
  <c r="I2728" i="2"/>
  <c r="H2729" i="2"/>
  <c r="I2708" i="2"/>
  <c r="H2709" i="2"/>
  <c r="I3954" i="2"/>
  <c r="H3955" i="2"/>
  <c r="I3264" i="2"/>
  <c r="H3265" i="2"/>
  <c r="I4179" i="2"/>
  <c r="H4180" i="2"/>
  <c r="H3914" i="2"/>
  <c r="I3913" i="2"/>
  <c r="H3549" i="2"/>
  <c r="I3548" i="2"/>
  <c r="H1444" i="2"/>
  <c r="I1443" i="2"/>
  <c r="H1877" i="2"/>
  <c r="I1876" i="2"/>
  <c r="H2393" i="2"/>
  <c r="I2392" i="2"/>
  <c r="I4010" i="2"/>
  <c r="H4011" i="2"/>
  <c r="I3432" i="2"/>
  <c r="H3433" i="2"/>
  <c r="I997" i="2"/>
  <c r="H998" i="2"/>
  <c r="H3693" i="2"/>
  <c r="I3692" i="2"/>
  <c r="I168" i="2"/>
  <c r="H169" i="2"/>
  <c r="I3639" i="2"/>
  <c r="H3640" i="2"/>
  <c r="I4119" i="2"/>
  <c r="H4120" i="2"/>
  <c r="H2474" i="2"/>
  <c r="I2473" i="2"/>
  <c r="I3206" i="2"/>
  <c r="H3207" i="2"/>
  <c r="H83" i="2"/>
  <c r="I82" i="2"/>
  <c r="H1843" i="2"/>
  <c r="I1842" i="2"/>
  <c r="H1206" i="2"/>
  <c r="I1205" i="2"/>
  <c r="H2174" i="2"/>
  <c r="I2173" i="2"/>
  <c r="I2114" i="2"/>
  <c r="H2115" i="2"/>
  <c r="I1726" i="2"/>
  <c r="H1727" i="2"/>
  <c r="I2066" i="2"/>
  <c r="H2067" i="2"/>
  <c r="I1069" i="2"/>
  <c r="H1070" i="2"/>
  <c r="I1594" i="2"/>
  <c r="H1595" i="2"/>
  <c r="H2187" i="2"/>
  <c r="I2186" i="2"/>
  <c r="H282" i="2"/>
  <c r="I281" i="2"/>
  <c r="I2558" i="2"/>
  <c r="H2559" i="2"/>
  <c r="H2030" i="2"/>
  <c r="I2029" i="2"/>
  <c r="N15" i="2"/>
  <c r="H731" i="2"/>
  <c r="I730" i="2"/>
  <c r="H2951" i="2"/>
  <c r="I2950" i="2"/>
  <c r="I3764" i="2"/>
  <c r="H3765" i="2"/>
  <c r="I2985" i="2"/>
  <c r="H2986" i="2"/>
  <c r="I3290" i="2"/>
  <c r="H3291" i="2"/>
  <c r="H1963" i="2"/>
  <c r="I1962" i="2"/>
  <c r="I2300" i="2"/>
  <c r="H2301" i="2"/>
  <c r="I1658" i="2"/>
  <c r="H1659" i="2"/>
  <c r="H2206" i="2"/>
  <c r="I2205" i="2"/>
  <c r="I2629" i="2"/>
  <c r="H2630" i="2"/>
  <c r="I1922" i="2"/>
  <c r="H1923" i="2"/>
  <c r="I3855" i="2"/>
  <c r="H3856" i="2"/>
  <c r="H3347" i="2"/>
  <c r="I3346" i="2"/>
  <c r="H237" i="2"/>
  <c r="I236" i="2"/>
  <c r="H1941" i="2"/>
  <c r="I1940" i="2"/>
  <c r="I3454" i="2"/>
  <c r="H3455" i="2"/>
  <c r="H467" i="2"/>
  <c r="I466" i="2"/>
  <c r="H4061" i="2"/>
  <c r="I4060" i="2"/>
  <c r="I2236" i="2"/>
  <c r="H2237" i="2"/>
  <c r="I3090" i="2"/>
  <c r="H3091" i="2"/>
  <c r="I3593" i="2"/>
  <c r="H3594" i="2"/>
  <c r="I2157" i="2"/>
  <c r="H2158" i="2"/>
  <c r="I1333" i="2"/>
  <c r="H1334" i="2"/>
  <c r="I1633" i="2"/>
  <c r="H1634" i="2"/>
  <c r="I1769" i="2"/>
  <c r="H1770" i="2"/>
  <c r="I1389" i="2"/>
  <c r="H1390" i="2"/>
  <c r="H250" i="2"/>
  <c r="I249" i="2"/>
  <c r="H2759" i="2"/>
  <c r="I2758" i="2"/>
  <c r="I352" i="2"/>
  <c r="H353" i="2"/>
  <c r="I1366" i="2"/>
  <c r="H1367" i="2"/>
  <c r="E43" i="1" l="1"/>
  <c r="I44" i="1"/>
  <c r="I10" i="2"/>
  <c r="H11" i="2"/>
  <c r="H594" i="2"/>
  <c r="I593" i="2"/>
  <c r="O13" i="2"/>
  <c r="O12" i="2"/>
  <c r="I1271" i="2"/>
  <c r="H1272" i="2"/>
  <c r="I3727" i="2"/>
  <c r="H3728" i="2"/>
  <c r="H1170" i="2"/>
  <c r="I1169" i="2"/>
  <c r="H170" i="2"/>
  <c r="I169" i="2"/>
  <c r="I998" i="2"/>
  <c r="H999" i="2"/>
  <c r="H2710" i="2"/>
  <c r="I2709" i="2"/>
  <c r="I1877" i="2"/>
  <c r="H1878" i="2"/>
  <c r="I3433" i="2"/>
  <c r="H3434" i="2"/>
  <c r="I2729" i="2"/>
  <c r="H2730" i="2"/>
  <c r="H3550" i="2"/>
  <c r="I3549" i="2"/>
  <c r="I3914" i="2"/>
  <c r="H3915" i="2"/>
  <c r="I1444" i="2"/>
  <c r="H1445" i="2"/>
  <c r="H4121" i="2"/>
  <c r="I4120" i="2"/>
  <c r="I4011" i="2"/>
  <c r="H4012" i="2"/>
  <c r="I4180" i="2"/>
  <c r="H4181" i="2"/>
  <c r="I3955" i="2"/>
  <c r="H3956" i="2"/>
  <c r="I3640" i="2"/>
  <c r="H3641" i="2"/>
  <c r="H3266" i="2"/>
  <c r="I3265" i="2"/>
  <c r="H3694" i="2"/>
  <c r="I3693" i="2"/>
  <c r="H2394" i="2"/>
  <c r="I2393" i="2"/>
  <c r="I1493" i="2"/>
  <c r="H1494" i="2"/>
  <c r="I1206" i="2"/>
  <c r="H1207" i="2"/>
  <c r="H2238" i="2"/>
  <c r="I2237" i="2"/>
  <c r="H1071" i="2"/>
  <c r="I1070" i="2"/>
  <c r="I1367" i="2"/>
  <c r="H1368" i="2"/>
  <c r="H3595" i="2"/>
  <c r="I3594" i="2"/>
  <c r="I1923" i="2"/>
  <c r="H1924" i="2"/>
  <c r="I3207" i="2"/>
  <c r="H3208" i="2"/>
  <c r="I2174" i="2"/>
  <c r="H2175" i="2"/>
  <c r="I2175" i="2" s="1"/>
  <c r="H4062" i="2"/>
  <c r="I4061" i="2"/>
  <c r="I1727" i="2"/>
  <c r="H1728" i="2"/>
  <c r="I2759" i="2"/>
  <c r="H2760" i="2"/>
  <c r="I237" i="2"/>
  <c r="H238" i="2"/>
  <c r="I3765" i="2"/>
  <c r="H3766" i="2"/>
  <c r="I1659" i="2"/>
  <c r="H1660" i="2"/>
  <c r="I2115" i="2"/>
  <c r="H2116" i="2"/>
  <c r="H2302" i="2"/>
  <c r="I2301" i="2"/>
  <c r="I83" i="2"/>
  <c r="H84" i="2"/>
  <c r="I250" i="2"/>
  <c r="H251" i="2"/>
  <c r="I2559" i="2"/>
  <c r="H2560" i="2"/>
  <c r="I2187" i="2"/>
  <c r="H2188" i="2"/>
  <c r="I1941" i="2"/>
  <c r="H1942" i="2"/>
  <c r="H2987" i="2"/>
  <c r="I2986" i="2"/>
  <c r="I1843" i="2"/>
  <c r="H1844" i="2"/>
  <c r="I3291" i="2"/>
  <c r="H3292" i="2"/>
  <c r="I3347" i="2"/>
  <c r="H3348" i="2"/>
  <c r="H1771" i="2"/>
  <c r="I1770" i="2"/>
  <c r="I2630" i="2"/>
  <c r="H2631" i="2"/>
  <c r="N16" i="2"/>
  <c r="I2067" i="2"/>
  <c r="H2068" i="2"/>
  <c r="H1335" i="2"/>
  <c r="I1334" i="2"/>
  <c r="I1595" i="2"/>
  <c r="H1596" i="2"/>
  <c r="I467" i="2"/>
  <c r="H468" i="2"/>
  <c r="H2207" i="2"/>
  <c r="I2206" i="2"/>
  <c r="I1963" i="2"/>
  <c r="H1964" i="2"/>
  <c r="I2158" i="2"/>
  <c r="H2159" i="2"/>
  <c r="I1634" i="2"/>
  <c r="H1635" i="2"/>
  <c r="I3455" i="2"/>
  <c r="H3456" i="2"/>
  <c r="H2475" i="2"/>
  <c r="I2474" i="2"/>
  <c r="I353" i="2"/>
  <c r="H354" i="2"/>
  <c r="I1390" i="2"/>
  <c r="H1391" i="2"/>
  <c r="I731" i="2"/>
  <c r="H732" i="2"/>
  <c r="H3857" i="2"/>
  <c r="I3856" i="2"/>
  <c r="I2030" i="2"/>
  <c r="H2031" i="2"/>
  <c r="I3091" i="2"/>
  <c r="H3092" i="2"/>
  <c r="I2951" i="2"/>
  <c r="H2952" i="2"/>
  <c r="I282" i="2"/>
  <c r="H283" i="2"/>
  <c r="H595" i="2" l="1"/>
  <c r="I594" i="2"/>
  <c r="I11" i="2"/>
  <c r="H12" i="2"/>
  <c r="H1171" i="2"/>
  <c r="I1170" i="2"/>
  <c r="I3728" i="2"/>
  <c r="H3729" i="2"/>
  <c r="H1273" i="2"/>
  <c r="I1272" i="2"/>
  <c r="H3957" i="2"/>
  <c r="I3956" i="2"/>
  <c r="I3915" i="2"/>
  <c r="H3916" i="2"/>
  <c r="I3694" i="2"/>
  <c r="H3695" i="2"/>
  <c r="I3641" i="2"/>
  <c r="H3642" i="2"/>
  <c r="I2710" i="2"/>
  <c r="H2711" i="2"/>
  <c r="I2730" i="2"/>
  <c r="H2731" i="2"/>
  <c r="I3434" i="2"/>
  <c r="H3435" i="2"/>
  <c r="H1446" i="2"/>
  <c r="I1445" i="2"/>
  <c r="H1495" i="2"/>
  <c r="I1494" i="2"/>
  <c r="H1000" i="2"/>
  <c r="I999" i="2"/>
  <c r="I3266" i="2"/>
  <c r="H3267" i="2"/>
  <c r="I3550" i="2"/>
  <c r="H3551" i="2"/>
  <c r="I4012" i="2"/>
  <c r="H4013" i="2"/>
  <c r="H4122" i="2"/>
  <c r="I4121" i="2"/>
  <c r="I4181" i="2"/>
  <c r="H4182" i="2"/>
  <c r="I1878" i="2"/>
  <c r="H1879" i="2"/>
  <c r="I2394" i="2"/>
  <c r="H2395" i="2"/>
  <c r="H171" i="2"/>
  <c r="I170" i="2"/>
  <c r="I1368" i="2"/>
  <c r="H1369" i="2"/>
  <c r="H3093" i="2"/>
  <c r="I3092" i="2"/>
  <c r="I1391" i="2"/>
  <c r="H1392" i="2"/>
  <c r="I1635" i="2"/>
  <c r="H1636" i="2"/>
  <c r="I468" i="2"/>
  <c r="H469" i="2"/>
  <c r="I2631" i="2"/>
  <c r="H2632" i="2"/>
  <c r="H2561" i="2"/>
  <c r="I2560" i="2"/>
  <c r="H252" i="2"/>
  <c r="I251" i="2"/>
  <c r="H2117" i="2"/>
  <c r="I2116" i="2"/>
  <c r="H1729" i="2"/>
  <c r="I1728" i="2"/>
  <c r="I2207" i="2"/>
  <c r="H2208" i="2"/>
  <c r="I2987" i="2"/>
  <c r="H2988" i="2"/>
  <c r="H2069" i="2"/>
  <c r="I2068" i="2"/>
  <c r="H2953" i="2"/>
  <c r="I2952" i="2"/>
  <c r="I732" i="2"/>
  <c r="H733" i="2"/>
  <c r="H2761" i="2"/>
  <c r="I2760" i="2"/>
  <c r="I3595" i="2"/>
  <c r="H3596" i="2"/>
  <c r="I354" i="2"/>
  <c r="H355" i="2"/>
  <c r="I1942" i="2"/>
  <c r="H1943" i="2"/>
  <c r="I2475" i="2"/>
  <c r="H2476" i="2"/>
  <c r="I1207" i="2"/>
  <c r="H1208" i="2"/>
  <c r="H2303" i="2"/>
  <c r="I2302" i="2"/>
  <c r="N17" i="2"/>
  <c r="I1660" i="2"/>
  <c r="H1661" i="2"/>
  <c r="I1071" i="2"/>
  <c r="H1072" i="2"/>
  <c r="I1771" i="2"/>
  <c r="H1772" i="2"/>
  <c r="I4062" i="2"/>
  <c r="H4063" i="2"/>
  <c r="I3348" i="2"/>
  <c r="H3349" i="2"/>
  <c r="I84" i="2"/>
  <c r="H85" i="2"/>
  <c r="H2189" i="2"/>
  <c r="I2188" i="2"/>
  <c r="I3292" i="2"/>
  <c r="H3293" i="2"/>
  <c r="H1925" i="2"/>
  <c r="I1924" i="2"/>
  <c r="I2031" i="2"/>
  <c r="H2032" i="2"/>
  <c r="I2159" i="2"/>
  <c r="H2160" i="2"/>
  <c r="I1596" i="2"/>
  <c r="H1597" i="2"/>
  <c r="I3766" i="2"/>
  <c r="H3767" i="2"/>
  <c r="I2238" i="2"/>
  <c r="H2239" i="2"/>
  <c r="I3857" i="2"/>
  <c r="H3858" i="2"/>
  <c r="I1335" i="2"/>
  <c r="H1336" i="2"/>
  <c r="I283" i="2"/>
  <c r="H284" i="2"/>
  <c r="H3457" i="2"/>
  <c r="I3456" i="2"/>
  <c r="I1964" i="2"/>
  <c r="H1965" i="2"/>
  <c r="I1844" i="2"/>
  <c r="H1845" i="2"/>
  <c r="H239" i="2"/>
  <c r="I239" i="2" s="1"/>
  <c r="I238" i="2"/>
  <c r="I3208" i="2"/>
  <c r="H3209" i="2"/>
  <c r="I12" i="2" l="1"/>
  <c r="H13" i="2"/>
  <c r="O14" i="2"/>
  <c r="O15" i="2"/>
  <c r="I595" i="2"/>
  <c r="H596" i="2"/>
  <c r="I1273" i="2"/>
  <c r="H1274" i="2"/>
  <c r="H3730" i="2"/>
  <c r="I3729" i="2"/>
  <c r="I1171" i="2"/>
  <c r="H1172" i="2"/>
  <c r="I2711" i="2"/>
  <c r="H2712" i="2"/>
  <c r="H4183" i="2"/>
  <c r="I4182" i="2"/>
  <c r="H3643" i="2"/>
  <c r="I3642" i="2"/>
  <c r="I1879" i="2"/>
  <c r="H1880" i="2"/>
  <c r="H4123" i="2"/>
  <c r="I4122" i="2"/>
  <c r="H1496" i="2"/>
  <c r="I1495" i="2"/>
  <c r="I2731" i="2"/>
  <c r="H2732" i="2"/>
  <c r="H4014" i="2"/>
  <c r="I4013" i="2"/>
  <c r="H3917" i="2"/>
  <c r="I3916" i="2"/>
  <c r="I171" i="2"/>
  <c r="H172" i="2"/>
  <c r="I1446" i="2"/>
  <c r="H1447" i="2"/>
  <c r="H3268" i="2"/>
  <c r="I3267" i="2"/>
  <c r="I1000" i="2"/>
  <c r="H1001" i="2"/>
  <c r="I2395" i="2"/>
  <c r="H2396" i="2"/>
  <c r="I3551" i="2"/>
  <c r="H3552" i="2"/>
  <c r="H3436" i="2"/>
  <c r="I3435" i="2"/>
  <c r="H3696" i="2"/>
  <c r="I3695" i="2"/>
  <c r="I3957" i="2"/>
  <c r="H3958" i="2"/>
  <c r="H3210" i="2"/>
  <c r="I3209" i="2"/>
  <c r="I2160" i="2"/>
  <c r="H2161" i="2"/>
  <c r="I733" i="2"/>
  <c r="H734" i="2"/>
  <c r="I2117" i="2"/>
  <c r="H2118" i="2"/>
  <c r="I2303" i="2"/>
  <c r="H2304" i="2"/>
  <c r="H1209" i="2"/>
  <c r="I1208" i="2"/>
  <c r="I2239" i="2"/>
  <c r="H2240" i="2"/>
  <c r="H2562" i="2"/>
  <c r="I2561" i="2"/>
  <c r="I3457" i="2"/>
  <c r="H3458" i="2"/>
  <c r="H86" i="2"/>
  <c r="I85" i="2"/>
  <c r="H2954" i="2"/>
  <c r="I2953" i="2"/>
  <c r="I2632" i="2"/>
  <c r="H2633" i="2"/>
  <c r="I1392" i="2"/>
  <c r="H1393" i="2"/>
  <c r="H285" i="2"/>
  <c r="I284" i="2"/>
  <c r="I3093" i="2"/>
  <c r="H3094" i="2"/>
  <c r="I1943" i="2"/>
  <c r="H1944" i="2"/>
  <c r="H1370" i="2"/>
  <c r="I1369" i="2"/>
  <c r="I1597" i="2"/>
  <c r="H1598" i="2"/>
  <c r="H3294" i="2"/>
  <c r="I3293" i="2"/>
  <c r="I1072" i="2"/>
  <c r="H1073" i="2"/>
  <c r="I1729" i="2"/>
  <c r="H1730" i="2"/>
  <c r="I2988" i="2"/>
  <c r="H2989" i="2"/>
  <c r="I1965" i="2"/>
  <c r="H1966" i="2"/>
  <c r="I4063" i="2"/>
  <c r="H4064" i="2"/>
  <c r="I2208" i="2"/>
  <c r="H2209" i="2"/>
  <c r="H253" i="2"/>
  <c r="I252" i="2"/>
  <c r="I2476" i="2"/>
  <c r="H2477" i="2"/>
  <c r="I1636" i="2"/>
  <c r="H1637" i="2"/>
  <c r="I1845" i="2"/>
  <c r="H1846" i="2"/>
  <c r="H3859" i="2"/>
  <c r="I3858" i="2"/>
  <c r="I3767" i="2"/>
  <c r="H3768" i="2"/>
  <c r="I1925" i="2"/>
  <c r="H1926" i="2"/>
  <c r="H2762" i="2"/>
  <c r="I2761" i="2"/>
  <c r="I355" i="2"/>
  <c r="H356" i="2"/>
  <c r="I469" i="2"/>
  <c r="H470" i="2"/>
  <c r="I1336" i="2"/>
  <c r="H1337" i="2"/>
  <c r="H2033" i="2"/>
  <c r="I2032" i="2"/>
  <c r="I1661" i="2"/>
  <c r="H1662" i="2"/>
  <c r="I1772" i="2"/>
  <c r="H1773" i="2"/>
  <c r="I2189" i="2"/>
  <c r="H2190" i="2"/>
  <c r="I3349" i="2"/>
  <c r="H3350" i="2"/>
  <c r="N18" i="2"/>
  <c r="H3597" i="2"/>
  <c r="I3596" i="2"/>
  <c r="I2069" i="2"/>
  <c r="H2070" i="2"/>
  <c r="I596" i="2" l="1"/>
  <c r="H597" i="2"/>
  <c r="I13" i="2"/>
  <c r="H14" i="2"/>
  <c r="I1172" i="2"/>
  <c r="H1173" i="2"/>
  <c r="I3730" i="2"/>
  <c r="H3731" i="2"/>
  <c r="I1274" i="2"/>
  <c r="H1275" i="2"/>
  <c r="H173" i="2"/>
  <c r="I172" i="2"/>
  <c r="H3437" i="2"/>
  <c r="I3436" i="2"/>
  <c r="I4123" i="2"/>
  <c r="H4124" i="2"/>
  <c r="H1881" i="2"/>
  <c r="I1880" i="2"/>
  <c r="I3552" i="2"/>
  <c r="H3553" i="2"/>
  <c r="H1448" i="2"/>
  <c r="I1447" i="2"/>
  <c r="I3643" i="2"/>
  <c r="H3644" i="2"/>
  <c r="I2396" i="2"/>
  <c r="H2397" i="2"/>
  <c r="H3959" i="2"/>
  <c r="I3958" i="2"/>
  <c r="I1001" i="2"/>
  <c r="H1002" i="2"/>
  <c r="H2733" i="2"/>
  <c r="I2732" i="2"/>
  <c r="I4014" i="2"/>
  <c r="H4015" i="2"/>
  <c r="H3918" i="2"/>
  <c r="I3917" i="2"/>
  <c r="I4183" i="2"/>
  <c r="H4184" i="2"/>
  <c r="I2712" i="2"/>
  <c r="H2713" i="2"/>
  <c r="H3697" i="2"/>
  <c r="I3696" i="2"/>
  <c r="I3268" i="2"/>
  <c r="H3269" i="2"/>
  <c r="I1496" i="2"/>
  <c r="H1497" i="2"/>
  <c r="H2990" i="2"/>
  <c r="I2989" i="2"/>
  <c r="I1846" i="2"/>
  <c r="H1847" i="2"/>
  <c r="I253" i="2"/>
  <c r="H254" i="2"/>
  <c r="I1370" i="2"/>
  <c r="H1371" i="2"/>
  <c r="I2033" i="2"/>
  <c r="H2034" i="2"/>
  <c r="I2209" i="2"/>
  <c r="H2210" i="2"/>
  <c r="H286" i="2"/>
  <c r="I285" i="2"/>
  <c r="H3459" i="2"/>
  <c r="I3458" i="2"/>
  <c r="I3210" i="2"/>
  <c r="H3211" i="2"/>
  <c r="I2954" i="2"/>
  <c r="H2955" i="2"/>
  <c r="I2070" i="2"/>
  <c r="H2071" i="2"/>
  <c r="I2762" i="2"/>
  <c r="H2763" i="2"/>
  <c r="H1927" i="2"/>
  <c r="I1926" i="2"/>
  <c r="H3351" i="2"/>
  <c r="I3350" i="2"/>
  <c r="H1338" i="2"/>
  <c r="I1337" i="2"/>
  <c r="I1944" i="2"/>
  <c r="H1945" i="2"/>
  <c r="H2241" i="2"/>
  <c r="I2240" i="2"/>
  <c r="I2477" i="2"/>
  <c r="H2478" i="2"/>
  <c r="I4064" i="2"/>
  <c r="H4065" i="2"/>
  <c r="I1730" i="2"/>
  <c r="H1731" i="2"/>
  <c r="I1073" i="2"/>
  <c r="H1074" i="2"/>
  <c r="I2161" i="2"/>
  <c r="H2162" i="2"/>
  <c r="I1773" i="2"/>
  <c r="H1774" i="2"/>
  <c r="I2633" i="2"/>
  <c r="H2634" i="2"/>
  <c r="I1662" i="2"/>
  <c r="H1663" i="2"/>
  <c r="I3597" i="2"/>
  <c r="H3598" i="2"/>
  <c r="H357" i="2"/>
  <c r="I356" i="2"/>
  <c r="H1394" i="2"/>
  <c r="I1393" i="2"/>
  <c r="I2118" i="2"/>
  <c r="H2119" i="2"/>
  <c r="I2190" i="2"/>
  <c r="H2191" i="2"/>
  <c r="I470" i="2"/>
  <c r="H471" i="2"/>
  <c r="I2304" i="2"/>
  <c r="H2305" i="2"/>
  <c r="I1637" i="2"/>
  <c r="H1638" i="2"/>
  <c r="I1966" i="2"/>
  <c r="H1967" i="2"/>
  <c r="I3294" i="2"/>
  <c r="H3295" i="2"/>
  <c r="I86" i="2"/>
  <c r="H87" i="2"/>
  <c r="H1210" i="2"/>
  <c r="I1209" i="2"/>
  <c r="N19" i="2"/>
  <c r="I3859" i="2"/>
  <c r="H3860" i="2"/>
  <c r="I3094" i="2"/>
  <c r="H3095" i="2"/>
  <c r="H2563" i="2"/>
  <c r="I2562" i="2"/>
  <c r="H735" i="2"/>
  <c r="I734" i="2"/>
  <c r="H3769" i="2"/>
  <c r="I3768" i="2"/>
  <c r="H1599" i="2"/>
  <c r="I1598" i="2"/>
  <c r="O16" i="2" l="1"/>
  <c r="I597" i="2"/>
  <c r="H598" i="2"/>
  <c r="H15" i="2"/>
  <c r="I14" i="2"/>
  <c r="I1275" i="2"/>
  <c r="H1276" i="2"/>
  <c r="I3731" i="2"/>
  <c r="H3732" i="2"/>
  <c r="H1174" i="2"/>
  <c r="I1173" i="2"/>
  <c r="H1449" i="2"/>
  <c r="I1448" i="2"/>
  <c r="I4184" i="2"/>
  <c r="H4185" i="2"/>
  <c r="H4125" i="2"/>
  <c r="I4124" i="2"/>
  <c r="I3553" i="2"/>
  <c r="H3554" i="2"/>
  <c r="I3959" i="2"/>
  <c r="H3960" i="2"/>
  <c r="H1003" i="2"/>
  <c r="I1002" i="2"/>
  <c r="H1498" i="2"/>
  <c r="I1497" i="2"/>
  <c r="H2398" i="2"/>
  <c r="I2397" i="2"/>
  <c r="I3918" i="2"/>
  <c r="H3919" i="2"/>
  <c r="H3438" i="2"/>
  <c r="I3437" i="2"/>
  <c r="H1882" i="2"/>
  <c r="I1881" i="2"/>
  <c r="I3269" i="2"/>
  <c r="H3270" i="2"/>
  <c r="I3644" i="2"/>
  <c r="H3645" i="2"/>
  <c r="H4016" i="2"/>
  <c r="I4015" i="2"/>
  <c r="I3697" i="2"/>
  <c r="H3698" i="2"/>
  <c r="H2734" i="2"/>
  <c r="I2733" i="2"/>
  <c r="H2714" i="2"/>
  <c r="I2713" i="2"/>
  <c r="I173" i="2"/>
  <c r="H174" i="2"/>
  <c r="I471" i="2"/>
  <c r="H472" i="2"/>
  <c r="I286" i="2"/>
  <c r="H287" i="2"/>
  <c r="H3770" i="2"/>
  <c r="I3769" i="2"/>
  <c r="I2191" i="2"/>
  <c r="H2192" i="2"/>
  <c r="I2071" i="2"/>
  <c r="H2072" i="2"/>
  <c r="I1371" i="2"/>
  <c r="H1372" i="2"/>
  <c r="I2763" i="2"/>
  <c r="H2764" i="2"/>
  <c r="I3295" i="2"/>
  <c r="H3296" i="2"/>
  <c r="H2242" i="2"/>
  <c r="I2241" i="2"/>
  <c r="I3095" i="2"/>
  <c r="H3096" i="2"/>
  <c r="H1211" i="2"/>
  <c r="I1210" i="2"/>
  <c r="I1663" i="2"/>
  <c r="H1664" i="2"/>
  <c r="I1731" i="2"/>
  <c r="H1732" i="2"/>
  <c r="I2955" i="2"/>
  <c r="H2956" i="2"/>
  <c r="H2211" i="2"/>
  <c r="I2210" i="2"/>
  <c r="I1847" i="2"/>
  <c r="H1848" i="2"/>
  <c r="I1599" i="2"/>
  <c r="H1600" i="2"/>
  <c r="I1394" i="2"/>
  <c r="H1395" i="2"/>
  <c r="I1338" i="2"/>
  <c r="H1339" i="2"/>
  <c r="I3459" i="2"/>
  <c r="H3460" i="2"/>
  <c r="I2563" i="2"/>
  <c r="H2564" i="2"/>
  <c r="I1927" i="2"/>
  <c r="H1928" i="2"/>
  <c r="I2162" i="2"/>
  <c r="H2163" i="2"/>
  <c r="I2119" i="2"/>
  <c r="H2120" i="2"/>
  <c r="I4065" i="2"/>
  <c r="H4066" i="2"/>
  <c r="I3211" i="2"/>
  <c r="H3212" i="2"/>
  <c r="I735" i="2"/>
  <c r="H736" i="2"/>
  <c r="N20" i="2"/>
  <c r="H88" i="2"/>
  <c r="I87" i="2"/>
  <c r="I357" i="2"/>
  <c r="H358" i="2"/>
  <c r="H2635" i="2"/>
  <c r="I2634" i="2"/>
  <c r="H1775" i="2"/>
  <c r="I1774" i="2"/>
  <c r="I3351" i="2"/>
  <c r="H3352" i="2"/>
  <c r="H2991" i="2"/>
  <c r="I2990" i="2"/>
  <c r="I1967" i="2"/>
  <c r="H1968" i="2"/>
  <c r="I1074" i="2"/>
  <c r="H1075" i="2"/>
  <c r="H1946" i="2"/>
  <c r="I1945" i="2"/>
  <c r="I254" i="2"/>
  <c r="H255" i="2"/>
  <c r="H1639" i="2"/>
  <c r="I1638" i="2"/>
  <c r="I3860" i="2"/>
  <c r="H3861" i="2"/>
  <c r="I2305" i="2"/>
  <c r="H2306" i="2"/>
  <c r="H3599" i="2"/>
  <c r="I3598" i="2"/>
  <c r="I2478" i="2"/>
  <c r="H2479" i="2"/>
  <c r="H2035" i="2"/>
  <c r="I2034" i="2"/>
  <c r="O18" i="2" l="1"/>
  <c r="H16" i="2"/>
  <c r="I15" i="2"/>
  <c r="H599" i="2"/>
  <c r="I598" i="2"/>
  <c r="O17" i="2"/>
  <c r="H1175" i="2"/>
  <c r="I1174" i="2"/>
  <c r="I3732" i="2"/>
  <c r="H3733" i="2"/>
  <c r="I1276" i="2"/>
  <c r="H1277" i="2"/>
  <c r="H2715" i="2"/>
  <c r="I2714" i="2"/>
  <c r="H3699" i="2"/>
  <c r="I3698" i="2"/>
  <c r="I1882" i="2"/>
  <c r="H1883" i="2"/>
  <c r="I4016" i="2"/>
  <c r="H4017" i="2"/>
  <c r="H2399" i="2"/>
  <c r="I2398" i="2"/>
  <c r="I4125" i="2"/>
  <c r="H4126" i="2"/>
  <c r="I3438" i="2"/>
  <c r="H3439" i="2"/>
  <c r="H3920" i="2"/>
  <c r="I3919" i="2"/>
  <c r="H175" i="2"/>
  <c r="I174" i="2"/>
  <c r="I3645" i="2"/>
  <c r="H3646" i="2"/>
  <c r="I4185" i="2"/>
  <c r="H4186" i="2"/>
  <c r="H1499" i="2"/>
  <c r="I1498" i="2"/>
  <c r="H3271" i="2"/>
  <c r="I3270" i="2"/>
  <c r="I3960" i="2"/>
  <c r="H3961" i="2"/>
  <c r="H2735" i="2"/>
  <c r="I2734" i="2"/>
  <c r="H3555" i="2"/>
  <c r="I3554" i="2"/>
  <c r="I1003" i="2"/>
  <c r="H1004" i="2"/>
  <c r="I1449" i="2"/>
  <c r="H1450" i="2"/>
  <c r="I3599" i="2"/>
  <c r="H3600" i="2"/>
  <c r="I3296" i="2"/>
  <c r="H3297" i="2"/>
  <c r="I3861" i="2"/>
  <c r="H3862" i="2"/>
  <c r="I1968" i="2"/>
  <c r="H1969" i="2"/>
  <c r="I1211" i="2"/>
  <c r="H1212" i="2"/>
  <c r="I3770" i="2"/>
  <c r="H3771" i="2"/>
  <c r="I1946" i="2"/>
  <c r="H1947" i="2"/>
  <c r="I1664" i="2"/>
  <c r="H1665" i="2"/>
  <c r="H1601" i="2"/>
  <c r="I1600" i="2"/>
  <c r="I1639" i="2"/>
  <c r="H1640" i="2"/>
  <c r="I472" i="2"/>
  <c r="H473" i="2"/>
  <c r="I2035" i="2"/>
  <c r="H2036" i="2"/>
  <c r="N21" i="2"/>
  <c r="I2211" i="2"/>
  <c r="H2212" i="2"/>
  <c r="I2242" i="2"/>
  <c r="H2243" i="2"/>
  <c r="I2163" i="2"/>
  <c r="H2164" i="2"/>
  <c r="I2164" i="2" s="1"/>
  <c r="I2764" i="2"/>
  <c r="H2765" i="2"/>
  <c r="I1775" i="2"/>
  <c r="H1776" i="2"/>
  <c r="I2991" i="2"/>
  <c r="H2992" i="2"/>
  <c r="I2635" i="2"/>
  <c r="H2636" i="2"/>
  <c r="H3213" i="2"/>
  <c r="I3212" i="2"/>
  <c r="I1395" i="2"/>
  <c r="H1396" i="2"/>
  <c r="I2956" i="2"/>
  <c r="H2957" i="2"/>
  <c r="I1372" i="2"/>
  <c r="H1373" i="2"/>
  <c r="I1075" i="2"/>
  <c r="H1076" i="2"/>
  <c r="H1849" i="2"/>
  <c r="I1848" i="2"/>
  <c r="H3097" i="2"/>
  <c r="I3096" i="2"/>
  <c r="I2564" i="2"/>
  <c r="H2565" i="2"/>
  <c r="H256" i="2"/>
  <c r="I255" i="2"/>
  <c r="I3352" i="2"/>
  <c r="H3353" i="2"/>
  <c r="I358" i="2"/>
  <c r="H359" i="2"/>
  <c r="I88" i="2"/>
  <c r="H89" i="2"/>
  <c r="I1339" i="2"/>
  <c r="H1340" i="2"/>
  <c r="I2192" i="2"/>
  <c r="H2193" i="2"/>
  <c r="I2306" i="2"/>
  <c r="H2307" i="2"/>
  <c r="I736" i="2"/>
  <c r="H737" i="2"/>
  <c r="H1929" i="2"/>
  <c r="I1928" i="2"/>
  <c r="H288" i="2"/>
  <c r="I287" i="2"/>
  <c r="H2121" i="2"/>
  <c r="I2120" i="2"/>
  <c r="I2479" i="2"/>
  <c r="H2480" i="2"/>
  <c r="I4066" i="2"/>
  <c r="H4067" i="2"/>
  <c r="H3461" i="2"/>
  <c r="I3460" i="2"/>
  <c r="I1732" i="2"/>
  <c r="H1733" i="2"/>
  <c r="I2072" i="2"/>
  <c r="H2073" i="2"/>
  <c r="I599" i="2" l="1"/>
  <c r="H600" i="2"/>
  <c r="H17" i="2"/>
  <c r="I16" i="2"/>
  <c r="O19" i="2" s="1"/>
  <c r="I1277" i="2"/>
  <c r="H1278" i="2"/>
  <c r="H3734" i="2"/>
  <c r="I3733" i="2"/>
  <c r="I1175" i="2"/>
  <c r="H1176" i="2"/>
  <c r="I1883" i="2"/>
  <c r="H1884" i="2"/>
  <c r="I4186" i="2"/>
  <c r="H4187" i="2"/>
  <c r="I3699" i="2"/>
  <c r="H3700" i="2"/>
  <c r="I4017" i="2"/>
  <c r="H4018" i="2"/>
  <c r="H176" i="2"/>
  <c r="I175" i="2"/>
  <c r="H3962" i="2"/>
  <c r="I3961" i="2"/>
  <c r="I3920" i="2"/>
  <c r="H3921" i="2"/>
  <c r="H1451" i="2"/>
  <c r="I1450" i="2"/>
  <c r="I3439" i="2"/>
  <c r="H3440" i="2"/>
  <c r="H2400" i="2"/>
  <c r="I2399" i="2"/>
  <c r="I3271" i="2"/>
  <c r="H3272" i="2"/>
  <c r="I2715" i="2"/>
  <c r="H2716" i="2"/>
  <c r="I1004" i="2"/>
  <c r="H1005" i="2"/>
  <c r="H4127" i="2"/>
  <c r="I4126" i="2"/>
  <c r="I3646" i="2"/>
  <c r="H3647" i="2"/>
  <c r="I3555" i="2"/>
  <c r="H3556" i="2"/>
  <c r="I2735" i="2"/>
  <c r="H2736" i="2"/>
  <c r="I1499" i="2"/>
  <c r="H1500" i="2"/>
  <c r="H1930" i="2"/>
  <c r="I1929" i="2"/>
  <c r="I2036" i="2"/>
  <c r="H2037" i="2"/>
  <c r="I1212" i="2"/>
  <c r="H1213" i="2"/>
  <c r="I737" i="2"/>
  <c r="H738" i="2"/>
  <c r="H1341" i="2"/>
  <c r="I1340" i="2"/>
  <c r="I3353" i="2"/>
  <c r="H3354" i="2"/>
  <c r="I1601" i="2"/>
  <c r="H1602" i="2"/>
  <c r="I1733" i="2"/>
  <c r="H1734" i="2"/>
  <c r="H3462" i="2"/>
  <c r="I3461" i="2"/>
  <c r="H1850" i="2"/>
  <c r="I1849" i="2"/>
  <c r="H474" i="2"/>
  <c r="I473" i="2"/>
  <c r="I1969" i="2"/>
  <c r="H1970" i="2"/>
  <c r="H1777" i="2"/>
  <c r="I1776" i="2"/>
  <c r="N22" i="2"/>
  <c r="I1640" i="2"/>
  <c r="H1641" i="2"/>
  <c r="I3297" i="2"/>
  <c r="H3298" i="2"/>
  <c r="I3771" i="2"/>
  <c r="H3772" i="2"/>
  <c r="I2193" i="2"/>
  <c r="H2194" i="2"/>
  <c r="H3098" i="2"/>
  <c r="I3097" i="2"/>
  <c r="I1373" i="2"/>
  <c r="H1374" i="2"/>
  <c r="H3863" i="2"/>
  <c r="I3862" i="2"/>
  <c r="I2480" i="2"/>
  <c r="H2481" i="2"/>
  <c r="I2565" i="2"/>
  <c r="H2566" i="2"/>
  <c r="I1076" i="2"/>
  <c r="H1077" i="2"/>
  <c r="H2993" i="2"/>
  <c r="I2992" i="2"/>
  <c r="I2243" i="2"/>
  <c r="H2244" i="2"/>
  <c r="I2765" i="2"/>
  <c r="H2766" i="2"/>
  <c r="I256" i="2"/>
  <c r="H257" i="2"/>
  <c r="I3213" i="2"/>
  <c r="H3214" i="2"/>
  <c r="H2074" i="2"/>
  <c r="I2073" i="2"/>
  <c r="H2122" i="2"/>
  <c r="I2121" i="2"/>
  <c r="I1947" i="2"/>
  <c r="H1948" i="2"/>
  <c r="H3601" i="2"/>
  <c r="I3600" i="2"/>
  <c r="I288" i="2"/>
  <c r="H289" i="2"/>
  <c r="I359" i="2"/>
  <c r="H360" i="2"/>
  <c r="I1396" i="2"/>
  <c r="H1397" i="2"/>
  <c r="I4067" i="2"/>
  <c r="H4068" i="2"/>
  <c r="I89" i="2"/>
  <c r="H90" i="2"/>
  <c r="H1666" i="2"/>
  <c r="I1665" i="2"/>
  <c r="H2637" i="2"/>
  <c r="I2636" i="2"/>
  <c r="I2307" i="2"/>
  <c r="H2308" i="2"/>
  <c r="I2957" i="2"/>
  <c r="H2958" i="2"/>
  <c r="I2212" i="2"/>
  <c r="H2213" i="2"/>
  <c r="I17" i="2" l="1"/>
  <c r="O20" i="2" s="1"/>
  <c r="H18" i="2"/>
  <c r="H601" i="2"/>
  <c r="I600" i="2"/>
  <c r="I1176" i="2"/>
  <c r="H1177" i="2"/>
  <c r="I3734" i="2"/>
  <c r="H3735" i="2"/>
  <c r="I1278" i="2"/>
  <c r="H1279" i="2"/>
  <c r="I3272" i="2"/>
  <c r="H3273" i="2"/>
  <c r="H177" i="2"/>
  <c r="I176" i="2"/>
  <c r="I4018" i="2"/>
  <c r="H4019" i="2"/>
  <c r="I3556" i="2"/>
  <c r="H3557" i="2"/>
  <c r="H3441" i="2"/>
  <c r="I3440" i="2"/>
  <c r="I3700" i="2"/>
  <c r="H3701" i="2"/>
  <c r="H4128" i="2"/>
  <c r="I4127" i="2"/>
  <c r="I3647" i="2"/>
  <c r="H3648" i="2"/>
  <c r="H2401" i="2"/>
  <c r="I2400" i="2"/>
  <c r="I1500" i="2"/>
  <c r="H1501" i="2"/>
  <c r="I1005" i="2"/>
  <c r="H1006" i="2"/>
  <c r="I4187" i="2"/>
  <c r="H4188" i="2"/>
  <c r="H1452" i="2"/>
  <c r="I1451" i="2"/>
  <c r="H3963" i="2"/>
  <c r="I3962" i="2"/>
  <c r="I2736" i="2"/>
  <c r="H2737" i="2"/>
  <c r="H2717" i="2"/>
  <c r="I2716" i="2"/>
  <c r="H3922" i="2"/>
  <c r="I3921" i="2"/>
  <c r="I1884" i="2"/>
  <c r="H1885" i="2"/>
  <c r="I2481" i="2"/>
  <c r="H2482" i="2"/>
  <c r="H2638" i="2"/>
  <c r="I2637" i="2"/>
  <c r="I1397" i="2"/>
  <c r="H1398" i="2"/>
  <c r="I1213" i="2"/>
  <c r="H1214" i="2"/>
  <c r="I2074" i="2"/>
  <c r="H2075" i="2"/>
  <c r="I2308" i="2"/>
  <c r="H2309" i="2"/>
  <c r="I3214" i="2"/>
  <c r="H3215" i="2"/>
  <c r="I2566" i="2"/>
  <c r="H2567" i="2"/>
  <c r="I3098" i="2"/>
  <c r="H3099" i="2"/>
  <c r="I2037" i="2"/>
  <c r="H2038" i="2"/>
  <c r="H2767" i="2"/>
  <c r="I2766" i="2"/>
  <c r="H739" i="2"/>
  <c r="I738" i="2"/>
  <c r="H2214" i="2"/>
  <c r="I2213" i="2"/>
  <c r="H2195" i="2"/>
  <c r="I2195" i="2" s="1"/>
  <c r="I2194" i="2"/>
  <c r="I474" i="2"/>
  <c r="H475" i="2"/>
  <c r="I3462" i="2"/>
  <c r="H3463" i="2"/>
  <c r="H3299" i="2"/>
  <c r="I3298" i="2"/>
  <c r="I2993" i="2"/>
  <c r="H2994" i="2"/>
  <c r="H1642" i="2"/>
  <c r="I1641" i="2"/>
  <c r="H290" i="2"/>
  <c r="I289" i="2"/>
  <c r="I1850" i="2"/>
  <c r="H1851" i="2"/>
  <c r="I90" i="2"/>
  <c r="H91" i="2"/>
  <c r="H1949" i="2"/>
  <c r="I1948" i="2"/>
  <c r="I257" i="2"/>
  <c r="H258" i="2"/>
  <c r="H1735" i="2"/>
  <c r="I1734" i="2"/>
  <c r="H1078" i="2"/>
  <c r="I1077" i="2"/>
  <c r="I1666" i="2"/>
  <c r="H1667" i="2"/>
  <c r="I3601" i="2"/>
  <c r="H3602" i="2"/>
  <c r="H2959" i="2"/>
  <c r="I2958" i="2"/>
  <c r="I2122" i="2"/>
  <c r="H2123" i="2"/>
  <c r="H3773" i="2"/>
  <c r="I3772" i="2"/>
  <c r="N23" i="2"/>
  <c r="I3354" i="2"/>
  <c r="H3355" i="2"/>
  <c r="I1930" i="2"/>
  <c r="H1931" i="2"/>
  <c r="I1777" i="2"/>
  <c r="H1778" i="2"/>
  <c r="I1341" i="2"/>
  <c r="H1342" i="2"/>
  <c r="H361" i="2"/>
  <c r="I360" i="2"/>
  <c r="I3863" i="2"/>
  <c r="H3864" i="2"/>
  <c r="I1970" i="2"/>
  <c r="H1971" i="2"/>
  <c r="I1374" i="2"/>
  <c r="H1375" i="2"/>
  <c r="I4068" i="2"/>
  <c r="H4069" i="2"/>
  <c r="H2245" i="2"/>
  <c r="I2244" i="2"/>
  <c r="H1603" i="2"/>
  <c r="I1602" i="2"/>
  <c r="H602" i="2" l="1"/>
  <c r="I601" i="2"/>
  <c r="I18" i="2"/>
  <c r="H19" i="2"/>
  <c r="H1280" i="2"/>
  <c r="I1279" i="2"/>
  <c r="H3736" i="2"/>
  <c r="I3735" i="2"/>
  <c r="I1177" i="2"/>
  <c r="H1178" i="2"/>
  <c r="H2738" i="2"/>
  <c r="I2737" i="2"/>
  <c r="I4019" i="2"/>
  <c r="H4020" i="2"/>
  <c r="I3441" i="2"/>
  <c r="H3442" i="2"/>
  <c r="H1453" i="2"/>
  <c r="I1452" i="2"/>
  <c r="I1501" i="2"/>
  <c r="H1502" i="2"/>
  <c r="I3557" i="2"/>
  <c r="H3558" i="2"/>
  <c r="H2402" i="2"/>
  <c r="I2401" i="2"/>
  <c r="I1885" i="2"/>
  <c r="H1886" i="2"/>
  <c r="H4189" i="2"/>
  <c r="I4188" i="2"/>
  <c r="I3963" i="2"/>
  <c r="H3964" i="2"/>
  <c r="I3648" i="2"/>
  <c r="H3649" i="2"/>
  <c r="H4129" i="2"/>
  <c r="I4128" i="2"/>
  <c r="H178" i="2"/>
  <c r="I177" i="2"/>
  <c r="I1006" i="2"/>
  <c r="H1007" i="2"/>
  <c r="H3702" i="2"/>
  <c r="I3701" i="2"/>
  <c r="H3274" i="2"/>
  <c r="I3273" i="2"/>
  <c r="H2718" i="2"/>
  <c r="I2717" i="2"/>
  <c r="I3922" i="2"/>
  <c r="H3923" i="2"/>
  <c r="I2994" i="2"/>
  <c r="H2995" i="2"/>
  <c r="I2767" i="2"/>
  <c r="H2768" i="2"/>
  <c r="I1851" i="2"/>
  <c r="H1852" i="2"/>
  <c r="I1398" i="2"/>
  <c r="H1399" i="2"/>
  <c r="H3774" i="2"/>
  <c r="I3773" i="2"/>
  <c r="I361" i="2"/>
  <c r="H362" i="2"/>
  <c r="H259" i="2"/>
  <c r="I258" i="2"/>
  <c r="I2038" i="2"/>
  <c r="H2039" i="2"/>
  <c r="I2075" i="2"/>
  <c r="H2076" i="2"/>
  <c r="I475" i="2"/>
  <c r="H476" i="2"/>
  <c r="I739" i="2"/>
  <c r="H740" i="2"/>
  <c r="H1215" i="2"/>
  <c r="I1214" i="2"/>
  <c r="I290" i="2"/>
  <c r="H291" i="2"/>
  <c r="I91" i="2"/>
  <c r="H92" i="2"/>
  <c r="I2567" i="2"/>
  <c r="H2568" i="2"/>
  <c r="I2482" i="2"/>
  <c r="H2483" i="2"/>
  <c r="I1342" i="2"/>
  <c r="H1343" i="2"/>
  <c r="H1079" i="2"/>
  <c r="I1078" i="2"/>
  <c r="I3099" i="2"/>
  <c r="H3100" i="2"/>
  <c r="I1949" i="2"/>
  <c r="H1950" i="2"/>
  <c r="I3299" i="2"/>
  <c r="H3300" i="2"/>
  <c r="I1375" i="2"/>
  <c r="H1376" i="2"/>
  <c r="I1931" i="2"/>
  <c r="H1932" i="2"/>
  <c r="I1932" i="2" s="1"/>
  <c r="I2959" i="2"/>
  <c r="H2960" i="2"/>
  <c r="I1603" i="2"/>
  <c r="H1604" i="2"/>
  <c r="I1667" i="2"/>
  <c r="H1668" i="2"/>
  <c r="I2309" i="2"/>
  <c r="H2310" i="2"/>
  <c r="H3865" i="2"/>
  <c r="I3864" i="2"/>
  <c r="N24" i="2"/>
  <c r="I2214" i="2"/>
  <c r="H2215" i="2"/>
  <c r="I2638" i="2"/>
  <c r="H2639" i="2"/>
  <c r="I2123" i="2"/>
  <c r="H2124" i="2"/>
  <c r="I4069" i="2"/>
  <c r="H4070" i="2"/>
  <c r="I1778" i="2"/>
  <c r="H1779" i="2"/>
  <c r="H3603" i="2"/>
  <c r="I3602" i="2"/>
  <c r="I3463" i="2"/>
  <c r="H3464" i="2"/>
  <c r="I3215" i="2"/>
  <c r="H3216" i="2"/>
  <c r="I1735" i="2"/>
  <c r="H1736" i="2"/>
  <c r="I2245" i="2"/>
  <c r="H2246" i="2"/>
  <c r="I1971" i="2"/>
  <c r="H1972" i="2"/>
  <c r="I3355" i="2"/>
  <c r="H3356" i="2"/>
  <c r="I1642" i="2"/>
  <c r="H1643" i="2"/>
  <c r="I19" i="2" l="1"/>
  <c r="H20" i="2"/>
  <c r="O21" i="2"/>
  <c r="O22" i="2"/>
  <c r="I602" i="2"/>
  <c r="H603" i="2"/>
  <c r="I1178" i="2"/>
  <c r="H1179" i="2"/>
  <c r="I3736" i="2"/>
  <c r="H3737" i="2"/>
  <c r="I1280" i="2"/>
  <c r="H1281" i="2"/>
  <c r="I3702" i="2"/>
  <c r="H3703" i="2"/>
  <c r="H1008" i="2"/>
  <c r="I1007" i="2"/>
  <c r="H3275" i="2"/>
  <c r="I3274" i="2"/>
  <c r="H4190" i="2"/>
  <c r="I4189" i="2"/>
  <c r="I3649" i="2"/>
  <c r="H3650" i="2"/>
  <c r="H3924" i="2"/>
  <c r="I3923" i="2"/>
  <c r="H1887" i="2"/>
  <c r="I1886" i="2"/>
  <c r="I4020" i="2"/>
  <c r="H4021" i="2"/>
  <c r="I1453" i="2"/>
  <c r="H1454" i="2"/>
  <c r="H179" i="2"/>
  <c r="I178" i="2"/>
  <c r="H1503" i="2"/>
  <c r="I1502" i="2"/>
  <c r="I3442" i="2"/>
  <c r="H3443" i="2"/>
  <c r="I3558" i="2"/>
  <c r="H3559" i="2"/>
  <c r="I3964" i="2"/>
  <c r="H3965" i="2"/>
  <c r="I2718" i="2"/>
  <c r="H2719" i="2"/>
  <c r="I2719" i="2" s="1"/>
  <c r="I4129" i="2"/>
  <c r="H4130" i="2"/>
  <c r="H2403" i="2"/>
  <c r="I2402" i="2"/>
  <c r="I2738" i="2"/>
  <c r="H2739" i="2"/>
  <c r="I2768" i="2"/>
  <c r="H2769" i="2"/>
  <c r="I3216" i="2"/>
  <c r="H3217" i="2"/>
  <c r="I362" i="2"/>
  <c r="H363" i="2"/>
  <c r="H93" i="2"/>
  <c r="I92" i="2"/>
  <c r="I2076" i="2"/>
  <c r="H2077" i="2"/>
  <c r="I3774" i="2"/>
  <c r="H3775" i="2"/>
  <c r="I2215" i="2"/>
  <c r="H2216" i="2"/>
  <c r="H1853" i="2"/>
  <c r="I1852" i="2"/>
  <c r="I259" i="2"/>
  <c r="H260" i="2"/>
  <c r="I1643" i="2"/>
  <c r="H1644" i="2"/>
  <c r="I1343" i="2"/>
  <c r="H1344" i="2"/>
  <c r="I1950" i="2"/>
  <c r="H1951" i="2"/>
  <c r="H1973" i="2"/>
  <c r="I1972" i="2"/>
  <c r="I2124" i="2"/>
  <c r="H2125" i="2"/>
  <c r="I2995" i="2"/>
  <c r="H2996" i="2"/>
  <c r="I2310" i="2"/>
  <c r="H2311" i="2"/>
  <c r="I3464" i="2"/>
  <c r="H3465" i="2"/>
  <c r="N25" i="2"/>
  <c r="I2039" i="2"/>
  <c r="H2040" i="2"/>
  <c r="I2568" i="2"/>
  <c r="H2569" i="2"/>
  <c r="I1215" i="2"/>
  <c r="H1216" i="2"/>
  <c r="I1079" i="2"/>
  <c r="H1080" i="2"/>
  <c r="H3301" i="2"/>
  <c r="I3300" i="2"/>
  <c r="H3357" i="2"/>
  <c r="I3356" i="2"/>
  <c r="H3866" i="2"/>
  <c r="I3865" i="2"/>
  <c r="I2960" i="2"/>
  <c r="H2961" i="2"/>
  <c r="I1668" i="2"/>
  <c r="H1669" i="2"/>
  <c r="I3100" i="2"/>
  <c r="H3101" i="2"/>
  <c r="I2483" i="2"/>
  <c r="H2484" i="2"/>
  <c r="I1736" i="2"/>
  <c r="H1737" i="2"/>
  <c r="I3603" i="2"/>
  <c r="H3604" i="2"/>
  <c r="I1779" i="2"/>
  <c r="H1780" i="2"/>
  <c r="I740" i="2"/>
  <c r="H741" i="2"/>
  <c r="H4071" i="2"/>
  <c r="I4070" i="2"/>
  <c r="H477" i="2"/>
  <c r="I476" i="2"/>
  <c r="H2247" i="2"/>
  <c r="I2246" i="2"/>
  <c r="I2639" i="2"/>
  <c r="H2640" i="2"/>
  <c r="I291" i="2"/>
  <c r="H292" i="2"/>
  <c r="I1399" i="2"/>
  <c r="H1400" i="2"/>
  <c r="I1604" i="2"/>
  <c r="H1605" i="2"/>
  <c r="H1377" i="2"/>
  <c r="I1376" i="2"/>
  <c r="I603" i="2" l="1"/>
  <c r="H604" i="2"/>
  <c r="I20" i="2"/>
  <c r="H21" i="2"/>
  <c r="O23" i="2"/>
  <c r="I1281" i="2"/>
  <c r="H1282" i="2"/>
  <c r="H3738" i="2"/>
  <c r="I3737" i="2"/>
  <c r="I1179" i="2"/>
  <c r="H1180" i="2"/>
  <c r="I4130" i="2"/>
  <c r="H4131" i="2"/>
  <c r="H180" i="2"/>
  <c r="I179" i="2"/>
  <c r="I3559" i="2"/>
  <c r="H3560" i="2"/>
  <c r="I4021" i="2"/>
  <c r="H4022" i="2"/>
  <c r="I3650" i="2"/>
  <c r="H3651" i="2"/>
  <c r="H3966" i="2"/>
  <c r="I3965" i="2"/>
  <c r="I3275" i="2"/>
  <c r="H3276" i="2"/>
  <c r="H2740" i="2"/>
  <c r="I2739" i="2"/>
  <c r="I3443" i="2"/>
  <c r="H3444" i="2"/>
  <c r="I3444" i="2" s="1"/>
  <c r="I1454" i="2"/>
  <c r="H1455" i="2"/>
  <c r="I1887" i="2"/>
  <c r="H1888" i="2"/>
  <c r="H1009" i="2"/>
  <c r="I1008" i="2"/>
  <c r="I3703" i="2"/>
  <c r="H3704" i="2"/>
  <c r="I4190" i="2"/>
  <c r="H4191" i="2"/>
  <c r="I2403" i="2"/>
  <c r="H2404" i="2"/>
  <c r="H1504" i="2"/>
  <c r="I1503" i="2"/>
  <c r="H3925" i="2"/>
  <c r="I3924" i="2"/>
  <c r="H2485" i="2"/>
  <c r="I2484" i="2"/>
  <c r="I2040" i="2"/>
  <c r="H2041" i="2"/>
  <c r="I3775" i="2"/>
  <c r="H3776" i="2"/>
  <c r="I2640" i="2"/>
  <c r="H2641" i="2"/>
  <c r="I3101" i="2"/>
  <c r="H3102" i="2"/>
  <c r="N26" i="2"/>
  <c r="I1951" i="2"/>
  <c r="H1952" i="2"/>
  <c r="H1378" i="2"/>
  <c r="I1377" i="2"/>
  <c r="I1216" i="2"/>
  <c r="H1217" i="2"/>
  <c r="H261" i="2"/>
  <c r="I260" i="2"/>
  <c r="H742" i="2"/>
  <c r="I741" i="2"/>
  <c r="H2126" i="2"/>
  <c r="I2125" i="2"/>
  <c r="H3218" i="2"/>
  <c r="I3217" i="2"/>
  <c r="H2078" i="2"/>
  <c r="I2077" i="2"/>
  <c r="I4071" i="2"/>
  <c r="H4072" i="2"/>
  <c r="I2311" i="2"/>
  <c r="H2312" i="2"/>
  <c r="I2247" i="2"/>
  <c r="H2248" i="2"/>
  <c r="I2569" i="2"/>
  <c r="H2570" i="2"/>
  <c r="I93" i="2"/>
  <c r="H94" i="2"/>
  <c r="I363" i="2"/>
  <c r="H364" i="2"/>
  <c r="I1605" i="2"/>
  <c r="H1606" i="2"/>
  <c r="I1344" i="2"/>
  <c r="H1345" i="2"/>
  <c r="H3466" i="2"/>
  <c r="I3465" i="2"/>
  <c r="I1080" i="2"/>
  <c r="H1081" i="2"/>
  <c r="I1644" i="2"/>
  <c r="H1645" i="2"/>
  <c r="I2961" i="2"/>
  <c r="H2962" i="2"/>
  <c r="I1400" i="2"/>
  <c r="H1401" i="2"/>
  <c r="I1780" i="2"/>
  <c r="H1781" i="2"/>
  <c r="I2769" i="2"/>
  <c r="H2770" i="2"/>
  <c r="I3604" i="2"/>
  <c r="H3605" i="2"/>
  <c r="H3358" i="2"/>
  <c r="I3357" i="2"/>
  <c r="I1853" i="2"/>
  <c r="H1854" i="2"/>
  <c r="H2217" i="2"/>
  <c r="I2216" i="2"/>
  <c r="H1738" i="2"/>
  <c r="I1737" i="2"/>
  <c r="I3301" i="2"/>
  <c r="H3302" i="2"/>
  <c r="I1669" i="2"/>
  <c r="H1670" i="2"/>
  <c r="I3866" i="2"/>
  <c r="H3867" i="2"/>
  <c r="I292" i="2"/>
  <c r="H293" i="2"/>
  <c r="I477" i="2"/>
  <c r="H478" i="2"/>
  <c r="H2997" i="2"/>
  <c r="I2996" i="2"/>
  <c r="I1973" i="2"/>
  <c r="H1974" i="2"/>
  <c r="I604" i="2" l="1"/>
  <c r="H605" i="2"/>
  <c r="I21" i="2"/>
  <c r="H22" i="2"/>
  <c r="I1180" i="2"/>
  <c r="H1181" i="2"/>
  <c r="H3739" i="2"/>
  <c r="I3738" i="2"/>
  <c r="H1283" i="2"/>
  <c r="I1282" i="2"/>
  <c r="H2405" i="2"/>
  <c r="I2404" i="2"/>
  <c r="I2740" i="2"/>
  <c r="H2741" i="2"/>
  <c r="H3705" i="2"/>
  <c r="I3704" i="2"/>
  <c r="I3276" i="2"/>
  <c r="H3277" i="2"/>
  <c r="H3561" i="2"/>
  <c r="I3560" i="2"/>
  <c r="H1505" i="2"/>
  <c r="I1504" i="2"/>
  <c r="I1455" i="2"/>
  <c r="H1456" i="2"/>
  <c r="I3966" i="2"/>
  <c r="H3967" i="2"/>
  <c r="I4191" i="2"/>
  <c r="H4192" i="2"/>
  <c r="H1010" i="2"/>
  <c r="I1009" i="2"/>
  <c r="H181" i="2"/>
  <c r="I180" i="2"/>
  <c r="H1889" i="2"/>
  <c r="I1888" i="2"/>
  <c r="I4131" i="2"/>
  <c r="H4132" i="2"/>
  <c r="H3652" i="2"/>
  <c r="I3651" i="2"/>
  <c r="I4022" i="2"/>
  <c r="H4023" i="2"/>
  <c r="H3926" i="2"/>
  <c r="I3925" i="2"/>
  <c r="I3776" i="2"/>
  <c r="H3777" i="2"/>
  <c r="I3605" i="2"/>
  <c r="H3606" i="2"/>
  <c r="I3302" i="2"/>
  <c r="H3303" i="2"/>
  <c r="I364" i="2"/>
  <c r="H365" i="2"/>
  <c r="I3102" i="2"/>
  <c r="H3103" i="2"/>
  <c r="H1402" i="2"/>
  <c r="I1401" i="2"/>
  <c r="I1081" i="2"/>
  <c r="H1082" i="2"/>
  <c r="I3867" i="2"/>
  <c r="H3868" i="2"/>
  <c r="I2126" i="2"/>
  <c r="H2127" i="2"/>
  <c r="N27" i="2"/>
  <c r="H1671" i="2"/>
  <c r="I1670" i="2"/>
  <c r="H1346" i="2"/>
  <c r="I1345" i="2"/>
  <c r="I2641" i="2"/>
  <c r="H2642" i="2"/>
  <c r="I2997" i="2"/>
  <c r="H2998" i="2"/>
  <c r="H2571" i="2"/>
  <c r="I2570" i="2"/>
  <c r="H3219" i="2"/>
  <c r="I3218" i="2"/>
  <c r="H1975" i="2"/>
  <c r="I1974" i="2"/>
  <c r="I2217" i="2"/>
  <c r="H2218" i="2"/>
  <c r="H2313" i="2"/>
  <c r="I2312" i="2"/>
  <c r="I2485" i="2"/>
  <c r="H2486" i="2"/>
  <c r="H2963" i="2"/>
  <c r="I2962" i="2"/>
  <c r="I94" i="2"/>
  <c r="H95" i="2"/>
  <c r="H479" i="2"/>
  <c r="I478" i="2"/>
  <c r="I4072" i="2"/>
  <c r="H4073" i="2"/>
  <c r="I3358" i="2"/>
  <c r="H3359" i="2"/>
  <c r="H2771" i="2"/>
  <c r="I2770" i="2"/>
  <c r="I1738" i="2"/>
  <c r="H1739" i="2"/>
  <c r="H1646" i="2"/>
  <c r="I1645" i="2"/>
  <c r="I3466" i="2"/>
  <c r="H3467" i="2"/>
  <c r="H2249" i="2"/>
  <c r="I2248" i="2"/>
  <c r="I1854" i="2"/>
  <c r="H1855" i="2"/>
  <c r="I1606" i="2"/>
  <c r="H1607" i="2"/>
  <c r="I742" i="2"/>
  <c r="H743" i="2"/>
  <c r="I1781" i="2"/>
  <c r="H1782" i="2"/>
  <c r="H294" i="2"/>
  <c r="I293" i="2"/>
  <c r="H1218" i="2"/>
  <c r="I1217" i="2"/>
  <c r="H1379" i="2"/>
  <c r="I1378" i="2"/>
  <c r="H2042" i="2"/>
  <c r="I2041" i="2"/>
  <c r="I2078" i="2"/>
  <c r="H2079" i="2"/>
  <c r="H262" i="2"/>
  <c r="I261" i="2"/>
  <c r="I1952" i="2"/>
  <c r="H1953" i="2"/>
  <c r="H23" i="2" l="1"/>
  <c r="I22" i="2"/>
  <c r="O24" i="2"/>
  <c r="O25" i="2"/>
  <c r="H606" i="2"/>
  <c r="I605" i="2"/>
  <c r="H1284" i="2"/>
  <c r="I1283" i="2"/>
  <c r="H3740" i="2"/>
  <c r="I3739" i="2"/>
  <c r="I1181" i="2"/>
  <c r="H1182" i="2"/>
  <c r="H3927" i="2"/>
  <c r="I3926" i="2"/>
  <c r="I1010" i="2"/>
  <c r="H1011" i="2"/>
  <c r="H3562" i="2"/>
  <c r="I3561" i="2"/>
  <c r="H4193" i="2"/>
  <c r="I4192" i="2"/>
  <c r="I3277" i="2"/>
  <c r="H3278" i="2"/>
  <c r="I3652" i="2"/>
  <c r="H3653" i="2"/>
  <c r="H3706" i="2"/>
  <c r="I3705" i="2"/>
  <c r="I181" i="2"/>
  <c r="H182" i="2"/>
  <c r="I4132" i="2"/>
  <c r="H4133" i="2"/>
  <c r="H2742" i="2"/>
  <c r="I2741" i="2"/>
  <c r="I1505" i="2"/>
  <c r="H1506" i="2"/>
  <c r="I4023" i="2"/>
  <c r="H4024" i="2"/>
  <c r="I3967" i="2"/>
  <c r="H3968" i="2"/>
  <c r="I1456" i="2"/>
  <c r="H1457" i="2"/>
  <c r="I1889" i="2"/>
  <c r="H1890" i="2"/>
  <c r="H2406" i="2"/>
  <c r="I2405" i="2"/>
  <c r="H2250" i="2"/>
  <c r="I2249" i="2"/>
  <c r="I3868" i="2"/>
  <c r="H3869" i="2"/>
  <c r="H2999" i="2"/>
  <c r="I2998" i="2"/>
  <c r="I1607" i="2"/>
  <c r="H1608" i="2"/>
  <c r="I1855" i="2"/>
  <c r="H1856" i="2"/>
  <c r="I95" i="2"/>
  <c r="H96" i="2"/>
  <c r="I2313" i="2"/>
  <c r="H2314" i="2"/>
  <c r="H1403" i="2"/>
  <c r="I1402" i="2"/>
  <c r="H2219" i="2"/>
  <c r="I2218" i="2"/>
  <c r="I1671" i="2"/>
  <c r="H1672" i="2"/>
  <c r="I365" i="2"/>
  <c r="H366" i="2"/>
  <c r="I262" i="2"/>
  <c r="H263" i="2"/>
  <c r="I743" i="2"/>
  <c r="H744" i="2"/>
  <c r="I3467" i="2"/>
  <c r="H3468" i="2"/>
  <c r="H4074" i="2"/>
  <c r="I4073" i="2"/>
  <c r="H2487" i="2"/>
  <c r="I2486" i="2"/>
  <c r="I2079" i="2"/>
  <c r="H2080" i="2"/>
  <c r="I479" i="2"/>
  <c r="H480" i="2"/>
  <c r="N28" i="2"/>
  <c r="I3103" i="2"/>
  <c r="H3104" i="2"/>
  <c r="I2042" i="2"/>
  <c r="H2043" i="2"/>
  <c r="I3359" i="2"/>
  <c r="H3360" i="2"/>
  <c r="I1975" i="2"/>
  <c r="H1976" i="2"/>
  <c r="I3777" i="2"/>
  <c r="H3778" i="2"/>
  <c r="I3303" i="2"/>
  <c r="H3304" i="2"/>
  <c r="H1219" i="2"/>
  <c r="I1218" i="2"/>
  <c r="I294" i="2"/>
  <c r="H295" i="2"/>
  <c r="H1647" i="2"/>
  <c r="I1646" i="2"/>
  <c r="I3606" i="2"/>
  <c r="H3607" i="2"/>
  <c r="H2643" i="2"/>
  <c r="I2642" i="2"/>
  <c r="I1346" i="2"/>
  <c r="H1347" i="2"/>
  <c r="I2127" i="2"/>
  <c r="H2128" i="2"/>
  <c r="I2571" i="2"/>
  <c r="H2572" i="2"/>
  <c r="I1082" i="2"/>
  <c r="H1083" i="2"/>
  <c r="H1783" i="2"/>
  <c r="I1782" i="2"/>
  <c r="I1739" i="2"/>
  <c r="H1740" i="2"/>
  <c r="I2771" i="2"/>
  <c r="H2772" i="2"/>
  <c r="H1954" i="2"/>
  <c r="I1954" i="2" s="1"/>
  <c r="I1953" i="2"/>
  <c r="I2963" i="2"/>
  <c r="H2964" i="2"/>
  <c r="I1379" i="2"/>
  <c r="H1380" i="2"/>
  <c r="I3219" i="2"/>
  <c r="H3220" i="2"/>
  <c r="H607" i="2" l="1"/>
  <c r="I606" i="2"/>
  <c r="H24" i="2"/>
  <c r="I23" i="2"/>
  <c r="I1182" i="2"/>
  <c r="H1183" i="2"/>
  <c r="H3741" i="2"/>
  <c r="I3740" i="2"/>
  <c r="I1284" i="2"/>
  <c r="H1285" i="2"/>
  <c r="I2406" i="2"/>
  <c r="H2407" i="2"/>
  <c r="I1457" i="2"/>
  <c r="H1458" i="2"/>
  <c r="H3654" i="2"/>
  <c r="I3653" i="2"/>
  <c r="H1891" i="2"/>
  <c r="I1890" i="2"/>
  <c r="I3562" i="2"/>
  <c r="H3563" i="2"/>
  <c r="H3969" i="2"/>
  <c r="I3968" i="2"/>
  <c r="H183" i="2"/>
  <c r="I182" i="2"/>
  <c r="I1011" i="2"/>
  <c r="H1012" i="2"/>
  <c r="H4134" i="2"/>
  <c r="I4133" i="2"/>
  <c r="H4025" i="2"/>
  <c r="I4024" i="2"/>
  <c r="I1506" i="2"/>
  <c r="H1507" i="2"/>
  <c r="H3279" i="2"/>
  <c r="I3279" i="2" s="1"/>
  <c r="I3278" i="2"/>
  <c r="I2742" i="2"/>
  <c r="H2743" i="2"/>
  <c r="H4194" i="2"/>
  <c r="I4193" i="2"/>
  <c r="H3707" i="2"/>
  <c r="I3706" i="2"/>
  <c r="I3927" i="2"/>
  <c r="H3928" i="2"/>
  <c r="H3469" i="2"/>
  <c r="I3468" i="2"/>
  <c r="I3607" i="2"/>
  <c r="H3608" i="2"/>
  <c r="I3304" i="2"/>
  <c r="H3305" i="2"/>
  <c r="H481" i="2"/>
  <c r="I480" i="2"/>
  <c r="I263" i="2"/>
  <c r="H264" i="2"/>
  <c r="I1219" i="2"/>
  <c r="H1220" i="2"/>
  <c r="I744" i="2"/>
  <c r="H745" i="2"/>
  <c r="I2999" i="2"/>
  <c r="H3000" i="2"/>
  <c r="I2964" i="2"/>
  <c r="H2965" i="2"/>
  <c r="I3104" i="2"/>
  <c r="H3105" i="2"/>
  <c r="I1647" i="2"/>
  <c r="H1648" i="2"/>
  <c r="I3220" i="2"/>
  <c r="H3221" i="2"/>
  <c r="I2772" i="2"/>
  <c r="H2773" i="2"/>
  <c r="H1977" i="2"/>
  <c r="I1976" i="2"/>
  <c r="H1381" i="2"/>
  <c r="I1381" i="2" s="1"/>
  <c r="I1380" i="2"/>
  <c r="I1740" i="2"/>
  <c r="H1741" i="2"/>
  <c r="I3778" i="2"/>
  <c r="H3779" i="2"/>
  <c r="H1673" i="2"/>
  <c r="I1672" i="2"/>
  <c r="H3870" i="2"/>
  <c r="I3869" i="2"/>
  <c r="I1083" i="2"/>
  <c r="H1084" i="2"/>
  <c r="I2572" i="2"/>
  <c r="H2573" i="2"/>
  <c r="H296" i="2"/>
  <c r="I295" i="2"/>
  <c r="I2487" i="2"/>
  <c r="H2488" i="2"/>
  <c r="I366" i="2"/>
  <c r="H367" i="2"/>
  <c r="I1856" i="2"/>
  <c r="H1857" i="2"/>
  <c r="I1403" i="2"/>
  <c r="H1404" i="2"/>
  <c r="I2314" i="2"/>
  <c r="H2315" i="2"/>
  <c r="I1783" i="2"/>
  <c r="H1784" i="2"/>
  <c r="I2080" i="2"/>
  <c r="H2081" i="2"/>
  <c r="H97" i="2"/>
  <c r="I96" i="2"/>
  <c r="I2250" i="2"/>
  <c r="H2251" i="2"/>
  <c r="I2643" i="2"/>
  <c r="H2644" i="2"/>
  <c r="H3361" i="2"/>
  <c r="I3360" i="2"/>
  <c r="I2128" i="2"/>
  <c r="H2129" i="2"/>
  <c r="N29" i="2"/>
  <c r="I2043" i="2"/>
  <c r="H2044" i="2"/>
  <c r="I1347" i="2"/>
  <c r="H1348" i="2"/>
  <c r="H4075" i="2"/>
  <c r="I4074" i="2"/>
  <c r="I2219" i="2"/>
  <c r="H2220" i="2"/>
  <c r="H1609" i="2"/>
  <c r="I1608" i="2"/>
  <c r="O26" i="2" l="1"/>
  <c r="O27" i="2"/>
  <c r="I24" i="2"/>
  <c r="H25" i="2"/>
  <c r="I607" i="2"/>
  <c r="H608" i="2"/>
  <c r="H1286" i="2"/>
  <c r="I1285" i="2"/>
  <c r="I3741" i="2"/>
  <c r="H3742" i="2"/>
  <c r="I1183" i="2"/>
  <c r="H1184" i="2"/>
  <c r="I3969" i="2"/>
  <c r="H3970" i="2"/>
  <c r="H4026" i="2"/>
  <c r="I4025" i="2"/>
  <c r="H3929" i="2"/>
  <c r="I3928" i="2"/>
  <c r="I3563" i="2"/>
  <c r="H3564" i="2"/>
  <c r="H4195" i="2"/>
  <c r="I4194" i="2"/>
  <c r="I4134" i="2"/>
  <c r="H4135" i="2"/>
  <c r="H3655" i="2"/>
  <c r="I3654" i="2"/>
  <c r="I1507" i="2"/>
  <c r="H1508" i="2"/>
  <c r="I3707" i="2"/>
  <c r="H3708" i="2"/>
  <c r="I2743" i="2"/>
  <c r="H2744" i="2"/>
  <c r="I1012" i="2"/>
  <c r="H1013" i="2"/>
  <c r="H1459" i="2"/>
  <c r="I1458" i="2"/>
  <c r="I1891" i="2"/>
  <c r="H1892" i="2"/>
  <c r="I2407" i="2"/>
  <c r="H2408" i="2"/>
  <c r="I183" i="2"/>
  <c r="H184" i="2"/>
  <c r="H2045" i="2"/>
  <c r="I2044" i="2"/>
  <c r="I2220" i="2"/>
  <c r="H2221" i="2"/>
  <c r="H1649" i="2"/>
  <c r="I1649" i="2" s="1"/>
  <c r="I1648" i="2"/>
  <c r="I2251" i="2"/>
  <c r="H2252" i="2"/>
  <c r="I296" i="2"/>
  <c r="H297" i="2"/>
  <c r="I4075" i="2"/>
  <c r="H4076" i="2"/>
  <c r="I3608" i="2"/>
  <c r="H3609" i="2"/>
  <c r="I1084" i="2"/>
  <c r="H1085" i="2"/>
  <c r="I3870" i="2"/>
  <c r="H3871" i="2"/>
  <c r="H1978" i="2"/>
  <c r="I1977" i="2"/>
  <c r="I2773" i="2"/>
  <c r="H2774" i="2"/>
  <c r="I481" i="2"/>
  <c r="H482" i="2"/>
  <c r="I2129" i="2"/>
  <c r="H2130" i="2"/>
  <c r="H3306" i="2"/>
  <c r="I3305" i="2"/>
  <c r="I1348" i="2"/>
  <c r="H1349" i="2"/>
  <c r="I3361" i="2"/>
  <c r="H3362" i="2"/>
  <c r="I1784" i="2"/>
  <c r="H1785" i="2"/>
  <c r="I367" i="2"/>
  <c r="H368" i="2"/>
  <c r="I3000" i="2"/>
  <c r="H3001" i="2"/>
  <c r="N30" i="2"/>
  <c r="I1673" i="2"/>
  <c r="H1674" i="2"/>
  <c r="I97" i="2"/>
  <c r="H98" i="2"/>
  <c r="I3105" i="2"/>
  <c r="H3106" i="2"/>
  <c r="I1741" i="2"/>
  <c r="H1742" i="2"/>
  <c r="H2645" i="2"/>
  <c r="I2644" i="2"/>
  <c r="H265" i="2"/>
  <c r="I264" i="2"/>
  <c r="I2573" i="2"/>
  <c r="H2574" i="2"/>
  <c r="I2081" i="2"/>
  <c r="H2082" i="2"/>
  <c r="H1405" i="2"/>
  <c r="I1404" i="2"/>
  <c r="I1220" i="2"/>
  <c r="H1221" i="2"/>
  <c r="I1609" i="2"/>
  <c r="H1610" i="2"/>
  <c r="I3779" i="2"/>
  <c r="H3780" i="2"/>
  <c r="I3221" i="2"/>
  <c r="H3222" i="2"/>
  <c r="H1858" i="2"/>
  <c r="I1857" i="2"/>
  <c r="H2966" i="2"/>
  <c r="I2965" i="2"/>
  <c r="I2315" i="2"/>
  <c r="H2316" i="2"/>
  <c r="H2489" i="2"/>
  <c r="I2488" i="2"/>
  <c r="I745" i="2"/>
  <c r="H746" i="2"/>
  <c r="H3470" i="2"/>
  <c r="I3469" i="2"/>
  <c r="O28" i="2" l="1"/>
  <c r="H609" i="2"/>
  <c r="I608" i="2"/>
  <c r="H26" i="2"/>
  <c r="I25" i="2"/>
  <c r="I1184" i="2"/>
  <c r="H1185" i="2"/>
  <c r="H3743" i="2"/>
  <c r="I3742" i="2"/>
  <c r="I1286" i="2"/>
  <c r="H1287" i="2"/>
  <c r="H185" i="2"/>
  <c r="I184" i="2"/>
  <c r="I2408" i="2"/>
  <c r="H2409" i="2"/>
  <c r="H1893" i="2"/>
  <c r="I1892" i="2"/>
  <c r="I1508" i="2"/>
  <c r="H1509" i="2"/>
  <c r="I4195" i="2"/>
  <c r="H4196" i="2"/>
  <c r="I3708" i="2"/>
  <c r="H3709" i="2"/>
  <c r="I1013" i="2"/>
  <c r="H1014" i="2"/>
  <c r="H3565" i="2"/>
  <c r="I3564" i="2"/>
  <c r="I3655" i="2"/>
  <c r="H3656" i="2"/>
  <c r="I4026" i="2"/>
  <c r="H4027" i="2"/>
  <c r="H2745" i="2"/>
  <c r="I2744" i="2"/>
  <c r="H3930" i="2"/>
  <c r="I3929" i="2"/>
  <c r="I4135" i="2"/>
  <c r="H4136" i="2"/>
  <c r="I3970" i="2"/>
  <c r="H3971" i="2"/>
  <c r="I1459" i="2"/>
  <c r="H1460" i="2"/>
  <c r="H2575" i="2"/>
  <c r="I2574" i="2"/>
  <c r="I265" i="2"/>
  <c r="H266" i="2"/>
  <c r="I482" i="2"/>
  <c r="H483" i="2"/>
  <c r="I98" i="2"/>
  <c r="H99" i="2"/>
  <c r="H3471" i="2"/>
  <c r="I3470" i="2"/>
  <c r="I3780" i="2"/>
  <c r="H3781" i="2"/>
  <c r="H2490" i="2"/>
  <c r="I2489" i="2"/>
  <c r="I3306" i="2"/>
  <c r="H3307" i="2"/>
  <c r="H1222" i="2"/>
  <c r="I1221" i="2"/>
  <c r="H1786" i="2"/>
  <c r="I1785" i="2"/>
  <c r="I2045" i="2"/>
  <c r="H2046" i="2"/>
  <c r="I3222" i="2"/>
  <c r="H3223" i="2"/>
  <c r="I1674" i="2"/>
  <c r="H1675" i="2"/>
  <c r="H2222" i="2"/>
  <c r="I2221" i="2"/>
  <c r="I1610" i="2"/>
  <c r="H1611" i="2"/>
  <c r="I368" i="2"/>
  <c r="H369" i="2"/>
  <c r="H2775" i="2"/>
  <c r="I2774" i="2"/>
  <c r="H2967" i="2"/>
  <c r="I2966" i="2"/>
  <c r="H1979" i="2"/>
  <c r="I1978" i="2"/>
  <c r="H298" i="2"/>
  <c r="I297" i="2"/>
  <c r="H2083" i="2"/>
  <c r="I2082" i="2"/>
  <c r="N31" i="2"/>
  <c r="I1349" i="2"/>
  <c r="H1350" i="2"/>
  <c r="H2131" i="2"/>
  <c r="I2130" i="2"/>
  <c r="H1086" i="2"/>
  <c r="I1085" i="2"/>
  <c r="H3002" i="2"/>
  <c r="I3001" i="2"/>
  <c r="H4077" i="2"/>
  <c r="I4076" i="2"/>
  <c r="I2645" i="2"/>
  <c r="H2646" i="2"/>
  <c r="H3363" i="2"/>
  <c r="I3362" i="2"/>
  <c r="I3871" i="2"/>
  <c r="H3872" i="2"/>
  <c r="I1858" i="2"/>
  <c r="H1859" i="2"/>
  <c r="I746" i="2"/>
  <c r="H747" i="2"/>
  <c r="H3610" i="2"/>
  <c r="I3609" i="2"/>
  <c r="H2317" i="2"/>
  <c r="I2316" i="2"/>
  <c r="H1743" i="2"/>
  <c r="I1742" i="2"/>
  <c r="I1405" i="2"/>
  <c r="H1406" i="2"/>
  <c r="H3107" i="2"/>
  <c r="I3106" i="2"/>
  <c r="I2252" i="2"/>
  <c r="H2253" i="2"/>
  <c r="H27" i="2" l="1"/>
  <c r="I26" i="2"/>
  <c r="H610" i="2"/>
  <c r="I609" i="2"/>
  <c r="I1287" i="2"/>
  <c r="H1288" i="2"/>
  <c r="I3743" i="2"/>
  <c r="H3744" i="2"/>
  <c r="I1185" i="2"/>
  <c r="H1186" i="2"/>
  <c r="I3971" i="2"/>
  <c r="H3972" i="2"/>
  <c r="I4136" i="2"/>
  <c r="H4137" i="2"/>
  <c r="I3709" i="2"/>
  <c r="H3710" i="2"/>
  <c r="H4197" i="2"/>
  <c r="I4196" i="2"/>
  <c r="I3565" i="2"/>
  <c r="H3566" i="2"/>
  <c r="I1893" i="2"/>
  <c r="H1894" i="2"/>
  <c r="H1461" i="2"/>
  <c r="I1460" i="2"/>
  <c r="H1510" i="2"/>
  <c r="I1509" i="2"/>
  <c r="I1014" i="2"/>
  <c r="H1015" i="2"/>
  <c r="H2410" i="2"/>
  <c r="I2409" i="2"/>
  <c r="I4027" i="2"/>
  <c r="H4028" i="2"/>
  <c r="I3930" i="2"/>
  <c r="H3931" i="2"/>
  <c r="I3656" i="2"/>
  <c r="H3657" i="2"/>
  <c r="I2745" i="2"/>
  <c r="H2746" i="2"/>
  <c r="H186" i="2"/>
  <c r="I185" i="2"/>
  <c r="I1611" i="2"/>
  <c r="H1612" i="2"/>
  <c r="I1979" i="2"/>
  <c r="H1980" i="2"/>
  <c r="I2046" i="2"/>
  <c r="H2047" i="2"/>
  <c r="I1350" i="2"/>
  <c r="H1351" i="2"/>
  <c r="N32" i="2"/>
  <c r="I2317" i="2"/>
  <c r="H2318" i="2"/>
  <c r="I1859" i="2"/>
  <c r="H1860" i="2"/>
  <c r="I2253" i="2"/>
  <c r="H2254" i="2"/>
  <c r="I3610" i="2"/>
  <c r="H3611" i="2"/>
  <c r="I3471" i="2"/>
  <c r="H3472" i="2"/>
  <c r="I298" i="2"/>
  <c r="H299" i="2"/>
  <c r="I1743" i="2"/>
  <c r="H1744" i="2"/>
  <c r="I2131" i="2"/>
  <c r="H2132" i="2"/>
  <c r="I1786" i="2"/>
  <c r="H1787" i="2"/>
  <c r="I3107" i="2"/>
  <c r="H3108" i="2"/>
  <c r="I3307" i="2"/>
  <c r="H3308" i="2"/>
  <c r="I266" i="2"/>
  <c r="H267" i="2"/>
  <c r="I2967" i="2"/>
  <c r="H2968" i="2"/>
  <c r="I483" i="2"/>
  <c r="H484" i="2"/>
  <c r="I2575" i="2"/>
  <c r="H2576" i="2"/>
  <c r="I3002" i="2"/>
  <c r="H3003" i="2"/>
  <c r="I4077" i="2"/>
  <c r="H4078" i="2"/>
  <c r="I747" i="2"/>
  <c r="H748" i="2"/>
  <c r="H1407" i="2"/>
  <c r="I1406" i="2"/>
  <c r="I2775" i="2"/>
  <c r="H2776" i="2"/>
  <c r="I99" i="2"/>
  <c r="H100" i="2"/>
  <c r="I2646" i="2"/>
  <c r="H2647" i="2"/>
  <c r="H1223" i="2"/>
  <c r="I1222" i="2"/>
  <c r="I3872" i="2"/>
  <c r="H3873" i="2"/>
  <c r="H370" i="2"/>
  <c r="I369" i="2"/>
  <c r="H2223" i="2"/>
  <c r="I2222" i="2"/>
  <c r="I2490" i="2"/>
  <c r="H2491" i="2"/>
  <c r="I3363" i="2"/>
  <c r="H3364" i="2"/>
  <c r="I1675" i="2"/>
  <c r="H1676" i="2"/>
  <c r="I1086" i="2"/>
  <c r="H1087" i="2"/>
  <c r="I2083" i="2"/>
  <c r="H2084" i="2"/>
  <c r="I3223" i="2"/>
  <c r="H3224" i="2"/>
  <c r="H3782" i="2"/>
  <c r="I3781" i="2"/>
  <c r="O30" i="2" l="1"/>
  <c r="I27" i="2"/>
  <c r="H28" i="2"/>
  <c r="H611" i="2"/>
  <c r="I610" i="2"/>
  <c r="O29" i="2"/>
  <c r="H1187" i="2"/>
  <c r="I1186" i="2"/>
  <c r="I3744" i="2"/>
  <c r="H3745" i="2"/>
  <c r="I1288" i="2"/>
  <c r="H1289" i="2"/>
  <c r="I1894" i="2"/>
  <c r="H1895" i="2"/>
  <c r="I3566" i="2"/>
  <c r="H3567" i="2"/>
  <c r="I186" i="2"/>
  <c r="H187" i="2"/>
  <c r="I2410" i="2"/>
  <c r="H2411" i="2"/>
  <c r="I1015" i="2"/>
  <c r="H1016" i="2"/>
  <c r="H4138" i="2"/>
  <c r="I4137" i="2"/>
  <c r="H1511" i="2"/>
  <c r="I1510" i="2"/>
  <c r="I4028" i="2"/>
  <c r="H4029" i="2"/>
  <c r="I4197" i="2"/>
  <c r="H4198" i="2"/>
  <c r="I2746" i="2"/>
  <c r="H2747" i="2"/>
  <c r="H3658" i="2"/>
  <c r="I3657" i="2"/>
  <c r="I3972" i="2"/>
  <c r="H3973" i="2"/>
  <c r="I3931" i="2"/>
  <c r="H3932" i="2"/>
  <c r="I3710" i="2"/>
  <c r="H3711" i="2"/>
  <c r="I1461" i="2"/>
  <c r="H1462" i="2"/>
  <c r="H2133" i="2"/>
  <c r="I2132" i="2"/>
  <c r="H2255" i="2"/>
  <c r="I2254" i="2"/>
  <c r="I2491" i="2"/>
  <c r="H2492" i="2"/>
  <c r="I100" i="2"/>
  <c r="H101" i="2"/>
  <c r="I299" i="2"/>
  <c r="H300" i="2"/>
  <c r="N33" i="2"/>
  <c r="I2047" i="2"/>
  <c r="H2048" i="2"/>
  <c r="I3873" i="2"/>
  <c r="H3874" i="2"/>
  <c r="I2647" i="2"/>
  <c r="H2648" i="2"/>
  <c r="I1860" i="2"/>
  <c r="H1861" i="2"/>
  <c r="H3783" i="2"/>
  <c r="I3782" i="2"/>
  <c r="I1980" i="2"/>
  <c r="H1981" i="2"/>
  <c r="I3611" i="2"/>
  <c r="H3612" i="2"/>
  <c r="H2777" i="2"/>
  <c r="I2776" i="2"/>
  <c r="H4079" i="2"/>
  <c r="I4078" i="2"/>
  <c r="I3003" i="2"/>
  <c r="H3004" i="2"/>
  <c r="H268" i="2"/>
  <c r="I267" i="2"/>
  <c r="I1612" i="2"/>
  <c r="H1613" i="2"/>
  <c r="I2223" i="2"/>
  <c r="H2224" i="2"/>
  <c r="I1223" i="2"/>
  <c r="H1224" i="2"/>
  <c r="I1407" i="2"/>
  <c r="H1408" i="2"/>
  <c r="I484" i="2"/>
  <c r="H485" i="2"/>
  <c r="I1787" i="2"/>
  <c r="H1788" i="2"/>
  <c r="H3225" i="2"/>
  <c r="I3224" i="2"/>
  <c r="I1676" i="2"/>
  <c r="H1677" i="2"/>
  <c r="I2318" i="2"/>
  <c r="H2319" i="2"/>
  <c r="I1087" i="2"/>
  <c r="H1088" i="2"/>
  <c r="I2084" i="2"/>
  <c r="H2085" i="2"/>
  <c r="H3365" i="2"/>
  <c r="I3364" i="2"/>
  <c r="I1744" i="2"/>
  <c r="H1745" i="2"/>
  <c r="H3473" i="2"/>
  <c r="I3472" i="2"/>
  <c r="I1351" i="2"/>
  <c r="H1352" i="2"/>
  <c r="H3309" i="2"/>
  <c r="I3308" i="2"/>
  <c r="I748" i="2"/>
  <c r="H749" i="2"/>
  <c r="I3108" i="2"/>
  <c r="H3109" i="2"/>
  <c r="I370" i="2"/>
  <c r="H371" i="2"/>
  <c r="I2576" i="2"/>
  <c r="H2577" i="2"/>
  <c r="H2969" i="2"/>
  <c r="I2968" i="2"/>
  <c r="I611" i="2" l="1"/>
  <c r="H612" i="2"/>
  <c r="I28" i="2"/>
  <c r="H29" i="2"/>
  <c r="O31" i="2"/>
  <c r="H1290" i="2"/>
  <c r="I1289" i="2"/>
  <c r="I3745" i="2"/>
  <c r="H3746" i="2"/>
  <c r="I1187" i="2"/>
  <c r="H1188" i="2"/>
  <c r="H4199" i="2"/>
  <c r="I4198" i="2"/>
  <c r="I4029" i="2"/>
  <c r="H4030" i="2"/>
  <c r="H3933" i="2"/>
  <c r="I3932" i="2"/>
  <c r="I3567" i="2"/>
  <c r="H3568" i="2"/>
  <c r="H1463" i="2"/>
  <c r="I1462" i="2"/>
  <c r="I3711" i="2"/>
  <c r="H3712" i="2"/>
  <c r="H1512" i="2"/>
  <c r="I1511" i="2"/>
  <c r="I2747" i="2"/>
  <c r="H2748" i="2"/>
  <c r="I187" i="2"/>
  <c r="H188" i="2"/>
  <c r="I3973" i="2"/>
  <c r="H3974" i="2"/>
  <c r="H1896" i="2"/>
  <c r="I1895" i="2"/>
  <c r="I1016" i="2"/>
  <c r="H1017" i="2"/>
  <c r="H4139" i="2"/>
  <c r="I4138" i="2"/>
  <c r="H2412" i="2"/>
  <c r="I2411" i="2"/>
  <c r="I3658" i="2"/>
  <c r="H3659" i="2"/>
  <c r="H2578" i="2"/>
  <c r="I2577" i="2"/>
  <c r="I3309" i="2"/>
  <c r="H3310" i="2"/>
  <c r="H486" i="2"/>
  <c r="I485" i="2"/>
  <c r="I1981" i="2"/>
  <c r="H1982" i="2"/>
  <c r="I2648" i="2"/>
  <c r="H2649" i="2"/>
  <c r="I1861" i="2"/>
  <c r="H1862" i="2"/>
  <c r="I2492" i="2"/>
  <c r="H2493" i="2"/>
  <c r="H750" i="2"/>
  <c r="I749" i="2"/>
  <c r="H2970" i="2"/>
  <c r="I2969" i="2"/>
  <c r="I1224" i="2"/>
  <c r="H1225" i="2"/>
  <c r="I2777" i="2"/>
  <c r="H2778" i="2"/>
  <c r="I3874" i="2"/>
  <c r="H3875" i="2"/>
  <c r="I2255" i="2"/>
  <c r="H2256" i="2"/>
  <c r="H372" i="2"/>
  <c r="I371" i="2"/>
  <c r="H1089" i="2"/>
  <c r="I1088" i="2"/>
  <c r="I1613" i="2"/>
  <c r="H1614" i="2"/>
  <c r="H3366" i="2"/>
  <c r="I3365" i="2"/>
  <c r="H3226" i="2"/>
  <c r="I3225" i="2"/>
  <c r="I4079" i="2"/>
  <c r="H4080" i="2"/>
  <c r="I1352" i="2"/>
  <c r="H1353" i="2"/>
  <c r="I2319" i="2"/>
  <c r="H2320" i="2"/>
  <c r="I1408" i="2"/>
  <c r="H1409" i="2"/>
  <c r="I2224" i="2"/>
  <c r="H2225" i="2"/>
  <c r="I268" i="2"/>
  <c r="H269" i="2"/>
  <c r="H3613" i="2"/>
  <c r="I3612" i="2"/>
  <c r="I3783" i="2"/>
  <c r="H3784" i="2"/>
  <c r="N34" i="2"/>
  <c r="I3109" i="2"/>
  <c r="H3110" i="2"/>
  <c r="I2085" i="2"/>
  <c r="H2086" i="2"/>
  <c r="I2133" i="2"/>
  <c r="H2134" i="2"/>
  <c r="I3473" i="2"/>
  <c r="H3474" i="2"/>
  <c r="I1745" i="2"/>
  <c r="H1746" i="2"/>
  <c r="I1677" i="2"/>
  <c r="H1678" i="2"/>
  <c r="I1788" i="2"/>
  <c r="H1789" i="2"/>
  <c r="I3004" i="2"/>
  <c r="H3005" i="2"/>
  <c r="H2049" i="2"/>
  <c r="I2048" i="2"/>
  <c r="I300" i="2"/>
  <c r="H301" i="2"/>
  <c r="H102" i="2"/>
  <c r="I101" i="2"/>
  <c r="I29" i="2" l="1"/>
  <c r="H30" i="2"/>
  <c r="O32" i="2"/>
  <c r="I612" i="2"/>
  <c r="H613" i="2"/>
  <c r="H1189" i="2"/>
  <c r="I1188" i="2"/>
  <c r="I3746" i="2"/>
  <c r="H3747" i="2"/>
  <c r="I1290" i="2"/>
  <c r="H1291" i="2"/>
  <c r="H1897" i="2"/>
  <c r="I1896" i="2"/>
  <c r="I1463" i="2"/>
  <c r="H1464" i="2"/>
  <c r="H3975" i="2"/>
  <c r="I3974" i="2"/>
  <c r="H3569" i="2"/>
  <c r="I3568" i="2"/>
  <c r="I3712" i="2"/>
  <c r="H3713" i="2"/>
  <c r="I4030" i="2"/>
  <c r="H4031" i="2"/>
  <c r="I1017" i="2"/>
  <c r="H1018" i="2"/>
  <c r="H2413" i="2"/>
  <c r="I2412" i="2"/>
  <c r="I3659" i="2"/>
  <c r="H3660" i="2"/>
  <c r="I188" i="2"/>
  <c r="H189" i="2"/>
  <c r="I3933" i="2"/>
  <c r="H3934" i="2"/>
  <c r="I2748" i="2"/>
  <c r="H2749" i="2"/>
  <c r="I4139" i="2"/>
  <c r="H4140" i="2"/>
  <c r="I1512" i="2"/>
  <c r="H1513" i="2"/>
  <c r="I4199" i="2"/>
  <c r="H4200" i="2"/>
  <c r="I1353" i="2"/>
  <c r="H1354" i="2"/>
  <c r="I2578" i="2"/>
  <c r="H2579" i="2"/>
  <c r="H3111" i="2"/>
  <c r="I3110" i="2"/>
  <c r="H1863" i="2"/>
  <c r="I1862" i="2"/>
  <c r="I486" i="2"/>
  <c r="H487" i="2"/>
  <c r="I3613" i="2"/>
  <c r="H3614" i="2"/>
  <c r="I1089" i="2"/>
  <c r="H1090" i="2"/>
  <c r="H2257" i="2"/>
  <c r="I2256" i="2"/>
  <c r="I2778" i="2"/>
  <c r="H2779" i="2"/>
  <c r="I1225" i="2"/>
  <c r="H1226" i="2"/>
  <c r="I2493" i="2"/>
  <c r="H2494" i="2"/>
  <c r="H1679" i="2"/>
  <c r="I1678" i="2"/>
  <c r="I3310" i="2"/>
  <c r="H3311" i="2"/>
  <c r="H1410" i="2"/>
  <c r="I1409" i="2"/>
  <c r="I2970" i="2"/>
  <c r="H2971" i="2"/>
  <c r="I1746" i="2"/>
  <c r="H1747" i="2"/>
  <c r="H3475" i="2"/>
  <c r="I3474" i="2"/>
  <c r="H302" i="2"/>
  <c r="I301" i="2"/>
  <c r="H2087" i="2"/>
  <c r="I2086" i="2"/>
  <c r="I372" i="2"/>
  <c r="H373" i="2"/>
  <c r="H103" i="2"/>
  <c r="I102" i="2"/>
  <c r="I3005" i="2"/>
  <c r="H3006" i="2"/>
  <c r="H270" i="2"/>
  <c r="I269" i="2"/>
  <c r="I1982" i="2"/>
  <c r="H1983" i="2"/>
  <c r="H751" i="2"/>
  <c r="I750" i="2"/>
  <c r="H2050" i="2"/>
  <c r="I2049" i="2"/>
  <c r="H1790" i="2"/>
  <c r="I1789" i="2"/>
  <c r="H2321" i="2"/>
  <c r="I2320" i="2"/>
  <c r="H4081" i="2"/>
  <c r="I4080" i="2"/>
  <c r="I3366" i="2"/>
  <c r="H3367" i="2"/>
  <c r="I3875" i="2"/>
  <c r="H3876" i="2"/>
  <c r="H2650" i="2"/>
  <c r="I2649" i="2"/>
  <c r="H3227" i="2"/>
  <c r="I3226" i="2"/>
  <c r="N35" i="2"/>
  <c r="H2135" i="2"/>
  <c r="I2134" i="2"/>
  <c r="H3785" i="2"/>
  <c r="I3784" i="2"/>
  <c r="H2226" i="2"/>
  <c r="I2225" i="2"/>
  <c r="H1615" i="2"/>
  <c r="I1614" i="2"/>
  <c r="I613" i="2" l="1"/>
  <c r="H614" i="2"/>
  <c r="H31" i="2"/>
  <c r="I30" i="2"/>
  <c r="I1291" i="2"/>
  <c r="H1292" i="2"/>
  <c r="H3748" i="2"/>
  <c r="I3747" i="2"/>
  <c r="I1189" i="2"/>
  <c r="H1190" i="2"/>
  <c r="H4141" i="2"/>
  <c r="I4140" i="2"/>
  <c r="H4201" i="2"/>
  <c r="I4200" i="2"/>
  <c r="I3975" i="2"/>
  <c r="H3976" i="2"/>
  <c r="H190" i="2"/>
  <c r="I189" i="2"/>
  <c r="I3713" i="2"/>
  <c r="H3714" i="2"/>
  <c r="I3569" i="2"/>
  <c r="H3570" i="2"/>
  <c r="I2749" i="2"/>
  <c r="H2750" i="2"/>
  <c r="I2750" i="2" s="1"/>
  <c r="I1464" i="2"/>
  <c r="H1465" i="2"/>
  <c r="H3661" i="2"/>
  <c r="I3660" i="2"/>
  <c r="I1513" i="2"/>
  <c r="H1514" i="2"/>
  <c r="I2413" i="2"/>
  <c r="H2414" i="2"/>
  <c r="I4031" i="2"/>
  <c r="H4032" i="2"/>
  <c r="H3935" i="2"/>
  <c r="I3934" i="2"/>
  <c r="H1019" i="2"/>
  <c r="I1018" i="2"/>
  <c r="H1898" i="2"/>
  <c r="I1897" i="2"/>
  <c r="H2322" i="2"/>
  <c r="I2321" i="2"/>
  <c r="H271" i="2"/>
  <c r="I270" i="2"/>
  <c r="I3475" i="2"/>
  <c r="H3476" i="2"/>
  <c r="I4081" i="2"/>
  <c r="H4082" i="2"/>
  <c r="I2971" i="2"/>
  <c r="H2972" i="2"/>
  <c r="I2257" i="2"/>
  <c r="H2258" i="2"/>
  <c r="I3227" i="2"/>
  <c r="H3228" i="2"/>
  <c r="I302" i="2"/>
  <c r="H303" i="2"/>
  <c r="I3614" i="2"/>
  <c r="H3615" i="2"/>
  <c r="I2226" i="2"/>
  <c r="H2227" i="2"/>
  <c r="I2227" i="2" s="1"/>
  <c r="I1983" i="2"/>
  <c r="H1984" i="2"/>
  <c r="H3786" i="2"/>
  <c r="I3785" i="2"/>
  <c r="N36" i="2"/>
  <c r="H1791" i="2"/>
  <c r="I1790" i="2"/>
  <c r="I1615" i="2"/>
  <c r="H1616" i="2"/>
  <c r="I2087" i="2"/>
  <c r="H2088" i="2"/>
  <c r="I1410" i="2"/>
  <c r="H1411" i="2"/>
  <c r="I751" i="2"/>
  <c r="H752" i="2"/>
  <c r="H1091" i="2"/>
  <c r="I1090" i="2"/>
  <c r="I2135" i="2"/>
  <c r="H2136" i="2"/>
  <c r="I3876" i="2"/>
  <c r="H3877" i="2"/>
  <c r="H2651" i="2"/>
  <c r="I2650" i="2"/>
  <c r="I1226" i="2"/>
  <c r="H1227" i="2"/>
  <c r="I487" i="2"/>
  <c r="H488" i="2"/>
  <c r="I2779" i="2"/>
  <c r="H2780" i="2"/>
  <c r="I1747" i="2"/>
  <c r="H1748" i="2"/>
  <c r="I1863" i="2"/>
  <c r="H1864" i="2"/>
  <c r="I103" i="2"/>
  <c r="H104" i="2"/>
  <c r="I1679" i="2"/>
  <c r="H1680" i="2"/>
  <c r="I3111" i="2"/>
  <c r="H3112" i="2"/>
  <c r="H374" i="2"/>
  <c r="I373" i="2"/>
  <c r="H3007" i="2"/>
  <c r="I3006" i="2"/>
  <c r="I2494" i="2"/>
  <c r="H2495" i="2"/>
  <c r="I3367" i="2"/>
  <c r="H3368" i="2"/>
  <c r="I2050" i="2"/>
  <c r="H2051" i="2"/>
  <c r="I3311" i="2"/>
  <c r="H3312" i="2"/>
  <c r="H1355" i="2"/>
  <c r="I1354" i="2"/>
  <c r="I2579" i="2"/>
  <c r="H2580" i="2"/>
  <c r="O33" i="2" l="1"/>
  <c r="O34" i="2"/>
  <c r="H32" i="2"/>
  <c r="I31" i="2"/>
  <c r="I614" i="2"/>
  <c r="H615" i="2"/>
  <c r="H1191" i="2"/>
  <c r="I1190" i="2"/>
  <c r="I3748" i="2"/>
  <c r="H3749" i="2"/>
  <c r="I1292" i="2"/>
  <c r="H1293" i="2"/>
  <c r="I1465" i="2"/>
  <c r="H1466" i="2"/>
  <c r="H191" i="2"/>
  <c r="I190" i="2"/>
  <c r="I3976" i="2"/>
  <c r="H3977" i="2"/>
  <c r="H4202" i="2"/>
  <c r="I4201" i="2"/>
  <c r="I3935" i="2"/>
  <c r="H3936" i="2"/>
  <c r="I4032" i="2"/>
  <c r="H4033" i="2"/>
  <c r="I3570" i="2"/>
  <c r="H3571" i="2"/>
  <c r="I3661" i="2"/>
  <c r="H3662" i="2"/>
  <c r="I4141" i="2"/>
  <c r="H4142" i="2"/>
  <c r="I2414" i="2"/>
  <c r="H2415" i="2"/>
  <c r="I3714" i="2"/>
  <c r="H3715" i="2"/>
  <c r="H1515" i="2"/>
  <c r="I1514" i="2"/>
  <c r="I1898" i="2"/>
  <c r="H1899" i="2"/>
  <c r="I1019" i="2"/>
  <c r="H1020" i="2"/>
  <c r="H4083" i="2"/>
  <c r="I4082" i="2"/>
  <c r="H489" i="2"/>
  <c r="I488" i="2"/>
  <c r="I2136" i="2"/>
  <c r="H2137" i="2"/>
  <c r="H1985" i="2"/>
  <c r="I1984" i="2"/>
  <c r="I2051" i="2"/>
  <c r="H2052" i="2"/>
  <c r="I1227" i="2"/>
  <c r="H1228" i="2"/>
  <c r="I1616" i="2"/>
  <c r="H1617" i="2"/>
  <c r="I3368" i="2"/>
  <c r="H3369" i="2"/>
  <c r="I1091" i="2"/>
  <c r="H1092" i="2"/>
  <c r="I1411" i="2"/>
  <c r="H1412" i="2"/>
  <c r="I3476" i="2"/>
  <c r="H3477" i="2"/>
  <c r="H105" i="2"/>
  <c r="I104" i="2"/>
  <c r="I303" i="2"/>
  <c r="H304" i="2"/>
  <c r="H3229" i="2"/>
  <c r="I3228" i="2"/>
  <c r="I1748" i="2"/>
  <c r="H1749" i="2"/>
  <c r="I1355" i="2"/>
  <c r="H1356" i="2"/>
  <c r="I1356" i="2" s="1"/>
  <c r="I3877" i="2"/>
  <c r="H3878" i="2"/>
  <c r="H753" i="2"/>
  <c r="I752" i="2"/>
  <c r="I1791" i="2"/>
  <c r="H1792" i="2"/>
  <c r="I2972" i="2"/>
  <c r="H2973" i="2"/>
  <c r="H1865" i="2"/>
  <c r="I1864" i="2"/>
  <c r="H3313" i="2"/>
  <c r="I3312" i="2"/>
  <c r="H2581" i="2"/>
  <c r="I2580" i="2"/>
  <c r="I2495" i="2"/>
  <c r="H2496" i="2"/>
  <c r="I374" i="2"/>
  <c r="H375" i="2"/>
  <c r="I3112" i="2"/>
  <c r="H3113" i="2"/>
  <c r="I2780" i="2"/>
  <c r="H2781" i="2"/>
  <c r="I271" i="2"/>
  <c r="H272" i="2"/>
  <c r="I272" i="2" s="1"/>
  <c r="I3007" i="2"/>
  <c r="H3008" i="2"/>
  <c r="I2651" i="2"/>
  <c r="H2652" i="2"/>
  <c r="I2088" i="2"/>
  <c r="H2089" i="2"/>
  <c r="I3615" i="2"/>
  <c r="H3616" i="2"/>
  <c r="H2259" i="2"/>
  <c r="I2258" i="2"/>
  <c r="H1681" i="2"/>
  <c r="I1680" i="2"/>
  <c r="N37" i="2"/>
  <c r="H3787" i="2"/>
  <c r="I3786" i="2"/>
  <c r="I2322" i="2"/>
  <c r="H2323" i="2"/>
  <c r="I615" i="2" l="1"/>
  <c r="H616" i="2"/>
  <c r="O35" i="2"/>
  <c r="H33" i="2"/>
  <c r="I32" i="2"/>
  <c r="I1293" i="2"/>
  <c r="H1294" i="2"/>
  <c r="I3749" i="2"/>
  <c r="H3750" i="2"/>
  <c r="I1191" i="2"/>
  <c r="H1192" i="2"/>
  <c r="I1899" i="2"/>
  <c r="H1900" i="2"/>
  <c r="I4142" i="2"/>
  <c r="H4143" i="2"/>
  <c r="H3978" i="2"/>
  <c r="I3977" i="2"/>
  <c r="I4033" i="2"/>
  <c r="H4034" i="2"/>
  <c r="I3936" i="2"/>
  <c r="H3937" i="2"/>
  <c r="H1021" i="2"/>
  <c r="I1020" i="2"/>
  <c r="I4202" i="2"/>
  <c r="H4203" i="2"/>
  <c r="H3663" i="2"/>
  <c r="I3662" i="2"/>
  <c r="H2416" i="2"/>
  <c r="I2415" i="2"/>
  <c r="I1515" i="2"/>
  <c r="H1516" i="2"/>
  <c r="H192" i="2"/>
  <c r="I191" i="2"/>
  <c r="I3571" i="2"/>
  <c r="H3572" i="2"/>
  <c r="H1467" i="2"/>
  <c r="I1466" i="2"/>
  <c r="I3715" i="2"/>
  <c r="H3716" i="2"/>
  <c r="I4083" i="2"/>
  <c r="H4084" i="2"/>
  <c r="I3229" i="2"/>
  <c r="H3230" i="2"/>
  <c r="H3617" i="2"/>
  <c r="I3616" i="2"/>
  <c r="I1792" i="2"/>
  <c r="H1793" i="2"/>
  <c r="H3370" i="2"/>
  <c r="I3369" i="2"/>
  <c r="H2138" i="2"/>
  <c r="I2137" i="2"/>
  <c r="I1865" i="2"/>
  <c r="H1866" i="2"/>
  <c r="H2090" i="2"/>
  <c r="I2089" i="2"/>
  <c r="I375" i="2"/>
  <c r="H376" i="2"/>
  <c r="I2973" i="2"/>
  <c r="H2974" i="2"/>
  <c r="H305" i="2"/>
  <c r="I304" i="2"/>
  <c r="H1413" i="2"/>
  <c r="I1412" i="2"/>
  <c r="I1681" i="2"/>
  <c r="H1682" i="2"/>
  <c r="H2653" i="2"/>
  <c r="I2652" i="2"/>
  <c r="I3008" i="2"/>
  <c r="H3009" i="2"/>
  <c r="I2581" i="2"/>
  <c r="H2582" i="2"/>
  <c r="I2496" i="2"/>
  <c r="H2497" i="2"/>
  <c r="H1093" i="2"/>
  <c r="I1092" i="2"/>
  <c r="I105" i="2"/>
  <c r="H106" i="2"/>
  <c r="H1986" i="2"/>
  <c r="I1985" i="2"/>
  <c r="I3787" i="2"/>
  <c r="H3788" i="2"/>
  <c r="H3478" i="2"/>
  <c r="I3477" i="2"/>
  <c r="H1618" i="2"/>
  <c r="I1617" i="2"/>
  <c r="I489" i="2"/>
  <c r="H490" i="2"/>
  <c r="I753" i="2"/>
  <c r="H754" i="2"/>
  <c r="I3313" i="2"/>
  <c r="H3314" i="2"/>
  <c r="H3114" i="2"/>
  <c r="I3113" i="2"/>
  <c r="I2052" i="2"/>
  <c r="H2053" i="2"/>
  <c r="I2323" i="2"/>
  <c r="H2324" i="2"/>
  <c r="N38" i="2"/>
  <c r="I2259" i="2"/>
  <c r="H2260" i="2"/>
  <c r="I2781" i="2"/>
  <c r="H2782" i="2"/>
  <c r="H3879" i="2"/>
  <c r="I3878" i="2"/>
  <c r="H1750" i="2"/>
  <c r="I1749" i="2"/>
  <c r="I1228" i="2"/>
  <c r="H1229" i="2"/>
  <c r="O36" i="2" l="1"/>
  <c r="H34" i="2"/>
  <c r="I33" i="2"/>
  <c r="I616" i="2"/>
  <c r="H617" i="2"/>
  <c r="H1193" i="2"/>
  <c r="I1192" i="2"/>
  <c r="H3751" i="2"/>
  <c r="I3750" i="2"/>
  <c r="I1294" i="2"/>
  <c r="H1295" i="2"/>
  <c r="H1517" i="2"/>
  <c r="I1516" i="2"/>
  <c r="I1467" i="2"/>
  <c r="H1468" i="2"/>
  <c r="H3664" i="2"/>
  <c r="I3663" i="2"/>
  <c r="H3979" i="2"/>
  <c r="I3978" i="2"/>
  <c r="I3572" i="2"/>
  <c r="H3573" i="2"/>
  <c r="I4203" i="2"/>
  <c r="H4204" i="2"/>
  <c r="I4143" i="2"/>
  <c r="H4144" i="2"/>
  <c r="I3937" i="2"/>
  <c r="H3938" i="2"/>
  <c r="H193" i="2"/>
  <c r="I192" i="2"/>
  <c r="I1900" i="2"/>
  <c r="H1901" i="2"/>
  <c r="H4035" i="2"/>
  <c r="I4034" i="2"/>
  <c r="H3717" i="2"/>
  <c r="I3716" i="2"/>
  <c r="H2417" i="2"/>
  <c r="I2416" i="2"/>
  <c r="I1021" i="2"/>
  <c r="H1022" i="2"/>
  <c r="H1867" i="2"/>
  <c r="I1867" i="2" s="1"/>
  <c r="I1866" i="2"/>
  <c r="I3617" i="2"/>
  <c r="H3618" i="2"/>
  <c r="I2497" i="2"/>
  <c r="H2498" i="2"/>
  <c r="I2782" i="2"/>
  <c r="H2783" i="2"/>
  <c r="N39" i="2"/>
  <c r="I1618" i="2"/>
  <c r="H1619" i="2"/>
  <c r="I4084" i="2"/>
  <c r="H4085" i="2"/>
  <c r="I1229" i="2"/>
  <c r="H1230" i="2"/>
  <c r="H755" i="2"/>
  <c r="I754" i="2"/>
  <c r="I1682" i="2"/>
  <c r="H1683" i="2"/>
  <c r="H1751" i="2"/>
  <c r="I1750" i="2"/>
  <c r="I1413" i="2"/>
  <c r="H1414" i="2"/>
  <c r="I2138" i="2"/>
  <c r="H2139" i="2"/>
  <c r="I3879" i="2"/>
  <c r="H3880" i="2"/>
  <c r="I2260" i="2"/>
  <c r="H2261" i="2"/>
  <c r="I3114" i="2"/>
  <c r="H3115" i="2"/>
  <c r="H306" i="2"/>
  <c r="I305" i="2"/>
  <c r="H3371" i="2"/>
  <c r="I3370" i="2"/>
  <c r="H491" i="2"/>
  <c r="I490" i="2"/>
  <c r="H1987" i="2"/>
  <c r="I1986" i="2"/>
  <c r="I2053" i="2"/>
  <c r="H2054" i="2"/>
  <c r="H107" i="2"/>
  <c r="I106" i="2"/>
  <c r="I2090" i="2"/>
  <c r="H2091" i="2"/>
  <c r="I1093" i="2"/>
  <c r="H1094" i="2"/>
  <c r="H3789" i="2"/>
  <c r="I3788" i="2"/>
  <c r="I3009" i="2"/>
  <c r="H3010" i="2"/>
  <c r="I2974" i="2"/>
  <c r="H2975" i="2"/>
  <c r="I3230" i="2"/>
  <c r="H3231" i="2"/>
  <c r="I2653" i="2"/>
  <c r="H2654" i="2"/>
  <c r="I3478" i="2"/>
  <c r="H3479" i="2"/>
  <c r="I1793" i="2"/>
  <c r="H1794" i="2"/>
  <c r="I2324" i="2"/>
  <c r="H2325" i="2"/>
  <c r="I3314" i="2"/>
  <c r="H3315" i="2"/>
  <c r="I2582" i="2"/>
  <c r="H2583" i="2"/>
  <c r="H377" i="2"/>
  <c r="I376" i="2"/>
  <c r="I617" i="2" l="1"/>
  <c r="H618" i="2"/>
  <c r="O37" i="2"/>
  <c r="H35" i="2"/>
  <c r="I34" i="2"/>
  <c r="H1296" i="2"/>
  <c r="I1295" i="2"/>
  <c r="I3751" i="2"/>
  <c r="H3752" i="2"/>
  <c r="I1193" i="2"/>
  <c r="H1194" i="2"/>
  <c r="I3573" i="2"/>
  <c r="H3574" i="2"/>
  <c r="I3938" i="2"/>
  <c r="H3939" i="2"/>
  <c r="I1468" i="2"/>
  <c r="H1469" i="2"/>
  <c r="I1901" i="2"/>
  <c r="H1902" i="2"/>
  <c r="H3665" i="2"/>
  <c r="I3664" i="2"/>
  <c r="H2418" i="2"/>
  <c r="I2417" i="2"/>
  <c r="H3980" i="2"/>
  <c r="I3979" i="2"/>
  <c r="I4144" i="2"/>
  <c r="H4145" i="2"/>
  <c r="I3717" i="2"/>
  <c r="H3718" i="2"/>
  <c r="I3718" i="2" s="1"/>
  <c r="I4204" i="2"/>
  <c r="H4205" i="2"/>
  <c r="H1023" i="2"/>
  <c r="I1022" i="2"/>
  <c r="I193" i="2"/>
  <c r="H194" i="2"/>
  <c r="I4035" i="2"/>
  <c r="H4036" i="2"/>
  <c r="H1518" i="2"/>
  <c r="I1517" i="2"/>
  <c r="I2091" i="2"/>
  <c r="H2092" i="2"/>
  <c r="I3315" i="2"/>
  <c r="H3316" i="2"/>
  <c r="I1094" i="2"/>
  <c r="H1095" i="2"/>
  <c r="I3115" i="2"/>
  <c r="H3116" i="2"/>
  <c r="I3880" i="2"/>
  <c r="H3881" i="2"/>
  <c r="I1619" i="2"/>
  <c r="H1620" i="2"/>
  <c r="I3789" i="2"/>
  <c r="H3790" i="2"/>
  <c r="I2054" i="2"/>
  <c r="H2055" i="2"/>
  <c r="I3371" i="2"/>
  <c r="H3372" i="2"/>
  <c r="I1751" i="2"/>
  <c r="H1752" i="2"/>
  <c r="H3011" i="2"/>
  <c r="I3010" i="2"/>
  <c r="I377" i="2"/>
  <c r="H378" i="2"/>
  <c r="I306" i="2"/>
  <c r="H307" i="2"/>
  <c r="I755" i="2"/>
  <c r="H756" i="2"/>
  <c r="N40" i="2"/>
  <c r="I2325" i="2"/>
  <c r="H2326" i="2"/>
  <c r="H108" i="2"/>
  <c r="I107" i="2"/>
  <c r="H2499" i="2"/>
  <c r="I2498" i="2"/>
  <c r="I2139" i="2"/>
  <c r="H2140" i="2"/>
  <c r="H1231" i="2"/>
  <c r="I1230" i="2"/>
  <c r="I2783" i="2"/>
  <c r="H2784" i="2"/>
  <c r="H2262" i="2"/>
  <c r="I2261" i="2"/>
  <c r="I3618" i="2"/>
  <c r="H3619" i="2"/>
  <c r="I2975" i="2"/>
  <c r="H2976" i="2"/>
  <c r="I2976" i="2" s="1"/>
  <c r="I1683" i="2"/>
  <c r="H1684" i="2"/>
  <c r="I491" i="2"/>
  <c r="H492" i="2"/>
  <c r="H1795" i="2"/>
  <c r="I1794" i="2"/>
  <c r="I1987" i="2"/>
  <c r="H1988" i="2"/>
  <c r="I2583" i="2"/>
  <c r="H2584" i="2"/>
  <c r="I3479" i="2"/>
  <c r="H3480" i="2"/>
  <c r="I2654" i="2"/>
  <c r="H2655" i="2"/>
  <c r="I3231" i="2"/>
  <c r="H3232" i="2"/>
  <c r="H1415" i="2"/>
  <c r="I1414" i="2"/>
  <c r="H4086" i="2"/>
  <c r="I4085" i="2"/>
  <c r="O38" i="2" l="1"/>
  <c r="I35" i="2"/>
  <c r="H36" i="2"/>
  <c r="I618" i="2"/>
  <c r="H619" i="2"/>
  <c r="I3752" i="2"/>
  <c r="H3753" i="2"/>
  <c r="I1194" i="2"/>
  <c r="H1195" i="2"/>
  <c r="I1296" i="2"/>
  <c r="H1297" i="2"/>
  <c r="H4206" i="2"/>
  <c r="I4205" i="2"/>
  <c r="I4036" i="2"/>
  <c r="H4037" i="2"/>
  <c r="H1470" i="2"/>
  <c r="I1469" i="2"/>
  <c r="H2419" i="2"/>
  <c r="I2418" i="2"/>
  <c r="H1519" i="2"/>
  <c r="I1518" i="2"/>
  <c r="H195" i="2"/>
  <c r="I194" i="2"/>
  <c r="I4145" i="2"/>
  <c r="H4146" i="2"/>
  <c r="I3939" i="2"/>
  <c r="H3940" i="2"/>
  <c r="H1903" i="2"/>
  <c r="I1902" i="2"/>
  <c r="H3575" i="2"/>
  <c r="I3574" i="2"/>
  <c r="I3665" i="2"/>
  <c r="H3666" i="2"/>
  <c r="I1023" i="2"/>
  <c r="H1024" i="2"/>
  <c r="H3981" i="2"/>
  <c r="I3980" i="2"/>
  <c r="I1231" i="2"/>
  <c r="H1232" i="2"/>
  <c r="I3011" i="2"/>
  <c r="H3012" i="2"/>
  <c r="H2585" i="2"/>
  <c r="I2584" i="2"/>
  <c r="I492" i="2"/>
  <c r="H493" i="2"/>
  <c r="I1684" i="2"/>
  <c r="H1685" i="2"/>
  <c r="I3372" i="2"/>
  <c r="H3373" i="2"/>
  <c r="H3882" i="2"/>
  <c r="I3881" i="2"/>
  <c r="I1415" i="2"/>
  <c r="H1416" i="2"/>
  <c r="I2655" i="2"/>
  <c r="H2656" i="2"/>
  <c r="H2327" i="2"/>
  <c r="I2326" i="2"/>
  <c r="I3316" i="2"/>
  <c r="H3317" i="2"/>
  <c r="H3481" i="2"/>
  <c r="I3480" i="2"/>
  <c r="H2141" i="2"/>
  <c r="I2140" i="2"/>
  <c r="I1620" i="2"/>
  <c r="H1621" i="2"/>
  <c r="I4086" i="2"/>
  <c r="H4087" i="2"/>
  <c r="I1988" i="2"/>
  <c r="H1989" i="2"/>
  <c r="H757" i="2"/>
  <c r="I756" i="2"/>
  <c r="I2055" i="2"/>
  <c r="H2056" i="2"/>
  <c r="H3117" i="2"/>
  <c r="I3116" i="2"/>
  <c r="H2093" i="2"/>
  <c r="I2092" i="2"/>
  <c r="H1753" i="2"/>
  <c r="I1752" i="2"/>
  <c r="I3232" i="2"/>
  <c r="H3233" i="2"/>
  <c r="I3619" i="2"/>
  <c r="H3620" i="2"/>
  <c r="H308" i="2"/>
  <c r="I307" i="2"/>
  <c r="H3791" i="2"/>
  <c r="I3790" i="2"/>
  <c r="I108" i="2"/>
  <c r="H109" i="2"/>
  <c r="I378" i="2"/>
  <c r="H379" i="2"/>
  <c r="N41" i="2"/>
  <c r="H2263" i="2"/>
  <c r="I2262" i="2"/>
  <c r="I2499" i="2"/>
  <c r="H2500" i="2"/>
  <c r="I1795" i="2"/>
  <c r="H1796" i="2"/>
  <c r="H2785" i="2"/>
  <c r="I2784" i="2"/>
  <c r="I1095" i="2"/>
  <c r="H1096" i="2"/>
  <c r="H620" i="2" l="1"/>
  <c r="I619" i="2"/>
  <c r="H37" i="2"/>
  <c r="I36" i="2"/>
  <c r="O39" i="2"/>
  <c r="I1195" i="2"/>
  <c r="H1196" i="2"/>
  <c r="I1196" i="2" s="1"/>
  <c r="H1298" i="2"/>
  <c r="I1297" i="2"/>
  <c r="I3753" i="2"/>
  <c r="H3754" i="2"/>
  <c r="I2419" i="2"/>
  <c r="H2420" i="2"/>
  <c r="I4146" i="2"/>
  <c r="H4147" i="2"/>
  <c r="H4038" i="2"/>
  <c r="I4037" i="2"/>
  <c r="I3981" i="2"/>
  <c r="H3982" i="2"/>
  <c r="I1024" i="2"/>
  <c r="H1025" i="2"/>
  <c r="H1471" i="2"/>
  <c r="I1470" i="2"/>
  <c r="I195" i="2"/>
  <c r="H196" i="2"/>
  <c r="H3667" i="2"/>
  <c r="I3666" i="2"/>
  <c r="H3576" i="2"/>
  <c r="I3575" i="2"/>
  <c r="I1903" i="2"/>
  <c r="H1904" i="2"/>
  <c r="I3940" i="2"/>
  <c r="H3941" i="2"/>
  <c r="I1519" i="2"/>
  <c r="H1520" i="2"/>
  <c r="I4206" i="2"/>
  <c r="H4207" i="2"/>
  <c r="I379" i="2"/>
  <c r="H380" i="2"/>
  <c r="I3117" i="2"/>
  <c r="H3118" i="2"/>
  <c r="I3373" i="2"/>
  <c r="H3374" i="2"/>
  <c r="H110" i="2"/>
  <c r="I109" i="2"/>
  <c r="I2141" i="2"/>
  <c r="H2142" i="2"/>
  <c r="I3012" i="2"/>
  <c r="H3013" i="2"/>
  <c r="H3234" i="2"/>
  <c r="I3233" i="2"/>
  <c r="H2501" i="2"/>
  <c r="I2500" i="2"/>
  <c r="I3791" i="2"/>
  <c r="H3792" i="2"/>
  <c r="H2057" i="2"/>
  <c r="I2057" i="2" s="1"/>
  <c r="I2056" i="2"/>
  <c r="I4087" i="2"/>
  <c r="H4088" i="2"/>
  <c r="I2327" i="2"/>
  <c r="H2328" i="2"/>
  <c r="H2586" i="2"/>
  <c r="I2585" i="2"/>
  <c r="I1621" i="2"/>
  <c r="H1622" i="2"/>
  <c r="H2657" i="2"/>
  <c r="I2656" i="2"/>
  <c r="I1096" i="2"/>
  <c r="H1097" i="2"/>
  <c r="I308" i="2"/>
  <c r="H309" i="2"/>
  <c r="H1754" i="2"/>
  <c r="I1753" i="2"/>
  <c r="I1416" i="2"/>
  <c r="H1417" i="2"/>
  <c r="H1233" i="2"/>
  <c r="I1232" i="2"/>
  <c r="N42" i="2"/>
  <c r="H3318" i="2"/>
  <c r="I3317" i="2"/>
  <c r="I493" i="2"/>
  <c r="H494" i="2"/>
  <c r="I1989" i="2"/>
  <c r="H1990" i="2"/>
  <c r="I2263" i="2"/>
  <c r="H2264" i="2"/>
  <c r="H2786" i="2"/>
  <c r="I2785" i="2"/>
  <c r="I3620" i="2"/>
  <c r="H3621" i="2"/>
  <c r="I757" i="2"/>
  <c r="H758" i="2"/>
  <c r="I3481" i="2"/>
  <c r="H3482" i="2"/>
  <c r="H3883" i="2"/>
  <c r="I3882" i="2"/>
  <c r="I1796" i="2"/>
  <c r="H1797" i="2"/>
  <c r="I2093" i="2"/>
  <c r="H2094" i="2"/>
  <c r="I1685" i="2"/>
  <c r="H1686" i="2"/>
  <c r="O40" i="2" l="1"/>
  <c r="H38" i="2"/>
  <c r="I37" i="2"/>
  <c r="I620" i="2"/>
  <c r="H621" i="2"/>
  <c r="H3755" i="2"/>
  <c r="I3755" i="2" s="1"/>
  <c r="I3754" i="2"/>
  <c r="I1298" i="2"/>
  <c r="H1299" i="2"/>
  <c r="I4207" i="2"/>
  <c r="H4208" i="2"/>
  <c r="I196" i="2"/>
  <c r="H197" i="2"/>
  <c r="H4039" i="2"/>
  <c r="I4038" i="2"/>
  <c r="H3983" i="2"/>
  <c r="I3982" i="2"/>
  <c r="I1520" i="2"/>
  <c r="H1521" i="2"/>
  <c r="H4148" i="2"/>
  <c r="I4147" i="2"/>
  <c r="I1904" i="2"/>
  <c r="H1905" i="2"/>
  <c r="I1025" i="2"/>
  <c r="H1026" i="2"/>
  <c r="I3576" i="2"/>
  <c r="H3577" i="2"/>
  <c r="H3942" i="2"/>
  <c r="I3941" i="2"/>
  <c r="I2420" i="2"/>
  <c r="H2421" i="2"/>
  <c r="H3668" i="2"/>
  <c r="I3667" i="2"/>
  <c r="I1471" i="2"/>
  <c r="H1472" i="2"/>
  <c r="H1418" i="2"/>
  <c r="I1417" i="2"/>
  <c r="I4088" i="2"/>
  <c r="H4089" i="2"/>
  <c r="I3792" i="2"/>
  <c r="H3793" i="2"/>
  <c r="H2143" i="2"/>
  <c r="I2142" i="2"/>
  <c r="H1623" i="2"/>
  <c r="I1622" i="2"/>
  <c r="H2265" i="2"/>
  <c r="I2264" i="2"/>
  <c r="I3234" i="2"/>
  <c r="H3235" i="2"/>
  <c r="I3118" i="2"/>
  <c r="H3119" i="2"/>
  <c r="I1097" i="2"/>
  <c r="H1098" i="2"/>
  <c r="I3621" i="2"/>
  <c r="H3622" i="2"/>
  <c r="I1686" i="2"/>
  <c r="H1687" i="2"/>
  <c r="I110" i="2"/>
  <c r="H111" i="2"/>
  <c r="H495" i="2"/>
  <c r="I494" i="2"/>
  <c r="N43" i="2"/>
  <c r="H3375" i="2"/>
  <c r="I3374" i="2"/>
  <c r="H3483" i="2"/>
  <c r="I3482" i="2"/>
  <c r="I2786" i="2"/>
  <c r="H2787" i="2"/>
  <c r="I2094" i="2"/>
  <c r="H2095" i="2"/>
  <c r="I3318" i="2"/>
  <c r="H3319" i="2"/>
  <c r="I3013" i="2"/>
  <c r="H3014" i="2"/>
  <c r="I2657" i="2"/>
  <c r="H2658" i="2"/>
  <c r="I2501" i="2"/>
  <c r="H2502" i="2"/>
  <c r="I758" i="2"/>
  <c r="H759" i="2"/>
  <c r="H1991" i="2"/>
  <c r="I1990" i="2"/>
  <c r="I1233" i="2"/>
  <c r="H1234" i="2"/>
  <c r="I3883" i="2"/>
  <c r="H3884" i="2"/>
  <c r="I1754" i="2"/>
  <c r="H1755" i="2"/>
  <c r="H2587" i="2"/>
  <c r="I2586" i="2"/>
  <c r="I380" i="2"/>
  <c r="H381" i="2"/>
  <c r="H1798" i="2"/>
  <c r="I1797" i="2"/>
  <c r="H310" i="2"/>
  <c r="I309" i="2"/>
  <c r="H2329" i="2"/>
  <c r="I2328" i="2"/>
  <c r="H622" i="2" l="1"/>
  <c r="I621" i="2"/>
  <c r="O41" i="2"/>
  <c r="I38" i="2"/>
  <c r="H39" i="2"/>
  <c r="I1299" i="2"/>
  <c r="H1300" i="2"/>
  <c r="H3578" i="2"/>
  <c r="I3577" i="2"/>
  <c r="I1521" i="2"/>
  <c r="H1522" i="2"/>
  <c r="H3943" i="2"/>
  <c r="I3942" i="2"/>
  <c r="H1906" i="2"/>
  <c r="I1905" i="2"/>
  <c r="I197" i="2"/>
  <c r="H198" i="2"/>
  <c r="I3983" i="2"/>
  <c r="H3984" i="2"/>
  <c r="I4039" i="2"/>
  <c r="H4040" i="2"/>
  <c r="H1473" i="2"/>
  <c r="I1472" i="2"/>
  <c r="I3668" i="2"/>
  <c r="H3669" i="2"/>
  <c r="I2421" i="2"/>
  <c r="H2422" i="2"/>
  <c r="I4208" i="2"/>
  <c r="H4209" i="2"/>
  <c r="H1027" i="2"/>
  <c r="I1026" i="2"/>
  <c r="H4149" i="2"/>
  <c r="I4148" i="2"/>
  <c r="I1798" i="2"/>
  <c r="H1799" i="2"/>
  <c r="I3319" i="2"/>
  <c r="H3320" i="2"/>
  <c r="I3483" i="2"/>
  <c r="H3484" i="2"/>
  <c r="N44" i="2"/>
  <c r="H1099" i="2"/>
  <c r="I1098" i="2"/>
  <c r="I3235" i="2"/>
  <c r="H3236" i="2"/>
  <c r="I1687" i="2"/>
  <c r="H1688" i="2"/>
  <c r="I2787" i="2"/>
  <c r="H2788" i="2"/>
  <c r="I1623" i="2"/>
  <c r="H1624" i="2"/>
  <c r="I1624" i="2" s="1"/>
  <c r="I310" i="2"/>
  <c r="H311" i="2"/>
  <c r="I3884" i="2"/>
  <c r="H3885" i="2"/>
  <c r="I3119" i="2"/>
  <c r="H3120" i="2"/>
  <c r="I1418" i="2"/>
  <c r="H1419" i="2"/>
  <c r="H2659" i="2"/>
  <c r="I2658" i="2"/>
  <c r="I4089" i="2"/>
  <c r="H4090" i="2"/>
  <c r="H382" i="2"/>
  <c r="I381" i="2"/>
  <c r="I1755" i="2"/>
  <c r="H1756" i="2"/>
  <c r="I759" i="2"/>
  <c r="H760" i="2"/>
  <c r="I3014" i="2"/>
  <c r="H3015" i="2"/>
  <c r="I2095" i="2"/>
  <c r="H2096" i="2"/>
  <c r="I3375" i="2"/>
  <c r="H3376" i="2"/>
  <c r="I495" i="2"/>
  <c r="H496" i="2"/>
  <c r="I2265" i="2"/>
  <c r="H2266" i="2"/>
  <c r="H1235" i="2"/>
  <c r="I1234" i="2"/>
  <c r="I1991" i="2"/>
  <c r="H1992" i="2"/>
  <c r="I2329" i="2"/>
  <c r="H2330" i="2"/>
  <c r="I2143" i="2"/>
  <c r="H2144" i="2"/>
  <c r="H2503" i="2"/>
  <c r="I2502" i="2"/>
  <c r="H112" i="2"/>
  <c r="I111" i="2"/>
  <c r="I3793" i="2"/>
  <c r="H3794" i="2"/>
  <c r="I3622" i="2"/>
  <c r="H3623" i="2"/>
  <c r="I2587" i="2"/>
  <c r="H2588" i="2"/>
  <c r="H40" i="2" l="1"/>
  <c r="I39" i="2"/>
  <c r="I622" i="2"/>
  <c r="H623" i="2"/>
  <c r="I1300" i="2"/>
  <c r="H1301" i="2"/>
  <c r="I198" i="2"/>
  <c r="H199" i="2"/>
  <c r="I1906" i="2"/>
  <c r="H1907" i="2"/>
  <c r="H4150" i="2"/>
  <c r="I4149" i="2"/>
  <c r="I3943" i="2"/>
  <c r="H3944" i="2"/>
  <c r="H3985" i="2"/>
  <c r="I3984" i="2"/>
  <c r="I1522" i="2"/>
  <c r="H1523" i="2"/>
  <c r="H1028" i="2"/>
  <c r="I1027" i="2"/>
  <c r="I3669" i="2"/>
  <c r="H3670" i="2"/>
  <c r="H4210" i="2"/>
  <c r="I4209" i="2"/>
  <c r="I2422" i="2"/>
  <c r="H2423" i="2"/>
  <c r="H1474" i="2"/>
  <c r="I1473" i="2"/>
  <c r="I4040" i="2"/>
  <c r="H4041" i="2"/>
  <c r="H3579" i="2"/>
  <c r="I3578" i="2"/>
  <c r="I2659" i="2"/>
  <c r="H2660" i="2"/>
  <c r="I760" i="2"/>
  <c r="H761" i="2"/>
  <c r="H1689" i="2"/>
  <c r="I1688" i="2"/>
  <c r="I3320" i="2"/>
  <c r="H3321" i="2"/>
  <c r="I1235" i="2"/>
  <c r="H1236" i="2"/>
  <c r="I1992" i="2"/>
  <c r="H1993" i="2"/>
  <c r="H3795" i="2"/>
  <c r="I3794" i="2"/>
  <c r="I2503" i="2"/>
  <c r="H2504" i="2"/>
  <c r="I3885" i="2"/>
  <c r="H3886" i="2"/>
  <c r="I3015" i="2"/>
  <c r="H3016" i="2"/>
  <c r="I2788" i="2"/>
  <c r="H2789" i="2"/>
  <c r="I1799" i="2"/>
  <c r="H1800" i="2"/>
  <c r="H3237" i="2"/>
  <c r="I3236" i="2"/>
  <c r="I382" i="2"/>
  <c r="H383" i="2"/>
  <c r="H3121" i="2"/>
  <c r="I3120" i="2"/>
  <c r="H113" i="2"/>
  <c r="I112" i="2"/>
  <c r="I496" i="2"/>
  <c r="H497" i="2"/>
  <c r="I2266" i="2"/>
  <c r="H2267" i="2"/>
  <c r="I2144" i="2"/>
  <c r="H2145" i="2"/>
  <c r="I3376" i="2"/>
  <c r="H3377" i="2"/>
  <c r="I311" i="2"/>
  <c r="H312" i="2"/>
  <c r="I1099" i="2"/>
  <c r="H1100" i="2"/>
  <c r="I2588" i="2"/>
  <c r="H2589" i="2"/>
  <c r="I3484" i="2"/>
  <c r="H3485" i="2"/>
  <c r="I3623" i="2"/>
  <c r="H3624" i="2"/>
  <c r="I1756" i="2"/>
  <c r="H1757" i="2"/>
  <c r="I1419" i="2"/>
  <c r="H1420" i="2"/>
  <c r="H2331" i="2"/>
  <c r="I2330" i="2"/>
  <c r="I2096" i="2"/>
  <c r="H2097" i="2"/>
  <c r="I4090" i="2"/>
  <c r="H4091" i="2"/>
  <c r="N45" i="2"/>
  <c r="H624" i="2" l="1"/>
  <c r="I623" i="2"/>
  <c r="O42" i="2"/>
  <c r="I40" i="2"/>
  <c r="H41" i="2"/>
  <c r="H1302" i="2"/>
  <c r="I1301" i="2"/>
  <c r="I2423" i="2"/>
  <c r="H2424" i="2"/>
  <c r="I4150" i="2"/>
  <c r="H4151" i="2"/>
  <c r="H3945" i="2"/>
  <c r="I3945" i="2" s="1"/>
  <c r="I3944" i="2"/>
  <c r="I3670" i="2"/>
  <c r="H3671" i="2"/>
  <c r="I3579" i="2"/>
  <c r="H3580" i="2"/>
  <c r="H4211" i="2"/>
  <c r="I4210" i="2"/>
  <c r="I4041" i="2"/>
  <c r="H4042" i="2"/>
  <c r="H1908" i="2"/>
  <c r="I1907" i="2"/>
  <c r="H1029" i="2"/>
  <c r="I1028" i="2"/>
  <c r="H1524" i="2"/>
  <c r="I1523" i="2"/>
  <c r="I199" i="2"/>
  <c r="H200" i="2"/>
  <c r="H3986" i="2"/>
  <c r="I3985" i="2"/>
  <c r="H1475" i="2"/>
  <c r="I1475" i="2" s="1"/>
  <c r="I1474" i="2"/>
  <c r="N46" i="2"/>
  <c r="I1420" i="2"/>
  <c r="H1421" i="2"/>
  <c r="I1100" i="2"/>
  <c r="H1101" i="2"/>
  <c r="H2146" i="2"/>
  <c r="I2145" i="2"/>
  <c r="I113" i="2"/>
  <c r="H114" i="2"/>
  <c r="H1994" i="2"/>
  <c r="I1993" i="2"/>
  <c r="I3377" i="2"/>
  <c r="H3378" i="2"/>
  <c r="I3237" i="2"/>
  <c r="H3238" i="2"/>
  <c r="H3017" i="2"/>
  <c r="I3016" i="2"/>
  <c r="I2504" i="2"/>
  <c r="H2505" i="2"/>
  <c r="I3321" i="2"/>
  <c r="H3322" i="2"/>
  <c r="H2098" i="2"/>
  <c r="I2097" i="2"/>
  <c r="H3887" i="2"/>
  <c r="I3886" i="2"/>
  <c r="I1757" i="2"/>
  <c r="H1758" i="2"/>
  <c r="H1237" i="2"/>
  <c r="I1236" i="2"/>
  <c r="H3122" i="2"/>
  <c r="I3121" i="2"/>
  <c r="I761" i="2"/>
  <c r="H762" i="2"/>
  <c r="I2660" i="2"/>
  <c r="H2661" i="2"/>
  <c r="H3486" i="2"/>
  <c r="I3485" i="2"/>
  <c r="H1801" i="2"/>
  <c r="I1800" i="2"/>
  <c r="H313" i="2"/>
  <c r="I312" i="2"/>
  <c r="H1690" i="2"/>
  <c r="I1689" i="2"/>
  <c r="I2267" i="2"/>
  <c r="H2268" i="2"/>
  <c r="H3625" i="2"/>
  <c r="I3624" i="2"/>
  <c r="H498" i="2"/>
  <c r="I497" i="2"/>
  <c r="I383" i="2"/>
  <c r="H384" i="2"/>
  <c r="I4091" i="2"/>
  <c r="H4092" i="2"/>
  <c r="I2331" i="2"/>
  <c r="H2332" i="2"/>
  <c r="I2589" i="2"/>
  <c r="H2590" i="2"/>
  <c r="H2790" i="2"/>
  <c r="I2789" i="2"/>
  <c r="I3795" i="2"/>
  <c r="H3796" i="2"/>
  <c r="I41" i="2" l="1"/>
  <c r="H42" i="2"/>
  <c r="O44" i="2"/>
  <c r="O43" i="2"/>
  <c r="I624" i="2"/>
  <c r="H625" i="2"/>
  <c r="I1302" i="2"/>
  <c r="H1303" i="2"/>
  <c r="H1030" i="2"/>
  <c r="I1029" i="2"/>
  <c r="I3580" i="2"/>
  <c r="H3581" i="2"/>
  <c r="I1524" i="2"/>
  <c r="H1525" i="2"/>
  <c r="H3672" i="2"/>
  <c r="I3671" i="2"/>
  <c r="I1908" i="2"/>
  <c r="H1909" i="2"/>
  <c r="I4042" i="2"/>
  <c r="H4043" i="2"/>
  <c r="I4151" i="2"/>
  <c r="H4152" i="2"/>
  <c r="I3986" i="2"/>
  <c r="H3987" i="2"/>
  <c r="H201" i="2"/>
  <c r="I200" i="2"/>
  <c r="I2424" i="2"/>
  <c r="H2425" i="2"/>
  <c r="I4211" i="2"/>
  <c r="H4212" i="2"/>
  <c r="N47" i="2"/>
  <c r="I2332" i="2"/>
  <c r="H2333" i="2"/>
  <c r="H3626" i="2"/>
  <c r="I3625" i="2"/>
  <c r="I3122" i="2"/>
  <c r="H3123" i="2"/>
  <c r="H3323" i="2"/>
  <c r="I3322" i="2"/>
  <c r="I1994" i="2"/>
  <c r="H1995" i="2"/>
  <c r="H2662" i="2"/>
  <c r="I2661" i="2"/>
  <c r="H3239" i="2"/>
  <c r="I3238" i="2"/>
  <c r="H1102" i="2"/>
  <c r="I1101" i="2"/>
  <c r="I1690" i="2"/>
  <c r="H1691" i="2"/>
  <c r="I3887" i="2"/>
  <c r="H3888" i="2"/>
  <c r="I384" i="2"/>
  <c r="H385" i="2"/>
  <c r="H314" i="2"/>
  <c r="I313" i="2"/>
  <c r="H1759" i="2"/>
  <c r="I1758" i="2"/>
  <c r="H2506" i="2"/>
  <c r="I2505" i="2"/>
  <c r="I762" i="2"/>
  <c r="H763" i="2"/>
  <c r="I3378" i="2"/>
  <c r="H3379" i="2"/>
  <c r="H2269" i="2"/>
  <c r="I2268" i="2"/>
  <c r="I1237" i="2"/>
  <c r="H1238" i="2"/>
  <c r="I3796" i="2"/>
  <c r="H3797" i="2"/>
  <c r="I2146" i="2"/>
  <c r="H2147" i="2"/>
  <c r="I2590" i="2"/>
  <c r="H2591" i="2"/>
  <c r="I498" i="2"/>
  <c r="H499" i="2"/>
  <c r="H1802" i="2"/>
  <c r="I1801" i="2"/>
  <c r="H2099" i="2"/>
  <c r="I2098" i="2"/>
  <c r="I114" i="2"/>
  <c r="H115" i="2"/>
  <c r="H4093" i="2"/>
  <c r="I4092" i="2"/>
  <c r="I3486" i="2"/>
  <c r="H3487" i="2"/>
  <c r="H3018" i="2"/>
  <c r="I3017" i="2"/>
  <c r="H2791" i="2"/>
  <c r="I2790" i="2"/>
  <c r="I1421" i="2"/>
  <c r="H1422" i="2"/>
  <c r="H626" i="2" l="1"/>
  <c r="I625" i="2"/>
  <c r="H43" i="2"/>
  <c r="I42" i="2"/>
  <c r="O45" i="2"/>
  <c r="H1304" i="2"/>
  <c r="I1303" i="2"/>
  <c r="H1526" i="2"/>
  <c r="I1525" i="2"/>
  <c r="H3988" i="2"/>
  <c r="I3987" i="2"/>
  <c r="H3582" i="2"/>
  <c r="I3581" i="2"/>
  <c r="I201" i="2"/>
  <c r="H202" i="2"/>
  <c r="I4152" i="2"/>
  <c r="H4153" i="2"/>
  <c r="H1910" i="2"/>
  <c r="I1909" i="2"/>
  <c r="I3672" i="2"/>
  <c r="H3673" i="2"/>
  <c r="I4212" i="2"/>
  <c r="H4213" i="2"/>
  <c r="I4043" i="2"/>
  <c r="H4044" i="2"/>
  <c r="I2425" i="2"/>
  <c r="H2426" i="2"/>
  <c r="I1030" i="2"/>
  <c r="H1031" i="2"/>
  <c r="I2591" i="2"/>
  <c r="H2592" i="2"/>
  <c r="I3323" i="2"/>
  <c r="H3324" i="2"/>
  <c r="H3798" i="2"/>
  <c r="I3797" i="2"/>
  <c r="I2791" i="2"/>
  <c r="H2792" i="2"/>
  <c r="I3018" i="2"/>
  <c r="H3019" i="2"/>
  <c r="I1691" i="2"/>
  <c r="H1692" i="2"/>
  <c r="I3123" i="2"/>
  <c r="H3124" i="2"/>
  <c r="I1802" i="2"/>
  <c r="H1803" i="2"/>
  <c r="I1422" i="2"/>
  <c r="H1423" i="2"/>
  <c r="I2147" i="2"/>
  <c r="H2148" i="2"/>
  <c r="I1759" i="2"/>
  <c r="H1760" i="2"/>
  <c r="I1760" i="2" s="1"/>
  <c r="I314" i="2"/>
  <c r="H315" i="2"/>
  <c r="I1102" i="2"/>
  <c r="H1103" i="2"/>
  <c r="H3627" i="2"/>
  <c r="I3626" i="2"/>
  <c r="I1238" i="2"/>
  <c r="H1239" i="2"/>
  <c r="I3487" i="2"/>
  <c r="H3488" i="2"/>
  <c r="I2506" i="2"/>
  <c r="H2507" i="2"/>
  <c r="I2333" i="2"/>
  <c r="H2334" i="2"/>
  <c r="N48" i="2"/>
  <c r="I2269" i="2"/>
  <c r="H2270" i="2"/>
  <c r="H116" i="2"/>
  <c r="I115" i="2"/>
  <c r="I3239" i="2"/>
  <c r="H3240" i="2"/>
  <c r="I2662" i="2"/>
  <c r="H2663" i="2"/>
  <c r="I385" i="2"/>
  <c r="H386" i="2"/>
  <c r="I1995" i="2"/>
  <c r="H1996" i="2"/>
  <c r="I499" i="2"/>
  <c r="H500" i="2"/>
  <c r="I763" i="2"/>
  <c r="H764" i="2"/>
  <c r="I3888" i="2"/>
  <c r="H3889" i="2"/>
  <c r="I4093" i="2"/>
  <c r="H4094" i="2"/>
  <c r="I2099" i="2"/>
  <c r="H2100" i="2"/>
  <c r="I3379" i="2"/>
  <c r="H3380" i="2"/>
  <c r="O46" i="2" l="1"/>
  <c r="H44" i="2"/>
  <c r="I43" i="2"/>
  <c r="I626" i="2"/>
  <c r="H627" i="2"/>
  <c r="H1305" i="2"/>
  <c r="I1304" i="2"/>
  <c r="H4045" i="2"/>
  <c r="I4044" i="2"/>
  <c r="H4214" i="2"/>
  <c r="I4213" i="2"/>
  <c r="I202" i="2"/>
  <c r="H203" i="2"/>
  <c r="I3673" i="2"/>
  <c r="H3674" i="2"/>
  <c r="H3583" i="2"/>
  <c r="I3582" i="2"/>
  <c r="I1910" i="2"/>
  <c r="H1911" i="2"/>
  <c r="I3988" i="2"/>
  <c r="H3989" i="2"/>
  <c r="H2427" i="2"/>
  <c r="I2426" i="2"/>
  <c r="H1032" i="2"/>
  <c r="I1031" i="2"/>
  <c r="H4154" i="2"/>
  <c r="I4153" i="2"/>
  <c r="H1527" i="2"/>
  <c r="I1526" i="2"/>
  <c r="I3889" i="2"/>
  <c r="H3890" i="2"/>
  <c r="I2507" i="2"/>
  <c r="H2508" i="2"/>
  <c r="I386" i="2"/>
  <c r="H387" i="2"/>
  <c r="H3799" i="2"/>
  <c r="I3798" i="2"/>
  <c r="I2792" i="2"/>
  <c r="H2793" i="2"/>
  <c r="H2335" i="2"/>
  <c r="I2334" i="2"/>
  <c r="I3627" i="2"/>
  <c r="H3628" i="2"/>
  <c r="I1103" i="2"/>
  <c r="H1104" i="2"/>
  <c r="I3124" i="2"/>
  <c r="H3125" i="2"/>
  <c r="I4094" i="2"/>
  <c r="H4095" i="2"/>
  <c r="I2148" i="2"/>
  <c r="H2149" i="2"/>
  <c r="I2149" i="2" s="1"/>
  <c r="I3019" i="2"/>
  <c r="H3020" i="2"/>
  <c r="H2593" i="2"/>
  <c r="I2592" i="2"/>
  <c r="H1997" i="2"/>
  <c r="I1996" i="2"/>
  <c r="H3241" i="2"/>
  <c r="I3240" i="2"/>
  <c r="I3488" i="2"/>
  <c r="H3489" i="2"/>
  <c r="I764" i="2"/>
  <c r="H765" i="2"/>
  <c r="I2663" i="2"/>
  <c r="H2664" i="2"/>
  <c r="H501" i="2"/>
  <c r="I500" i="2"/>
  <c r="I315" i="2"/>
  <c r="H316" i="2"/>
  <c r="I1423" i="2"/>
  <c r="H1424" i="2"/>
  <c r="I1692" i="2"/>
  <c r="H1693" i="2"/>
  <c r="H3325" i="2"/>
  <c r="I3324" i="2"/>
  <c r="I2100" i="2"/>
  <c r="H2101" i="2"/>
  <c r="I1239" i="2"/>
  <c r="H1240" i="2"/>
  <c r="N49" i="2"/>
  <c r="H3381" i="2"/>
  <c r="I3380" i="2"/>
  <c r="I116" i="2"/>
  <c r="H117" i="2"/>
  <c r="H2271" i="2"/>
  <c r="I2270" i="2"/>
  <c r="I1803" i="2"/>
  <c r="H1804" i="2"/>
  <c r="I627" i="2" l="1"/>
  <c r="H628" i="2"/>
  <c r="H45" i="2"/>
  <c r="I44" i="2"/>
  <c r="O47" i="2" s="1"/>
  <c r="I1305" i="2"/>
  <c r="H1306" i="2"/>
  <c r="I3674" i="2"/>
  <c r="H3675" i="2"/>
  <c r="H2428" i="2"/>
  <c r="I2427" i="2"/>
  <c r="H4155" i="2"/>
  <c r="I4154" i="2"/>
  <c r="I1032" i="2"/>
  <c r="H1033" i="2"/>
  <c r="I3989" i="2"/>
  <c r="H3990" i="2"/>
  <c r="H204" i="2"/>
  <c r="I203" i="2"/>
  <c r="H4215" i="2"/>
  <c r="I4214" i="2"/>
  <c r="I1911" i="2"/>
  <c r="H1912" i="2"/>
  <c r="I3583" i="2"/>
  <c r="H3584" i="2"/>
  <c r="I1527" i="2"/>
  <c r="H1528" i="2"/>
  <c r="I4045" i="2"/>
  <c r="H4046" i="2"/>
  <c r="I1424" i="2"/>
  <c r="H1425" i="2"/>
  <c r="H3490" i="2"/>
  <c r="I3489" i="2"/>
  <c r="I2335" i="2"/>
  <c r="H2336" i="2"/>
  <c r="I1104" i="2"/>
  <c r="H1105" i="2"/>
  <c r="H118" i="2"/>
  <c r="I117" i="2"/>
  <c r="I316" i="2"/>
  <c r="H317" i="2"/>
  <c r="I501" i="2"/>
  <c r="H502" i="2"/>
  <c r="H3242" i="2"/>
  <c r="I3241" i="2"/>
  <c r="I3799" i="2"/>
  <c r="H3800" i="2"/>
  <c r="H2509" i="2"/>
  <c r="I2508" i="2"/>
  <c r="I3381" i="2"/>
  <c r="H3382" i="2"/>
  <c r="N50" i="2"/>
  <c r="I1240" i="2"/>
  <c r="H1241" i="2"/>
  <c r="I1693" i="2"/>
  <c r="H1694" i="2"/>
  <c r="I2664" i="2"/>
  <c r="H2665" i="2"/>
  <c r="I1997" i="2"/>
  <c r="H1998" i="2"/>
  <c r="I4095" i="2"/>
  <c r="H4096" i="2"/>
  <c r="I3125" i="2"/>
  <c r="H3126" i="2"/>
  <c r="I3890" i="2"/>
  <c r="H3891" i="2"/>
  <c r="I387" i="2"/>
  <c r="H388" i="2"/>
  <c r="I3325" i="2"/>
  <c r="H3326" i="2"/>
  <c r="I1804" i="2"/>
  <c r="H1805" i="2"/>
  <c r="H3021" i="2"/>
  <c r="I3020" i="2"/>
  <c r="I2793" i="2"/>
  <c r="H2794" i="2"/>
  <c r="I2271" i="2"/>
  <c r="H2272" i="2"/>
  <c r="I2101" i="2"/>
  <c r="H2102" i="2"/>
  <c r="H766" i="2"/>
  <c r="I765" i="2"/>
  <c r="H2594" i="2"/>
  <c r="I2593" i="2"/>
  <c r="H3629" i="2"/>
  <c r="I3628" i="2"/>
  <c r="O48" i="2" l="1"/>
  <c r="I628" i="2"/>
  <c r="H629" i="2"/>
  <c r="I45" i="2"/>
  <c r="H46" i="2"/>
  <c r="I1306" i="2"/>
  <c r="H1307" i="2"/>
  <c r="I4155" i="2"/>
  <c r="H4156" i="2"/>
  <c r="H3991" i="2"/>
  <c r="I3990" i="2"/>
  <c r="I3584" i="2"/>
  <c r="H3585" i="2"/>
  <c r="I3585" i="2" s="1"/>
  <c r="H1034" i="2"/>
  <c r="I1033" i="2"/>
  <c r="H4216" i="2"/>
  <c r="I4215" i="2"/>
  <c r="H2429" i="2"/>
  <c r="I2428" i="2"/>
  <c r="I4046" i="2"/>
  <c r="H4047" i="2"/>
  <c r="I3675" i="2"/>
  <c r="H3676" i="2"/>
  <c r="H1529" i="2"/>
  <c r="I1528" i="2"/>
  <c r="I1912" i="2"/>
  <c r="H1913" i="2"/>
  <c r="I1913" i="2" s="1"/>
  <c r="I204" i="2"/>
  <c r="H205" i="2"/>
  <c r="I2102" i="2"/>
  <c r="H2103" i="2"/>
  <c r="I3891" i="2"/>
  <c r="H3892" i="2"/>
  <c r="I1998" i="2"/>
  <c r="H1999" i="2"/>
  <c r="I2509" i="2"/>
  <c r="H2510" i="2"/>
  <c r="H2337" i="2"/>
  <c r="I2336" i="2"/>
  <c r="H2595" i="2"/>
  <c r="I2594" i="2"/>
  <c r="I3382" i="2"/>
  <c r="H3383" i="2"/>
  <c r="I3800" i="2"/>
  <c r="H3801" i="2"/>
  <c r="H119" i="2"/>
  <c r="I118" i="2"/>
  <c r="I388" i="2"/>
  <c r="H389" i="2"/>
  <c r="I2794" i="2"/>
  <c r="H2795" i="2"/>
  <c r="H1695" i="2"/>
  <c r="I1694" i="2"/>
  <c r="H3243" i="2"/>
  <c r="I3242" i="2"/>
  <c r="I3490" i="2"/>
  <c r="H3491" i="2"/>
  <c r="N51" i="2"/>
  <c r="I766" i="2"/>
  <c r="H767" i="2"/>
  <c r="H3630" i="2"/>
  <c r="I3629" i="2"/>
  <c r="I2272" i="2"/>
  <c r="H2273" i="2"/>
  <c r="I3126" i="2"/>
  <c r="H3127" i="2"/>
  <c r="I1241" i="2"/>
  <c r="H1242" i="2"/>
  <c r="I3021" i="2"/>
  <c r="H3022" i="2"/>
  <c r="H318" i="2"/>
  <c r="I317" i="2"/>
  <c r="H2666" i="2"/>
  <c r="I2665" i="2"/>
  <c r="H1426" i="2"/>
  <c r="I1425" i="2"/>
  <c r="I1805" i="2"/>
  <c r="H1806" i="2"/>
  <c r="H3327" i="2"/>
  <c r="I3326" i="2"/>
  <c r="H4097" i="2"/>
  <c r="I4096" i="2"/>
  <c r="H503" i="2"/>
  <c r="I502" i="2"/>
  <c r="H1106" i="2"/>
  <c r="I1105" i="2"/>
  <c r="O49" i="2" l="1"/>
  <c r="H47" i="2"/>
  <c r="I46" i="2"/>
  <c r="I629" i="2"/>
  <c r="H630" i="2"/>
  <c r="I1307" i="2"/>
  <c r="H1308" i="2"/>
  <c r="I4216" i="2"/>
  <c r="H4217" i="2"/>
  <c r="I1529" i="2"/>
  <c r="H1530" i="2"/>
  <c r="H1035" i="2"/>
  <c r="I1034" i="2"/>
  <c r="I3676" i="2"/>
  <c r="H3677" i="2"/>
  <c r="H3992" i="2"/>
  <c r="I3991" i="2"/>
  <c r="H4048" i="2"/>
  <c r="I4047" i="2"/>
  <c r="I4156" i="2"/>
  <c r="H4157" i="2"/>
  <c r="I205" i="2"/>
  <c r="H206" i="2"/>
  <c r="I2429" i="2"/>
  <c r="H2430" i="2"/>
  <c r="I2595" i="2"/>
  <c r="H2596" i="2"/>
  <c r="H2338" i="2"/>
  <c r="I2337" i="2"/>
  <c r="I1999" i="2"/>
  <c r="H2000" i="2"/>
  <c r="H2667" i="2"/>
  <c r="I2666" i="2"/>
  <c r="I3892" i="2"/>
  <c r="H3893" i="2"/>
  <c r="I3243" i="2"/>
  <c r="H3244" i="2"/>
  <c r="N52" i="2"/>
  <c r="I119" i="2"/>
  <c r="H120" i="2"/>
  <c r="I1106" i="2"/>
  <c r="H1107" i="2"/>
  <c r="I3127" i="2"/>
  <c r="H3128" i="2"/>
  <c r="I767" i="2"/>
  <c r="H768" i="2"/>
  <c r="I3327" i="2"/>
  <c r="H3328" i="2"/>
  <c r="I2795" i="2"/>
  <c r="H2796" i="2"/>
  <c r="H390" i="2"/>
  <c r="I389" i="2"/>
  <c r="H3802" i="2"/>
  <c r="I3801" i="2"/>
  <c r="H3023" i="2"/>
  <c r="I3022" i="2"/>
  <c r="I3630" i="2"/>
  <c r="H3631" i="2"/>
  <c r="I3631" i="2" s="1"/>
  <c r="H2511" i="2"/>
  <c r="I2510" i="2"/>
  <c r="I2103" i="2"/>
  <c r="H2104" i="2"/>
  <c r="I2104" i="2" s="1"/>
  <c r="H1427" i="2"/>
  <c r="I1426" i="2"/>
  <c r="H2274" i="2"/>
  <c r="I2273" i="2"/>
  <c r="I503" i="2"/>
  <c r="H504" i="2"/>
  <c r="I318" i="2"/>
  <c r="H319" i="2"/>
  <c r="H1243" i="2"/>
  <c r="I1242" i="2"/>
  <c r="I3491" i="2"/>
  <c r="H3492" i="2"/>
  <c r="I3383" i="2"/>
  <c r="H3384" i="2"/>
  <c r="H1807" i="2"/>
  <c r="I1806" i="2"/>
  <c r="I4097" i="2"/>
  <c r="H4098" i="2"/>
  <c r="I1695" i="2"/>
  <c r="H1696" i="2"/>
  <c r="I630" i="2" l="1"/>
  <c r="H631" i="2"/>
  <c r="O50" i="2"/>
  <c r="H48" i="2"/>
  <c r="I47" i="2"/>
  <c r="H1309" i="2"/>
  <c r="I1308" i="2"/>
  <c r="I3992" i="2"/>
  <c r="H3993" i="2"/>
  <c r="H3678" i="2"/>
  <c r="I3677" i="2"/>
  <c r="H2431" i="2"/>
  <c r="I2430" i="2"/>
  <c r="H1531" i="2"/>
  <c r="I1530" i="2"/>
  <c r="H207" i="2"/>
  <c r="I206" i="2"/>
  <c r="I1035" i="2"/>
  <c r="H1036" i="2"/>
  <c r="I4157" i="2"/>
  <c r="H4158" i="2"/>
  <c r="I4217" i="2"/>
  <c r="H4218" i="2"/>
  <c r="H4049" i="2"/>
  <c r="I4048" i="2"/>
  <c r="I3802" i="2"/>
  <c r="H3803" i="2"/>
  <c r="I1243" i="2"/>
  <c r="H1244" i="2"/>
  <c r="I1427" i="2"/>
  <c r="H1428" i="2"/>
  <c r="I768" i="2"/>
  <c r="H769" i="2"/>
  <c r="I3244" i="2"/>
  <c r="H3245" i="2"/>
  <c r="H3385" i="2"/>
  <c r="I3384" i="2"/>
  <c r="H1697" i="2"/>
  <c r="I1696" i="2"/>
  <c r="I2511" i="2"/>
  <c r="H2512" i="2"/>
  <c r="H3894" i="2"/>
  <c r="I3893" i="2"/>
  <c r="I2338" i="2"/>
  <c r="H2339" i="2"/>
  <c r="I2667" i="2"/>
  <c r="H2668" i="2"/>
  <c r="I3492" i="2"/>
  <c r="H3493" i="2"/>
  <c r="H320" i="2"/>
  <c r="I319" i="2"/>
  <c r="N53" i="2"/>
  <c r="I2596" i="2"/>
  <c r="H2597" i="2"/>
  <c r="I2796" i="2"/>
  <c r="H2797" i="2"/>
  <c r="I3023" i="2"/>
  <c r="H3024" i="2"/>
  <c r="I120" i="2"/>
  <c r="H121" i="2"/>
  <c r="I2274" i="2"/>
  <c r="H2275" i="2"/>
  <c r="I3328" i="2"/>
  <c r="H3329" i="2"/>
  <c r="H2001" i="2"/>
  <c r="I2000" i="2"/>
  <c r="I3128" i="2"/>
  <c r="H3129" i="2"/>
  <c r="I4098" i="2"/>
  <c r="H4099" i="2"/>
  <c r="I1807" i="2"/>
  <c r="H1808" i="2"/>
  <c r="H505" i="2"/>
  <c r="I504" i="2"/>
  <c r="I390" i="2"/>
  <c r="H391" i="2"/>
  <c r="I1107" i="2"/>
  <c r="H1108" i="2"/>
  <c r="H49" i="2" l="1"/>
  <c r="I48" i="2"/>
  <c r="H632" i="2"/>
  <c r="I631" i="2"/>
  <c r="H1310" i="2"/>
  <c r="I1309" i="2"/>
  <c r="I2431" i="2"/>
  <c r="H2432" i="2"/>
  <c r="I3678" i="2"/>
  <c r="H3679" i="2"/>
  <c r="I1531" i="2"/>
  <c r="H1532" i="2"/>
  <c r="I4158" i="2"/>
  <c r="H4159" i="2"/>
  <c r="I4049" i="2"/>
  <c r="H4050" i="2"/>
  <c r="H4219" i="2"/>
  <c r="I4218" i="2"/>
  <c r="I1036" i="2"/>
  <c r="H1037" i="2"/>
  <c r="I3993" i="2"/>
  <c r="H3994" i="2"/>
  <c r="I207" i="2"/>
  <c r="H208" i="2"/>
  <c r="I2797" i="2"/>
  <c r="H2798" i="2"/>
  <c r="I2339" i="2"/>
  <c r="H2340" i="2"/>
  <c r="I2275" i="2"/>
  <c r="H2276" i="2"/>
  <c r="I2597" i="2"/>
  <c r="H2598" i="2"/>
  <c r="N54" i="2"/>
  <c r="I3493" i="2"/>
  <c r="H3494" i="2"/>
  <c r="I1108" i="2"/>
  <c r="H1109" i="2"/>
  <c r="H2002" i="2"/>
  <c r="I2001" i="2"/>
  <c r="H770" i="2"/>
  <c r="I769" i="2"/>
  <c r="I1428" i="2"/>
  <c r="H1429" i="2"/>
  <c r="H122" i="2"/>
  <c r="I121" i="2"/>
  <c r="I1244" i="2"/>
  <c r="H1245" i="2"/>
  <c r="I3803" i="2"/>
  <c r="H3804" i="2"/>
  <c r="I391" i="2"/>
  <c r="H392" i="2"/>
  <c r="I3245" i="2"/>
  <c r="H3246" i="2"/>
  <c r="I1697" i="2"/>
  <c r="H1698" i="2"/>
  <c r="H506" i="2"/>
  <c r="I505" i="2"/>
  <c r="I320" i="2"/>
  <c r="H321" i="2"/>
  <c r="H3895" i="2"/>
  <c r="I3894" i="2"/>
  <c r="H2669" i="2"/>
  <c r="I2668" i="2"/>
  <c r="I3385" i="2"/>
  <c r="H3386" i="2"/>
  <c r="I3129" i="2"/>
  <c r="H3130" i="2"/>
  <c r="I4099" i="2"/>
  <c r="H4100" i="2"/>
  <c r="I2512" i="2"/>
  <c r="H2513" i="2"/>
  <c r="I1808" i="2"/>
  <c r="H1809" i="2"/>
  <c r="I3024" i="2"/>
  <c r="H3025" i="2"/>
  <c r="I3329" i="2"/>
  <c r="H3330" i="2"/>
  <c r="H633" i="2" l="1"/>
  <c r="I632" i="2"/>
  <c r="O51" i="2"/>
  <c r="H50" i="2"/>
  <c r="I49" i="2"/>
  <c r="H1311" i="2"/>
  <c r="I1310" i="2"/>
  <c r="I3994" i="2"/>
  <c r="H3995" i="2"/>
  <c r="I4159" i="2"/>
  <c r="H4160" i="2"/>
  <c r="I4050" i="2"/>
  <c r="H4051" i="2"/>
  <c r="I4051" i="2" s="1"/>
  <c r="I1532" i="2"/>
  <c r="H1533" i="2"/>
  <c r="I4219" i="2"/>
  <c r="H4220" i="2"/>
  <c r="I2432" i="2"/>
  <c r="H2433" i="2"/>
  <c r="H209" i="2"/>
  <c r="I208" i="2"/>
  <c r="H1038" i="2"/>
  <c r="I1037" i="2"/>
  <c r="I3679" i="2"/>
  <c r="H3680" i="2"/>
  <c r="H1246" i="2"/>
  <c r="I1245" i="2"/>
  <c r="I2598" i="2"/>
  <c r="H2599" i="2"/>
  <c r="H3131" i="2"/>
  <c r="I3130" i="2"/>
  <c r="H2003" i="2"/>
  <c r="I2002" i="2"/>
  <c r="I3246" i="2"/>
  <c r="H3247" i="2"/>
  <c r="H1810" i="2"/>
  <c r="I1809" i="2"/>
  <c r="I3895" i="2"/>
  <c r="H3896" i="2"/>
  <c r="I122" i="2"/>
  <c r="H123" i="2"/>
  <c r="I1109" i="2"/>
  <c r="H1110" i="2"/>
  <c r="I2340" i="2"/>
  <c r="H2341" i="2"/>
  <c r="H3805" i="2"/>
  <c r="I3804" i="2"/>
  <c r="I770" i="2"/>
  <c r="H771" i="2"/>
  <c r="H3387" i="2"/>
  <c r="I3386" i="2"/>
  <c r="H2514" i="2"/>
  <c r="I2513" i="2"/>
  <c r="H322" i="2"/>
  <c r="I321" i="2"/>
  <c r="H3331" i="2"/>
  <c r="I3330" i="2"/>
  <c r="H1699" i="2"/>
  <c r="I1698" i="2"/>
  <c r="H3026" i="2"/>
  <c r="I3025" i="2"/>
  <c r="I1429" i="2"/>
  <c r="H1430" i="2"/>
  <c r="N55" i="2"/>
  <c r="I2798" i="2"/>
  <c r="H2799" i="2"/>
  <c r="I4100" i="2"/>
  <c r="H4101" i="2"/>
  <c r="H393" i="2"/>
  <c r="I392" i="2"/>
  <c r="I2276" i="2"/>
  <c r="H2277" i="2"/>
  <c r="I2669" i="2"/>
  <c r="H2670" i="2"/>
  <c r="I506" i="2"/>
  <c r="H507" i="2"/>
  <c r="H3495" i="2"/>
  <c r="I3494" i="2"/>
  <c r="O53" i="2" l="1"/>
  <c r="O52" i="2"/>
  <c r="H51" i="2"/>
  <c r="I50" i="2"/>
  <c r="H634" i="2"/>
  <c r="I633" i="2"/>
  <c r="H1312" i="2"/>
  <c r="I1311" i="2"/>
  <c r="H1534" i="2"/>
  <c r="I1533" i="2"/>
  <c r="H3681" i="2"/>
  <c r="I3680" i="2"/>
  <c r="I4160" i="2"/>
  <c r="H4161" i="2"/>
  <c r="I4220" i="2"/>
  <c r="H4221" i="2"/>
  <c r="H2434" i="2"/>
  <c r="I2433" i="2"/>
  <c r="I3995" i="2"/>
  <c r="H3996" i="2"/>
  <c r="H1039" i="2"/>
  <c r="I1038" i="2"/>
  <c r="I209" i="2"/>
  <c r="H210" i="2"/>
  <c r="I3026" i="2"/>
  <c r="H3027" i="2"/>
  <c r="I1110" i="2"/>
  <c r="H1111" i="2"/>
  <c r="I1810" i="2"/>
  <c r="H1811" i="2"/>
  <c r="H1431" i="2"/>
  <c r="I1430" i="2"/>
  <c r="I771" i="2"/>
  <c r="H772" i="2"/>
  <c r="I3805" i="2"/>
  <c r="H3806" i="2"/>
  <c r="I3247" i="2"/>
  <c r="H3248" i="2"/>
  <c r="I3131" i="2"/>
  <c r="H3132" i="2"/>
  <c r="I322" i="2"/>
  <c r="H323" i="2"/>
  <c r="I507" i="2"/>
  <c r="H508" i="2"/>
  <c r="I4101" i="2"/>
  <c r="H4102" i="2"/>
  <c r="I3331" i="2"/>
  <c r="H3332" i="2"/>
  <c r="H2278" i="2"/>
  <c r="I2277" i="2"/>
  <c r="I1699" i="2"/>
  <c r="H1700" i="2"/>
  <c r="I2341" i="2"/>
  <c r="H2342" i="2"/>
  <c r="H2515" i="2"/>
  <c r="I2514" i="2"/>
  <c r="I3896" i="2"/>
  <c r="H3897" i="2"/>
  <c r="I393" i="2"/>
  <c r="H394" i="2"/>
  <c r="I2799" i="2"/>
  <c r="H2800" i="2"/>
  <c r="I2599" i="2"/>
  <c r="H2600" i="2"/>
  <c r="I1246" i="2"/>
  <c r="H1247" i="2"/>
  <c r="H2671" i="2"/>
  <c r="I2670" i="2"/>
  <c r="I3495" i="2"/>
  <c r="H3496" i="2"/>
  <c r="N56" i="2"/>
  <c r="I123" i="2"/>
  <c r="H124" i="2"/>
  <c r="I3387" i="2"/>
  <c r="H3388" i="2"/>
  <c r="I2003" i="2"/>
  <c r="H2004" i="2"/>
  <c r="H635" i="2" l="1"/>
  <c r="I634" i="2"/>
  <c r="O54" i="2"/>
  <c r="I51" i="2"/>
  <c r="H52" i="2"/>
  <c r="I1312" i="2"/>
  <c r="H1313" i="2"/>
  <c r="I210" i="2"/>
  <c r="H211" i="2"/>
  <c r="I4221" i="2"/>
  <c r="H4222" i="2"/>
  <c r="I4161" i="2"/>
  <c r="H4162" i="2"/>
  <c r="I3681" i="2"/>
  <c r="H3682" i="2"/>
  <c r="I2434" i="2"/>
  <c r="H2435" i="2"/>
  <c r="I1039" i="2"/>
  <c r="H1040" i="2"/>
  <c r="H3997" i="2"/>
  <c r="I3996" i="2"/>
  <c r="I1534" i="2"/>
  <c r="H1535" i="2"/>
  <c r="H2279" i="2"/>
  <c r="I2278" i="2"/>
  <c r="H395" i="2"/>
  <c r="I394" i="2"/>
  <c r="I2515" i="2"/>
  <c r="H2516" i="2"/>
  <c r="I2671" i="2"/>
  <c r="H2672" i="2"/>
  <c r="H2801" i="2"/>
  <c r="I2800" i="2"/>
  <c r="I1700" i="2"/>
  <c r="H1701" i="2"/>
  <c r="H773" i="2"/>
  <c r="I772" i="2"/>
  <c r="H3898" i="2"/>
  <c r="I3897" i="2"/>
  <c r="H4103" i="2"/>
  <c r="I4102" i="2"/>
  <c r="H3133" i="2"/>
  <c r="I3132" i="2"/>
  <c r="H3389" i="2"/>
  <c r="I3388" i="2"/>
  <c r="I323" i="2"/>
  <c r="H324" i="2"/>
  <c r="I2600" i="2"/>
  <c r="H2601" i="2"/>
  <c r="I1431" i="2"/>
  <c r="H1432" i="2"/>
  <c r="I508" i="2"/>
  <c r="H509" i="2"/>
  <c r="I1247" i="2"/>
  <c r="H1248" i="2"/>
  <c r="N57" i="2"/>
  <c r="I3496" i="2"/>
  <c r="H3497" i="2"/>
  <c r="H3333" i="2"/>
  <c r="I3332" i="2"/>
  <c r="I3248" i="2"/>
  <c r="H3249" i="2"/>
  <c r="I3027" i="2"/>
  <c r="H3028" i="2"/>
  <c r="H125" i="2"/>
  <c r="I124" i="2"/>
  <c r="I1811" i="2"/>
  <c r="H1812" i="2"/>
  <c r="I1111" i="2"/>
  <c r="H1112" i="2"/>
  <c r="I2342" i="2"/>
  <c r="H2343" i="2"/>
  <c r="I2004" i="2"/>
  <c r="H2005" i="2"/>
  <c r="I3806" i="2"/>
  <c r="H3807" i="2"/>
  <c r="H53" i="2" l="1"/>
  <c r="I52" i="2"/>
  <c r="O55" i="2"/>
  <c r="I635" i="2"/>
  <c r="H636" i="2"/>
  <c r="H1314" i="2"/>
  <c r="I1313" i="2"/>
  <c r="I3997" i="2"/>
  <c r="H3998" i="2"/>
  <c r="I1040" i="2"/>
  <c r="H1041" i="2"/>
  <c r="H212" i="2"/>
  <c r="I211" i="2"/>
  <c r="I3682" i="2"/>
  <c r="H3683" i="2"/>
  <c r="I3683" i="2" s="1"/>
  <c r="I4162" i="2"/>
  <c r="H4163" i="2"/>
  <c r="H4223" i="2"/>
  <c r="I4222" i="2"/>
  <c r="I2435" i="2"/>
  <c r="H2436" i="2"/>
  <c r="I1535" i="2"/>
  <c r="H1536" i="2"/>
  <c r="I2279" i="2"/>
  <c r="H2280" i="2"/>
  <c r="I2343" i="2"/>
  <c r="H2344" i="2"/>
  <c r="I125" i="2"/>
  <c r="H126" i="2"/>
  <c r="I3333" i="2"/>
  <c r="H3334" i="2"/>
  <c r="I1432" i="2"/>
  <c r="H1433" i="2"/>
  <c r="I4103" i="2"/>
  <c r="H4104" i="2"/>
  <c r="I3028" i="2"/>
  <c r="H3029" i="2"/>
  <c r="H2602" i="2"/>
  <c r="I2601" i="2"/>
  <c r="I2516" i="2"/>
  <c r="H2517" i="2"/>
  <c r="H1113" i="2"/>
  <c r="I1112" i="2"/>
  <c r="I3898" i="2"/>
  <c r="H3899" i="2"/>
  <c r="I3807" i="2"/>
  <c r="H3808" i="2"/>
  <c r="I1248" i="2"/>
  <c r="H1249" i="2"/>
  <c r="I324" i="2"/>
  <c r="H325" i="2"/>
  <c r="I3497" i="2"/>
  <c r="H3498" i="2"/>
  <c r="H3390" i="2"/>
  <c r="I3389" i="2"/>
  <c r="I1812" i="2"/>
  <c r="H1813" i="2"/>
  <c r="H510" i="2"/>
  <c r="I509" i="2"/>
  <c r="I1701" i="2"/>
  <c r="H1702" i="2"/>
  <c r="N58" i="2"/>
  <c r="I773" i="2"/>
  <c r="H774" i="2"/>
  <c r="I395" i="2"/>
  <c r="H396" i="2"/>
  <c r="H3250" i="2"/>
  <c r="I3249" i="2"/>
  <c r="I2672" i="2"/>
  <c r="H2673" i="2"/>
  <c r="I2801" i="2"/>
  <c r="H2802" i="2"/>
  <c r="H2006" i="2"/>
  <c r="I2005" i="2"/>
  <c r="I3133" i="2"/>
  <c r="H3134" i="2"/>
  <c r="I636" i="2" l="1"/>
  <c r="H637" i="2"/>
  <c r="O56" i="2"/>
  <c r="I53" i="2"/>
  <c r="H54" i="2"/>
  <c r="I1314" i="2"/>
  <c r="H1315" i="2"/>
  <c r="I4223" i="2"/>
  <c r="H4224" i="2"/>
  <c r="H213" i="2"/>
  <c r="I212" i="2"/>
  <c r="H4164" i="2"/>
  <c r="I4163" i="2"/>
  <c r="H1042" i="2"/>
  <c r="I1041" i="2"/>
  <c r="I1536" i="2"/>
  <c r="H1537" i="2"/>
  <c r="H2437" i="2"/>
  <c r="I2436" i="2"/>
  <c r="I3998" i="2"/>
  <c r="H3999" i="2"/>
  <c r="I2006" i="2"/>
  <c r="H2007" i="2"/>
  <c r="I3334" i="2"/>
  <c r="H3335" i="2"/>
  <c r="I396" i="2"/>
  <c r="H397" i="2"/>
  <c r="I510" i="2"/>
  <c r="H511" i="2"/>
  <c r="I774" i="2"/>
  <c r="H775" i="2"/>
  <c r="I2602" i="2"/>
  <c r="H2603" i="2"/>
  <c r="I2673" i="2"/>
  <c r="H2674" i="2"/>
  <c r="I3390" i="2"/>
  <c r="H3391" i="2"/>
  <c r="I3498" i="2"/>
  <c r="H3499" i="2"/>
  <c r="H2345" i="2"/>
  <c r="I2344" i="2"/>
  <c r="I1813" i="2"/>
  <c r="H1814" i="2"/>
  <c r="H3135" i="2"/>
  <c r="I3134" i="2"/>
  <c r="H1703" i="2"/>
  <c r="I1702" i="2"/>
  <c r="H326" i="2"/>
  <c r="I325" i="2"/>
  <c r="I2280" i="2"/>
  <c r="H2281" i="2"/>
  <c r="H1250" i="2"/>
  <c r="I1249" i="2"/>
  <c r="I3029" i="2"/>
  <c r="H3030" i="2"/>
  <c r="I3899" i="2"/>
  <c r="H3900" i="2"/>
  <c r="I2517" i="2"/>
  <c r="H2518" i="2"/>
  <c r="H3809" i="2"/>
  <c r="I3808" i="2"/>
  <c r="H1434" i="2"/>
  <c r="I1433" i="2"/>
  <c r="I2802" i="2"/>
  <c r="H2803" i="2"/>
  <c r="H3251" i="2"/>
  <c r="I3250" i="2"/>
  <c r="I126" i="2"/>
  <c r="H127" i="2"/>
  <c r="N59" i="2"/>
  <c r="I1113" i="2"/>
  <c r="H1114" i="2"/>
  <c r="H4105" i="2"/>
  <c r="I4104" i="2"/>
  <c r="I54" i="2" l="1"/>
  <c r="H55" i="2"/>
  <c r="O57" i="2"/>
  <c r="H638" i="2"/>
  <c r="I637" i="2"/>
  <c r="H1316" i="2"/>
  <c r="I1315" i="2"/>
  <c r="H1043" i="2"/>
  <c r="I1042" i="2"/>
  <c r="I2437" i="2"/>
  <c r="H2438" i="2"/>
  <c r="I4164" i="2"/>
  <c r="H4165" i="2"/>
  <c r="I1537" i="2"/>
  <c r="H1538" i="2"/>
  <c r="H4225" i="2"/>
  <c r="I4224" i="2"/>
  <c r="I3999" i="2"/>
  <c r="H4000" i="2"/>
  <c r="H214" i="2"/>
  <c r="I213" i="2"/>
  <c r="H1815" i="2"/>
  <c r="I1814" i="2"/>
  <c r="I511" i="2"/>
  <c r="H512" i="2"/>
  <c r="H4106" i="2"/>
  <c r="I4105" i="2"/>
  <c r="I1434" i="2"/>
  <c r="H1435" i="2"/>
  <c r="I1435" i="2" s="1"/>
  <c r="H3031" i="2"/>
  <c r="I3030" i="2"/>
  <c r="H128" i="2"/>
  <c r="I127" i="2"/>
  <c r="I2007" i="2"/>
  <c r="H2008" i="2"/>
  <c r="I2674" i="2"/>
  <c r="H2675" i="2"/>
  <c r="I1250" i="2"/>
  <c r="H1251" i="2"/>
  <c r="I2603" i="2"/>
  <c r="H2604" i="2"/>
  <c r="I3809" i="2"/>
  <c r="H3810" i="2"/>
  <c r="I3499" i="2"/>
  <c r="H3500" i="2"/>
  <c r="H3901" i="2"/>
  <c r="I3900" i="2"/>
  <c r="H1115" i="2"/>
  <c r="I1114" i="2"/>
  <c r="I397" i="2"/>
  <c r="H398" i="2"/>
  <c r="H2346" i="2"/>
  <c r="I2345" i="2"/>
  <c r="I2281" i="2"/>
  <c r="H2282" i="2"/>
  <c r="I2803" i="2"/>
  <c r="H2804" i="2"/>
  <c r="N60" i="2"/>
  <c r="I775" i="2"/>
  <c r="H776" i="2"/>
  <c r="I3135" i="2"/>
  <c r="H3136" i="2"/>
  <c r="I326" i="2"/>
  <c r="H327" i="2"/>
  <c r="I3335" i="2"/>
  <c r="H3336" i="2"/>
  <c r="I3251" i="2"/>
  <c r="H3252" i="2"/>
  <c r="I2518" i="2"/>
  <c r="H2519" i="2"/>
  <c r="I1703" i="2"/>
  <c r="H1704" i="2"/>
  <c r="I3391" i="2"/>
  <c r="H3392" i="2"/>
  <c r="H56" i="2" l="1"/>
  <c r="I55" i="2"/>
  <c r="I638" i="2"/>
  <c r="H639" i="2"/>
  <c r="I1316" i="2"/>
  <c r="H1317" i="2"/>
  <c r="H2439" i="2"/>
  <c r="I2438" i="2"/>
  <c r="I214" i="2"/>
  <c r="H215" i="2"/>
  <c r="H4001" i="2"/>
  <c r="I4000" i="2"/>
  <c r="H4166" i="2"/>
  <c r="I4165" i="2"/>
  <c r="H1044" i="2"/>
  <c r="I1043" i="2"/>
  <c r="I1538" i="2"/>
  <c r="H1539" i="2"/>
  <c r="I4225" i="2"/>
  <c r="H4226" i="2"/>
  <c r="H328" i="2"/>
  <c r="I327" i="2"/>
  <c r="I3136" i="2"/>
  <c r="H3137" i="2"/>
  <c r="I3252" i="2"/>
  <c r="H3253" i="2"/>
  <c r="H777" i="2"/>
  <c r="I776" i="2"/>
  <c r="H2283" i="2"/>
  <c r="I2282" i="2"/>
  <c r="I1115" i="2"/>
  <c r="H1116" i="2"/>
  <c r="H513" i="2"/>
  <c r="I512" i="2"/>
  <c r="I128" i="2"/>
  <c r="H129" i="2"/>
  <c r="I2346" i="2"/>
  <c r="H2347" i="2"/>
  <c r="I1251" i="2"/>
  <c r="H1252" i="2"/>
  <c r="I3500" i="2"/>
  <c r="H3501" i="2"/>
  <c r="N61" i="2"/>
  <c r="H1705" i="2"/>
  <c r="I1704" i="2"/>
  <c r="I2675" i="2"/>
  <c r="H2676" i="2"/>
  <c r="I2519" i="2"/>
  <c r="H2520" i="2"/>
  <c r="I2804" i="2"/>
  <c r="H2805" i="2"/>
  <c r="H3337" i="2"/>
  <c r="I3336" i="2"/>
  <c r="I3031" i="2"/>
  <c r="H3032" i="2"/>
  <c r="H2605" i="2"/>
  <c r="I2604" i="2"/>
  <c r="H399" i="2"/>
  <c r="I398" i="2"/>
  <c r="I3901" i="2"/>
  <c r="H3902" i="2"/>
  <c r="I3810" i="2"/>
  <c r="H3811" i="2"/>
  <c r="I1815" i="2"/>
  <c r="H1816" i="2"/>
  <c r="I3392" i="2"/>
  <c r="H3393" i="2"/>
  <c r="H2009" i="2"/>
  <c r="I2008" i="2"/>
  <c r="H4107" i="2"/>
  <c r="I4106" i="2"/>
  <c r="H640" i="2" l="1"/>
  <c r="I639" i="2"/>
  <c r="O58" i="2"/>
  <c r="O59" i="2"/>
  <c r="I56" i="2"/>
  <c r="H57" i="2"/>
  <c r="I1317" i="2"/>
  <c r="H1318" i="2"/>
  <c r="I1539" i="2"/>
  <c r="H1540" i="2"/>
  <c r="H1045" i="2"/>
  <c r="I1044" i="2"/>
  <c r="I4001" i="2"/>
  <c r="H4002" i="2"/>
  <c r="I4002" i="2" s="1"/>
  <c r="H4227" i="2"/>
  <c r="I4226" i="2"/>
  <c r="H216" i="2"/>
  <c r="I215" i="2"/>
  <c r="I4166" i="2"/>
  <c r="H4167" i="2"/>
  <c r="I2439" i="2"/>
  <c r="H2440" i="2"/>
  <c r="I3811" i="2"/>
  <c r="H3812" i="2"/>
  <c r="I2605" i="2"/>
  <c r="H2606" i="2"/>
  <c r="I3337" i="2"/>
  <c r="H3338" i="2"/>
  <c r="I3338" i="2" s="1"/>
  <c r="I2347" i="2"/>
  <c r="H2348" i="2"/>
  <c r="I513" i="2"/>
  <c r="H514" i="2"/>
  <c r="I2805" i="2"/>
  <c r="H2806" i="2"/>
  <c r="I3902" i="2"/>
  <c r="H3903" i="2"/>
  <c r="I1252" i="2"/>
  <c r="H1253" i="2"/>
  <c r="H130" i="2"/>
  <c r="I129" i="2"/>
  <c r="H1817" i="2"/>
  <c r="I1816" i="2"/>
  <c r="N62" i="2"/>
  <c r="I1116" i="2"/>
  <c r="H1117" i="2"/>
  <c r="I4107" i="2"/>
  <c r="H4108" i="2"/>
  <c r="I399" i="2"/>
  <c r="H400" i="2"/>
  <c r="H3502" i="2"/>
  <c r="I3501" i="2"/>
  <c r="I3253" i="2"/>
  <c r="H3254" i="2"/>
  <c r="I3137" i="2"/>
  <c r="H3138" i="2"/>
  <c r="H3033" i="2"/>
  <c r="I3032" i="2"/>
  <c r="I2009" i="2"/>
  <c r="H2010" i="2"/>
  <c r="H2677" i="2"/>
  <c r="I2676" i="2"/>
  <c r="I2283" i="2"/>
  <c r="H2284" i="2"/>
  <c r="I777" i="2"/>
  <c r="H778" i="2"/>
  <c r="I3393" i="2"/>
  <c r="H3394" i="2"/>
  <c r="H2521" i="2"/>
  <c r="I2520" i="2"/>
  <c r="I1705" i="2"/>
  <c r="H1706" i="2"/>
  <c r="H329" i="2"/>
  <c r="I328" i="2"/>
  <c r="O60" i="2" l="1"/>
  <c r="H58" i="2"/>
  <c r="I57" i="2"/>
  <c r="H641" i="2"/>
  <c r="I640" i="2"/>
  <c r="I1318" i="2"/>
  <c r="H1319" i="2"/>
  <c r="I4227" i="2"/>
  <c r="H4228" i="2"/>
  <c r="H2441" i="2"/>
  <c r="I2440" i="2"/>
  <c r="I216" i="2"/>
  <c r="H217" i="2"/>
  <c r="I1045" i="2"/>
  <c r="H1046" i="2"/>
  <c r="H4168" i="2"/>
  <c r="I4167" i="2"/>
  <c r="I1540" i="2"/>
  <c r="H1541" i="2"/>
  <c r="H779" i="2"/>
  <c r="I778" i="2"/>
  <c r="H1254" i="2"/>
  <c r="I1254" i="2" s="1"/>
  <c r="I1253" i="2"/>
  <c r="I2521" i="2"/>
  <c r="H2522" i="2"/>
  <c r="I1817" i="2"/>
  <c r="H1818" i="2"/>
  <c r="I2606" i="2"/>
  <c r="H2607" i="2"/>
  <c r="I3254" i="2"/>
  <c r="H3255" i="2"/>
  <c r="H2011" i="2"/>
  <c r="I2010" i="2"/>
  <c r="I400" i="2"/>
  <c r="H401" i="2"/>
  <c r="I2348" i="2"/>
  <c r="H2349" i="2"/>
  <c r="I3502" i="2"/>
  <c r="H3503" i="2"/>
  <c r="H330" i="2"/>
  <c r="I329" i="2"/>
  <c r="H2807" i="2"/>
  <c r="I2806" i="2"/>
  <c r="I3812" i="2"/>
  <c r="H3813" i="2"/>
  <c r="H3395" i="2"/>
  <c r="I3394" i="2"/>
  <c r="I3903" i="2"/>
  <c r="H3904" i="2"/>
  <c r="I1706" i="2"/>
  <c r="H1707" i="2"/>
  <c r="I3033" i="2"/>
  <c r="H3034" i="2"/>
  <c r="I3138" i="2"/>
  <c r="H3139" i="2"/>
  <c r="I1117" i="2"/>
  <c r="H1118" i="2"/>
  <c r="H131" i="2"/>
  <c r="I130" i="2"/>
  <c r="H515" i="2"/>
  <c r="I514" i="2"/>
  <c r="I2677" i="2"/>
  <c r="H2678" i="2"/>
  <c r="I2284" i="2"/>
  <c r="H2285" i="2"/>
  <c r="H4109" i="2"/>
  <c r="I4108" i="2"/>
  <c r="N63" i="2"/>
  <c r="O61" i="2" l="1"/>
  <c r="H642" i="2"/>
  <c r="I641" i="2"/>
  <c r="H59" i="2"/>
  <c r="I58" i="2"/>
  <c r="I1319" i="2"/>
  <c r="H1320" i="2"/>
  <c r="H218" i="2"/>
  <c r="I217" i="2"/>
  <c r="H4169" i="2"/>
  <c r="I4168" i="2"/>
  <c r="I1046" i="2"/>
  <c r="H1047" i="2"/>
  <c r="H2442" i="2"/>
  <c r="I2441" i="2"/>
  <c r="H1542" i="2"/>
  <c r="I1541" i="2"/>
  <c r="I4228" i="2"/>
  <c r="H4229" i="2"/>
  <c r="N64" i="2"/>
  <c r="I1818" i="2"/>
  <c r="H1819" i="2"/>
  <c r="H1119" i="2"/>
  <c r="I1118" i="2"/>
  <c r="I3395" i="2"/>
  <c r="H3396" i="2"/>
  <c r="I1707" i="2"/>
  <c r="H1708" i="2"/>
  <c r="H402" i="2"/>
  <c r="I401" i="2"/>
  <c r="I3139" i="2"/>
  <c r="H3140" i="2"/>
  <c r="I515" i="2"/>
  <c r="H516" i="2"/>
  <c r="I330" i="2"/>
  <c r="H331" i="2"/>
  <c r="H3035" i="2"/>
  <c r="I3034" i="2"/>
  <c r="I131" i="2"/>
  <c r="H132" i="2"/>
  <c r="I779" i="2"/>
  <c r="H780" i="2"/>
  <c r="I3255" i="2"/>
  <c r="H3256" i="2"/>
  <c r="I3256" i="2" s="1"/>
  <c r="I3813" i="2"/>
  <c r="H3814" i="2"/>
  <c r="H2523" i="2"/>
  <c r="I2522" i="2"/>
  <c r="I3503" i="2"/>
  <c r="H3504" i="2"/>
  <c r="I2807" i="2"/>
  <c r="H2808" i="2"/>
  <c r="H2286" i="2"/>
  <c r="I2285" i="2"/>
  <c r="I2678" i="2"/>
  <c r="H2679" i="2"/>
  <c r="H2350" i="2"/>
  <c r="I2349" i="2"/>
  <c r="I2011" i="2"/>
  <c r="H2012" i="2"/>
  <c r="H4110" i="2"/>
  <c r="I4109" i="2"/>
  <c r="H3905" i="2"/>
  <c r="I3905" i="2" s="1"/>
  <c r="I3904" i="2"/>
  <c r="I2607" i="2"/>
  <c r="H2608" i="2"/>
  <c r="O62" i="2" l="1"/>
  <c r="I59" i="2"/>
  <c r="H60" i="2"/>
  <c r="I642" i="2"/>
  <c r="H643" i="2"/>
  <c r="I1320" i="2"/>
  <c r="H1321" i="2"/>
  <c r="H4230" i="2"/>
  <c r="I4229" i="2"/>
  <c r="I2442" i="2"/>
  <c r="H2443" i="2"/>
  <c r="I1047" i="2"/>
  <c r="H1048" i="2"/>
  <c r="H4170" i="2"/>
  <c r="I4169" i="2"/>
  <c r="H1543" i="2"/>
  <c r="I1542" i="2"/>
  <c r="H219" i="2"/>
  <c r="I218" i="2"/>
  <c r="I2012" i="2"/>
  <c r="H2013" i="2"/>
  <c r="I3035" i="2"/>
  <c r="H3036" i="2"/>
  <c r="H3397" i="2"/>
  <c r="I3396" i="2"/>
  <c r="I2523" i="2"/>
  <c r="H2524" i="2"/>
  <c r="I331" i="2"/>
  <c r="H332" i="2"/>
  <c r="H3141" i="2"/>
  <c r="I3140" i="2"/>
  <c r="I4110" i="2"/>
  <c r="H4111" i="2"/>
  <c r="I4111" i="2" s="1"/>
  <c r="H2609" i="2"/>
  <c r="I2608" i="2"/>
  <c r="I516" i="2"/>
  <c r="H517" i="2"/>
  <c r="H2351" i="2"/>
  <c r="I2350" i="2"/>
  <c r="N65" i="2"/>
  <c r="H2287" i="2"/>
  <c r="I2286" i="2"/>
  <c r="I1819" i="2"/>
  <c r="H1820" i="2"/>
  <c r="I2679" i="2"/>
  <c r="H2680" i="2"/>
  <c r="I402" i="2"/>
  <c r="H403" i="2"/>
  <c r="H2809" i="2"/>
  <c r="I2808" i="2"/>
  <c r="H133" i="2"/>
  <c r="I132" i="2"/>
  <c r="I780" i="2"/>
  <c r="H781" i="2"/>
  <c r="I1708" i="2"/>
  <c r="H1709" i="2"/>
  <c r="H3815" i="2"/>
  <c r="I3814" i="2"/>
  <c r="I1119" i="2"/>
  <c r="H1120" i="2"/>
  <c r="H3505" i="2"/>
  <c r="I3504" i="2"/>
  <c r="I643" i="2" l="1"/>
  <c r="H644" i="2"/>
  <c r="H61" i="2"/>
  <c r="I60" i="2"/>
  <c r="O63" i="2"/>
  <c r="I1321" i="2"/>
  <c r="H1322" i="2"/>
  <c r="H1049" i="2"/>
  <c r="I1048" i="2"/>
  <c r="I4170" i="2"/>
  <c r="H4171" i="2"/>
  <c r="I4171" i="2" s="1"/>
  <c r="H2444" i="2"/>
  <c r="I2443" i="2"/>
  <c r="I219" i="2"/>
  <c r="H220" i="2"/>
  <c r="H4231" i="2"/>
  <c r="I4230" i="2"/>
  <c r="I1543" i="2"/>
  <c r="H1544" i="2"/>
  <c r="H1121" i="2"/>
  <c r="I1120" i="2"/>
  <c r="I1820" i="2"/>
  <c r="H1821" i="2"/>
  <c r="H2810" i="2"/>
  <c r="I2809" i="2"/>
  <c r="I2351" i="2"/>
  <c r="H2352" i="2"/>
  <c r="I3141" i="2"/>
  <c r="H3142" i="2"/>
  <c r="I403" i="2"/>
  <c r="H404" i="2"/>
  <c r="H2610" i="2"/>
  <c r="I2609" i="2"/>
  <c r="I3397" i="2"/>
  <c r="H3398" i="2"/>
  <c r="I3036" i="2"/>
  <c r="H3037" i="2"/>
  <c r="N66" i="2"/>
  <c r="H333" i="2"/>
  <c r="I332" i="2"/>
  <c r="I781" i="2"/>
  <c r="H782" i="2"/>
  <c r="I2524" i="2"/>
  <c r="H2525" i="2"/>
  <c r="I2680" i="2"/>
  <c r="H2681" i="2"/>
  <c r="I2013" i="2"/>
  <c r="H2014" i="2"/>
  <c r="I517" i="2"/>
  <c r="H518" i="2"/>
  <c r="I3815" i="2"/>
  <c r="H3816" i="2"/>
  <c r="I1709" i="2"/>
  <c r="H1710" i="2"/>
  <c r="I2287" i="2"/>
  <c r="H2288" i="2"/>
  <c r="H134" i="2"/>
  <c r="I133" i="2"/>
  <c r="I3505" i="2"/>
  <c r="H3506" i="2"/>
  <c r="O64" i="2" l="1"/>
  <c r="I61" i="2"/>
  <c r="H62" i="2"/>
  <c r="I644" i="2"/>
  <c r="H645" i="2"/>
  <c r="H1323" i="2"/>
  <c r="I1322" i="2"/>
  <c r="I4231" i="2"/>
  <c r="H4232" i="2"/>
  <c r="I2444" i="2"/>
  <c r="H2445" i="2"/>
  <c r="I1544" i="2"/>
  <c r="H1545" i="2"/>
  <c r="I220" i="2"/>
  <c r="H221" i="2"/>
  <c r="I1049" i="2"/>
  <c r="H1050" i="2"/>
  <c r="H2289" i="2"/>
  <c r="I2288" i="2"/>
  <c r="I3037" i="2"/>
  <c r="H3038" i="2"/>
  <c r="H3399" i="2"/>
  <c r="I3398" i="2"/>
  <c r="H2015" i="2"/>
  <c r="I2014" i="2"/>
  <c r="I2525" i="2"/>
  <c r="H2526" i="2"/>
  <c r="H334" i="2"/>
  <c r="I333" i="2"/>
  <c r="H405" i="2"/>
  <c r="I404" i="2"/>
  <c r="I3142" i="2"/>
  <c r="H3143" i="2"/>
  <c r="N67" i="2"/>
  <c r="I2610" i="2"/>
  <c r="H2611" i="2"/>
  <c r="H1822" i="2"/>
  <c r="I1821" i="2"/>
  <c r="I2810" i="2"/>
  <c r="H2811" i="2"/>
  <c r="I134" i="2"/>
  <c r="H135" i="2"/>
  <c r="H2353" i="2"/>
  <c r="I2352" i="2"/>
  <c r="H3507" i="2"/>
  <c r="I3506" i="2"/>
  <c r="H1711" i="2"/>
  <c r="I1710" i="2"/>
  <c r="H3817" i="2"/>
  <c r="I3816" i="2"/>
  <c r="I518" i="2"/>
  <c r="H519" i="2"/>
  <c r="I2681" i="2"/>
  <c r="H2682" i="2"/>
  <c r="H783" i="2"/>
  <c r="I782" i="2"/>
  <c r="H1122" i="2"/>
  <c r="I1121" i="2"/>
  <c r="I645" i="2" l="1"/>
  <c r="H646" i="2"/>
  <c r="I62" i="2"/>
  <c r="H63" i="2"/>
  <c r="O65" i="2"/>
  <c r="H1324" i="2"/>
  <c r="I1324" i="2" s="1"/>
  <c r="I1323" i="2"/>
  <c r="I1545" i="2"/>
  <c r="H1546" i="2"/>
  <c r="I1050" i="2"/>
  <c r="H1051" i="2"/>
  <c r="H222" i="2"/>
  <c r="I221" i="2"/>
  <c r="I2445" i="2"/>
  <c r="H2446" i="2"/>
  <c r="I4232" i="2"/>
  <c r="H4233" i="2"/>
  <c r="I2526" i="2"/>
  <c r="H2527" i="2"/>
  <c r="I519" i="2"/>
  <c r="H520" i="2"/>
  <c r="N68" i="2"/>
  <c r="I3143" i="2"/>
  <c r="H3144" i="2"/>
  <c r="I3399" i="2"/>
  <c r="H3400" i="2"/>
  <c r="H3039" i="2"/>
  <c r="I3038" i="2"/>
  <c r="I3507" i="2"/>
  <c r="H3508" i="2"/>
  <c r="I2353" i="2"/>
  <c r="H2354" i="2"/>
  <c r="I2811" i="2"/>
  <c r="H2812" i="2"/>
  <c r="I1822" i="2"/>
  <c r="H1823" i="2"/>
  <c r="H3818" i="2"/>
  <c r="I3817" i="2"/>
  <c r="H1123" i="2"/>
  <c r="I1122" i="2"/>
  <c r="I405" i="2"/>
  <c r="H406" i="2"/>
  <c r="I783" i="2"/>
  <c r="H784" i="2"/>
  <c r="H136" i="2"/>
  <c r="I135" i="2"/>
  <c r="I2289" i="2"/>
  <c r="H2290" i="2"/>
  <c r="I2015" i="2"/>
  <c r="H2016" i="2"/>
  <c r="I1711" i="2"/>
  <c r="H1712" i="2"/>
  <c r="I2682" i="2"/>
  <c r="H2683" i="2"/>
  <c r="I2611" i="2"/>
  <c r="H2612" i="2"/>
  <c r="I334" i="2"/>
  <c r="H335" i="2"/>
  <c r="H64" i="2" l="1"/>
  <c r="I63" i="2"/>
  <c r="O66" i="2"/>
  <c r="H647" i="2"/>
  <c r="I646" i="2"/>
  <c r="H223" i="2"/>
  <c r="I222" i="2"/>
  <c r="I1051" i="2"/>
  <c r="H1052" i="2"/>
  <c r="I2446" i="2"/>
  <c r="H2447" i="2"/>
  <c r="H1547" i="2"/>
  <c r="I1546" i="2"/>
  <c r="I4233" i="2"/>
  <c r="H4234" i="2"/>
  <c r="H407" i="2"/>
  <c r="I406" i="2"/>
  <c r="I2812" i="2"/>
  <c r="H2813" i="2"/>
  <c r="H336" i="2"/>
  <c r="I335" i="2"/>
  <c r="I2290" i="2"/>
  <c r="H2291" i="2"/>
  <c r="I1823" i="2"/>
  <c r="H1824" i="2"/>
  <c r="H3145" i="2"/>
  <c r="I3144" i="2"/>
  <c r="N69" i="2"/>
  <c r="I2683" i="2"/>
  <c r="H2684" i="2"/>
  <c r="I784" i="2"/>
  <c r="H785" i="2"/>
  <c r="I3508" i="2"/>
  <c r="H3509" i="2"/>
  <c r="I2612" i="2"/>
  <c r="H2613" i="2"/>
  <c r="H137" i="2"/>
  <c r="I136" i="2"/>
  <c r="I1123" i="2"/>
  <c r="H1124" i="2"/>
  <c r="I1712" i="2"/>
  <c r="H1713" i="2"/>
  <c r="I520" i="2"/>
  <c r="H521" i="2"/>
  <c r="I2016" i="2"/>
  <c r="H2017" i="2"/>
  <c r="I3818" i="2"/>
  <c r="H3819" i="2"/>
  <c r="I3039" i="2"/>
  <c r="H3040" i="2"/>
  <c r="I2527" i="2"/>
  <c r="H2528" i="2"/>
  <c r="H2355" i="2"/>
  <c r="I2354" i="2"/>
  <c r="I3400" i="2"/>
  <c r="H3401" i="2"/>
  <c r="H648" i="2" l="1"/>
  <c r="I647" i="2"/>
  <c r="O67" i="2"/>
  <c r="H65" i="2"/>
  <c r="I64" i="2"/>
  <c r="I4234" i="2"/>
  <c r="H4235" i="2"/>
  <c r="I2447" i="2"/>
  <c r="H2448" i="2"/>
  <c r="I1052" i="2"/>
  <c r="H1053" i="2"/>
  <c r="I1547" i="2"/>
  <c r="H1548" i="2"/>
  <c r="H224" i="2"/>
  <c r="I223" i="2"/>
  <c r="H786" i="2"/>
  <c r="I785" i="2"/>
  <c r="H2814" i="2"/>
  <c r="I2813" i="2"/>
  <c r="I2355" i="2"/>
  <c r="H2356" i="2"/>
  <c r="I2528" i="2"/>
  <c r="H2529" i="2"/>
  <c r="H522" i="2"/>
  <c r="I521" i="2"/>
  <c r="I3819" i="2"/>
  <c r="H3820" i="2"/>
  <c r="H3510" i="2"/>
  <c r="I3509" i="2"/>
  <c r="I407" i="2"/>
  <c r="H408" i="2"/>
  <c r="I336" i="2"/>
  <c r="H337" i="2"/>
  <c r="N70" i="2"/>
  <c r="H2018" i="2"/>
  <c r="I2017" i="2"/>
  <c r="H2685" i="2"/>
  <c r="I2684" i="2"/>
  <c r="I1124" i="2"/>
  <c r="H1125" i="2"/>
  <c r="I3401" i="2"/>
  <c r="H3402" i="2"/>
  <c r="H1714" i="2"/>
  <c r="I1713" i="2"/>
  <c r="H3146" i="2"/>
  <c r="I3145" i="2"/>
  <c r="H1825" i="2"/>
  <c r="I1824" i="2"/>
  <c r="H3041" i="2"/>
  <c r="I3040" i="2"/>
  <c r="I2291" i="2"/>
  <c r="H2292" i="2"/>
  <c r="I2292" i="2" s="1"/>
  <c r="I137" i="2"/>
  <c r="H138" i="2"/>
  <c r="I2613" i="2"/>
  <c r="H2614" i="2"/>
  <c r="O68" i="2" l="1"/>
  <c r="I65" i="2"/>
  <c r="H66" i="2"/>
  <c r="I648" i="2"/>
  <c r="H649" i="2"/>
  <c r="H1054" i="2"/>
  <c r="I1053" i="2"/>
  <c r="H225" i="2"/>
  <c r="I224" i="2"/>
  <c r="I2448" i="2"/>
  <c r="H2449" i="2"/>
  <c r="H1549" i="2"/>
  <c r="I1548" i="2"/>
  <c r="H4236" i="2"/>
  <c r="I4235" i="2"/>
  <c r="I2356" i="2"/>
  <c r="H2357" i="2"/>
  <c r="H2530" i="2"/>
  <c r="I2529" i="2"/>
  <c r="I3041" i="2"/>
  <c r="H3042" i="2"/>
  <c r="H3821" i="2"/>
  <c r="I3820" i="2"/>
  <c r="H1126" i="2"/>
  <c r="I1125" i="2"/>
  <c r="N71" i="2"/>
  <c r="H2686" i="2"/>
  <c r="I2685" i="2"/>
  <c r="I2614" i="2"/>
  <c r="H2615" i="2"/>
  <c r="I1825" i="2"/>
  <c r="H1826" i="2"/>
  <c r="H338" i="2"/>
  <c r="I337" i="2"/>
  <c r="H2815" i="2"/>
  <c r="I2814" i="2"/>
  <c r="I138" i="2"/>
  <c r="H139" i="2"/>
  <c r="H409" i="2"/>
  <c r="I408" i="2"/>
  <c r="I1714" i="2"/>
  <c r="H1715" i="2"/>
  <c r="H3147" i="2"/>
  <c r="I3146" i="2"/>
  <c r="I2018" i="2"/>
  <c r="H2019" i="2"/>
  <c r="I522" i="2"/>
  <c r="H523" i="2"/>
  <c r="I786" i="2"/>
  <c r="H787" i="2"/>
  <c r="I3402" i="2"/>
  <c r="H3403" i="2"/>
  <c r="H3511" i="2"/>
  <c r="I3510" i="2"/>
  <c r="H650" i="2" l="1"/>
  <c r="I649" i="2"/>
  <c r="I66" i="2"/>
  <c r="H67" i="2"/>
  <c r="O69" i="2"/>
  <c r="I4236" i="2"/>
  <c r="H4237" i="2"/>
  <c r="H2450" i="2"/>
  <c r="I2449" i="2"/>
  <c r="I225" i="2"/>
  <c r="H226" i="2"/>
  <c r="I1549" i="2"/>
  <c r="H1550" i="2"/>
  <c r="I1054" i="2"/>
  <c r="H1055" i="2"/>
  <c r="I1826" i="2"/>
  <c r="H1827" i="2"/>
  <c r="I2530" i="2"/>
  <c r="H2531" i="2"/>
  <c r="I2615" i="2"/>
  <c r="H2616" i="2"/>
  <c r="H1127" i="2"/>
  <c r="I1126" i="2"/>
  <c r="I523" i="2"/>
  <c r="H524" i="2"/>
  <c r="I2019" i="2"/>
  <c r="H2020" i="2"/>
  <c r="I2020" i="2" s="1"/>
  <c r="H3822" i="2"/>
  <c r="I3821" i="2"/>
  <c r="I1715" i="2"/>
  <c r="H1716" i="2"/>
  <c r="N72" i="2"/>
  <c r="I3042" i="2"/>
  <c r="H3043" i="2"/>
  <c r="I787" i="2"/>
  <c r="H788" i="2"/>
  <c r="I2815" i="2"/>
  <c r="H2816" i="2"/>
  <c r="I3147" i="2"/>
  <c r="H3148" i="2"/>
  <c r="I338" i="2"/>
  <c r="H339" i="2"/>
  <c r="I2357" i="2"/>
  <c r="H2358" i="2"/>
  <c r="I3511" i="2"/>
  <c r="H3512" i="2"/>
  <c r="I409" i="2"/>
  <c r="H410" i="2"/>
  <c r="I3403" i="2"/>
  <c r="H3404" i="2"/>
  <c r="H140" i="2"/>
  <c r="I139" i="2"/>
  <c r="I2686" i="2"/>
  <c r="H2687" i="2"/>
  <c r="H68" i="2" l="1"/>
  <c r="I67" i="2"/>
  <c r="O70" i="2"/>
  <c r="H651" i="2"/>
  <c r="I650" i="2"/>
  <c r="H1551" i="2"/>
  <c r="I1550" i="2"/>
  <c r="H227" i="2"/>
  <c r="I227" i="2" s="1"/>
  <c r="I226" i="2"/>
  <c r="H2451" i="2"/>
  <c r="I2450" i="2"/>
  <c r="I1055" i="2"/>
  <c r="H1056" i="2"/>
  <c r="H4238" i="2"/>
  <c r="I4237" i="2"/>
  <c r="I339" i="2"/>
  <c r="H340" i="2"/>
  <c r="N73" i="2"/>
  <c r="I1716" i="2"/>
  <c r="H1717" i="2"/>
  <c r="I1717" i="2" s="1"/>
  <c r="H2617" i="2"/>
  <c r="I2616" i="2"/>
  <c r="I1827" i="2"/>
  <c r="H1828" i="2"/>
  <c r="I3043" i="2"/>
  <c r="H3044" i="2"/>
  <c r="I2358" i="2"/>
  <c r="H2359" i="2"/>
  <c r="I2531" i="2"/>
  <c r="H2532" i="2"/>
  <c r="I2687" i="2"/>
  <c r="H2688" i="2"/>
  <c r="I3512" i="2"/>
  <c r="H3513" i="2"/>
  <c r="I3822" i="2"/>
  <c r="H3823" i="2"/>
  <c r="I1127" i="2"/>
  <c r="H1128" i="2"/>
  <c r="I410" i="2"/>
  <c r="H411" i="2"/>
  <c r="H2817" i="2"/>
  <c r="I2816" i="2"/>
  <c r="H525" i="2"/>
  <c r="I524" i="2"/>
  <c r="I788" i="2"/>
  <c r="H789" i="2"/>
  <c r="I3148" i="2"/>
  <c r="H3149" i="2"/>
  <c r="H3405" i="2"/>
  <c r="I3404" i="2"/>
  <c r="I140" i="2"/>
  <c r="H141" i="2"/>
  <c r="I651" i="2" l="1"/>
  <c r="H652" i="2"/>
  <c r="O71" i="2"/>
  <c r="H69" i="2"/>
  <c r="I68" i="2"/>
  <c r="H4239" i="2"/>
  <c r="I4238" i="2"/>
  <c r="I1056" i="2"/>
  <c r="H1057" i="2"/>
  <c r="H1552" i="2"/>
  <c r="I1551" i="2"/>
  <c r="I2451" i="2"/>
  <c r="H2452" i="2"/>
  <c r="N74" i="2"/>
  <c r="I3405" i="2"/>
  <c r="H3406" i="2"/>
  <c r="H2618" i="2"/>
  <c r="I2617" i="2"/>
  <c r="H3150" i="2"/>
  <c r="I3149" i="2"/>
  <c r="I3823" i="2"/>
  <c r="H3824" i="2"/>
  <c r="I2359" i="2"/>
  <c r="H2360" i="2"/>
  <c r="I2817" i="2"/>
  <c r="H2818" i="2"/>
  <c r="I340" i="2"/>
  <c r="H341" i="2"/>
  <c r="H3514" i="2"/>
  <c r="I3513" i="2"/>
  <c r="H790" i="2"/>
  <c r="I789" i="2"/>
  <c r="H3045" i="2"/>
  <c r="I3044" i="2"/>
  <c r="H142" i="2"/>
  <c r="I141" i="2"/>
  <c r="H1829" i="2"/>
  <c r="I1828" i="2"/>
  <c r="I1128" i="2"/>
  <c r="H1129" i="2"/>
  <c r="I411" i="2"/>
  <c r="H412" i="2"/>
  <c r="I2688" i="2"/>
  <c r="H2689" i="2"/>
  <c r="H2533" i="2"/>
  <c r="I2532" i="2"/>
  <c r="I525" i="2"/>
  <c r="H526" i="2"/>
  <c r="H70" i="2" l="1"/>
  <c r="I69" i="2"/>
  <c r="O72" i="2"/>
  <c r="I652" i="2"/>
  <c r="H653" i="2"/>
  <c r="I2452" i="2"/>
  <c r="H2453" i="2"/>
  <c r="I1057" i="2"/>
  <c r="H1058" i="2"/>
  <c r="I1552" i="2"/>
  <c r="H1553" i="2"/>
  <c r="I4239" i="2"/>
  <c r="H4240" i="2"/>
  <c r="I3045" i="2"/>
  <c r="H3046" i="2"/>
  <c r="I2689" i="2"/>
  <c r="H2690" i="2"/>
  <c r="H791" i="2"/>
  <c r="I790" i="2"/>
  <c r="I1129" i="2"/>
  <c r="H1130" i="2"/>
  <c r="I1829" i="2"/>
  <c r="H1830" i="2"/>
  <c r="I3150" i="2"/>
  <c r="H3151" i="2"/>
  <c r="N75" i="2"/>
  <c r="I3824" i="2"/>
  <c r="H3825" i="2"/>
  <c r="I3406" i="2"/>
  <c r="H3407" i="2"/>
  <c r="H527" i="2"/>
  <c r="I526" i="2"/>
  <c r="H2361" i="2"/>
  <c r="I2360" i="2"/>
  <c r="I2533" i="2"/>
  <c r="H2534" i="2"/>
  <c r="H143" i="2"/>
  <c r="I142" i="2"/>
  <c r="H342" i="2"/>
  <c r="I341" i="2"/>
  <c r="H2619" i="2"/>
  <c r="I2619" i="2" s="1"/>
  <c r="I2618" i="2"/>
  <c r="I3514" i="2"/>
  <c r="H3515" i="2"/>
  <c r="H2819" i="2"/>
  <c r="I2818" i="2"/>
  <c r="I412" i="2"/>
  <c r="H413" i="2"/>
  <c r="I653" i="2" l="1"/>
  <c r="H654" i="2"/>
  <c r="H71" i="2"/>
  <c r="I70" i="2"/>
  <c r="H1059" i="2"/>
  <c r="I1058" i="2"/>
  <c r="I2453" i="2"/>
  <c r="H2454" i="2"/>
  <c r="I4240" i="2"/>
  <c r="H4241" i="2"/>
  <c r="I1553" i="2"/>
  <c r="H1554" i="2"/>
  <c r="H414" i="2"/>
  <c r="I413" i="2"/>
  <c r="I3825" i="2"/>
  <c r="H3826" i="2"/>
  <c r="N76" i="2"/>
  <c r="I2361" i="2"/>
  <c r="H2362" i="2"/>
  <c r="I1130" i="2"/>
  <c r="H1131" i="2"/>
  <c r="I791" i="2"/>
  <c r="H792" i="2"/>
  <c r="H2691" i="2"/>
  <c r="I2690" i="2"/>
  <c r="I342" i="2"/>
  <c r="H343" i="2"/>
  <c r="I343" i="2" s="1"/>
  <c r="H3047" i="2"/>
  <c r="I3046" i="2"/>
  <c r="I3407" i="2"/>
  <c r="H3408" i="2"/>
  <c r="I2819" i="2"/>
  <c r="H2820" i="2"/>
  <c r="H2535" i="2"/>
  <c r="I2534" i="2"/>
  <c r="I3515" i="2"/>
  <c r="H3516" i="2"/>
  <c r="H144" i="2"/>
  <c r="I143" i="2"/>
  <c r="I527" i="2"/>
  <c r="H528" i="2"/>
  <c r="I3151" i="2"/>
  <c r="H3152" i="2"/>
  <c r="I1830" i="2"/>
  <c r="H1831" i="2"/>
  <c r="O73" i="2" l="1"/>
  <c r="P74" i="2"/>
  <c r="I71" i="2"/>
  <c r="H72" i="2"/>
  <c r="I72" i="2" s="1"/>
  <c r="H655" i="2"/>
  <c r="I654" i="2"/>
  <c r="I1554" i="2"/>
  <c r="H1555" i="2"/>
  <c r="I4241" i="2"/>
  <c r="H4242" i="2"/>
  <c r="I2454" i="2"/>
  <c r="H2455" i="2"/>
  <c r="I1059" i="2"/>
  <c r="H1060" i="2"/>
  <c r="I1060" i="2" s="1"/>
  <c r="I2535" i="2"/>
  <c r="H2536" i="2"/>
  <c r="I3047" i="2"/>
  <c r="H3048" i="2"/>
  <c r="I3826" i="2"/>
  <c r="H3827" i="2"/>
  <c r="I792" i="2"/>
  <c r="H793" i="2"/>
  <c r="I3152" i="2"/>
  <c r="H3153" i="2"/>
  <c r="I2691" i="2"/>
  <c r="H2692" i="2"/>
  <c r="I2362" i="2"/>
  <c r="H2363" i="2"/>
  <c r="I3408" i="2"/>
  <c r="H3409" i="2"/>
  <c r="P76" i="2"/>
  <c r="N77" i="2"/>
  <c r="H529" i="2"/>
  <c r="I528" i="2"/>
  <c r="I144" i="2"/>
  <c r="H145" i="2"/>
  <c r="I2820" i="2"/>
  <c r="H2821" i="2"/>
  <c r="I1131" i="2"/>
  <c r="H1132" i="2"/>
  <c r="I1831" i="2"/>
  <c r="H1832" i="2"/>
  <c r="I414" i="2"/>
  <c r="H415" i="2"/>
  <c r="H3517" i="2"/>
  <c r="I3516" i="2"/>
  <c r="H656" i="2" l="1"/>
  <c r="I655" i="2"/>
  <c r="P69" i="2"/>
  <c r="P71" i="2"/>
  <c r="P72" i="2"/>
  <c r="P75" i="2"/>
  <c r="P70" i="2"/>
  <c r="O75" i="2"/>
  <c r="P66" i="2"/>
  <c r="O74" i="2"/>
  <c r="P73" i="2"/>
  <c r="I4242" i="2"/>
  <c r="H4243" i="2"/>
  <c r="I2455" i="2"/>
  <c r="H2456" i="2"/>
  <c r="I1555" i="2"/>
  <c r="H1556" i="2"/>
  <c r="I3827" i="2"/>
  <c r="H3828" i="2"/>
  <c r="I3517" i="2"/>
  <c r="H3518" i="2"/>
  <c r="H1833" i="2"/>
  <c r="I1833" i="2" s="1"/>
  <c r="I1832" i="2"/>
  <c r="I2821" i="2"/>
  <c r="H2822" i="2"/>
  <c r="I415" i="2"/>
  <c r="H416" i="2"/>
  <c r="I1132" i="2"/>
  <c r="H1133" i="2"/>
  <c r="I793" i="2"/>
  <c r="H794" i="2"/>
  <c r="H146" i="2"/>
  <c r="I145" i="2"/>
  <c r="I2363" i="2"/>
  <c r="H2364" i="2"/>
  <c r="I3409" i="2"/>
  <c r="H3410" i="2"/>
  <c r="I529" i="2"/>
  <c r="H530" i="2"/>
  <c r="H2693" i="2"/>
  <c r="I2692" i="2"/>
  <c r="I2536" i="2"/>
  <c r="H2537" i="2"/>
  <c r="N78" i="2"/>
  <c r="I3048" i="2"/>
  <c r="H3049" i="2"/>
  <c r="I3153" i="2"/>
  <c r="H3154" i="2"/>
  <c r="H657" i="2" l="1"/>
  <c r="I656" i="2"/>
  <c r="H2457" i="2"/>
  <c r="I2456" i="2"/>
  <c r="H4244" i="2"/>
  <c r="I4243" i="2"/>
  <c r="I1556" i="2"/>
  <c r="H1557" i="2"/>
  <c r="I530" i="2"/>
  <c r="H531" i="2"/>
  <c r="I146" i="2"/>
  <c r="H147" i="2"/>
  <c r="I794" i="2"/>
  <c r="H795" i="2"/>
  <c r="H3519" i="2"/>
  <c r="I3518" i="2"/>
  <c r="I2693" i="2"/>
  <c r="H2694" i="2"/>
  <c r="I2364" i="2"/>
  <c r="H2365" i="2"/>
  <c r="H417" i="2"/>
  <c r="I416" i="2"/>
  <c r="I3828" i="2"/>
  <c r="H3829" i="2"/>
  <c r="I1133" i="2"/>
  <c r="H1134" i="2"/>
  <c r="N79" i="2"/>
  <c r="P78" i="2"/>
  <c r="P77" i="2"/>
  <c r="H2538" i="2"/>
  <c r="I2537" i="2"/>
  <c r="H3155" i="2"/>
  <c r="I3154" i="2"/>
  <c r="H3411" i="2"/>
  <c r="I3410" i="2"/>
  <c r="H2823" i="2"/>
  <c r="I2822" i="2"/>
  <c r="H3050" i="2"/>
  <c r="I3049" i="2"/>
  <c r="I657" i="2" l="1"/>
  <c r="H658" i="2"/>
  <c r="I1557" i="2"/>
  <c r="H1558" i="2"/>
  <c r="I4244" i="2"/>
  <c r="H4245" i="2"/>
  <c r="H2458" i="2"/>
  <c r="I2457" i="2"/>
  <c r="N80" i="2"/>
  <c r="I3519" i="2"/>
  <c r="H3520" i="2"/>
  <c r="I795" i="2"/>
  <c r="H796" i="2"/>
  <c r="I147" i="2"/>
  <c r="H148" i="2"/>
  <c r="I531" i="2"/>
  <c r="H532" i="2"/>
  <c r="I2823" i="2"/>
  <c r="H2824" i="2"/>
  <c r="I2365" i="2"/>
  <c r="H2366" i="2"/>
  <c r="I2538" i="2"/>
  <c r="H2539" i="2"/>
  <c r="I3829" i="2"/>
  <c r="H3830" i="2"/>
  <c r="I417" i="2"/>
  <c r="H418" i="2"/>
  <c r="H1135" i="2"/>
  <c r="I1134" i="2"/>
  <c r="I2694" i="2"/>
  <c r="H2695" i="2"/>
  <c r="I3050" i="2"/>
  <c r="H3051" i="2"/>
  <c r="I3411" i="2"/>
  <c r="H3412" i="2"/>
  <c r="I3155" i="2"/>
  <c r="H3156" i="2"/>
  <c r="H659" i="2" l="1"/>
  <c r="I658" i="2"/>
  <c r="I2458" i="2"/>
  <c r="H2459" i="2"/>
  <c r="H1559" i="2"/>
  <c r="I1558" i="2"/>
  <c r="I4245" i="2"/>
  <c r="H4246" i="2"/>
  <c r="H149" i="2"/>
  <c r="I148" i="2"/>
  <c r="P79" i="2"/>
  <c r="I796" i="2"/>
  <c r="H797" i="2"/>
  <c r="H2367" i="2"/>
  <c r="I2366" i="2"/>
  <c r="I2539" i="2"/>
  <c r="H2540" i="2"/>
  <c r="I3412" i="2"/>
  <c r="H3413" i="2"/>
  <c r="P80" i="2"/>
  <c r="N81" i="2"/>
  <c r="I3156" i="2"/>
  <c r="H3157" i="2"/>
  <c r="H3831" i="2"/>
  <c r="I3830" i="2"/>
  <c r="I3520" i="2"/>
  <c r="H3521" i="2"/>
  <c r="H2825" i="2"/>
  <c r="I2824" i="2"/>
  <c r="H419" i="2"/>
  <c r="I418" i="2"/>
  <c r="I3051" i="2"/>
  <c r="H3052" i="2"/>
  <c r="I1135" i="2"/>
  <c r="H1136" i="2"/>
  <c r="I2695" i="2"/>
  <c r="H2696" i="2"/>
  <c r="I532" i="2"/>
  <c r="H533" i="2"/>
  <c r="H660" i="2" l="1"/>
  <c r="I659" i="2"/>
  <c r="I4246" i="2"/>
  <c r="H4247" i="2"/>
  <c r="I1559" i="2"/>
  <c r="H1560" i="2"/>
  <c r="I2459" i="2"/>
  <c r="H2460" i="2"/>
  <c r="H1137" i="2"/>
  <c r="I1136" i="2"/>
  <c r="H3414" i="2"/>
  <c r="I3413" i="2"/>
  <c r="I2696" i="2"/>
  <c r="H2697" i="2"/>
  <c r="I2540" i="2"/>
  <c r="H2541" i="2"/>
  <c r="I2825" i="2"/>
  <c r="H2826" i="2"/>
  <c r="I419" i="2"/>
  <c r="H420" i="2"/>
  <c r="I2367" i="2"/>
  <c r="H2368" i="2"/>
  <c r="I3521" i="2"/>
  <c r="H3522" i="2"/>
  <c r="H798" i="2"/>
  <c r="I797" i="2"/>
  <c r="I3052" i="2"/>
  <c r="H3053" i="2"/>
  <c r="H534" i="2"/>
  <c r="I533" i="2"/>
  <c r="I149" i="2"/>
  <c r="H150" i="2"/>
  <c r="I3157" i="2"/>
  <c r="H3158" i="2"/>
  <c r="N82" i="2"/>
  <c r="P81" i="2"/>
  <c r="I3831" i="2"/>
  <c r="H3832" i="2"/>
  <c r="I660" i="2" l="1"/>
  <c r="H661" i="2"/>
  <c r="H1561" i="2"/>
  <c r="I1560" i="2"/>
  <c r="I2460" i="2"/>
  <c r="H2461" i="2"/>
  <c r="I4247" i="2"/>
  <c r="H4248" i="2"/>
  <c r="H3159" i="2"/>
  <c r="I3158" i="2"/>
  <c r="I3522" i="2"/>
  <c r="H3523" i="2"/>
  <c r="H2542" i="2"/>
  <c r="I2541" i="2"/>
  <c r="H151" i="2"/>
  <c r="I150" i="2"/>
  <c r="I2697" i="2"/>
  <c r="H2698" i="2"/>
  <c r="H2369" i="2"/>
  <c r="I2368" i="2"/>
  <c r="P82" i="2"/>
  <c r="N83" i="2"/>
  <c r="I534" i="2"/>
  <c r="H535" i="2"/>
  <c r="I3414" i="2"/>
  <c r="H3415" i="2"/>
  <c r="H3054" i="2"/>
  <c r="I3053" i="2"/>
  <c r="I420" i="2"/>
  <c r="H421" i="2"/>
  <c r="I798" i="2"/>
  <c r="H799" i="2"/>
  <c r="I2826" i="2"/>
  <c r="H2827" i="2"/>
  <c r="H3833" i="2"/>
  <c r="I3832" i="2"/>
  <c r="I1137" i="2"/>
  <c r="H1138" i="2"/>
  <c r="I661" i="2" l="1"/>
  <c r="H662" i="2"/>
  <c r="H4249" i="2"/>
  <c r="I4248" i="2"/>
  <c r="I2461" i="2"/>
  <c r="H2462" i="2"/>
  <c r="I1561" i="2"/>
  <c r="H1562" i="2"/>
  <c r="I2698" i="2"/>
  <c r="H2699" i="2"/>
  <c r="I2699" i="2" s="1"/>
  <c r="H1139" i="2"/>
  <c r="I1138" i="2"/>
  <c r="H3834" i="2"/>
  <c r="I3833" i="2"/>
  <c r="I2827" i="2"/>
  <c r="H2828" i="2"/>
  <c r="H3055" i="2"/>
  <c r="I3054" i="2"/>
  <c r="I3159" i="2"/>
  <c r="H3160" i="2"/>
  <c r="I535" i="2"/>
  <c r="H536" i="2"/>
  <c r="I799" i="2"/>
  <c r="H800" i="2"/>
  <c r="I3415" i="2"/>
  <c r="H3416" i="2"/>
  <c r="H152" i="2"/>
  <c r="I151" i="2"/>
  <c r="H2370" i="2"/>
  <c r="I2369" i="2"/>
  <c r="I421" i="2"/>
  <c r="H422" i="2"/>
  <c r="I2542" i="2"/>
  <c r="H2543" i="2"/>
  <c r="N84" i="2"/>
  <c r="P83" i="2"/>
  <c r="I3523" i="2"/>
  <c r="H3524" i="2"/>
  <c r="I662" i="2" l="1"/>
  <c r="H663" i="2"/>
  <c r="I1562" i="2"/>
  <c r="H1563" i="2"/>
  <c r="H2463" i="2"/>
  <c r="I2462" i="2"/>
  <c r="H4250" i="2"/>
  <c r="I4249" i="2"/>
  <c r="I422" i="2"/>
  <c r="H423" i="2"/>
  <c r="H801" i="2"/>
  <c r="I800" i="2"/>
  <c r="N85" i="2"/>
  <c r="I3160" i="2"/>
  <c r="H3161" i="2"/>
  <c r="I3524" i="2"/>
  <c r="H3525" i="2"/>
  <c r="I2370" i="2"/>
  <c r="H2371" i="2"/>
  <c r="H3835" i="2"/>
  <c r="I3834" i="2"/>
  <c r="H537" i="2"/>
  <c r="I536" i="2"/>
  <c r="I1139" i="2"/>
  <c r="H1140" i="2"/>
  <c r="I2543" i="2"/>
  <c r="H2544" i="2"/>
  <c r="H153" i="2"/>
  <c r="I152" i="2"/>
  <c r="I3055" i="2"/>
  <c r="H3056" i="2"/>
  <c r="I3416" i="2"/>
  <c r="H3417" i="2"/>
  <c r="H2829" i="2"/>
  <c r="I2828" i="2"/>
  <c r="I663" i="2" l="1"/>
  <c r="H664" i="2"/>
  <c r="H2464" i="2"/>
  <c r="I2464" i="2" s="1"/>
  <c r="I2463" i="2"/>
  <c r="I4250" i="2"/>
  <c r="H4251" i="2"/>
  <c r="I1563" i="2"/>
  <c r="H1564" i="2"/>
  <c r="I3835" i="2"/>
  <c r="H3836" i="2"/>
  <c r="P84" i="2"/>
  <c r="H1141" i="2"/>
  <c r="I1140" i="2"/>
  <c r="I2371" i="2"/>
  <c r="H2372" i="2"/>
  <c r="N86" i="2"/>
  <c r="H3526" i="2"/>
  <c r="I3525" i="2"/>
  <c r="H2545" i="2"/>
  <c r="I2544" i="2"/>
  <c r="I2829" i="2"/>
  <c r="H2830" i="2"/>
  <c r="H3162" i="2"/>
  <c r="I3161" i="2"/>
  <c r="I801" i="2"/>
  <c r="H802" i="2"/>
  <c r="I423" i="2"/>
  <c r="H424" i="2"/>
  <c r="I153" i="2"/>
  <c r="H154" i="2"/>
  <c r="H3418" i="2"/>
  <c r="I3417" i="2"/>
  <c r="I3056" i="2"/>
  <c r="H3057" i="2"/>
  <c r="I537" i="2"/>
  <c r="H538" i="2"/>
  <c r="I664" i="2" l="1"/>
  <c r="H665" i="2"/>
  <c r="H1565" i="2"/>
  <c r="I1564" i="2"/>
  <c r="H4252" i="2"/>
  <c r="I4251" i="2"/>
  <c r="H2831" i="2"/>
  <c r="I2830" i="2"/>
  <c r="I3526" i="2"/>
  <c r="H3527" i="2"/>
  <c r="I2372" i="2"/>
  <c r="H2373" i="2"/>
  <c r="P85" i="2"/>
  <c r="H539" i="2"/>
  <c r="I538" i="2"/>
  <c r="I2545" i="2"/>
  <c r="H2546" i="2"/>
  <c r="H3419" i="2"/>
  <c r="I3418" i="2"/>
  <c r="I1141" i="2"/>
  <c r="H1142" i="2"/>
  <c r="H155" i="2"/>
  <c r="I154" i="2"/>
  <c r="I3162" i="2"/>
  <c r="H3163" i="2"/>
  <c r="N87" i="2"/>
  <c r="P86" i="2"/>
  <c r="I3057" i="2"/>
  <c r="H3058" i="2"/>
  <c r="I424" i="2"/>
  <c r="H425" i="2"/>
  <c r="H803" i="2"/>
  <c r="I802" i="2"/>
  <c r="I3836" i="2"/>
  <c r="H3837" i="2"/>
  <c r="I665" i="2" l="1"/>
  <c r="H666" i="2"/>
  <c r="I4252" i="2"/>
  <c r="H4253" i="2"/>
  <c r="I1565" i="2"/>
  <c r="H1566" i="2"/>
  <c r="N88" i="2"/>
  <c r="I539" i="2"/>
  <c r="H540" i="2"/>
  <c r="H156" i="2"/>
  <c r="I155" i="2"/>
  <c r="I3058" i="2"/>
  <c r="H3059" i="2"/>
  <c r="H2547" i="2"/>
  <c r="I2546" i="2"/>
  <c r="I803" i="2"/>
  <c r="H804" i="2"/>
  <c r="I2373" i="2"/>
  <c r="H2374" i="2"/>
  <c r="I3527" i="2"/>
  <c r="H3528" i="2"/>
  <c r="I3419" i="2"/>
  <c r="H3420" i="2"/>
  <c r="I3163" i="2"/>
  <c r="H3164" i="2"/>
  <c r="I2831" i="2"/>
  <c r="H2832" i="2"/>
  <c r="I3837" i="2"/>
  <c r="H3838" i="2"/>
  <c r="H426" i="2"/>
  <c r="I425" i="2"/>
  <c r="H1143" i="2"/>
  <c r="I1142" i="2"/>
  <c r="H667" i="2" l="1"/>
  <c r="I666" i="2"/>
  <c r="I1566" i="2"/>
  <c r="H1567" i="2"/>
  <c r="I4253" i="2"/>
  <c r="H4254" i="2"/>
  <c r="I540" i="2"/>
  <c r="H541" i="2"/>
  <c r="I2547" i="2"/>
  <c r="H2548" i="2"/>
  <c r="I2832" i="2"/>
  <c r="H2833" i="2"/>
  <c r="N89" i="2"/>
  <c r="P88" i="2"/>
  <c r="H2375" i="2"/>
  <c r="I2374" i="2"/>
  <c r="I156" i="2"/>
  <c r="H157" i="2"/>
  <c r="P87" i="2"/>
  <c r="H3529" i="2"/>
  <c r="I3528" i="2"/>
  <c r="H3421" i="2"/>
  <c r="I3420" i="2"/>
  <c r="I426" i="2"/>
  <c r="H427" i="2"/>
  <c r="H3839" i="2"/>
  <c r="I3838" i="2"/>
  <c r="I1143" i="2"/>
  <c r="H1144" i="2"/>
  <c r="H805" i="2"/>
  <c r="I804" i="2"/>
  <c r="H3165" i="2"/>
  <c r="I3164" i="2"/>
  <c r="I3059" i="2"/>
  <c r="H3060" i="2"/>
  <c r="I667" i="2" l="1"/>
  <c r="H668" i="2"/>
  <c r="I1567" i="2"/>
  <c r="H1568" i="2"/>
  <c r="I4254" i="2"/>
  <c r="H4255" i="2"/>
  <c r="I3165" i="2"/>
  <c r="H3166" i="2"/>
  <c r="H2549" i="2"/>
  <c r="I2549" i="2" s="1"/>
  <c r="I2548" i="2"/>
  <c r="I541" i="2"/>
  <c r="H542" i="2"/>
  <c r="I3421" i="2"/>
  <c r="H3422" i="2"/>
  <c r="H158" i="2"/>
  <c r="I157" i="2"/>
  <c r="I3839" i="2"/>
  <c r="H3840" i="2"/>
  <c r="I427" i="2"/>
  <c r="H428" i="2"/>
  <c r="I3529" i="2"/>
  <c r="H3530" i="2"/>
  <c r="I3060" i="2"/>
  <c r="H3061" i="2"/>
  <c r="I805" i="2"/>
  <c r="H806" i="2"/>
  <c r="I1144" i="2"/>
  <c r="H1145" i="2"/>
  <c r="N90" i="2"/>
  <c r="P89" i="2"/>
  <c r="I2375" i="2"/>
  <c r="H2376" i="2"/>
  <c r="H2834" i="2"/>
  <c r="I2833" i="2"/>
  <c r="H669" i="2" l="1"/>
  <c r="I668" i="2"/>
  <c r="I4255" i="2"/>
  <c r="H4256" i="2"/>
  <c r="I1568" i="2"/>
  <c r="H1569" i="2"/>
  <c r="I542" i="2"/>
  <c r="H543" i="2"/>
  <c r="H429" i="2"/>
  <c r="I428" i="2"/>
  <c r="I1145" i="2"/>
  <c r="H1146" i="2"/>
  <c r="I2834" i="2"/>
  <c r="H2835" i="2"/>
  <c r="H2377" i="2"/>
  <c r="I2376" i="2"/>
  <c r="I806" i="2"/>
  <c r="H807" i="2"/>
  <c r="U86" i="2"/>
  <c r="I3840" i="2"/>
  <c r="H3841" i="2"/>
  <c r="H159" i="2"/>
  <c r="I159" i="2" s="1"/>
  <c r="I158" i="2"/>
  <c r="N91" i="2"/>
  <c r="P90" i="2"/>
  <c r="I3061" i="2"/>
  <c r="H3062" i="2"/>
  <c r="I3422" i="2"/>
  <c r="H3423" i="2"/>
  <c r="I3423" i="2" s="1"/>
  <c r="H3167" i="2"/>
  <c r="I3166" i="2"/>
  <c r="H3531" i="2"/>
  <c r="I3530" i="2"/>
  <c r="I669" i="2" l="1"/>
  <c r="H670" i="2"/>
  <c r="H1570" i="2"/>
  <c r="I1569" i="2"/>
  <c r="I4256" i="2"/>
  <c r="H4257" i="2"/>
  <c r="U87" i="2"/>
  <c r="U85" i="2"/>
  <c r="U89" i="2"/>
  <c r="I2377" i="2"/>
  <c r="H2378" i="2"/>
  <c r="I2835" i="2"/>
  <c r="H2836" i="2"/>
  <c r="I3841" i="2"/>
  <c r="H3842" i="2"/>
  <c r="I429" i="2"/>
  <c r="H430" i="2"/>
  <c r="I3167" i="2"/>
  <c r="H3168" i="2"/>
  <c r="I3062" i="2"/>
  <c r="H3063" i="2"/>
  <c r="U88" i="2"/>
  <c r="I543" i="2"/>
  <c r="H544" i="2"/>
  <c r="I3531" i="2"/>
  <c r="H3532" i="2"/>
  <c r="P91" i="2"/>
  <c r="N92" i="2"/>
  <c r="I807" i="2"/>
  <c r="H808" i="2"/>
  <c r="I1146" i="2"/>
  <c r="H1147" i="2"/>
  <c r="H671" i="2" l="1"/>
  <c r="I670" i="2"/>
  <c r="I4257" i="2"/>
  <c r="H4258" i="2"/>
  <c r="I1570" i="2"/>
  <c r="H1571" i="2"/>
  <c r="I1147" i="2"/>
  <c r="H1148" i="2"/>
  <c r="I3063" i="2"/>
  <c r="H3064" i="2"/>
  <c r="I3842" i="2"/>
  <c r="H3843" i="2"/>
  <c r="I3168" i="2"/>
  <c r="H3169" i="2"/>
  <c r="I2378" i="2"/>
  <c r="H2379" i="2"/>
  <c r="I808" i="2"/>
  <c r="H809" i="2"/>
  <c r="I2836" i="2"/>
  <c r="H2837" i="2"/>
  <c r="H431" i="2"/>
  <c r="I430" i="2"/>
  <c r="U90" i="2"/>
  <c r="I3532" i="2"/>
  <c r="H3533" i="2"/>
  <c r="I544" i="2"/>
  <c r="H545" i="2"/>
  <c r="U91" i="2"/>
  <c r="N93" i="2"/>
  <c r="H672" i="2" l="1"/>
  <c r="I671" i="2"/>
  <c r="H4259" i="2"/>
  <c r="I4258" i="2"/>
  <c r="H1572" i="2"/>
  <c r="I1571" i="2"/>
  <c r="H3170" i="2"/>
  <c r="I3169" i="2"/>
  <c r="H3534" i="2"/>
  <c r="I3533" i="2"/>
  <c r="H2838" i="2"/>
  <c r="I2837" i="2"/>
  <c r="H546" i="2"/>
  <c r="I545" i="2"/>
  <c r="I3843" i="2"/>
  <c r="H3844" i="2"/>
  <c r="I809" i="2"/>
  <c r="H810" i="2"/>
  <c r="I431" i="2"/>
  <c r="H432" i="2"/>
  <c r="H3065" i="2"/>
  <c r="I3064" i="2"/>
  <c r="I1148" i="2"/>
  <c r="H1149" i="2"/>
  <c r="I2379" i="2"/>
  <c r="H2380" i="2"/>
  <c r="N94" i="2"/>
  <c r="I672" i="2" l="1"/>
  <c r="H673" i="2"/>
  <c r="H1573" i="2"/>
  <c r="I1572" i="2"/>
  <c r="I4259" i="2"/>
  <c r="H4260" i="2"/>
  <c r="I2380" i="2"/>
  <c r="H2381" i="2"/>
  <c r="I3065" i="2"/>
  <c r="H3066" i="2"/>
  <c r="H2839" i="2"/>
  <c r="I2838" i="2"/>
  <c r="H1150" i="2"/>
  <c r="I1149" i="2"/>
  <c r="H433" i="2"/>
  <c r="I432" i="2"/>
  <c r="N95" i="2"/>
  <c r="U92" i="2"/>
  <c r="I810" i="2"/>
  <c r="H811" i="2"/>
  <c r="I3534" i="2"/>
  <c r="H3535" i="2"/>
  <c r="I3844" i="2"/>
  <c r="H3845" i="2"/>
  <c r="I3170" i="2"/>
  <c r="H3171" i="2"/>
  <c r="I546" i="2"/>
  <c r="H547" i="2"/>
  <c r="H674" i="2" l="1"/>
  <c r="I673" i="2"/>
  <c r="H4261" i="2"/>
  <c r="I4260" i="2"/>
  <c r="I1573" i="2"/>
  <c r="H1574" i="2"/>
  <c r="N96" i="2"/>
  <c r="U93" i="2"/>
  <c r="I433" i="2"/>
  <c r="H434" i="2"/>
  <c r="I3535" i="2"/>
  <c r="H3536" i="2"/>
  <c r="I2839" i="2"/>
  <c r="H2840" i="2"/>
  <c r="I3845" i="2"/>
  <c r="H3846" i="2"/>
  <c r="I1150" i="2"/>
  <c r="H1151" i="2"/>
  <c r="I547" i="2"/>
  <c r="H548" i="2"/>
  <c r="I3066" i="2"/>
  <c r="H3067" i="2"/>
  <c r="I3171" i="2"/>
  <c r="H3172" i="2"/>
  <c r="H2382" i="2"/>
  <c r="I2381" i="2"/>
  <c r="I811" i="2"/>
  <c r="H812" i="2"/>
  <c r="I674" i="2" l="1"/>
  <c r="H675" i="2"/>
  <c r="H1575" i="2"/>
  <c r="I1574" i="2"/>
  <c r="H4262" i="2"/>
  <c r="I4261" i="2"/>
  <c r="H549" i="2"/>
  <c r="I548" i="2"/>
  <c r="I3846" i="2"/>
  <c r="H3847" i="2"/>
  <c r="I3847" i="2" s="1"/>
  <c r="I3067" i="2"/>
  <c r="H3068" i="2"/>
  <c r="I2840" i="2"/>
  <c r="H2841" i="2"/>
  <c r="I1151" i="2"/>
  <c r="H1152" i="2"/>
  <c r="I3536" i="2"/>
  <c r="H3537" i="2"/>
  <c r="I2382" i="2"/>
  <c r="H2383" i="2"/>
  <c r="I2383" i="2" s="1"/>
  <c r="U95" i="2"/>
  <c r="I434" i="2"/>
  <c r="H435" i="2"/>
  <c r="N97" i="2"/>
  <c r="I3172" i="2"/>
  <c r="H3173" i="2"/>
  <c r="U94" i="2"/>
  <c r="I812" i="2"/>
  <c r="H813" i="2"/>
  <c r="I675" i="2" l="1"/>
  <c r="H676" i="2"/>
  <c r="I4262" i="2"/>
  <c r="H4263" i="2"/>
  <c r="H1576" i="2"/>
  <c r="I1576" i="2" s="1"/>
  <c r="I1575" i="2"/>
  <c r="I2841" i="2"/>
  <c r="H2842" i="2"/>
  <c r="H814" i="2"/>
  <c r="I813" i="2"/>
  <c r="I3173" i="2"/>
  <c r="H3174" i="2"/>
  <c r="N98" i="2"/>
  <c r="H3069" i="2"/>
  <c r="I3068" i="2"/>
  <c r="I435" i="2"/>
  <c r="H436" i="2"/>
  <c r="I3537" i="2"/>
  <c r="H3538" i="2"/>
  <c r="I1152" i="2"/>
  <c r="H1153" i="2"/>
  <c r="I549" i="2"/>
  <c r="H550" i="2"/>
  <c r="I676" i="2" l="1"/>
  <c r="H677" i="2"/>
  <c r="I4263" i="2"/>
  <c r="H4264" i="2"/>
  <c r="H551" i="2"/>
  <c r="I550" i="2"/>
  <c r="I3174" i="2"/>
  <c r="H3175" i="2"/>
  <c r="H1154" i="2"/>
  <c r="I1153" i="2"/>
  <c r="I3538" i="2"/>
  <c r="H3539" i="2"/>
  <c r="I3539" i="2" s="1"/>
  <c r="I814" i="2"/>
  <c r="H815" i="2"/>
  <c r="I436" i="2"/>
  <c r="H437" i="2"/>
  <c r="U96" i="2"/>
  <c r="N99" i="2"/>
  <c r="I2842" i="2"/>
  <c r="H2843" i="2"/>
  <c r="I3069" i="2"/>
  <c r="H3070" i="2"/>
  <c r="I677" i="2" l="1"/>
  <c r="H678" i="2"/>
  <c r="H4265" i="2"/>
  <c r="I4264" i="2"/>
  <c r="N100" i="2"/>
  <c r="I2843" i="2"/>
  <c r="H2844" i="2"/>
  <c r="I1154" i="2"/>
  <c r="H1155" i="2"/>
  <c r="I551" i="2"/>
  <c r="H552" i="2"/>
  <c r="I3070" i="2"/>
  <c r="H3071" i="2"/>
  <c r="H438" i="2"/>
  <c r="I437" i="2"/>
  <c r="I815" i="2"/>
  <c r="H816" i="2"/>
  <c r="I3175" i="2"/>
  <c r="H3176" i="2"/>
  <c r="U97" i="2"/>
  <c r="I678" i="2" l="1"/>
  <c r="H679" i="2"/>
  <c r="H4266" i="2"/>
  <c r="I4265" i="2"/>
  <c r="H3177" i="2"/>
  <c r="I3176" i="2"/>
  <c r="I1155" i="2"/>
  <c r="H1156" i="2"/>
  <c r="I816" i="2"/>
  <c r="H817" i="2"/>
  <c r="I438" i="2"/>
  <c r="H439" i="2"/>
  <c r="I3071" i="2"/>
  <c r="H3072" i="2"/>
  <c r="I2844" i="2"/>
  <c r="H2845" i="2"/>
  <c r="U98" i="2"/>
  <c r="U99" i="2"/>
  <c r="N101" i="2"/>
  <c r="H553" i="2"/>
  <c r="I552" i="2"/>
  <c r="I679" i="2" l="1"/>
  <c r="H680" i="2"/>
  <c r="H4267" i="2"/>
  <c r="I4266" i="2"/>
  <c r="I553" i="2"/>
  <c r="H554" i="2"/>
  <c r="I2845" i="2"/>
  <c r="H2846" i="2"/>
  <c r="I1156" i="2"/>
  <c r="H1157" i="2"/>
  <c r="I3072" i="2"/>
  <c r="H3073" i="2"/>
  <c r="I439" i="2"/>
  <c r="H440" i="2"/>
  <c r="H818" i="2"/>
  <c r="I817" i="2"/>
  <c r="N102" i="2"/>
  <c r="I3177" i="2"/>
  <c r="H3178" i="2"/>
  <c r="H681" i="2" l="1"/>
  <c r="I680" i="2"/>
  <c r="I4267" i="2"/>
  <c r="H4268" i="2"/>
  <c r="H3074" i="2"/>
  <c r="I3073" i="2"/>
  <c r="I1157" i="2"/>
  <c r="H1158" i="2"/>
  <c r="I818" i="2"/>
  <c r="H819" i="2"/>
  <c r="I2846" i="2"/>
  <c r="H2847" i="2"/>
  <c r="H441" i="2"/>
  <c r="I440" i="2"/>
  <c r="U100" i="2"/>
  <c r="I554" i="2"/>
  <c r="H555" i="2"/>
  <c r="H3179" i="2"/>
  <c r="I3178" i="2"/>
  <c r="N103" i="2"/>
  <c r="I681" i="2" l="1"/>
  <c r="H682" i="2"/>
  <c r="I4268" i="2"/>
  <c r="H4269" i="2"/>
  <c r="U101" i="2"/>
  <c r="I441" i="2"/>
  <c r="H442" i="2"/>
  <c r="I2847" i="2"/>
  <c r="H2848" i="2"/>
  <c r="I819" i="2"/>
  <c r="H820" i="2"/>
  <c r="I3179" i="2"/>
  <c r="H3180" i="2"/>
  <c r="I555" i="2"/>
  <c r="H556" i="2"/>
  <c r="I1158" i="2"/>
  <c r="H1159" i="2"/>
  <c r="N104" i="2"/>
  <c r="I3074" i="2"/>
  <c r="H3075" i="2"/>
  <c r="I682" i="2" l="1"/>
  <c r="H683" i="2"/>
  <c r="H4270" i="2"/>
  <c r="I4269" i="2"/>
  <c r="I1159" i="2"/>
  <c r="H1160" i="2"/>
  <c r="I1160" i="2" s="1"/>
  <c r="H2849" i="2"/>
  <c r="I2848" i="2"/>
  <c r="H443" i="2"/>
  <c r="I442" i="2"/>
  <c r="U102" i="2"/>
  <c r="I556" i="2"/>
  <c r="H557" i="2"/>
  <c r="I3180" i="2"/>
  <c r="H3181" i="2"/>
  <c r="N105" i="2"/>
  <c r="I3075" i="2"/>
  <c r="H3076" i="2"/>
  <c r="I820" i="2"/>
  <c r="H821" i="2"/>
  <c r="H684" i="2" l="1"/>
  <c r="I683" i="2"/>
  <c r="H4271" i="2"/>
  <c r="I4270" i="2"/>
  <c r="H558" i="2"/>
  <c r="I557" i="2"/>
  <c r="U103" i="2"/>
  <c r="N106" i="2"/>
  <c r="I3181" i="2"/>
  <c r="H3182" i="2"/>
  <c r="I443" i="2"/>
  <c r="H444" i="2"/>
  <c r="I3076" i="2"/>
  <c r="H3077" i="2"/>
  <c r="H2850" i="2"/>
  <c r="I2849" i="2"/>
  <c r="I821" i="2"/>
  <c r="H822" i="2"/>
  <c r="I684" i="2" l="1"/>
  <c r="H685" i="2"/>
  <c r="I4271" i="2"/>
  <c r="H4272" i="2"/>
  <c r="I822" i="2"/>
  <c r="H823" i="2"/>
  <c r="I444" i="2"/>
  <c r="H445" i="2"/>
  <c r="N107" i="2"/>
  <c r="I3077" i="2"/>
  <c r="H3078" i="2"/>
  <c r="U104" i="2"/>
  <c r="I3182" i="2"/>
  <c r="H3183" i="2"/>
  <c r="I2850" i="2"/>
  <c r="H2851" i="2"/>
  <c r="I558" i="2"/>
  <c r="H559" i="2"/>
  <c r="I685" i="2" l="1"/>
  <c r="H686" i="2"/>
  <c r="H4273" i="2"/>
  <c r="I4272" i="2"/>
  <c r="I2851" i="2"/>
  <c r="H2852" i="2"/>
  <c r="I445" i="2"/>
  <c r="H446" i="2"/>
  <c r="H3079" i="2"/>
  <c r="I3079" i="2" s="1"/>
  <c r="I3078" i="2"/>
  <c r="U105" i="2"/>
  <c r="I559" i="2"/>
  <c r="H560" i="2"/>
  <c r="I3183" i="2"/>
  <c r="H3184" i="2"/>
  <c r="N108" i="2"/>
  <c r="I823" i="2"/>
  <c r="H824" i="2"/>
  <c r="I686" i="2" l="1"/>
  <c r="H687" i="2"/>
  <c r="I4273" i="2"/>
  <c r="H4274" i="2"/>
  <c r="H561" i="2"/>
  <c r="I560" i="2"/>
  <c r="H447" i="2"/>
  <c r="I446" i="2"/>
  <c r="U106" i="2"/>
  <c r="I2852" i="2"/>
  <c r="H2853" i="2"/>
  <c r="H825" i="2"/>
  <c r="I824" i="2"/>
  <c r="I3184" i="2"/>
  <c r="H3185" i="2"/>
  <c r="N109" i="2"/>
  <c r="I687" i="2" l="1"/>
  <c r="H688" i="2"/>
  <c r="H4275" i="2"/>
  <c r="I4274" i="2"/>
  <c r="I825" i="2"/>
  <c r="H826" i="2"/>
  <c r="N110" i="2"/>
  <c r="I2853" i="2"/>
  <c r="H2854" i="2"/>
  <c r="U107" i="2"/>
  <c r="I447" i="2"/>
  <c r="H448" i="2"/>
  <c r="I3185" i="2"/>
  <c r="H3186" i="2"/>
  <c r="I561" i="2"/>
  <c r="H562" i="2"/>
  <c r="H689" i="2" l="1"/>
  <c r="I688" i="2"/>
  <c r="I4275" i="2"/>
  <c r="H4276" i="2"/>
  <c r="N111" i="2"/>
  <c r="H563" i="2"/>
  <c r="I562" i="2"/>
  <c r="H2855" i="2"/>
  <c r="I2854" i="2"/>
  <c r="I3186" i="2"/>
  <c r="H3187" i="2"/>
  <c r="H827" i="2"/>
  <c r="I826" i="2"/>
  <c r="I448" i="2"/>
  <c r="H449" i="2"/>
  <c r="U108" i="2"/>
  <c r="H690" i="2" l="1"/>
  <c r="I689" i="2"/>
  <c r="I4276" i="2"/>
  <c r="H4277" i="2"/>
  <c r="I827" i="2"/>
  <c r="H828" i="2"/>
  <c r="N112" i="2"/>
  <c r="I3187" i="2"/>
  <c r="H3188" i="2"/>
  <c r="U109" i="2"/>
  <c r="I2855" i="2"/>
  <c r="H2856" i="2"/>
  <c r="I563" i="2"/>
  <c r="H564" i="2"/>
  <c r="H450" i="2"/>
  <c r="I449" i="2"/>
  <c r="I690" i="2" l="1"/>
  <c r="H691" i="2"/>
  <c r="H4278" i="2"/>
  <c r="I4277" i="2"/>
  <c r="I564" i="2"/>
  <c r="H565" i="2"/>
  <c r="H3189" i="2"/>
  <c r="I3188" i="2"/>
  <c r="H2857" i="2"/>
  <c r="I2856" i="2"/>
  <c r="I828" i="2"/>
  <c r="H829" i="2"/>
  <c r="I450" i="2"/>
  <c r="H451" i="2"/>
  <c r="U110" i="2"/>
  <c r="N113" i="2"/>
  <c r="U111" i="2"/>
  <c r="I691" i="2" l="1"/>
  <c r="H692" i="2"/>
  <c r="H4279" i="2"/>
  <c r="I4278" i="2"/>
  <c r="I451" i="2"/>
  <c r="H452" i="2"/>
  <c r="H2858" i="2"/>
  <c r="I2857" i="2"/>
  <c r="I3189" i="2"/>
  <c r="H3190" i="2"/>
  <c r="N114" i="2"/>
  <c r="I829" i="2"/>
  <c r="H830" i="2"/>
  <c r="I565" i="2"/>
  <c r="H566" i="2"/>
  <c r="H693" i="2" l="1"/>
  <c r="I692" i="2"/>
  <c r="I4279" i="2"/>
  <c r="H4280" i="2"/>
  <c r="I566" i="2"/>
  <c r="H567" i="2"/>
  <c r="U112" i="2"/>
  <c r="H831" i="2"/>
  <c r="I830" i="2"/>
  <c r="N115" i="2"/>
  <c r="I2858" i="2"/>
  <c r="H2859" i="2"/>
  <c r="H3191" i="2"/>
  <c r="I3190" i="2"/>
  <c r="H453" i="2"/>
  <c r="I452" i="2"/>
  <c r="H694" i="2" l="1"/>
  <c r="I693" i="2"/>
  <c r="I4280" i="2"/>
  <c r="H4281" i="2"/>
  <c r="U113" i="2"/>
  <c r="I453" i="2"/>
  <c r="H454" i="2"/>
  <c r="I3191" i="2"/>
  <c r="H3192" i="2"/>
  <c r="I2859" i="2"/>
  <c r="H2860" i="2"/>
  <c r="I831" i="2"/>
  <c r="H832" i="2"/>
  <c r="I567" i="2"/>
  <c r="H568" i="2"/>
  <c r="N116" i="2"/>
  <c r="H695" i="2" l="1"/>
  <c r="I694" i="2"/>
  <c r="I4281" i="2"/>
  <c r="H4282" i="2"/>
  <c r="U114" i="2"/>
  <c r="I2860" i="2"/>
  <c r="H2861" i="2"/>
  <c r="N117" i="2"/>
  <c r="I568" i="2"/>
  <c r="H569" i="2"/>
  <c r="I3192" i="2"/>
  <c r="H3193" i="2"/>
  <c r="I832" i="2"/>
  <c r="H833" i="2"/>
  <c r="H455" i="2"/>
  <c r="I454" i="2"/>
  <c r="I695" i="2" l="1"/>
  <c r="H696" i="2"/>
  <c r="I4282" i="2"/>
  <c r="H4283" i="2"/>
  <c r="H3194" i="2"/>
  <c r="I3193" i="2"/>
  <c r="I2861" i="2"/>
  <c r="H2862" i="2"/>
  <c r="H570" i="2"/>
  <c r="I569" i="2"/>
  <c r="U115" i="2"/>
  <c r="I455" i="2"/>
  <c r="H456" i="2"/>
  <c r="I456" i="2" s="1"/>
  <c r="H834" i="2"/>
  <c r="I833" i="2"/>
  <c r="U117" i="2"/>
  <c r="V117" i="2"/>
  <c r="N118" i="2"/>
  <c r="V113" i="2"/>
  <c r="H697" i="2" l="1"/>
  <c r="I696" i="2"/>
  <c r="I4283" i="2"/>
  <c r="H4284" i="2"/>
  <c r="N119" i="2"/>
  <c r="I834" i="2"/>
  <c r="H835" i="2"/>
  <c r="V114" i="2"/>
  <c r="V115" i="2"/>
  <c r="H2863" i="2"/>
  <c r="I2862" i="2"/>
  <c r="U116" i="2"/>
  <c r="V116" i="2"/>
  <c r="V112" i="2"/>
  <c r="I3194" i="2"/>
  <c r="H3195" i="2"/>
  <c r="I570" i="2"/>
  <c r="H571" i="2"/>
  <c r="I697" i="2" l="1"/>
  <c r="H698" i="2"/>
  <c r="I4284" i="2"/>
  <c r="H4285" i="2"/>
  <c r="I2863" i="2"/>
  <c r="H2864" i="2"/>
  <c r="I835" i="2"/>
  <c r="H836" i="2"/>
  <c r="I571" i="2"/>
  <c r="H572" i="2"/>
  <c r="I3195" i="2"/>
  <c r="H3196" i="2"/>
  <c r="N120" i="2"/>
  <c r="V118" i="2"/>
  <c r="I698" i="2" l="1"/>
  <c r="H699" i="2"/>
  <c r="H4286" i="2"/>
  <c r="I4285" i="2"/>
  <c r="H573" i="2"/>
  <c r="I572" i="2"/>
  <c r="I836" i="2"/>
  <c r="H837" i="2"/>
  <c r="H2865" i="2"/>
  <c r="I2864" i="2"/>
  <c r="V120" i="2"/>
  <c r="N121" i="2"/>
  <c r="I3196" i="2"/>
  <c r="H3197" i="2"/>
  <c r="V119" i="2"/>
  <c r="I699" i="2" l="1"/>
  <c r="H700" i="2"/>
  <c r="I4286" i="2"/>
  <c r="H4287" i="2"/>
  <c r="I2865" i="2"/>
  <c r="H2866" i="2"/>
  <c r="I573" i="2"/>
  <c r="H574" i="2"/>
  <c r="I3197" i="2"/>
  <c r="H3198" i="2"/>
  <c r="I3198" i="2" s="1"/>
  <c r="N122" i="2"/>
  <c r="H838" i="2"/>
  <c r="I837" i="2"/>
  <c r="I700" i="2" l="1"/>
  <c r="H701" i="2"/>
  <c r="I4287" i="2"/>
  <c r="H4288" i="2"/>
  <c r="V122" i="2"/>
  <c r="N123" i="2"/>
  <c r="H575" i="2"/>
  <c r="I574" i="2"/>
  <c r="V121" i="2"/>
  <c r="H2867" i="2"/>
  <c r="I2866" i="2"/>
  <c r="H839" i="2"/>
  <c r="I838" i="2"/>
  <c r="H702" i="2" l="1"/>
  <c r="I701" i="2"/>
  <c r="I4288" i="2"/>
  <c r="H4289" i="2"/>
  <c r="I575" i="2"/>
  <c r="H576" i="2"/>
  <c r="V123" i="2"/>
  <c r="N124" i="2"/>
  <c r="I839" i="2"/>
  <c r="H840" i="2"/>
  <c r="I2867" i="2"/>
  <c r="H2868" i="2"/>
  <c r="H703" i="2" l="1"/>
  <c r="I702" i="2"/>
  <c r="I4289" i="2"/>
  <c r="H4290" i="2"/>
  <c r="I840" i="2"/>
  <c r="H841" i="2"/>
  <c r="U5" i="2"/>
  <c r="V6" i="2"/>
  <c r="S7" i="2"/>
  <c r="Q6" i="2"/>
  <c r="U6" i="2"/>
  <c r="V5" i="2"/>
  <c r="R5" i="2"/>
  <c r="S6" i="2"/>
  <c r="V7" i="2"/>
  <c r="U8" i="2"/>
  <c r="T7" i="2"/>
  <c r="R8" i="2"/>
  <c r="P6" i="2"/>
  <c r="P7" i="2"/>
  <c r="T6" i="2"/>
  <c r="S5" i="2"/>
  <c r="V9" i="2"/>
  <c r="Q5" i="2"/>
  <c r="P5" i="2"/>
  <c r="U7" i="2"/>
  <c r="T5" i="2"/>
  <c r="R7" i="2"/>
  <c r="R6" i="2"/>
  <c r="V8" i="2"/>
  <c r="S8" i="2"/>
  <c r="Q7" i="2"/>
  <c r="P8" i="2"/>
  <c r="S9" i="2"/>
  <c r="Q9" i="2"/>
  <c r="U9" i="2"/>
  <c r="S10" i="2"/>
  <c r="R9" i="2"/>
  <c r="T10" i="2"/>
  <c r="P9" i="2"/>
  <c r="U11" i="2"/>
  <c r="V11" i="2"/>
  <c r="T9" i="2"/>
  <c r="T8" i="2"/>
  <c r="V10" i="2"/>
  <c r="Q8" i="2"/>
  <c r="S12" i="2"/>
  <c r="R11" i="2"/>
  <c r="S11" i="2"/>
  <c r="T11" i="2"/>
  <c r="Q11" i="2"/>
  <c r="P10" i="2"/>
  <c r="R10" i="2"/>
  <c r="R12" i="2"/>
  <c r="Q10" i="2"/>
  <c r="P11" i="2"/>
  <c r="S13" i="2"/>
  <c r="Q13" i="2"/>
  <c r="T12" i="2"/>
  <c r="P12" i="2"/>
  <c r="U10" i="2"/>
  <c r="T13" i="2"/>
  <c r="Q12" i="2"/>
  <c r="P13" i="2"/>
  <c r="V12" i="2"/>
  <c r="R13" i="2"/>
  <c r="V13" i="2"/>
  <c r="U13" i="2"/>
  <c r="U12" i="2"/>
  <c r="S15" i="2"/>
  <c r="U14" i="2"/>
  <c r="T15" i="2"/>
  <c r="V15" i="2"/>
  <c r="P15" i="2"/>
  <c r="S14" i="2"/>
  <c r="R14" i="2"/>
  <c r="T14" i="2"/>
  <c r="V16" i="2"/>
  <c r="V14" i="2"/>
  <c r="P14" i="2"/>
  <c r="R15" i="2"/>
  <c r="Q14" i="2"/>
  <c r="S16" i="2"/>
  <c r="Q15" i="2"/>
  <c r="U16" i="2"/>
  <c r="U15" i="2"/>
  <c r="S17" i="2"/>
  <c r="R16" i="2"/>
  <c r="T16" i="2"/>
  <c r="P16" i="2"/>
  <c r="Q16" i="2"/>
  <c r="U18" i="2"/>
  <c r="P18" i="2"/>
  <c r="T17" i="2"/>
  <c r="V17" i="2"/>
  <c r="V18" i="2"/>
  <c r="Q17" i="2"/>
  <c r="P17" i="2"/>
  <c r="P19" i="2"/>
  <c r="U19" i="2"/>
  <c r="U17" i="2"/>
  <c r="T18" i="2"/>
  <c r="S18" i="2"/>
  <c r="Q18" i="2"/>
  <c r="T19" i="2"/>
  <c r="Q19" i="2"/>
  <c r="P20" i="2"/>
  <c r="S19" i="2"/>
  <c r="U21" i="2"/>
  <c r="U20" i="2"/>
  <c r="T20" i="2"/>
  <c r="V20" i="2"/>
  <c r="Q20" i="2"/>
  <c r="S20" i="2"/>
  <c r="V19" i="2"/>
  <c r="P23" i="2"/>
  <c r="S22" i="2"/>
  <c r="S21" i="2"/>
  <c r="Q21" i="2"/>
  <c r="V23" i="2"/>
  <c r="U22" i="2"/>
  <c r="V21" i="2"/>
  <c r="Q22" i="2"/>
  <c r="P22" i="2"/>
  <c r="T23" i="2"/>
  <c r="Q23" i="2"/>
  <c r="T22" i="2"/>
  <c r="V22" i="2"/>
  <c r="T21" i="2"/>
  <c r="P21" i="2"/>
  <c r="S24" i="2"/>
  <c r="S23" i="2"/>
  <c r="T24" i="2"/>
  <c r="V24" i="2"/>
  <c r="U24" i="2"/>
  <c r="Q24" i="2"/>
  <c r="U25" i="2"/>
  <c r="U23" i="2"/>
  <c r="T27" i="2"/>
  <c r="V25" i="2"/>
  <c r="P24" i="2"/>
  <c r="P25" i="2"/>
  <c r="T25" i="2"/>
  <c r="S25" i="2"/>
  <c r="S26" i="2"/>
  <c r="P26" i="2"/>
  <c r="S27" i="2"/>
  <c r="P27" i="2"/>
  <c r="U26" i="2"/>
  <c r="Q25" i="2"/>
  <c r="Q26" i="2"/>
  <c r="P28" i="2"/>
  <c r="T28" i="2"/>
  <c r="T29" i="2"/>
  <c r="V26" i="2"/>
  <c r="T26" i="2"/>
  <c r="U27" i="2"/>
  <c r="S28" i="2"/>
  <c r="V27" i="2"/>
  <c r="Q27" i="2"/>
  <c r="V29" i="2"/>
  <c r="Q29" i="2"/>
  <c r="V30" i="2"/>
  <c r="U29" i="2"/>
  <c r="U28" i="2"/>
  <c r="Q28" i="2"/>
  <c r="S29" i="2"/>
  <c r="V28" i="2"/>
  <c r="S30" i="2"/>
  <c r="P29" i="2"/>
  <c r="T30" i="2"/>
  <c r="S31" i="2"/>
  <c r="V31" i="2"/>
  <c r="T31" i="2"/>
  <c r="Q30" i="2"/>
  <c r="U30" i="2"/>
  <c r="P30" i="2"/>
  <c r="T32" i="2"/>
  <c r="U31" i="2"/>
  <c r="P32" i="2"/>
  <c r="P31" i="2"/>
  <c r="P33" i="2"/>
  <c r="U32" i="2"/>
  <c r="U33" i="2"/>
  <c r="V32" i="2"/>
  <c r="S32" i="2"/>
  <c r="Q31" i="2"/>
  <c r="Q32" i="2"/>
  <c r="Q33" i="2"/>
  <c r="S33" i="2"/>
  <c r="S34" i="2"/>
  <c r="U34" i="2"/>
  <c r="T33" i="2"/>
  <c r="Q34" i="2"/>
  <c r="V33" i="2"/>
  <c r="P34" i="2"/>
  <c r="V34" i="2"/>
  <c r="Q35" i="2"/>
  <c r="U35" i="2"/>
  <c r="T35" i="2"/>
  <c r="S35" i="2"/>
  <c r="T34" i="2"/>
  <c r="P35" i="2"/>
  <c r="V35" i="2"/>
  <c r="V36" i="2"/>
  <c r="U39" i="2"/>
  <c r="V37" i="2"/>
  <c r="V38" i="2"/>
  <c r="U37" i="2"/>
  <c r="Q36" i="2"/>
  <c r="P36" i="2"/>
  <c r="Q38" i="2"/>
  <c r="U36" i="2"/>
  <c r="S37" i="2"/>
  <c r="P38" i="2"/>
  <c r="S36" i="2"/>
  <c r="Q37" i="2"/>
  <c r="T36" i="2"/>
  <c r="P37" i="2"/>
  <c r="T37" i="2"/>
  <c r="P39" i="2"/>
  <c r="V39" i="2"/>
  <c r="T39" i="2"/>
  <c r="U38" i="2"/>
  <c r="T38" i="2"/>
  <c r="Q39" i="2"/>
  <c r="P41" i="2"/>
  <c r="V40" i="2"/>
  <c r="V41" i="2"/>
  <c r="T40" i="2"/>
  <c r="U40" i="2"/>
  <c r="U41" i="2"/>
  <c r="P40" i="2"/>
  <c r="Q40" i="2"/>
  <c r="T41" i="2"/>
  <c r="V42" i="2"/>
  <c r="T42" i="2"/>
  <c r="P42" i="2"/>
  <c r="U42" i="2"/>
  <c r="V43" i="2"/>
  <c r="U43" i="2"/>
  <c r="Q41" i="2"/>
  <c r="Q42" i="2"/>
  <c r="T43" i="2"/>
  <c r="P44" i="2"/>
  <c r="Q44" i="2"/>
  <c r="P43" i="2"/>
  <c r="T44" i="2"/>
  <c r="U44" i="2"/>
  <c r="V44" i="2"/>
  <c r="Q43" i="2"/>
  <c r="U45" i="2"/>
  <c r="Q46" i="2"/>
  <c r="T46" i="2"/>
  <c r="U46" i="2"/>
  <c r="V46" i="2"/>
  <c r="P47" i="2"/>
  <c r="P46" i="2"/>
  <c r="P45" i="2"/>
  <c r="Q45" i="2"/>
  <c r="V45" i="2"/>
  <c r="T45" i="2"/>
  <c r="T47" i="2"/>
  <c r="V51" i="2"/>
  <c r="Q47" i="2"/>
  <c r="V49" i="2"/>
  <c r="V47" i="2"/>
  <c r="T49" i="2"/>
  <c r="Q48" i="2"/>
  <c r="U47" i="2"/>
  <c r="U48" i="2"/>
  <c r="V48" i="2"/>
  <c r="P49" i="2"/>
  <c r="P48" i="2"/>
  <c r="T48" i="2"/>
  <c r="Q50" i="2"/>
  <c r="P50" i="2"/>
  <c r="Q49" i="2"/>
  <c r="U50" i="2"/>
  <c r="U49" i="2"/>
  <c r="P51" i="2"/>
  <c r="U51" i="2"/>
  <c r="V50" i="2"/>
  <c r="T50" i="2"/>
  <c r="T51" i="2"/>
  <c r="Q51" i="2"/>
  <c r="T52" i="2"/>
  <c r="T53" i="2"/>
  <c r="Q53" i="2"/>
  <c r="U52" i="2"/>
  <c r="Q54" i="2"/>
  <c r="P53" i="2"/>
  <c r="V52" i="2"/>
  <c r="P52" i="2"/>
  <c r="Q52" i="2"/>
  <c r="U54" i="2"/>
  <c r="U53" i="2"/>
  <c r="Q55" i="2"/>
  <c r="V54" i="2"/>
  <c r="P55" i="2"/>
  <c r="T56" i="2"/>
  <c r="V55" i="2"/>
  <c r="T55" i="2"/>
  <c r="V53" i="2"/>
  <c r="T54" i="2"/>
  <c r="U55" i="2"/>
  <c r="P56" i="2"/>
  <c r="V56" i="2"/>
  <c r="P54" i="2"/>
  <c r="Q56" i="2"/>
  <c r="U56" i="2"/>
  <c r="T57" i="2"/>
  <c r="P57" i="2"/>
  <c r="P58" i="2"/>
  <c r="U57" i="2"/>
  <c r="V59" i="2"/>
  <c r="Q58" i="2"/>
  <c r="T58" i="2"/>
  <c r="V57" i="2"/>
  <c r="Q60" i="2"/>
  <c r="Q57" i="2"/>
  <c r="V58" i="2"/>
  <c r="P60" i="2"/>
  <c r="U59" i="2"/>
  <c r="P61" i="2"/>
  <c r="T59" i="2"/>
  <c r="P59" i="2"/>
  <c r="U58" i="2"/>
  <c r="Q59" i="2"/>
  <c r="U60" i="2"/>
  <c r="Q61" i="2"/>
  <c r="V61" i="2"/>
  <c r="T60" i="2"/>
  <c r="V60" i="2"/>
  <c r="T61" i="2"/>
  <c r="U63" i="2"/>
  <c r="V62" i="2"/>
  <c r="T63" i="2"/>
  <c r="P62" i="2"/>
  <c r="P63" i="2"/>
  <c r="Q64" i="2"/>
  <c r="T64" i="2"/>
  <c r="U61" i="2"/>
  <c r="Q62" i="2"/>
  <c r="P64" i="2"/>
  <c r="V63" i="2"/>
  <c r="Q63" i="2"/>
  <c r="T62" i="2"/>
  <c r="T65" i="2"/>
  <c r="U62" i="2"/>
  <c r="P65" i="2"/>
  <c r="V67" i="2"/>
  <c r="U64" i="2"/>
  <c r="T66" i="2"/>
  <c r="U65" i="2"/>
  <c r="Q65" i="2"/>
  <c r="T67" i="2"/>
  <c r="P67" i="2"/>
  <c r="V65" i="2"/>
  <c r="V64" i="2"/>
  <c r="U67" i="2"/>
  <c r="P68" i="2"/>
  <c r="V66" i="2"/>
  <c r="Q67" i="2"/>
  <c r="T68" i="2"/>
  <c r="Q66" i="2"/>
  <c r="U66" i="2"/>
  <c r="Q68" i="2"/>
  <c r="U69" i="2"/>
  <c r="U68" i="2"/>
  <c r="V68" i="2"/>
  <c r="U70" i="2"/>
  <c r="T70" i="2"/>
  <c r="Q69" i="2"/>
  <c r="V71" i="2"/>
  <c r="Q70" i="2"/>
  <c r="V70" i="2"/>
  <c r="U71" i="2"/>
  <c r="V72" i="2"/>
  <c r="V69" i="2"/>
  <c r="T69" i="2"/>
  <c r="Q71" i="2"/>
  <c r="T71" i="2"/>
  <c r="Q72" i="2"/>
  <c r="T72" i="2"/>
  <c r="U72" i="2"/>
  <c r="T73" i="2"/>
  <c r="V74" i="2"/>
  <c r="U73" i="2"/>
  <c r="U74" i="2"/>
  <c r="V73" i="2"/>
  <c r="V76" i="2"/>
  <c r="T75" i="2"/>
  <c r="U76" i="2"/>
  <c r="U75" i="2"/>
  <c r="T74" i="2"/>
  <c r="V75" i="2"/>
  <c r="V77" i="2"/>
  <c r="U77" i="2"/>
  <c r="U79" i="2"/>
  <c r="U78" i="2"/>
  <c r="V78" i="2"/>
  <c r="V79" i="2"/>
  <c r="V81" i="2"/>
  <c r="V80" i="2"/>
  <c r="U81" i="2"/>
  <c r="U82" i="2"/>
  <c r="U80" i="2"/>
  <c r="V82" i="2"/>
  <c r="V83" i="2"/>
  <c r="U84" i="2"/>
  <c r="U83" i="2"/>
  <c r="V85" i="2"/>
  <c r="V84" i="2"/>
  <c r="V86" i="2"/>
  <c r="V87" i="2"/>
  <c r="V88" i="2"/>
  <c r="V89" i="2"/>
  <c r="V91" i="2"/>
  <c r="V90" i="2"/>
  <c r="V92" i="2"/>
  <c r="V93" i="2"/>
  <c r="V95" i="2"/>
  <c r="V94" i="2"/>
  <c r="V97" i="2"/>
  <c r="V96" i="2"/>
  <c r="V99" i="2"/>
  <c r="V98" i="2"/>
  <c r="V101" i="2"/>
  <c r="V100" i="2"/>
  <c r="V102" i="2"/>
  <c r="V103" i="2"/>
  <c r="V105" i="2"/>
  <c r="V107" i="2"/>
  <c r="V104" i="2"/>
  <c r="V109" i="2"/>
  <c r="V106" i="2"/>
  <c r="V108" i="2"/>
  <c r="V110" i="2"/>
  <c r="V111" i="2"/>
  <c r="N125" i="2"/>
  <c r="H577" i="2"/>
  <c r="I576" i="2"/>
  <c r="I2868" i="2"/>
  <c r="H2869" i="2"/>
  <c r="I703" i="2" l="1"/>
  <c r="H704" i="2"/>
  <c r="H4291" i="2"/>
  <c r="I4290" i="2"/>
  <c r="V124" i="2"/>
  <c r="N126" i="2"/>
  <c r="I577" i="2"/>
  <c r="H578" i="2"/>
  <c r="I841" i="2"/>
  <c r="H842" i="2"/>
  <c r="I2869" i="2"/>
  <c r="H2870" i="2"/>
  <c r="I704" i="2" l="1"/>
  <c r="H705" i="2"/>
  <c r="H4292" i="2"/>
  <c r="I4292" i="2" s="1"/>
  <c r="I4291" i="2"/>
  <c r="N127" i="2"/>
  <c r="H2871" i="2"/>
  <c r="I2870" i="2"/>
  <c r="I842" i="2"/>
  <c r="H843" i="2"/>
  <c r="V125" i="2"/>
  <c r="I578" i="2"/>
  <c r="H579" i="2"/>
  <c r="I705" i="2" l="1"/>
  <c r="H706" i="2"/>
  <c r="V126" i="2"/>
  <c r="I579" i="2"/>
  <c r="H580" i="2"/>
  <c r="I2871" i="2"/>
  <c r="H2872" i="2"/>
  <c r="N128" i="2"/>
  <c r="V127" i="2"/>
  <c r="I843" i="2"/>
  <c r="H844" i="2"/>
  <c r="H707" i="2" l="1"/>
  <c r="I706" i="2"/>
  <c r="N129" i="2"/>
  <c r="H2873" i="2"/>
  <c r="I2872" i="2"/>
  <c r="I844" i="2"/>
  <c r="H845" i="2"/>
  <c r="I580" i="2"/>
  <c r="H581" i="2"/>
  <c r="I707" i="2" l="1"/>
  <c r="H708" i="2"/>
  <c r="V128" i="2"/>
  <c r="H582" i="2"/>
  <c r="I581" i="2"/>
  <c r="H2874" i="2"/>
  <c r="I2873" i="2"/>
  <c r="I845" i="2"/>
  <c r="H846" i="2"/>
  <c r="V129" i="2"/>
  <c r="N130" i="2"/>
  <c r="H709" i="2" l="1"/>
  <c r="I708" i="2"/>
  <c r="N131" i="2"/>
  <c r="I2874" i="2"/>
  <c r="H2875" i="2"/>
  <c r="H847" i="2"/>
  <c r="I846" i="2"/>
  <c r="I582" i="2"/>
  <c r="H583" i="2"/>
  <c r="I709" i="2" l="1"/>
  <c r="H710" i="2"/>
  <c r="I583" i="2"/>
  <c r="W125" i="2" s="1"/>
  <c r="H584" i="2"/>
  <c r="I584" i="2" s="1"/>
  <c r="W84" i="2" s="1"/>
  <c r="W50" i="2"/>
  <c r="W127" i="2"/>
  <c r="W95" i="2"/>
  <c r="W76" i="2"/>
  <c r="W100" i="2"/>
  <c r="W102" i="2"/>
  <c r="W77" i="2"/>
  <c r="W67" i="2"/>
  <c r="W71" i="2"/>
  <c r="W27" i="2"/>
  <c r="V130" i="2"/>
  <c r="N132" i="2"/>
  <c r="V131" i="2"/>
  <c r="I847" i="2"/>
  <c r="H848" i="2"/>
  <c r="I2875" i="2"/>
  <c r="H2876" i="2"/>
  <c r="W58" i="2" l="1"/>
  <c r="I710" i="2"/>
  <c r="W130" i="2" s="1"/>
  <c r="H711" i="2"/>
  <c r="W128" i="2"/>
  <c r="W53" i="2"/>
  <c r="W129" i="2"/>
  <c r="W104" i="2"/>
  <c r="W70" i="2"/>
  <c r="W126" i="2"/>
  <c r="H2877" i="2"/>
  <c r="I2876" i="2"/>
  <c r="V132" i="2"/>
  <c r="N133" i="2"/>
  <c r="H849" i="2"/>
  <c r="I848" i="2"/>
  <c r="H712" i="2" l="1"/>
  <c r="I711" i="2"/>
  <c r="W131" i="2" s="1"/>
  <c r="N134" i="2"/>
  <c r="I2877" i="2"/>
  <c r="H2878" i="2"/>
  <c r="I849" i="2"/>
  <c r="H850" i="2"/>
  <c r="H713" i="2" l="1"/>
  <c r="I712" i="2"/>
  <c r="W132" i="2" s="1"/>
  <c r="H2879" i="2"/>
  <c r="I2878" i="2"/>
  <c r="N135" i="2"/>
  <c r="H851" i="2"/>
  <c r="I850" i="2"/>
  <c r="I713" i="2" l="1"/>
  <c r="H714" i="2"/>
  <c r="I2879" i="2"/>
  <c r="H2880" i="2"/>
  <c r="I851" i="2"/>
  <c r="H852" i="2"/>
  <c r="N136" i="2"/>
  <c r="H715" i="2" l="1"/>
  <c r="I714" i="2"/>
  <c r="W134" i="2"/>
  <c r="W133" i="2"/>
  <c r="H853" i="2"/>
  <c r="I852" i="2"/>
  <c r="I2880" i="2"/>
  <c r="H2881" i="2"/>
  <c r="N137" i="2"/>
  <c r="W135" i="2" l="1"/>
  <c r="H716" i="2"/>
  <c r="I715" i="2"/>
  <c r="H2882" i="2"/>
  <c r="I2881" i="2"/>
  <c r="N138" i="2"/>
  <c r="I853" i="2"/>
  <c r="H854" i="2"/>
  <c r="W136" i="2" l="1"/>
  <c r="I716" i="2"/>
  <c r="H717" i="2"/>
  <c r="N139" i="2"/>
  <c r="I854" i="2"/>
  <c r="H855" i="2"/>
  <c r="I2882" i="2"/>
  <c r="H2883" i="2"/>
  <c r="H718" i="2" l="1"/>
  <c r="I717" i="2"/>
  <c r="W137" i="2"/>
  <c r="I855" i="2"/>
  <c r="H856" i="2"/>
  <c r="N140" i="2"/>
  <c r="I2883" i="2"/>
  <c r="H2884" i="2"/>
  <c r="W138" i="2" l="1"/>
  <c r="I718" i="2"/>
  <c r="H719" i="2"/>
  <c r="I856" i="2"/>
  <c r="H857" i="2"/>
  <c r="I2884" i="2"/>
  <c r="H2885" i="2"/>
  <c r="N141" i="2"/>
  <c r="I719" i="2" l="1"/>
  <c r="H720" i="2"/>
  <c r="W139" i="2"/>
  <c r="H2886" i="2"/>
  <c r="I2885" i="2"/>
  <c r="I857" i="2"/>
  <c r="H858" i="2"/>
  <c r="N142" i="2"/>
  <c r="I720" i="2" l="1"/>
  <c r="H721" i="2"/>
  <c r="I721" i="2" s="1"/>
  <c r="X138" i="2"/>
  <c r="X133" i="2"/>
  <c r="W140" i="2"/>
  <c r="X136" i="2"/>
  <c r="N143" i="2"/>
  <c r="I858" i="2"/>
  <c r="H859" i="2"/>
  <c r="X140" i="2"/>
  <c r="H2887" i="2"/>
  <c r="I2886" i="2"/>
  <c r="X134" i="2" l="1"/>
  <c r="W141" i="2"/>
  <c r="X137" i="2"/>
  <c r="X135" i="2"/>
  <c r="X139" i="2"/>
  <c r="I2887" i="2"/>
  <c r="H2888" i="2"/>
  <c r="I859" i="2"/>
  <c r="H860" i="2"/>
  <c r="X141" i="2"/>
  <c r="N144" i="2"/>
  <c r="I860" i="2" l="1"/>
  <c r="H861" i="2"/>
  <c r="H2889" i="2"/>
  <c r="I2888" i="2"/>
  <c r="N145" i="2"/>
  <c r="X142" i="2"/>
  <c r="N146" i="2" l="1"/>
  <c r="H862" i="2"/>
  <c r="I861" i="2"/>
  <c r="X143" i="2"/>
  <c r="I2889" i="2"/>
  <c r="H2890" i="2"/>
  <c r="X144" i="2" l="1"/>
  <c r="I862" i="2"/>
  <c r="H863" i="2"/>
  <c r="I2890" i="2"/>
  <c r="H2891" i="2"/>
  <c r="N147" i="2"/>
  <c r="X145" i="2" l="1"/>
  <c r="N148" i="2"/>
  <c r="I2891" i="2"/>
  <c r="H2892" i="2"/>
  <c r="I863" i="2"/>
  <c r="H864" i="2"/>
  <c r="X146" i="2"/>
  <c r="I2892" i="2" l="1"/>
  <c r="H2893" i="2"/>
  <c r="X147" i="2"/>
  <c r="N149" i="2"/>
  <c r="I864" i="2"/>
  <c r="H865" i="2"/>
  <c r="N150" i="2" l="1"/>
  <c r="H866" i="2"/>
  <c r="I865" i="2"/>
  <c r="X148" i="2"/>
  <c r="I2893" i="2"/>
  <c r="H2894" i="2"/>
  <c r="H2895" i="2" l="1"/>
  <c r="I2894" i="2"/>
  <c r="I866" i="2"/>
  <c r="H867" i="2"/>
  <c r="N151" i="2"/>
  <c r="X149" i="2"/>
  <c r="I867" i="2" l="1"/>
  <c r="H868" i="2"/>
  <c r="N152" i="2"/>
  <c r="I2895" i="2"/>
  <c r="H2896" i="2"/>
  <c r="H869" i="2" l="1"/>
  <c r="I868" i="2"/>
  <c r="X151" i="2" s="1"/>
  <c r="N153" i="2"/>
  <c r="H2897" i="2"/>
  <c r="I2896" i="2"/>
  <c r="X150" i="2"/>
  <c r="N154" i="2" l="1"/>
  <c r="I2897" i="2"/>
  <c r="H2898" i="2"/>
  <c r="I869" i="2"/>
  <c r="H870" i="2"/>
  <c r="I870" i="2" l="1"/>
  <c r="H871" i="2"/>
  <c r="X152" i="2"/>
  <c r="X153" i="2"/>
  <c r="N155" i="2"/>
  <c r="I2898" i="2"/>
  <c r="H2899" i="2"/>
  <c r="I2899" i="2" l="1"/>
  <c r="H2900" i="2"/>
  <c r="I871" i="2"/>
  <c r="H872" i="2"/>
  <c r="N156" i="2"/>
  <c r="H873" i="2" l="1"/>
  <c r="I872" i="2"/>
  <c r="N157" i="2"/>
  <c r="X154" i="2"/>
  <c r="I2900" i="2"/>
  <c r="H2901" i="2"/>
  <c r="I2901" i="2" l="1"/>
  <c r="H2902" i="2"/>
  <c r="X155" i="2"/>
  <c r="N158" i="2"/>
  <c r="I873" i="2"/>
  <c r="H874" i="2"/>
  <c r="H875" i="2" l="1"/>
  <c r="I874" i="2"/>
  <c r="X157" i="2" s="1"/>
  <c r="X156" i="2"/>
  <c r="N159" i="2"/>
  <c r="I2902" i="2"/>
  <c r="H2903" i="2"/>
  <c r="I875" i="2" l="1"/>
  <c r="H876" i="2"/>
  <c r="N160" i="2"/>
  <c r="I2903" i="2"/>
  <c r="H2904" i="2"/>
  <c r="X158" i="2" l="1"/>
  <c r="I876" i="2"/>
  <c r="H877" i="2"/>
  <c r="I2904" i="2"/>
  <c r="H2905" i="2"/>
  <c r="X159" i="2"/>
  <c r="N161" i="2"/>
  <c r="N162" i="2" l="1"/>
  <c r="H2906" i="2"/>
  <c r="I2905" i="2"/>
  <c r="I877" i="2"/>
  <c r="H878" i="2"/>
  <c r="X160" i="2"/>
  <c r="I2906" i="2" l="1"/>
  <c r="H2907" i="2"/>
  <c r="N163" i="2"/>
  <c r="H879" i="2"/>
  <c r="I878" i="2"/>
  <c r="N164" i="2" l="1"/>
  <c r="I879" i="2"/>
  <c r="H880" i="2"/>
  <c r="I2907" i="2"/>
  <c r="H2908" i="2"/>
  <c r="X161" i="2"/>
  <c r="I2908" i="2" l="1"/>
  <c r="H2909" i="2"/>
  <c r="X162" i="2"/>
  <c r="N165" i="2"/>
  <c r="I880" i="2"/>
  <c r="H881" i="2"/>
  <c r="I2909" i="2" l="1"/>
  <c r="H2910" i="2"/>
  <c r="I881" i="2"/>
  <c r="H882" i="2"/>
  <c r="N166" i="2"/>
  <c r="X163" i="2"/>
  <c r="H883" i="2" l="1"/>
  <c r="I882" i="2"/>
  <c r="X164" i="2"/>
  <c r="H2911" i="2"/>
  <c r="I2910" i="2"/>
  <c r="N167" i="2"/>
  <c r="I2911" i="2" l="1"/>
  <c r="H2912" i="2"/>
  <c r="N168" i="2"/>
  <c r="X165" i="2"/>
  <c r="I883" i="2"/>
  <c r="H884" i="2"/>
  <c r="I884" i="2" l="1"/>
  <c r="H885" i="2"/>
  <c r="X166" i="2"/>
  <c r="H2913" i="2"/>
  <c r="I2912" i="2"/>
  <c r="N169" i="2"/>
  <c r="X167" i="2"/>
  <c r="N170" i="2" l="1"/>
  <c r="H886" i="2"/>
  <c r="I885" i="2"/>
  <c r="I2913" i="2"/>
  <c r="H2914" i="2"/>
  <c r="N171" i="2" l="1"/>
  <c r="H2915" i="2"/>
  <c r="I2914" i="2"/>
  <c r="X168" i="2"/>
  <c r="I886" i="2"/>
  <c r="H887" i="2"/>
  <c r="I2915" i="2" l="1"/>
  <c r="H2916" i="2"/>
  <c r="N172" i="2"/>
  <c r="I887" i="2"/>
  <c r="H888" i="2"/>
  <c r="X169" i="2"/>
  <c r="I888" i="2" l="1"/>
  <c r="H889" i="2"/>
  <c r="X170" i="2"/>
  <c r="I2916" i="2"/>
  <c r="H2917" i="2"/>
  <c r="X171" i="2"/>
  <c r="N173" i="2"/>
  <c r="H2918" i="2" l="1"/>
  <c r="I2917" i="2"/>
  <c r="I889" i="2"/>
  <c r="H890" i="2"/>
  <c r="N174" i="2"/>
  <c r="I890" i="2" l="1"/>
  <c r="H891" i="2"/>
  <c r="X172" i="2"/>
  <c r="I2918" i="2"/>
  <c r="H2919" i="2"/>
  <c r="N175" i="2"/>
  <c r="I2919" i="2" l="1"/>
  <c r="H2920" i="2"/>
  <c r="I891" i="2"/>
  <c r="H892" i="2"/>
  <c r="X173" i="2"/>
  <c r="N176" i="2"/>
  <c r="I892" i="2" l="1"/>
  <c r="H893" i="2"/>
  <c r="N177" i="2"/>
  <c r="X174" i="2"/>
  <c r="H2921" i="2"/>
  <c r="I2920" i="2"/>
  <c r="N178" i="2" l="1"/>
  <c r="H894" i="2"/>
  <c r="I893" i="2"/>
  <c r="I2921" i="2"/>
  <c r="H2922" i="2"/>
  <c r="X175" i="2"/>
  <c r="I2922" i="2" l="1"/>
  <c r="H2923" i="2"/>
  <c r="N179" i="2"/>
  <c r="X176" i="2"/>
  <c r="H895" i="2"/>
  <c r="I894" i="2"/>
  <c r="I2923" i="2" l="1"/>
  <c r="H2924" i="2"/>
  <c r="I895" i="2"/>
  <c r="H896" i="2"/>
  <c r="N180" i="2"/>
  <c r="X177" i="2"/>
  <c r="X178" i="2" l="1"/>
  <c r="H897" i="2"/>
  <c r="I896" i="2"/>
  <c r="H2925" i="2"/>
  <c r="I2924" i="2"/>
  <c r="N181" i="2"/>
  <c r="X179" i="2"/>
  <c r="N182" i="2" l="1"/>
  <c r="I897" i="2"/>
  <c r="H898" i="2"/>
  <c r="I2925" i="2"/>
  <c r="H2926" i="2"/>
  <c r="X180" i="2"/>
  <c r="H2927" i="2" l="1"/>
  <c r="I2926" i="2"/>
  <c r="H899" i="2"/>
  <c r="I898" i="2"/>
  <c r="N183" i="2"/>
  <c r="N184" i="2" l="1"/>
  <c r="I899" i="2"/>
  <c r="H900" i="2"/>
  <c r="I2927" i="2"/>
  <c r="H2928" i="2"/>
  <c r="X181" i="2"/>
  <c r="X182" i="2"/>
  <c r="H901" i="2" l="1"/>
  <c r="I900" i="2"/>
  <c r="N185" i="2"/>
  <c r="H2929" i="2"/>
  <c r="I2928" i="2"/>
  <c r="N186" i="2" l="1"/>
  <c r="H2930" i="2"/>
  <c r="I2929" i="2"/>
  <c r="X183" i="2"/>
  <c r="I901" i="2"/>
  <c r="H902" i="2"/>
  <c r="H903" i="2" l="1"/>
  <c r="I902" i="2"/>
  <c r="X184" i="2"/>
  <c r="N187" i="2"/>
  <c r="I2930" i="2"/>
  <c r="H2931" i="2"/>
  <c r="X185" i="2"/>
  <c r="N188" i="2" l="1"/>
  <c r="I2931" i="2"/>
  <c r="H2932" i="2"/>
  <c r="I903" i="2"/>
  <c r="H904" i="2"/>
  <c r="N189" i="2" l="1"/>
  <c r="I904" i="2"/>
  <c r="H905" i="2"/>
  <c r="X186" i="2"/>
  <c r="I2932" i="2"/>
  <c r="H2933" i="2"/>
  <c r="N190" i="2" l="1"/>
  <c r="X188" i="2"/>
  <c r="I905" i="2"/>
  <c r="H906" i="2"/>
  <c r="I2933" i="2"/>
  <c r="H2934" i="2"/>
  <c r="X187" i="2"/>
  <c r="H2935" i="2" l="1"/>
  <c r="I2934" i="2"/>
  <c r="I906" i="2"/>
  <c r="H907" i="2"/>
  <c r="N191" i="2"/>
  <c r="X189" i="2"/>
  <c r="N192" i="2" l="1"/>
  <c r="I907" i="2"/>
  <c r="H908" i="2"/>
  <c r="I2935" i="2"/>
  <c r="H2936" i="2"/>
  <c r="N193" i="2" l="1"/>
  <c r="I908" i="2"/>
  <c r="H909" i="2"/>
  <c r="X190" i="2"/>
  <c r="H2937" i="2"/>
  <c r="I2936" i="2"/>
  <c r="N194" i="2" l="1"/>
  <c r="H910" i="2"/>
  <c r="I909" i="2"/>
  <c r="I2937" i="2"/>
  <c r="H2938" i="2"/>
  <c r="X191" i="2"/>
  <c r="X192" i="2" l="1"/>
  <c r="I910" i="2"/>
  <c r="H911" i="2"/>
  <c r="I2938" i="2"/>
  <c r="H2939" i="2"/>
  <c r="N195" i="2"/>
  <c r="X193" i="2"/>
  <c r="I911" i="2" l="1"/>
  <c r="H912" i="2"/>
  <c r="N196" i="2"/>
  <c r="I2939" i="2"/>
  <c r="H2940" i="2"/>
  <c r="I2940" i="2" s="1"/>
  <c r="X118" i="2" l="1"/>
  <c r="X117" i="2"/>
  <c r="W118" i="2"/>
  <c r="X119" i="2"/>
  <c r="W119" i="2"/>
  <c r="X120" i="2"/>
  <c r="W120" i="2"/>
  <c r="W121" i="2"/>
  <c r="X121" i="2"/>
  <c r="X122" i="2"/>
  <c r="W24" i="2"/>
  <c r="W41" i="2"/>
  <c r="X22" i="2"/>
  <c r="X27" i="2"/>
  <c r="X25" i="2"/>
  <c r="W61" i="2"/>
  <c r="W105" i="2"/>
  <c r="W122" i="2"/>
  <c r="X108" i="2"/>
  <c r="X57" i="2"/>
  <c r="W66" i="2"/>
  <c r="W48" i="2"/>
  <c r="X23" i="2"/>
  <c r="X18" i="2"/>
  <c r="X63" i="2"/>
  <c r="X8" i="2"/>
  <c r="W51" i="2"/>
  <c r="X91" i="2"/>
  <c r="X79" i="2"/>
  <c r="X13" i="2"/>
  <c r="X78" i="2"/>
  <c r="W17" i="2"/>
  <c r="W13" i="2"/>
  <c r="W94" i="2"/>
  <c r="X28" i="2"/>
  <c r="X82" i="2"/>
  <c r="W68" i="2"/>
  <c r="W7" i="2"/>
  <c r="X9" i="2"/>
  <c r="X61" i="2"/>
  <c r="W78" i="2"/>
  <c r="X96" i="2"/>
  <c r="X36" i="2"/>
  <c r="W45" i="2"/>
  <c r="W39" i="2"/>
  <c r="W90" i="2"/>
  <c r="X39" i="2"/>
  <c r="X98" i="2"/>
  <c r="W29" i="2"/>
  <c r="X72" i="2"/>
  <c r="X102" i="2"/>
  <c r="X20" i="2"/>
  <c r="W33" i="2"/>
  <c r="W16" i="2"/>
  <c r="X59" i="2"/>
  <c r="X50" i="2"/>
  <c r="X32" i="2"/>
  <c r="X97" i="2"/>
  <c r="X7" i="2"/>
  <c r="X33" i="2"/>
  <c r="W111" i="2"/>
  <c r="X48" i="2"/>
  <c r="X21" i="2"/>
  <c r="W40" i="2"/>
  <c r="W103" i="2"/>
  <c r="X41" i="2"/>
  <c r="W30" i="2"/>
  <c r="X112" i="2"/>
  <c r="W63" i="2"/>
  <c r="X42" i="2"/>
  <c r="X71" i="2"/>
  <c r="W117" i="2"/>
  <c r="X65" i="2"/>
  <c r="W5" i="2"/>
  <c r="W97" i="2"/>
  <c r="W23" i="2"/>
  <c r="X56" i="2"/>
  <c r="W28" i="2"/>
  <c r="W11" i="2"/>
  <c r="X113" i="2"/>
  <c r="W15" i="2"/>
  <c r="X123" i="2"/>
  <c r="W20" i="2"/>
  <c r="X11" i="2"/>
  <c r="W65" i="2"/>
  <c r="X19" i="2"/>
  <c r="W108" i="2"/>
  <c r="W93" i="2"/>
  <c r="X94" i="2"/>
  <c r="W43" i="2"/>
  <c r="W21" i="2"/>
  <c r="X26" i="2"/>
  <c r="W74" i="2"/>
  <c r="X69" i="2"/>
  <c r="W59" i="2"/>
  <c r="W82" i="2"/>
  <c r="W26" i="2"/>
  <c r="X15" i="2"/>
  <c r="W101" i="2"/>
  <c r="W116" i="2"/>
  <c r="W123" i="2"/>
  <c r="W49" i="2"/>
  <c r="W64" i="2"/>
  <c r="X5" i="2"/>
  <c r="W9" i="2"/>
  <c r="X46" i="2"/>
  <c r="W12" i="2"/>
  <c r="W37" i="2"/>
  <c r="W124" i="2"/>
  <c r="X88" i="2"/>
  <c r="W69" i="2"/>
  <c r="W8" i="2"/>
  <c r="W88" i="2"/>
  <c r="X52" i="2"/>
  <c r="X114" i="2"/>
  <c r="W42" i="2"/>
  <c r="X106" i="2"/>
  <c r="W115" i="2"/>
  <c r="X107" i="2"/>
  <c r="W22" i="2"/>
  <c r="X47" i="2"/>
  <c r="X53" i="2"/>
  <c r="X38" i="2"/>
  <c r="X87" i="2"/>
  <c r="W62" i="2"/>
  <c r="W96" i="2"/>
  <c r="X104" i="2"/>
  <c r="W46" i="2"/>
  <c r="X35" i="2"/>
  <c r="W47" i="2"/>
  <c r="X101" i="2"/>
  <c r="W38" i="2"/>
  <c r="W89" i="2"/>
  <c r="W73" i="2"/>
  <c r="W83" i="2"/>
  <c r="X124" i="2"/>
  <c r="X68" i="2"/>
  <c r="X67" i="2"/>
  <c r="X40" i="2"/>
  <c r="W34" i="2"/>
  <c r="X111" i="2"/>
  <c r="X93" i="2"/>
  <c r="W113" i="2"/>
  <c r="W55" i="2"/>
  <c r="X45" i="2"/>
  <c r="W44" i="2"/>
  <c r="X12" i="2"/>
  <c r="X77" i="2"/>
  <c r="W86" i="2"/>
  <c r="X89" i="2"/>
  <c r="W80" i="2"/>
  <c r="W31" i="2"/>
  <c r="X99" i="2"/>
  <c r="W18" i="2"/>
  <c r="W14" i="2"/>
  <c r="W85" i="2"/>
  <c r="X85" i="2"/>
  <c r="X100" i="2"/>
  <c r="X44" i="2"/>
  <c r="X37" i="2"/>
  <c r="X76" i="2"/>
  <c r="X83" i="2"/>
  <c r="X34" i="2"/>
  <c r="W25" i="2"/>
  <c r="W114" i="2"/>
  <c r="W54" i="2"/>
  <c r="W32" i="2"/>
  <c r="X73" i="2"/>
  <c r="W6" i="2"/>
  <c r="X55" i="2"/>
  <c r="W79" i="2"/>
  <c r="W91" i="2"/>
  <c r="X6" i="2"/>
  <c r="W72" i="2"/>
  <c r="W35" i="2"/>
  <c r="W98" i="2"/>
  <c r="X115" i="2"/>
  <c r="X31" i="2"/>
  <c r="W57" i="2"/>
  <c r="X80" i="2"/>
  <c r="X105" i="2"/>
  <c r="X14" i="2"/>
  <c r="W99" i="2"/>
  <c r="W10" i="2"/>
  <c r="W36" i="2"/>
  <c r="X17" i="2"/>
  <c r="W112" i="2"/>
  <c r="W109" i="2"/>
  <c r="W75" i="2"/>
  <c r="W19" i="2"/>
  <c r="X95" i="2"/>
  <c r="W110" i="2"/>
  <c r="W87" i="2"/>
  <c r="X49" i="2"/>
  <c r="X109" i="2"/>
  <c r="W60" i="2"/>
  <c r="X60" i="2"/>
  <c r="W56" i="2"/>
  <c r="X86" i="2"/>
  <c r="X110" i="2"/>
  <c r="W107" i="2"/>
  <c r="W81" i="2"/>
  <c r="X10" i="2"/>
  <c r="X54" i="2"/>
  <c r="X29" i="2"/>
  <c r="W106" i="2"/>
  <c r="X64" i="2"/>
  <c r="X30" i="2"/>
  <c r="W92" i="2"/>
  <c r="W52" i="2"/>
  <c r="X84" i="2"/>
  <c r="X58" i="2"/>
  <c r="X126" i="2"/>
  <c r="X90" i="2"/>
  <c r="X75" i="2"/>
  <c r="X74" i="2"/>
  <c r="X103" i="2"/>
  <c r="X66" i="2"/>
  <c r="X70" i="2"/>
  <c r="X125" i="2"/>
  <c r="X92" i="2"/>
  <c r="X62" i="2"/>
  <c r="X116" i="2"/>
  <c r="X43" i="2"/>
  <c r="X51" i="2"/>
  <c r="X24" i="2"/>
  <c r="X81" i="2"/>
  <c r="X16" i="2"/>
  <c r="X127" i="2"/>
  <c r="X128" i="2"/>
  <c r="X130" i="2"/>
  <c r="X129" i="2"/>
  <c r="X131" i="2"/>
  <c r="X132" i="2"/>
  <c r="N197" i="2"/>
  <c r="I912" i="2"/>
  <c r="H913" i="2"/>
  <c r="X194" i="2"/>
  <c r="H914" i="2" l="1"/>
  <c r="I913" i="2"/>
  <c r="X196" i="2" s="1"/>
  <c r="X195" i="2"/>
  <c r="N198" i="2"/>
  <c r="N199" i="2" l="1"/>
  <c r="I914" i="2"/>
  <c r="H915" i="2"/>
  <c r="I915" i="2" l="1"/>
  <c r="H916" i="2"/>
  <c r="X197" i="2"/>
  <c r="N200" i="2"/>
  <c r="X198" i="2"/>
  <c r="N201" i="2" l="1"/>
  <c r="H917" i="2"/>
  <c r="I916" i="2"/>
  <c r="N202" i="2" l="1"/>
  <c r="X199" i="2"/>
  <c r="I917" i="2"/>
  <c r="H918" i="2"/>
  <c r="X200" i="2"/>
  <c r="I918" i="2" l="1"/>
  <c r="H919" i="2"/>
  <c r="N203" i="2"/>
  <c r="X201" i="2" l="1"/>
  <c r="N204" i="2"/>
  <c r="I919" i="2"/>
  <c r="H920" i="2"/>
  <c r="N205" i="2" l="1"/>
  <c r="H921" i="2"/>
  <c r="I920" i="2"/>
  <c r="X202" i="2"/>
  <c r="H922" i="2" l="1"/>
  <c r="I921" i="2"/>
  <c r="N206" i="2"/>
  <c r="X203" i="2"/>
  <c r="H923" i="2" l="1"/>
  <c r="I922" i="2"/>
  <c r="N207" i="2"/>
  <c r="X204" i="2"/>
  <c r="X206" i="2" l="1"/>
  <c r="I923" i="2"/>
  <c r="H924" i="2"/>
  <c r="X205" i="2"/>
  <c r="N208" i="2"/>
  <c r="I924" i="2" l="1"/>
  <c r="H925" i="2"/>
  <c r="N209" i="2"/>
  <c r="I925" i="2" l="1"/>
  <c r="H926" i="2"/>
  <c r="X207" i="2"/>
  <c r="N210" i="2"/>
  <c r="N211" i="2" l="1"/>
  <c r="H927" i="2"/>
  <c r="I926" i="2"/>
  <c r="X208" i="2"/>
  <c r="N212" i="2" l="1"/>
  <c r="X209" i="2"/>
  <c r="I927" i="2"/>
  <c r="H928" i="2"/>
  <c r="X210" i="2" l="1"/>
  <c r="N213" i="2"/>
  <c r="I928" i="2"/>
  <c r="H929" i="2"/>
  <c r="N214" i="2" l="1"/>
  <c r="X211" i="2"/>
  <c r="H930" i="2"/>
  <c r="I929" i="2"/>
  <c r="X212" i="2"/>
  <c r="I930" i="2" l="1"/>
  <c r="H931" i="2"/>
  <c r="N215" i="2"/>
  <c r="X213" i="2" l="1"/>
  <c r="I931" i="2"/>
  <c r="H932" i="2"/>
  <c r="N216" i="2"/>
  <c r="X214" i="2"/>
  <c r="N217" i="2" l="1"/>
  <c r="I932" i="2"/>
  <c r="H933" i="2"/>
  <c r="N218" i="2" l="1"/>
  <c r="H934" i="2"/>
  <c r="I933" i="2"/>
  <c r="X215" i="2"/>
  <c r="I934" i="2" l="1"/>
  <c r="H935" i="2"/>
  <c r="X216" i="2"/>
  <c r="N219" i="2"/>
  <c r="X217" i="2"/>
  <c r="I935" i="2" l="1"/>
  <c r="H936" i="2"/>
  <c r="N220" i="2"/>
  <c r="N221" i="2" l="1"/>
  <c r="I936" i="2"/>
  <c r="H937" i="2"/>
  <c r="X218" i="2"/>
  <c r="X220" i="2" l="1"/>
  <c r="I937" i="2"/>
  <c r="H938" i="2"/>
  <c r="X219" i="2"/>
  <c r="N222" i="2"/>
  <c r="N223" i="2" l="1"/>
  <c r="I938" i="2"/>
  <c r="H939" i="2"/>
  <c r="X221" i="2" l="1"/>
  <c r="I939" i="2"/>
  <c r="X222" i="2" s="1"/>
  <c r="H940" i="2"/>
  <c r="N224" i="2"/>
  <c r="N225" i="2" l="1"/>
  <c r="I940" i="2"/>
  <c r="H941" i="2"/>
  <c r="I941" i="2" l="1"/>
  <c r="H942" i="2"/>
  <c r="X223" i="2"/>
  <c r="X224" i="2"/>
  <c r="N226" i="2"/>
  <c r="I942" i="2" l="1"/>
  <c r="H943" i="2"/>
  <c r="N227" i="2"/>
  <c r="N228" i="2" l="1"/>
  <c r="I943" i="2"/>
  <c r="X226" i="2" s="1"/>
  <c r="H944" i="2"/>
  <c r="X225" i="2"/>
  <c r="H945" i="2" l="1"/>
  <c r="I944" i="2"/>
  <c r="X227" i="2" s="1"/>
  <c r="N229" i="2"/>
  <c r="I945" i="2" l="1"/>
  <c r="H946" i="2"/>
  <c r="N230" i="2"/>
  <c r="H947" i="2" l="1"/>
  <c r="I946" i="2"/>
  <c r="X228" i="2"/>
  <c r="N231" i="2"/>
  <c r="N232" i="2" l="1"/>
  <c r="X229" i="2"/>
  <c r="I947" i="2"/>
  <c r="H948" i="2"/>
  <c r="N233" i="2" l="1"/>
  <c r="H949" i="2"/>
  <c r="I948" i="2"/>
  <c r="X230" i="2"/>
  <c r="X231" i="2" l="1"/>
  <c r="N234" i="2"/>
  <c r="I949" i="2"/>
  <c r="H950" i="2"/>
  <c r="I950" i="2" l="1"/>
  <c r="H951" i="2"/>
  <c r="X232" i="2"/>
  <c r="N235" i="2"/>
  <c r="N236" i="2" l="1"/>
  <c r="I951" i="2"/>
  <c r="H952" i="2"/>
  <c r="X233" i="2"/>
  <c r="N237" i="2" l="1"/>
  <c r="I952" i="2"/>
  <c r="H953" i="2"/>
  <c r="X234" i="2"/>
  <c r="N238" i="2" l="1"/>
  <c r="I953" i="2"/>
  <c r="X236" i="2" s="1"/>
  <c r="H954" i="2"/>
  <c r="X235" i="2"/>
  <c r="I954" i="2" l="1"/>
  <c r="H955" i="2"/>
  <c r="N239" i="2"/>
  <c r="N240" i="2" l="1"/>
  <c r="I955" i="2"/>
  <c r="H956" i="2"/>
  <c r="X237" i="2"/>
  <c r="I956" i="2" l="1"/>
  <c r="H957" i="2"/>
  <c r="X238" i="2"/>
  <c r="N241" i="2"/>
  <c r="X239" i="2" l="1"/>
  <c r="N242" i="2"/>
  <c r="H958" i="2"/>
  <c r="I957" i="2"/>
  <c r="X240" i="2" l="1"/>
  <c r="I958" i="2"/>
  <c r="H959" i="2"/>
  <c r="N243" i="2"/>
  <c r="X241" i="2"/>
  <c r="N244" i="2" l="1"/>
  <c r="I959" i="2"/>
  <c r="H960" i="2"/>
  <c r="I960" i="2" l="1"/>
  <c r="H961" i="2"/>
  <c r="X242" i="2"/>
  <c r="N245" i="2"/>
  <c r="H962" i="2" l="1"/>
  <c r="I961" i="2"/>
  <c r="X243" i="2"/>
  <c r="N246" i="2"/>
  <c r="N247" i="2" l="1"/>
  <c r="X244" i="2"/>
  <c r="I962" i="2"/>
  <c r="H963" i="2"/>
  <c r="X245" i="2" l="1"/>
  <c r="I963" i="2"/>
  <c r="H964" i="2"/>
  <c r="N248" i="2"/>
  <c r="N249" i="2" l="1"/>
  <c r="I964" i="2"/>
  <c r="H965" i="2"/>
  <c r="X246" i="2"/>
  <c r="I965" i="2" l="1"/>
  <c r="H966" i="2"/>
  <c r="X247" i="2"/>
  <c r="N250" i="2"/>
  <c r="N251" i="2" l="1"/>
  <c r="I966" i="2"/>
  <c r="H967" i="2"/>
  <c r="X248" i="2"/>
  <c r="N252" i="2" l="1"/>
  <c r="I967" i="2"/>
  <c r="H968" i="2"/>
  <c r="X249" i="2"/>
  <c r="N253" i="2" l="1"/>
  <c r="H969" i="2"/>
  <c r="I968" i="2"/>
  <c r="X250" i="2"/>
  <c r="N254" i="2" l="1"/>
  <c r="X251" i="2"/>
  <c r="I969" i="2"/>
  <c r="H970" i="2"/>
  <c r="H971" i="2" l="1"/>
  <c r="I970" i="2"/>
  <c r="N255" i="2"/>
  <c r="X252" i="2"/>
  <c r="X253" i="2" l="1"/>
  <c r="X254" i="2"/>
  <c r="I971" i="2"/>
  <c r="H972" i="2"/>
  <c r="N256" i="2"/>
  <c r="N257" i="2" l="1"/>
  <c r="I972" i="2"/>
  <c r="H973" i="2"/>
  <c r="I973" i="2" l="1"/>
  <c r="H974" i="2"/>
  <c r="N258" i="2"/>
  <c r="X255" i="2"/>
  <c r="X256" i="2"/>
  <c r="H975" i="2" l="1"/>
  <c r="I974" i="2"/>
  <c r="N259" i="2"/>
  <c r="N260" i="2" l="1"/>
  <c r="X257" i="2"/>
  <c r="I975" i="2"/>
  <c r="H976" i="2"/>
  <c r="X258" i="2" l="1"/>
  <c r="I976" i="2"/>
  <c r="H977" i="2"/>
  <c r="N261" i="2"/>
  <c r="H978" i="2" l="1"/>
  <c r="I977" i="2"/>
  <c r="X259" i="2"/>
  <c r="N262" i="2"/>
  <c r="N263" i="2" l="1"/>
  <c r="I978" i="2"/>
  <c r="H979" i="2"/>
  <c r="X260" i="2"/>
  <c r="X261" i="2"/>
  <c r="N264" i="2" l="1"/>
  <c r="I979" i="2"/>
  <c r="X262" i="2" s="1"/>
  <c r="H980" i="2"/>
  <c r="N265" i="2" l="1"/>
  <c r="I980" i="2"/>
  <c r="H981" i="2"/>
  <c r="X263" i="2"/>
  <c r="H982" i="2" l="1"/>
  <c r="I981" i="2"/>
  <c r="N266" i="2"/>
  <c r="N267" i="2" l="1"/>
  <c r="X264" i="2"/>
  <c r="H983" i="2"/>
  <c r="I982" i="2"/>
  <c r="X265" i="2" l="1"/>
  <c r="N268" i="2"/>
  <c r="I983" i="2"/>
  <c r="H984" i="2"/>
  <c r="N269" i="2" l="1"/>
  <c r="I984" i="2"/>
  <c r="H985" i="2"/>
  <c r="X266" i="2"/>
  <c r="N270" i="2" l="1"/>
  <c r="X267" i="2"/>
  <c r="H986" i="2"/>
  <c r="I985" i="2"/>
  <c r="X268" i="2" s="1"/>
  <c r="I986" i="2" l="1"/>
  <c r="H987" i="2"/>
  <c r="N271" i="2"/>
  <c r="N272" i="2" l="1"/>
  <c r="I987" i="2"/>
  <c r="H988" i="2"/>
  <c r="X269" i="2"/>
  <c r="I988" i="2" l="1"/>
  <c r="BO272" i="2" s="1"/>
  <c r="H989" i="2"/>
  <c r="I989" i="2" s="1"/>
  <c r="AI265" i="2" s="1"/>
  <c r="AV267" i="2"/>
  <c r="X270" i="2"/>
  <c r="BQ265" i="2"/>
  <c r="BN269" i="2"/>
  <c r="BV267" i="2"/>
  <c r="AY268" i="2"/>
  <c r="BG270" i="2"/>
  <c r="AS270" i="2"/>
  <c r="CH265" i="2"/>
  <c r="AK265" i="2"/>
  <c r="AL266" i="2"/>
  <c r="BM265" i="2"/>
  <c r="AU270" i="2"/>
  <c r="P269" i="2"/>
  <c r="AO270" i="2"/>
  <c r="BT267" i="2"/>
  <c r="AY270" i="2"/>
  <c r="BR267" i="2"/>
  <c r="R265" i="2"/>
  <c r="BB270" i="2"/>
  <c r="AR268" i="2"/>
  <c r="BV270" i="2"/>
  <c r="BO268" i="2"/>
  <c r="AH265" i="2"/>
  <c r="BP270" i="2"/>
  <c r="BX269" i="2"/>
  <c r="BR270" i="2"/>
  <c r="BO270" i="2"/>
  <c r="AX268" i="2"/>
  <c r="BD271" i="2"/>
  <c r="BA271" i="2"/>
  <c r="BB265" i="2" l="1"/>
  <c r="BL272" i="2"/>
  <c r="BZ270" i="2"/>
  <c r="V270" i="2"/>
  <c r="AS269" i="2"/>
  <c r="AP269" i="2"/>
  <c r="AK266" i="2"/>
  <c r="AU266" i="2"/>
  <c r="AI268" i="2"/>
  <c r="AT265" i="2"/>
  <c r="AQ269" i="2"/>
  <c r="BC269" i="2"/>
  <c r="CD267" i="2"/>
  <c r="AF266" i="2"/>
  <c r="CE265" i="2"/>
  <c r="BY272" i="2"/>
  <c r="BC270" i="2"/>
  <c r="T266" i="2"/>
  <c r="AO268" i="2"/>
  <c r="BL266" i="2"/>
  <c r="AX269" i="2"/>
  <c r="AJ269" i="2"/>
  <c r="S267" i="2"/>
  <c r="AE268" i="2"/>
  <c r="BN267" i="2"/>
  <c r="BG266" i="2"/>
  <c r="BS265" i="2"/>
  <c r="AC267" i="2"/>
  <c r="AM265" i="2"/>
  <c r="BX271" i="2"/>
  <c r="BK269" i="2"/>
  <c r="BL269" i="2"/>
  <c r="U268" i="2"/>
  <c r="CD270" i="2"/>
  <c r="BG267" i="2"/>
  <c r="CD266" i="2"/>
  <c r="AC269" i="2"/>
  <c r="AT269" i="2"/>
  <c r="AI271" i="2"/>
  <c r="BQ268" i="2"/>
  <c r="BE268" i="2"/>
  <c r="AE267" i="2"/>
  <c r="BQ267" i="2"/>
  <c r="CA270" i="2"/>
  <c r="BT270" i="2"/>
  <c r="CH267" i="2"/>
  <c r="AZ269" i="2"/>
  <c r="CF268" i="2"/>
  <c r="AW271" i="2"/>
  <c r="BK271" i="2"/>
  <c r="AK271" i="2"/>
  <c r="BA265" i="2"/>
  <c r="AJ268" i="2"/>
  <c r="BS269" i="2"/>
  <c r="BJ266" i="2"/>
  <c r="AM268" i="2"/>
  <c r="V268" i="2"/>
  <c r="Z268" i="2"/>
  <c r="BF267" i="2"/>
  <c r="BG265" i="2"/>
  <c r="AP266" i="2"/>
  <c r="U270" i="2"/>
  <c r="Y266" i="2"/>
  <c r="AH268" i="2"/>
  <c r="T268" i="2"/>
  <c r="BZ265" i="2"/>
  <c r="BL267" i="2"/>
  <c r="AC270" i="2"/>
  <c r="AF269" i="2"/>
  <c r="BE269" i="2"/>
  <c r="BI270" i="2"/>
  <c r="AN269" i="2"/>
  <c r="CE268" i="2"/>
  <c r="BJ267" i="2"/>
  <c r="AK268" i="2"/>
  <c r="BT268" i="2"/>
  <c r="P267" i="2"/>
  <c r="BL270" i="2"/>
  <c r="BM271" i="2"/>
  <c r="BS271" i="2"/>
  <c r="AL271" i="2"/>
  <c r="AL272" i="2"/>
  <c r="O265" i="2"/>
  <c r="V265" i="2"/>
  <c r="AN268" i="2"/>
  <c r="AG269" i="2"/>
  <c r="BN266" i="2"/>
  <c r="CF265" i="2"/>
  <c r="Z272" i="2"/>
  <c r="BD270" i="2"/>
  <c r="W265" i="2"/>
  <c r="BD267" i="2"/>
  <c r="O269" i="2"/>
  <c r="R267" i="2"/>
  <c r="AU265" i="2"/>
  <c r="CG271" i="2"/>
  <c r="BS268" i="2"/>
  <c r="P270" i="2"/>
  <c r="BB268" i="2"/>
  <c r="CH266" i="2"/>
  <c r="AL267" i="2"/>
  <c r="AT270" i="2"/>
  <c r="W268" i="2"/>
  <c r="CD269" i="2"/>
  <c r="AV269" i="2"/>
  <c r="AJ266" i="2"/>
  <c r="S268" i="2"/>
  <c r="CG270" i="2"/>
  <c r="BM270" i="2"/>
  <c r="AJ271" i="2"/>
  <c r="AT268" i="2"/>
  <c r="O267" i="2"/>
  <c r="W267" i="2"/>
  <c r="CA266" i="2"/>
  <c r="AJ267" i="2"/>
  <c r="AH269" i="2"/>
  <c r="CG268" i="2"/>
  <c r="AA271" i="2"/>
  <c r="Y269" i="2"/>
  <c r="BO265" i="2"/>
  <c r="P265" i="2"/>
  <c r="BH269" i="2"/>
  <c r="AW266" i="2"/>
  <c r="BY269" i="2"/>
  <c r="AH266" i="2"/>
  <c r="BF266" i="2"/>
  <c r="BN265" i="2"/>
  <c r="AE270" i="2"/>
  <c r="AW268" i="2"/>
  <c r="CH272" i="2"/>
  <c r="W271" i="2"/>
  <c r="AX271" i="2"/>
  <c r="AB265" i="2"/>
  <c r="W266" i="2"/>
  <c r="AD269" i="2"/>
  <c r="BK268" i="2"/>
  <c r="BE265" i="2"/>
  <c r="AS265" i="2"/>
  <c r="BE267" i="2"/>
  <c r="CA269" i="2"/>
  <c r="BU267" i="2"/>
  <c r="Z267" i="2"/>
  <c r="BK270" i="2"/>
  <c r="P268" i="2"/>
  <c r="BH268" i="2"/>
  <c r="CB266" i="2"/>
  <c r="BJ270" i="2"/>
  <c r="BP265" i="2"/>
  <c r="AA270" i="2"/>
  <c r="BD269" i="2"/>
  <c r="BC268" i="2"/>
  <c r="Q270" i="2"/>
  <c r="BU269" i="2"/>
  <c r="BA268" i="2"/>
  <c r="CH268" i="2"/>
  <c r="CF270" i="2"/>
  <c r="CG266" i="2"/>
  <c r="BN268" i="2"/>
  <c r="BP267" i="2"/>
  <c r="AO271" i="2"/>
  <c r="CH271" i="2"/>
  <c r="AH271" i="2"/>
  <c r="AY272" i="2"/>
  <c r="AH267" i="2"/>
  <c r="CA267" i="2"/>
  <c r="CD265" i="2"/>
  <c r="BL268" i="2"/>
  <c r="Q269" i="2"/>
  <c r="R268" i="2"/>
  <c r="CG269" i="2"/>
  <c r="AD270" i="2"/>
  <c r="BJ268" i="2"/>
  <c r="AI267" i="2"/>
  <c r="BC267" i="2"/>
  <c r="BS266" i="2"/>
  <c r="AO269" i="2"/>
  <c r="AB269" i="2"/>
  <c r="BW270" i="2"/>
  <c r="BW269" i="2"/>
  <c r="BS270" i="2"/>
  <c r="S270" i="2"/>
  <c r="AM272" i="2"/>
  <c r="BK265" i="2"/>
  <c r="U266" i="2"/>
  <c r="BF270" i="2"/>
  <c r="O266" i="2"/>
  <c r="BX268" i="2"/>
  <c r="S265" i="2"/>
  <c r="BF268" i="2"/>
  <c r="BO269" i="2"/>
  <c r="Y270" i="2"/>
  <c r="BY267" i="2"/>
  <c r="BI266" i="2"/>
  <c r="BV272" i="2"/>
  <c r="AM267" i="2"/>
  <c r="AN266" i="2"/>
  <c r="AX265" i="2"/>
  <c r="AM270" i="2"/>
  <c r="Y271" i="2"/>
  <c r="AH270" i="2"/>
  <c r="V266" i="2"/>
  <c r="AL269" i="2"/>
  <c r="Q267" i="2"/>
  <c r="CD268" i="2"/>
  <c r="BM267" i="2"/>
  <c r="CG267" i="2"/>
  <c r="AZ265" i="2"/>
  <c r="AP268" i="2"/>
  <c r="AF267" i="2"/>
  <c r="AN267" i="2"/>
  <c r="AW265" i="2"/>
  <c r="AF268" i="2"/>
  <c r="S269" i="2"/>
  <c r="AW267" i="2"/>
  <c r="AY269" i="2"/>
  <c r="AO267" i="2"/>
  <c r="AZ266" i="2"/>
  <c r="BR269" i="2"/>
  <c r="O270" i="2"/>
  <c r="AC266" i="2"/>
  <c r="AA266" i="2"/>
  <c r="AT267" i="2"/>
  <c r="AB270" i="2"/>
  <c r="AV268" i="2"/>
  <c r="BK266" i="2"/>
  <c r="BR265" i="2"/>
  <c r="AM271" i="2"/>
  <c r="AB271" i="2"/>
  <c r="CA271" i="2"/>
  <c r="CC272" i="2"/>
  <c r="AR270" i="2"/>
  <c r="CB270" i="2"/>
  <c r="CC269" i="2"/>
  <c r="AL268" i="2"/>
  <c r="AL270" i="2"/>
  <c r="AR266" i="2"/>
  <c r="BP271" i="2"/>
  <c r="CF266" i="2"/>
  <c r="AB268" i="2"/>
  <c r="AD268" i="2"/>
  <c r="BU268" i="2"/>
  <c r="AW270" i="2"/>
  <c r="BI271" i="2"/>
  <c r="AS268" i="2"/>
  <c r="AQ268" i="2"/>
  <c r="BZ267" i="2"/>
  <c r="T269" i="2"/>
  <c r="Z270" i="2"/>
  <c r="BJ271" i="2"/>
  <c r="BM269" i="2"/>
  <c r="BH270" i="2"/>
  <c r="AB266" i="2"/>
  <c r="AD267" i="2"/>
  <c r="BQ266" i="2"/>
  <c r="BX270" i="2"/>
  <c r="BE270" i="2"/>
  <c r="BW272" i="2"/>
  <c r="AN270" i="2"/>
  <c r="BH267" i="2"/>
  <c r="CB267" i="2"/>
  <c r="BN270" i="2"/>
  <c r="BN271" i="2"/>
  <c r="BS267" i="2"/>
  <c r="AU267" i="2"/>
  <c r="BZ269" i="2"/>
  <c r="U267" i="2"/>
  <c r="T271" i="2"/>
  <c r="AF271" i="2"/>
  <c r="BV271" i="2"/>
  <c r="CH270" i="2"/>
  <c r="AP267" i="2"/>
  <c r="BF265" i="2"/>
  <c r="AY267" i="2"/>
  <c r="AO266" i="2"/>
  <c r="AJ270" i="2"/>
  <c r="BW267" i="2"/>
  <c r="W270" i="2"/>
  <c r="CB265" i="2"/>
  <c r="Q268" i="2"/>
  <c r="BU270" i="2"/>
  <c r="AS267" i="2"/>
  <c r="AP270" i="2"/>
  <c r="BU266" i="2"/>
  <c r="BQ269" i="2"/>
  <c r="AK269" i="2"/>
  <c r="CC265" i="2"/>
  <c r="BV266" i="2"/>
  <c r="BX265" i="2"/>
  <c r="Z265" i="2"/>
  <c r="BG269" i="2"/>
  <c r="CC268" i="2"/>
  <c r="BY268" i="2"/>
  <c r="AQ266" i="2"/>
  <c r="AG267" i="2"/>
  <c r="BW268" i="2"/>
  <c r="AR267" i="2"/>
  <c r="BB271" i="2"/>
  <c r="BK267" i="2"/>
  <c r="O271" i="2"/>
  <c r="AR272" i="2"/>
  <c r="AG270" i="2"/>
  <c r="CC267" i="2"/>
  <c r="CA265" i="2"/>
  <c r="O268" i="2"/>
  <c r="AZ270" i="2"/>
  <c r="BY270" i="2"/>
  <c r="AL265" i="2"/>
  <c r="Y267" i="2"/>
  <c r="BY265" i="2"/>
  <c r="U265" i="2"/>
  <c r="CA268" i="2"/>
  <c r="AA269" i="2"/>
  <c r="AY266" i="2"/>
  <c r="AI270" i="2"/>
  <c r="T267" i="2"/>
  <c r="Y265" i="2"/>
  <c r="AK270" i="2"/>
  <c r="AV270" i="2"/>
  <c r="R269" i="2"/>
  <c r="BD268" i="2"/>
  <c r="Y268" i="2"/>
  <c r="AX270" i="2"/>
  <c r="CD271" i="2"/>
  <c r="AZ271" i="2"/>
  <c r="CC270" i="2"/>
  <c r="BJ265" i="2"/>
  <c r="AQ265" i="2"/>
  <c r="AA267" i="2"/>
  <c r="BZ268" i="2"/>
  <c r="AQ270" i="2"/>
  <c r="Z266" i="2"/>
  <c r="T270" i="2"/>
  <c r="AX267" i="2"/>
  <c r="CB268" i="2"/>
  <c r="BA270" i="2"/>
  <c r="BU265" i="2"/>
  <c r="AF270" i="2"/>
  <c r="AE269" i="2"/>
  <c r="CF267" i="2"/>
  <c r="BA269" i="2"/>
  <c r="BO266" i="2"/>
  <c r="U269" i="2"/>
  <c r="BT269" i="2"/>
  <c r="AI266" i="2"/>
  <c r="BV269" i="2"/>
  <c r="BQ270" i="2"/>
  <c r="Q266" i="2"/>
  <c r="BX267" i="2"/>
  <c r="AO265" i="2"/>
  <c r="CE267" i="2"/>
  <c r="BA267" i="2"/>
  <c r="BV265" i="2"/>
  <c r="AQ267" i="2"/>
  <c r="BH272" i="2"/>
  <c r="CA272" i="2"/>
  <c r="BZ272" i="2"/>
  <c r="AN272" i="2"/>
  <c r="AV272" i="2"/>
  <c r="CF272" i="2"/>
  <c r="BP272" i="2"/>
  <c r="AE271" i="2"/>
  <c r="BT271" i="2"/>
  <c r="BG272" i="2"/>
  <c r="AP272" i="2"/>
  <c r="P272" i="2"/>
  <c r="AA272" i="2"/>
  <c r="BN272" i="2"/>
  <c r="BD272" i="2"/>
  <c r="AN271" i="2"/>
  <c r="BJ272" i="2"/>
  <c r="AO272" i="2"/>
  <c r="BB272" i="2"/>
  <c r="BS272" i="2"/>
  <c r="AJ272" i="2"/>
  <c r="AF272" i="2"/>
  <c r="CE271" i="2"/>
  <c r="BY271" i="2"/>
  <c r="BO271" i="2"/>
  <c r="AH272" i="2"/>
  <c r="BX272" i="2"/>
  <c r="AD272" i="2"/>
  <c r="BA272" i="2"/>
  <c r="R272" i="2"/>
  <c r="T272" i="2"/>
  <c r="AI189" i="2"/>
  <c r="AB188" i="2"/>
  <c r="BV188" i="2"/>
  <c r="AD189" i="2"/>
  <c r="AG193" i="2"/>
  <c r="AL188" i="2"/>
  <c r="AH189" i="2"/>
  <c r="Y188" i="2"/>
  <c r="AG190" i="2"/>
  <c r="BE191" i="2"/>
  <c r="BH189" i="2"/>
  <c r="BJ191" i="2"/>
  <c r="BW188" i="2"/>
  <c r="AM189" i="2"/>
  <c r="BO189" i="2"/>
  <c r="AI188" i="2"/>
  <c r="AN188" i="2"/>
  <c r="BV191" i="2"/>
  <c r="BA188" i="2"/>
  <c r="Y189" i="2"/>
  <c r="BR188" i="2"/>
  <c r="AB189" i="2"/>
  <c r="AZ189" i="2"/>
  <c r="R188" i="2"/>
  <c r="BG188" i="2"/>
  <c r="BR189" i="2"/>
  <c r="CC189" i="2"/>
  <c r="AC189" i="2"/>
  <c r="BZ189" i="2"/>
  <c r="P189" i="2"/>
  <c r="AA189" i="2"/>
  <c r="AT189" i="2"/>
  <c r="BT189" i="2"/>
  <c r="AJ189" i="2"/>
  <c r="CE188" i="2"/>
  <c r="CG188" i="2"/>
  <c r="AX188" i="2"/>
  <c r="AV189" i="2"/>
  <c r="AX189" i="2"/>
  <c r="BB189" i="2"/>
  <c r="BH188" i="2"/>
  <c r="BM191" i="2"/>
  <c r="BC188" i="2"/>
  <c r="R189" i="2"/>
  <c r="BU188" i="2"/>
  <c r="BI191" i="2"/>
  <c r="AR188" i="2"/>
  <c r="AH188" i="2"/>
  <c r="BW191" i="2"/>
  <c r="CA188" i="2"/>
  <c r="BC192" i="2"/>
  <c r="AR189" i="2"/>
  <c r="AN189" i="2"/>
  <c r="BX189" i="2"/>
  <c r="AQ188" i="2"/>
  <c r="BB188" i="2"/>
  <c r="U189" i="2"/>
  <c r="BQ191" i="2"/>
  <c r="BI189" i="2"/>
  <c r="BM189" i="2"/>
  <c r="V188" i="2"/>
  <c r="BP189" i="2"/>
  <c r="BW189" i="2"/>
  <c r="BY189" i="2"/>
  <c r="CE189" i="2"/>
  <c r="BM190" i="2"/>
  <c r="AJ192" i="2"/>
  <c r="CE190" i="2"/>
  <c r="W190" i="2"/>
  <c r="BZ192" i="2"/>
  <c r="BL190" i="2"/>
  <c r="BF190" i="2"/>
  <c r="AH190" i="2"/>
  <c r="BN192" i="2"/>
  <c r="BK191" i="2"/>
  <c r="AP190" i="2"/>
  <c r="Q190" i="2"/>
  <c r="BQ192" i="2"/>
  <c r="BY191" i="2"/>
  <c r="CB190" i="2"/>
  <c r="CA191" i="2"/>
  <c r="AD191" i="2"/>
  <c r="BC190" i="2"/>
  <c r="P191" i="2"/>
  <c r="CG190" i="2"/>
  <c r="BB190" i="2"/>
  <c r="BO191" i="2"/>
  <c r="AQ191" i="2"/>
  <c r="AM190" i="2"/>
  <c r="CH191" i="2"/>
  <c r="AP191" i="2"/>
  <c r="BZ190" i="2"/>
  <c r="BX192" i="2"/>
  <c r="CD190" i="2"/>
  <c r="AU190" i="2"/>
  <c r="BO190" i="2"/>
  <c r="AE191" i="2"/>
  <c r="T191" i="2"/>
  <c r="BR192" i="2"/>
  <c r="BJ190" i="2"/>
  <c r="BL191" i="2"/>
  <c r="BP191" i="2"/>
  <c r="AP192" i="2"/>
  <c r="AM191" i="2"/>
  <c r="T190" i="2"/>
  <c r="BB191" i="2"/>
  <c r="AJ191" i="2"/>
  <c r="AC192" i="2"/>
  <c r="CD191" i="2"/>
  <c r="AZ191" i="2"/>
  <c r="BZ191" i="2"/>
  <c r="CB192" i="2"/>
  <c r="BL189" i="2"/>
  <c r="CG192" i="2"/>
  <c r="S191" i="2"/>
  <c r="AK189" i="2"/>
  <c r="AA190" i="2"/>
  <c r="P190" i="2"/>
  <c r="BR190" i="2"/>
  <c r="AA191" i="2"/>
  <c r="AC191" i="2"/>
  <c r="V191" i="2"/>
  <c r="AU191" i="2"/>
  <c r="BG190" i="2"/>
  <c r="BV190" i="2"/>
  <c r="Y190" i="2"/>
  <c r="BW192" i="2"/>
  <c r="AO192" i="2"/>
  <c r="CC190" i="2"/>
  <c r="BD190" i="2"/>
  <c r="BN191" i="2"/>
  <c r="AR190" i="2"/>
  <c r="AO191" i="2"/>
  <c r="BH190" i="2"/>
  <c r="AF190" i="2"/>
  <c r="V190" i="2"/>
  <c r="BD191" i="2"/>
  <c r="R190" i="2"/>
  <c r="AW192" i="2"/>
  <c r="AX191" i="2"/>
  <c r="AV190" i="2"/>
  <c r="BX191" i="2"/>
  <c r="CC191" i="2"/>
  <c r="AN192" i="2"/>
  <c r="AK190" i="2"/>
  <c r="AA192" i="2"/>
  <c r="Y191" i="2"/>
  <c r="BP190" i="2"/>
  <c r="AK192" i="2"/>
  <c r="AB192" i="2"/>
  <c r="AI191" i="2"/>
  <c r="Z191" i="2"/>
  <c r="AH191" i="2"/>
  <c r="AB191" i="2"/>
  <c r="AQ190" i="2"/>
  <c r="CE191" i="2"/>
  <c r="CA193" i="2"/>
  <c r="AS190" i="2"/>
  <c r="AX192" i="2"/>
  <c r="O190" i="2"/>
  <c r="AN190" i="2"/>
  <c r="AE190" i="2"/>
  <c r="BU191" i="2"/>
  <c r="BT191" i="2"/>
  <c r="AW190" i="2"/>
  <c r="BK190" i="2"/>
  <c r="AR191" i="2"/>
  <c r="BU190" i="2"/>
  <c r="CF190" i="2"/>
  <c r="AB190" i="2"/>
  <c r="AM192" i="2"/>
  <c r="BL192" i="2"/>
  <c r="BF192" i="2"/>
  <c r="CH190" i="2"/>
  <c r="CB191" i="2"/>
  <c r="AY190" i="2"/>
  <c r="Z190" i="2"/>
  <c r="AF191" i="2"/>
  <c r="AQ192" i="2"/>
  <c r="R191" i="2"/>
  <c r="BY190" i="2"/>
  <c r="BS190" i="2"/>
  <c r="AI190" i="2"/>
  <c r="BI190" i="2"/>
  <c r="AX190" i="2"/>
  <c r="AK191" i="2"/>
  <c r="BS191" i="2"/>
  <c r="BQ190" i="2"/>
  <c r="Q191" i="2"/>
  <c r="CE192" i="2"/>
  <c r="BE190" i="2"/>
  <c r="AG191" i="2"/>
  <c r="U190" i="2"/>
  <c r="S190" i="2"/>
  <c r="AT190" i="2"/>
  <c r="AJ190" i="2"/>
  <c r="AY191" i="2"/>
  <c r="BF191" i="2"/>
  <c r="AU192" i="2"/>
  <c r="AH192" i="2"/>
  <c r="AO190" i="2"/>
  <c r="AV191" i="2"/>
  <c r="BW190" i="2"/>
  <c r="AS191" i="2"/>
  <c r="BT190" i="2"/>
  <c r="AC190" i="2"/>
  <c r="AW193" i="2"/>
  <c r="AD190" i="2"/>
  <c r="CG191" i="2"/>
  <c r="W191" i="2"/>
  <c r="BD192" i="2"/>
  <c r="AZ190" i="2"/>
  <c r="BN190" i="2"/>
  <c r="BA190" i="2"/>
  <c r="U191" i="2"/>
  <c r="AW191" i="2"/>
  <c r="BG191" i="2"/>
  <c r="BX190" i="2"/>
  <c r="CA190" i="2"/>
  <c r="AN191" i="2"/>
  <c r="BR191" i="2"/>
  <c r="AL190" i="2"/>
  <c r="BF193" i="2"/>
  <c r="V192" i="2"/>
  <c r="BM192" i="2"/>
  <c r="AU193" i="2"/>
  <c r="BK192" i="2"/>
  <c r="BH193" i="2"/>
  <c r="BN193" i="2"/>
  <c r="AR193" i="2"/>
  <c r="O193" i="2"/>
  <c r="BB193" i="2"/>
  <c r="BQ193" i="2"/>
  <c r="BH191" i="2"/>
  <c r="U193" i="2"/>
  <c r="AJ193" i="2"/>
  <c r="T192" i="2"/>
  <c r="BA191" i="2"/>
  <c r="BY192" i="2"/>
  <c r="BT192" i="2"/>
  <c r="BT193" i="2"/>
  <c r="CC192" i="2"/>
  <c r="AT191" i="2"/>
  <c r="BL193" i="2"/>
  <c r="AM193" i="2"/>
  <c r="BA193" i="2"/>
  <c r="AE193" i="2"/>
  <c r="Y192" i="2"/>
  <c r="BW193" i="2"/>
  <c r="AY193" i="2"/>
  <c r="BA192" i="2"/>
  <c r="AT193" i="2"/>
  <c r="CF193" i="2"/>
  <c r="BP193" i="2"/>
  <c r="BC191" i="2"/>
  <c r="BY193" i="2"/>
  <c r="AL192" i="2"/>
  <c r="R193" i="2"/>
  <c r="CA192" i="2"/>
  <c r="AS192" i="2"/>
  <c r="AT192" i="2"/>
  <c r="CD193" i="2"/>
  <c r="AI193" i="2"/>
  <c r="BM193" i="2"/>
  <c r="P193" i="2"/>
  <c r="CC193" i="2"/>
  <c r="U192" i="2"/>
  <c r="AL193" i="2"/>
  <c r="AF192" i="2"/>
  <c r="AQ175" i="2"/>
  <c r="S192" i="2"/>
  <c r="AE192" i="2"/>
  <c r="AQ193" i="2"/>
  <c r="W192" i="2"/>
  <c r="BC193" i="2"/>
  <c r="BZ193" i="2"/>
  <c r="BK193" i="2"/>
  <c r="CG193" i="2"/>
  <c r="AX193" i="2"/>
  <c r="P192" i="2"/>
  <c r="AV192" i="2"/>
  <c r="CH192" i="2"/>
  <c r="T193" i="2"/>
  <c r="R192" i="2"/>
  <c r="Z192" i="2"/>
  <c r="AY192" i="2"/>
  <c r="AO193" i="2"/>
  <c r="AG192" i="2"/>
  <c r="BI192" i="2"/>
  <c r="BE192" i="2"/>
  <c r="BO192" i="2"/>
  <c r="AD192" i="2"/>
  <c r="AB193" i="2"/>
  <c r="BS193" i="2"/>
  <c r="AN193" i="2"/>
  <c r="AF193" i="2"/>
  <c r="AZ193" i="2"/>
  <c r="BJ192" i="2"/>
  <c r="BG192" i="2"/>
  <c r="BU193" i="2"/>
  <c r="AK193" i="2"/>
  <c r="AP193" i="2"/>
  <c r="BV193" i="2"/>
  <c r="S193" i="2"/>
  <c r="AV193" i="2"/>
  <c r="Z193" i="2"/>
  <c r="AZ192" i="2"/>
  <c r="BJ193" i="2"/>
  <c r="CD192" i="2"/>
  <c r="BI193" i="2"/>
  <c r="AD193" i="2"/>
  <c r="Y193" i="2"/>
  <c r="BO193" i="2"/>
  <c r="BS192" i="2"/>
  <c r="BR193" i="2"/>
  <c r="AH193" i="2"/>
  <c r="Q192" i="2"/>
  <c r="AI192" i="2"/>
  <c r="CB193" i="2"/>
  <c r="AA193" i="2"/>
  <c r="AS193" i="2"/>
  <c r="W193" i="2"/>
  <c r="BD193" i="2"/>
  <c r="CE193" i="2"/>
  <c r="CH193" i="2"/>
  <c r="BG193" i="2"/>
  <c r="Q193" i="2"/>
  <c r="BB192" i="2"/>
  <c r="BV192" i="2"/>
  <c r="CF192" i="2"/>
  <c r="V193" i="2"/>
  <c r="AC193" i="2"/>
  <c r="AR192" i="2"/>
  <c r="S60" i="2"/>
  <c r="BP192" i="2"/>
  <c r="BE193" i="2"/>
  <c r="O192" i="2"/>
  <c r="BU192" i="2"/>
  <c r="BI175" i="2"/>
  <c r="BP194" i="2"/>
  <c r="AB194" i="2"/>
  <c r="BC148" i="2"/>
  <c r="AL171" i="2"/>
  <c r="BB35" i="2"/>
  <c r="S177" i="2"/>
  <c r="BE194" i="2"/>
  <c r="AP161" i="2"/>
  <c r="BM183" i="2"/>
  <c r="AP153" i="2"/>
  <c r="CB170" i="2"/>
  <c r="U156" i="2"/>
  <c r="BB167" i="2"/>
  <c r="BA194" i="2"/>
  <c r="CF171" i="2"/>
  <c r="AM194" i="2"/>
  <c r="AD173" i="2"/>
  <c r="AW178" i="2"/>
  <c r="AT137" i="2"/>
  <c r="AV136" i="2"/>
  <c r="BM170" i="2"/>
  <c r="AE168" i="2"/>
  <c r="V173" i="2"/>
  <c r="AO154" i="2"/>
  <c r="AL175" i="2"/>
  <c r="CF194" i="2"/>
  <c r="AT194" i="2"/>
  <c r="P101" i="2"/>
  <c r="BZ167" i="2"/>
  <c r="BG144" i="2"/>
  <c r="CA194" i="2"/>
  <c r="BX20" i="2"/>
  <c r="BD180" i="2"/>
  <c r="BS158" i="2"/>
  <c r="AE133" i="2"/>
  <c r="BU187" i="2"/>
  <c r="BJ194" i="2"/>
  <c r="BX193" i="2"/>
  <c r="V183" i="2"/>
  <c r="W160" i="2"/>
  <c r="S162" i="2"/>
  <c r="CA189" i="2"/>
  <c r="U160" i="2"/>
  <c r="BJ187" i="2"/>
  <c r="AO189" i="2"/>
  <c r="AD194" i="2"/>
  <c r="BW179" i="2"/>
  <c r="BW178" i="2"/>
  <c r="AQ187" i="2"/>
  <c r="BG166" i="2"/>
  <c r="AP194" i="2"/>
  <c r="AI167" i="2"/>
  <c r="AL148" i="2"/>
  <c r="AR173" i="2"/>
  <c r="BG194" i="2"/>
  <c r="AA194" i="2"/>
  <c r="AL194" i="2"/>
  <c r="AE173" i="2"/>
  <c r="AO140" i="2"/>
  <c r="BS156" i="2"/>
  <c r="AC194" i="2"/>
  <c r="AD161" i="2"/>
  <c r="AA170" i="2"/>
  <c r="P194" i="2"/>
  <c r="BZ183" i="2"/>
  <c r="AY173" i="2"/>
  <c r="BT194" i="2"/>
  <c r="AN172" i="2"/>
  <c r="CE194" i="2"/>
  <c r="BW194" i="2"/>
  <c r="AS185" i="2"/>
  <c r="BA159" i="2"/>
  <c r="BH164" i="2"/>
  <c r="R183" i="2"/>
  <c r="AK164" i="2"/>
  <c r="AW129" i="2"/>
  <c r="BF153" i="2"/>
  <c r="BB194" i="2"/>
  <c r="AJ194" i="2"/>
  <c r="S172" i="2"/>
  <c r="AH62" i="2"/>
  <c r="AV194" i="2"/>
  <c r="BO194" i="2"/>
  <c r="U194" i="2"/>
  <c r="BK180" i="2"/>
  <c r="BQ103" i="2"/>
  <c r="AD158" i="2"/>
  <c r="CF172" i="2"/>
  <c r="BI180" i="2"/>
  <c r="AF155" i="2"/>
  <c r="BF188" i="2"/>
  <c r="T187" i="2"/>
  <c r="Z165" i="2"/>
  <c r="AR194" i="2"/>
  <c r="W182" i="2"/>
  <c r="AT163" i="2"/>
  <c r="S194" i="2"/>
  <c r="BQ189" i="2"/>
  <c r="AP158" i="2"/>
  <c r="CG151" i="2"/>
  <c r="BJ180" i="2"/>
  <c r="BY177" i="2"/>
  <c r="AZ194" i="2"/>
  <c r="AX194" i="2"/>
  <c r="BK175" i="2"/>
  <c r="BJ157" i="2"/>
  <c r="AN194" i="2"/>
  <c r="BN194" i="2"/>
  <c r="T194" i="2"/>
  <c r="BZ178" i="2"/>
  <c r="AT143" i="2"/>
  <c r="AJ142" i="2"/>
  <c r="BE91" i="2"/>
  <c r="AY194" i="2"/>
  <c r="S176" i="2"/>
  <c r="Q133" i="2"/>
  <c r="CD146" i="2"/>
  <c r="R194" i="2"/>
  <c r="AW186" i="2"/>
  <c r="AK79" i="2"/>
  <c r="AN169" i="2"/>
  <c r="AK194" i="2"/>
  <c r="BH194" i="2"/>
  <c r="AR172" i="2"/>
  <c r="O194" i="2"/>
  <c r="BF13" i="2"/>
  <c r="BI194" i="2"/>
  <c r="AO194" i="2"/>
  <c r="AX165" i="2"/>
  <c r="BI142" i="2"/>
  <c r="AG177" i="2"/>
  <c r="AQ156" i="2"/>
  <c r="AM159" i="2"/>
  <c r="AY163" i="2"/>
  <c r="Z194" i="2"/>
  <c r="T178" i="2"/>
  <c r="BD194" i="2"/>
  <c r="BK194" i="2"/>
  <c r="CH194" i="2"/>
  <c r="CC194" i="2"/>
  <c r="BS147" i="2"/>
  <c r="BR172" i="2"/>
  <c r="AZ188" i="2"/>
  <c r="BL194" i="2"/>
  <c r="CD194" i="2"/>
  <c r="BK183" i="2"/>
  <c r="CH153" i="2"/>
  <c r="W194" i="2"/>
  <c r="BC176" i="2"/>
  <c r="CG183" i="2"/>
  <c r="R165" i="2"/>
  <c r="BR176" i="2"/>
  <c r="BK172" i="2"/>
  <c r="Q194" i="2"/>
  <c r="BB166" i="2"/>
  <c r="CC134" i="2"/>
  <c r="BZ194" i="2"/>
  <c r="BU196" i="2"/>
  <c r="BV194" i="2"/>
  <c r="AR128" i="2"/>
  <c r="BI140" i="2"/>
  <c r="AV150" i="2"/>
  <c r="BJ131" i="2"/>
  <c r="BJ186" i="2"/>
  <c r="BG164" i="2"/>
  <c r="AC171" i="2"/>
  <c r="AG174" i="2"/>
  <c r="AH194" i="2"/>
  <c r="S167" i="2"/>
  <c r="BO121" i="2"/>
  <c r="BU154" i="2"/>
  <c r="AQ92" i="2"/>
  <c r="BF121" i="2"/>
  <c r="P179" i="2"/>
  <c r="AK132" i="2"/>
  <c r="BW14" i="2"/>
  <c r="AM160" i="2"/>
  <c r="BF164" i="2"/>
  <c r="BG45" i="2"/>
  <c r="BC128" i="2"/>
  <c r="BY160" i="2"/>
  <c r="BP169" i="2"/>
  <c r="BL51" i="2"/>
  <c r="BH58" i="2"/>
  <c r="BC25" i="2"/>
  <c r="BN81" i="2"/>
  <c r="AE14" i="2"/>
  <c r="AX170" i="2"/>
  <c r="BB124" i="2"/>
  <c r="BD167" i="2"/>
  <c r="BN60" i="2"/>
  <c r="AB142" i="2"/>
  <c r="CF7" i="2"/>
  <c r="AW173" i="2"/>
  <c r="AL133" i="2"/>
  <c r="BM161" i="2"/>
  <c r="AG126" i="2"/>
  <c r="CE98" i="2"/>
  <c r="AL159" i="2"/>
  <c r="AP65" i="2"/>
  <c r="BI8" i="2"/>
  <c r="O147" i="2"/>
  <c r="BN172" i="2"/>
  <c r="BF55" i="2"/>
  <c r="BV120" i="2"/>
  <c r="AP93" i="2"/>
  <c r="BB18" i="2"/>
  <c r="CG181" i="2"/>
  <c r="Z131" i="2"/>
  <c r="AP75" i="2"/>
  <c r="BK161" i="2"/>
  <c r="BF163" i="2"/>
  <c r="BV187" i="2"/>
  <c r="AY161" i="2"/>
  <c r="BA168" i="2"/>
  <c r="AD171" i="2"/>
  <c r="AT150" i="2"/>
  <c r="AR21" i="2"/>
  <c r="T170" i="2"/>
  <c r="BY101" i="2"/>
  <c r="CD131" i="2"/>
  <c r="BR83" i="2"/>
  <c r="BO185" i="2"/>
  <c r="AV115" i="2"/>
  <c r="BH60" i="2"/>
  <c r="Q183" i="2"/>
  <c r="AL170" i="2"/>
  <c r="BI133" i="2"/>
  <c r="AP13" i="2"/>
  <c r="BK166" i="2"/>
  <c r="Y160" i="2"/>
  <c r="AB86" i="2"/>
  <c r="AJ136" i="2"/>
  <c r="AZ78" i="2"/>
  <c r="BW163" i="2"/>
  <c r="BN94" i="2"/>
  <c r="U136" i="2"/>
  <c r="CB146" i="2"/>
  <c r="AT160" i="2"/>
  <c r="AO9" i="2"/>
  <c r="BU141" i="2"/>
  <c r="CB183" i="2"/>
  <c r="BR170" i="2"/>
  <c r="Y133" i="2"/>
  <c r="BU70" i="2"/>
  <c r="Z25" i="2"/>
  <c r="AG153" i="2"/>
  <c r="AF172" i="2"/>
  <c r="AA27" i="2"/>
  <c r="CG173" i="2"/>
  <c r="BL159" i="2"/>
  <c r="BZ54" i="2"/>
  <c r="BE187" i="2"/>
  <c r="AJ72" i="2"/>
  <c r="AJ148" i="2"/>
  <c r="AG97" i="2"/>
  <c r="AE176" i="2"/>
  <c r="AZ73" i="2"/>
  <c r="Q87" i="2"/>
  <c r="BQ181" i="2"/>
  <c r="BM187" i="2"/>
  <c r="BX127" i="2"/>
  <c r="BH144" i="2"/>
  <c r="CA161" i="2"/>
  <c r="AJ20" i="2"/>
  <c r="AO123" i="2"/>
  <c r="BF174" i="2"/>
  <c r="BX121" i="2"/>
  <c r="AX168" i="2"/>
  <c r="AH145" i="2"/>
  <c r="BZ124" i="2"/>
  <c r="AM170" i="2"/>
  <c r="U135" i="2"/>
  <c r="P152" i="2"/>
  <c r="BW9" i="2"/>
  <c r="BY99" i="2"/>
  <c r="AE145" i="2"/>
  <c r="AF156" i="2"/>
  <c r="AP196" i="2"/>
  <c r="BC82" i="2"/>
  <c r="BF64" i="2"/>
  <c r="BR127" i="2"/>
  <c r="AX122" i="2"/>
  <c r="BH93" i="2"/>
  <c r="CE115" i="2"/>
  <c r="BK71" i="2"/>
  <c r="AK149" i="2"/>
  <c r="AK45" i="2"/>
  <c r="AX149" i="2"/>
  <c r="AN59" i="2"/>
  <c r="BY42" i="2"/>
  <c r="BY53" i="2"/>
  <c r="AB121" i="2"/>
  <c r="AL72" i="2"/>
  <c r="AG184" i="2"/>
  <c r="BK80" i="2"/>
  <c r="CG117" i="2"/>
  <c r="BF168" i="2"/>
  <c r="BE81" i="2"/>
  <c r="AI159" i="2"/>
  <c r="BT171" i="2"/>
  <c r="CF67" i="2"/>
  <c r="AZ101" i="2"/>
  <c r="BM147" i="2"/>
  <c r="Z135" i="2"/>
  <c r="CH52" i="2"/>
  <c r="BP60" i="2"/>
  <c r="BX100" i="2"/>
  <c r="AL71" i="2"/>
  <c r="CD158" i="2"/>
  <c r="T116" i="2"/>
  <c r="Q74" i="2"/>
  <c r="BW99" i="2"/>
  <c r="BQ38" i="2"/>
  <c r="BO195" i="2"/>
  <c r="BD124" i="2"/>
  <c r="O77" i="2"/>
  <c r="AR66" i="2"/>
  <c r="R101" i="2"/>
  <c r="BU186" i="2"/>
  <c r="BX53" i="2"/>
  <c r="BM16" i="2"/>
  <c r="AW139" i="2"/>
  <c r="AH172" i="2"/>
  <c r="AS175" i="2"/>
  <c r="AZ136" i="2"/>
  <c r="BG139" i="2"/>
  <c r="BI62" i="2"/>
  <c r="BU17" i="2"/>
  <c r="BA84" i="2"/>
  <c r="CC100" i="2"/>
  <c r="Y90" i="2"/>
  <c r="P113" i="2"/>
  <c r="AU71" i="2"/>
  <c r="CH64" i="2"/>
  <c r="AT96" i="2"/>
  <c r="BO34" i="2"/>
  <c r="AX25" i="2"/>
  <c r="CD126" i="2"/>
  <c r="BH32" i="2"/>
  <c r="AO67" i="2"/>
  <c r="AT79" i="2"/>
  <c r="CE71" i="2"/>
  <c r="AL23" i="2"/>
  <c r="BS106" i="2"/>
  <c r="Z109" i="2"/>
  <c r="CA174" i="2"/>
  <c r="BJ132" i="2"/>
  <c r="AD31" i="2"/>
  <c r="AE128" i="2"/>
  <c r="AG64" i="2"/>
  <c r="CF10" i="2"/>
  <c r="Z27" i="2"/>
  <c r="BK120" i="2"/>
  <c r="S175" i="2"/>
  <c r="BN15" i="2"/>
  <c r="AV108" i="2"/>
  <c r="AC178" i="2"/>
  <c r="AY159" i="2"/>
  <c r="AE60" i="2"/>
  <c r="AF17" i="2"/>
  <c r="AA137" i="2"/>
  <c r="AD21" i="2"/>
  <c r="AH168" i="2"/>
  <c r="BA108" i="2"/>
  <c r="BB9" i="2"/>
  <c r="CD100" i="2"/>
  <c r="AV49" i="2"/>
  <c r="BA87" i="2"/>
  <c r="BR63" i="2"/>
  <c r="T169" i="2"/>
  <c r="AE137" i="2"/>
  <c r="BP164" i="2"/>
  <c r="CC86" i="2"/>
  <c r="BP51" i="2"/>
  <c r="AO138" i="2"/>
  <c r="BG69" i="2"/>
  <c r="Y80" i="2"/>
  <c r="BI11" i="2"/>
  <c r="AQ112" i="2"/>
  <c r="BE93" i="2"/>
  <c r="BH77" i="2"/>
  <c r="BT170" i="2"/>
  <c r="BN39" i="2"/>
  <c r="BK129" i="2"/>
  <c r="BN157" i="2"/>
  <c r="CH161" i="2"/>
  <c r="CG7" i="2"/>
  <c r="Q167" i="2"/>
  <c r="CF109" i="2"/>
  <c r="AF39" i="2"/>
  <c r="S163" i="2"/>
  <c r="AW21" i="2"/>
  <c r="AU110" i="2"/>
  <c r="AW50" i="2"/>
  <c r="AH23" i="2"/>
  <c r="BJ138" i="2"/>
  <c r="BW119" i="2"/>
  <c r="CF87" i="2"/>
  <c r="CD99" i="2"/>
  <c r="U183" i="2"/>
  <c r="AC73" i="2"/>
  <c r="BS132" i="2"/>
  <c r="Z160" i="2"/>
  <c r="BK111" i="2"/>
  <c r="BC5" i="2"/>
  <c r="CF112" i="2"/>
  <c r="BN104" i="2"/>
  <c r="P106" i="2"/>
  <c r="BZ25" i="2"/>
  <c r="AW52" i="2"/>
  <c r="AU31" i="2"/>
  <c r="AJ99" i="2"/>
  <c r="AR67" i="2"/>
  <c r="AM17" i="2"/>
  <c r="AC94" i="2"/>
  <c r="T92" i="2"/>
  <c r="BS186" i="2"/>
  <c r="BK146" i="2"/>
  <c r="AJ94" i="2"/>
  <c r="CH145" i="2"/>
  <c r="BK85" i="2"/>
  <c r="AF165" i="2"/>
  <c r="AN51" i="2"/>
  <c r="BE71" i="2"/>
  <c r="AR59" i="2"/>
  <c r="AQ195" i="2"/>
  <c r="BQ72" i="2"/>
  <c r="CA163" i="2"/>
  <c r="AW194" i="2"/>
  <c r="CG194" i="2"/>
  <c r="BD186" i="2"/>
  <c r="S98" i="2"/>
  <c r="V194" i="2"/>
  <c r="CF181" i="2"/>
  <c r="AF194" i="2"/>
  <c r="BE196" i="2"/>
  <c r="Z37" i="2"/>
  <c r="BF81" i="2"/>
  <c r="AF113" i="2"/>
  <c r="W151" i="2"/>
  <c r="AH76" i="2"/>
  <c r="AV99" i="2"/>
  <c r="AD119" i="2"/>
  <c r="AW36" i="2"/>
  <c r="BQ102" i="2"/>
  <c r="BC74" i="2"/>
  <c r="BC195" i="2"/>
  <c r="BC84" i="2"/>
  <c r="BG195" i="2"/>
  <c r="AV33" i="2"/>
  <c r="BP109" i="2"/>
  <c r="U142" i="2"/>
  <c r="BS43" i="2"/>
  <c r="S115" i="2"/>
  <c r="BZ76" i="2"/>
  <c r="AR106" i="2"/>
  <c r="CB121" i="2"/>
  <c r="BY15" i="2"/>
  <c r="AS35" i="2"/>
  <c r="AS19" i="2"/>
  <c r="BX47" i="2"/>
  <c r="BA112" i="2"/>
  <c r="BG40" i="2"/>
  <c r="BB38" i="2"/>
  <c r="CC166" i="2"/>
  <c r="CA32" i="2"/>
  <c r="AX75" i="2"/>
  <c r="BP179" i="2"/>
  <c r="BO140" i="2"/>
  <c r="AX152" i="2"/>
  <c r="R174" i="2"/>
  <c r="AC61" i="2"/>
  <c r="BP158" i="2"/>
  <c r="BN27" i="2"/>
  <c r="BB23" i="2"/>
  <c r="AI147" i="2"/>
  <c r="AC28" i="2"/>
  <c r="CB92" i="2"/>
  <c r="AS41" i="2"/>
  <c r="AT167" i="2"/>
  <c r="AY38" i="2"/>
  <c r="AP87" i="2"/>
  <c r="BB181" i="2"/>
  <c r="CB184" i="2"/>
  <c r="Z94" i="2"/>
  <c r="Q84" i="2"/>
  <c r="BJ49" i="2"/>
  <c r="AI135" i="2"/>
  <c r="BP180" i="2"/>
  <c r="AA34" i="2"/>
  <c r="BX17" i="2"/>
  <c r="BR159" i="2"/>
  <c r="BG67" i="2"/>
  <c r="BE195" i="2"/>
  <c r="CB79" i="2"/>
  <c r="AB145" i="2"/>
  <c r="AA51" i="2"/>
  <c r="AV77" i="2"/>
  <c r="AR168" i="2"/>
  <c r="AN66" i="2"/>
  <c r="AI176" i="2"/>
  <c r="CG68" i="2"/>
  <c r="AB31" i="2"/>
  <c r="CB38" i="2"/>
  <c r="T173" i="2"/>
  <c r="BY90" i="2"/>
  <c r="V144" i="2"/>
  <c r="AR144" i="2"/>
  <c r="CD25" i="2"/>
  <c r="BR60" i="2"/>
  <c r="O90" i="2"/>
  <c r="BM84" i="2"/>
  <c r="BE89" i="2"/>
  <c r="CG108" i="2"/>
  <c r="AO93" i="2"/>
  <c r="BI123" i="2"/>
  <c r="AR175" i="2"/>
  <c r="BW28" i="2"/>
  <c r="BU38" i="2"/>
  <c r="BV86" i="2"/>
  <c r="V195" i="2"/>
  <c r="AK114" i="2"/>
  <c r="CE15" i="2"/>
  <c r="CA107" i="2"/>
  <c r="BN54" i="2"/>
  <c r="AX83" i="2"/>
  <c r="BU122" i="2"/>
  <c r="AN102" i="2"/>
  <c r="AW10" i="2"/>
  <c r="U123" i="2"/>
  <c r="V174" i="2"/>
  <c r="BD183" i="2"/>
  <c r="BJ174" i="2"/>
  <c r="BS187" i="2"/>
  <c r="BT116" i="2"/>
  <c r="CD18" i="2"/>
  <c r="T96" i="2"/>
  <c r="BZ26" i="2"/>
  <c r="AX107" i="2"/>
  <c r="BA129" i="2"/>
  <c r="CG79" i="2"/>
  <c r="AH30" i="2"/>
  <c r="AU75" i="2"/>
  <c r="BU155" i="2"/>
  <c r="AR127" i="2"/>
  <c r="CA81" i="2"/>
  <c r="AJ78" i="2"/>
  <c r="CH92" i="2"/>
  <c r="AA87" i="2"/>
  <c r="R56" i="2"/>
  <c r="AJ16" i="2"/>
  <c r="AC96" i="2"/>
  <c r="V150" i="2"/>
  <c r="AK182" i="2"/>
  <c r="AS48" i="2"/>
  <c r="AG109" i="2"/>
  <c r="AM110" i="2"/>
  <c r="BW66" i="2"/>
  <c r="BC181" i="2"/>
  <c r="AB69" i="2"/>
  <c r="BI124" i="2"/>
  <c r="AA164" i="2"/>
  <c r="BJ119" i="2"/>
  <c r="AI52" i="2"/>
  <c r="BM76" i="2"/>
  <c r="BU137" i="2"/>
  <c r="AN86" i="2"/>
  <c r="BZ196" i="2"/>
  <c r="BH51" i="2"/>
  <c r="BW80" i="2"/>
  <c r="AZ53" i="2"/>
  <c r="BC51" i="2"/>
  <c r="CG184" i="2"/>
  <c r="AM103" i="2"/>
  <c r="BD168" i="2"/>
  <c r="AY125" i="2"/>
  <c r="BJ77" i="2"/>
  <c r="CA51" i="2"/>
  <c r="BM128" i="2"/>
  <c r="AW189" i="2"/>
  <c r="U137" i="2"/>
  <c r="AL184" i="2"/>
  <c r="AD49" i="2"/>
  <c r="AR131" i="2"/>
  <c r="BM17" i="2"/>
  <c r="AW183" i="2"/>
  <c r="AJ65" i="2"/>
  <c r="BQ42" i="2"/>
  <c r="R47" i="2"/>
  <c r="BM71" i="2"/>
  <c r="Z85" i="2"/>
  <c r="BP43" i="2"/>
  <c r="T81" i="2"/>
  <c r="R159" i="2"/>
  <c r="BY149" i="2"/>
  <c r="AV90" i="2"/>
  <c r="AE154" i="2"/>
  <c r="AI12" i="2"/>
  <c r="BF159" i="2"/>
  <c r="O105" i="2"/>
  <c r="AM10" i="2"/>
  <c r="BY66" i="2"/>
  <c r="AE71" i="2"/>
  <c r="AG36" i="2"/>
  <c r="BQ144" i="2"/>
  <c r="Q185" i="2"/>
  <c r="V146" i="2"/>
  <c r="BN50" i="2"/>
  <c r="BD139" i="2"/>
  <c r="AF132" i="2"/>
  <c r="BR157" i="2"/>
  <c r="AB143" i="2"/>
  <c r="AB173" i="2"/>
  <c r="BH132" i="2"/>
  <c r="CC159" i="2"/>
  <c r="CB141" i="2"/>
  <c r="BJ146" i="2"/>
  <c r="AV11" i="2"/>
  <c r="AB39" i="2"/>
  <c r="S63" i="2"/>
  <c r="BZ62" i="2"/>
  <c r="CC157" i="2"/>
  <c r="AA32" i="2"/>
  <c r="AO147" i="2"/>
  <c r="BI128" i="2"/>
  <c r="S157" i="2"/>
  <c r="Y43" i="2"/>
  <c r="BE98" i="2"/>
  <c r="AM13" i="2"/>
  <c r="AJ160" i="2"/>
  <c r="AD84" i="2"/>
  <c r="BL65" i="2"/>
  <c r="AM146" i="2"/>
  <c r="BO136" i="2"/>
  <c r="BF95" i="2"/>
  <c r="AQ133" i="2"/>
  <c r="AR156" i="2"/>
  <c r="BR155" i="2"/>
  <c r="BX145" i="2"/>
  <c r="BB70" i="2"/>
  <c r="CA177" i="2"/>
  <c r="BE152" i="2"/>
  <c r="BC66" i="2"/>
  <c r="AN45" i="2"/>
  <c r="AD59" i="2"/>
  <c r="AC80" i="2"/>
  <c r="AT27" i="2"/>
  <c r="BW135" i="2"/>
  <c r="AB144" i="2"/>
  <c r="AK93" i="2"/>
  <c r="BC162" i="2"/>
  <c r="BI148" i="2"/>
  <c r="BN84" i="2"/>
  <c r="CB175" i="2"/>
  <c r="BD165" i="2"/>
  <c r="CG51" i="2"/>
  <c r="CA126" i="2"/>
  <c r="CD182" i="2"/>
  <c r="AN8" i="2"/>
  <c r="BV173" i="2"/>
  <c r="AR115" i="2"/>
  <c r="AV57" i="2"/>
  <c r="BV132" i="2"/>
  <c r="AP100" i="2"/>
  <c r="AK55" i="2"/>
  <c r="BY131" i="2"/>
  <c r="O99" i="2"/>
  <c r="BC83" i="2"/>
  <c r="AR138" i="2"/>
  <c r="AB176" i="2"/>
  <c r="BE151" i="2"/>
  <c r="CE53" i="2"/>
  <c r="AG84" i="2"/>
  <c r="BS135" i="2"/>
  <c r="AE70" i="2"/>
  <c r="U176" i="2"/>
  <c r="BL165" i="2"/>
  <c r="CH48" i="2"/>
  <c r="BE107" i="2"/>
  <c r="BB5" i="2"/>
  <c r="CC124" i="2"/>
  <c r="AT165" i="2"/>
  <c r="AD144" i="2"/>
  <c r="BQ113" i="2"/>
  <c r="BH180" i="2"/>
  <c r="BW98" i="2"/>
  <c r="AM148" i="2"/>
  <c r="AO15" i="2"/>
  <c r="AN77" i="2"/>
  <c r="R138" i="2"/>
  <c r="AD93" i="2"/>
  <c r="BK152" i="2"/>
  <c r="BQ59" i="2"/>
  <c r="AG147" i="2"/>
  <c r="AW16" i="2"/>
  <c r="AM93" i="2"/>
  <c r="BP49" i="2"/>
  <c r="AN196" i="2"/>
  <c r="AW155" i="2"/>
  <c r="CG141" i="2"/>
  <c r="AV10" i="2"/>
  <c r="P108" i="2"/>
  <c r="BH99" i="2"/>
  <c r="AX147" i="2"/>
  <c r="S170" i="2"/>
  <c r="AR133" i="2"/>
  <c r="BB120" i="2"/>
  <c r="BT14" i="2"/>
  <c r="CA78" i="2"/>
  <c r="AS30" i="2"/>
  <c r="BQ48" i="2"/>
  <c r="AC16" i="2"/>
  <c r="AI139" i="2"/>
  <c r="S74" i="2"/>
  <c r="AK186" i="2"/>
  <c r="AS92" i="2"/>
  <c r="AO92" i="2"/>
  <c r="BL126" i="2"/>
  <c r="AS124" i="2"/>
  <c r="U175" i="2"/>
  <c r="BL53" i="2"/>
  <c r="AT85" i="2"/>
  <c r="BQ177" i="2"/>
  <c r="BR132" i="2"/>
  <c r="BD109" i="2"/>
  <c r="BN148" i="2"/>
  <c r="AP86" i="2"/>
  <c r="AU28" i="2"/>
  <c r="CF54" i="2"/>
  <c r="BU45" i="2"/>
  <c r="CB181" i="2"/>
  <c r="BE30" i="2"/>
  <c r="BG99" i="2"/>
  <c r="BL145" i="2"/>
  <c r="AF16" i="2"/>
  <c r="AR108" i="2"/>
  <c r="AX125" i="2"/>
  <c r="AA33" i="2"/>
  <c r="CA17" i="2"/>
  <c r="BV195" i="2"/>
  <c r="AO114" i="2"/>
  <c r="BM180" i="2"/>
  <c r="BX99" i="2"/>
  <c r="BX144" i="2"/>
  <c r="BS151" i="2"/>
  <c r="CD61" i="2"/>
  <c r="AK27" i="2"/>
  <c r="AL63" i="2"/>
  <c r="AF40" i="2"/>
  <c r="AD143" i="2"/>
  <c r="AF53" i="2"/>
  <c r="BE109" i="2"/>
  <c r="BP22" i="2"/>
  <c r="BN169" i="2"/>
  <c r="BT50" i="2"/>
  <c r="W189" i="2"/>
  <c r="CF17" i="2"/>
  <c r="BM51" i="2"/>
  <c r="AT169" i="2"/>
  <c r="BS13" i="2"/>
  <c r="AP184" i="2"/>
  <c r="AF13" i="2"/>
  <c r="BX72" i="2"/>
  <c r="BF93" i="2"/>
  <c r="BB59" i="2"/>
  <c r="AL10" i="2"/>
  <c r="BN180" i="2"/>
  <c r="AK128" i="2"/>
  <c r="CD74" i="2"/>
  <c r="AO186" i="2"/>
  <c r="BV44" i="2"/>
  <c r="AF23" i="2"/>
  <c r="T125" i="2"/>
  <c r="BZ117" i="2"/>
  <c r="BL70" i="2"/>
  <c r="BG8" i="2"/>
  <c r="BX35" i="2"/>
  <c r="AU88" i="2"/>
  <c r="CB179" i="2"/>
  <c r="AV162" i="2"/>
  <c r="S186" i="2"/>
  <c r="CB116" i="2"/>
  <c r="AU80" i="2"/>
  <c r="AT83" i="2"/>
  <c r="AE65" i="2"/>
  <c r="AJ73" i="2"/>
  <c r="AN92" i="2"/>
  <c r="AU35" i="2"/>
  <c r="AP177" i="2"/>
  <c r="AU108" i="2"/>
  <c r="CB21" i="2"/>
  <c r="BZ43" i="2"/>
  <c r="CE92" i="2"/>
  <c r="BH170" i="2"/>
  <c r="AL114" i="2"/>
  <c r="BK148" i="2"/>
  <c r="V166" i="2"/>
  <c r="AL33" i="2"/>
  <c r="BZ32" i="2"/>
  <c r="BB125" i="2"/>
  <c r="AE166" i="2"/>
  <c r="CH134" i="2"/>
  <c r="CA186" i="2"/>
  <c r="BQ156" i="2"/>
  <c r="BC122" i="2"/>
  <c r="CF135" i="2"/>
  <c r="AN158" i="2"/>
  <c r="AT21" i="2"/>
  <c r="AP89" i="2"/>
  <c r="AG7" i="2"/>
  <c r="BU152" i="2"/>
  <c r="BU160" i="2"/>
  <c r="BR107" i="2"/>
  <c r="BE63" i="2"/>
  <c r="BQ145" i="2"/>
  <c r="BC141" i="2"/>
  <c r="BO54" i="2"/>
  <c r="AH89" i="2"/>
  <c r="AW119" i="2"/>
  <c r="CF20" i="2"/>
  <c r="AN124" i="2"/>
  <c r="AJ139" i="2"/>
  <c r="CE179" i="2"/>
  <c r="BI85" i="2"/>
  <c r="BQ98" i="2"/>
  <c r="BB139" i="2"/>
  <c r="AI9" i="2"/>
  <c r="BI74" i="2"/>
  <c r="BI168" i="2"/>
  <c r="BR19" i="2"/>
  <c r="AL18" i="2"/>
  <c r="BE19" i="2"/>
  <c r="AE90" i="2"/>
  <c r="AT7" i="2"/>
  <c r="AR169" i="2"/>
  <c r="R31" i="2"/>
  <c r="BG171" i="2"/>
  <c r="BK128" i="2"/>
  <c r="BS65" i="2"/>
  <c r="BW16" i="2"/>
  <c r="BU189" i="2"/>
  <c r="AG146" i="2"/>
  <c r="AY49" i="2"/>
  <c r="BT164" i="2"/>
  <c r="BC96" i="2"/>
  <c r="BF41" i="2"/>
  <c r="CE11" i="2"/>
  <c r="AY132" i="2"/>
  <c r="CD93" i="2"/>
  <c r="AJ63" i="2"/>
  <c r="CA196" i="2"/>
  <c r="AD16" i="2"/>
  <c r="BN186" i="2"/>
  <c r="AZ166" i="2"/>
  <c r="AT148" i="2"/>
  <c r="BD178" i="2"/>
  <c r="AG194" i="2"/>
  <c r="BT173" i="2"/>
  <c r="O176" i="2"/>
  <c r="AQ196" i="2"/>
  <c r="AQ194" i="2"/>
  <c r="AE175" i="2"/>
  <c r="AS142" i="2"/>
  <c r="AW136" i="2"/>
  <c r="BQ46" i="2"/>
  <c r="AU51" i="2"/>
  <c r="CH196" i="2"/>
  <c r="BW121" i="2"/>
  <c r="BF11" i="2"/>
  <c r="AC168" i="2"/>
  <c r="BE163" i="2"/>
  <c r="AC65" i="2"/>
  <c r="CG46" i="2"/>
  <c r="BH66" i="2"/>
  <c r="CC75" i="2"/>
  <c r="CA154" i="2"/>
  <c r="CG185" i="2"/>
  <c r="R124" i="2"/>
  <c r="AQ91" i="2"/>
  <c r="BO27" i="2"/>
  <c r="CG94" i="2"/>
  <c r="AE37" i="2"/>
  <c r="V139" i="2"/>
  <c r="T143" i="2"/>
  <c r="BG122" i="2"/>
  <c r="BW29" i="2"/>
  <c r="BZ70" i="2"/>
  <c r="AC132" i="2"/>
  <c r="AK102" i="2"/>
  <c r="BJ153" i="2"/>
  <c r="BX151" i="2"/>
  <c r="BU32" i="2"/>
  <c r="AU84" i="2"/>
  <c r="AY157" i="2"/>
  <c r="AZ171" i="2"/>
  <c r="AB109" i="2"/>
  <c r="BF44" i="2"/>
  <c r="BV5" i="2"/>
  <c r="CG133" i="2"/>
  <c r="AV158" i="2"/>
  <c r="CD180" i="2"/>
  <c r="AC58" i="2"/>
  <c r="BR114" i="2"/>
  <c r="BL167" i="2"/>
  <c r="BS42" i="2"/>
  <c r="AE23" i="2"/>
  <c r="AK155" i="2"/>
  <c r="BK49" i="2"/>
  <c r="AH186" i="2"/>
  <c r="Y40" i="2"/>
  <c r="BU81" i="2"/>
  <c r="BB196" i="2"/>
  <c r="Z22" i="2"/>
  <c r="AG59" i="2"/>
  <c r="AG81" i="2"/>
  <c r="CH61" i="2"/>
  <c r="BS47" i="2"/>
  <c r="R43" i="2"/>
  <c r="AU33" i="2"/>
  <c r="BY78" i="2"/>
  <c r="AC70" i="2"/>
  <c r="AC86" i="2"/>
  <c r="AU179" i="2"/>
  <c r="BN189" i="2"/>
  <c r="BJ28" i="2"/>
  <c r="BQ96" i="2"/>
  <c r="CC95" i="2"/>
  <c r="AT22" i="2"/>
  <c r="BB11" i="2"/>
  <c r="P125" i="2"/>
  <c r="AO110" i="2"/>
  <c r="BC125" i="2"/>
  <c r="AV139" i="2"/>
  <c r="BA43" i="2"/>
  <c r="AO21" i="2"/>
  <c r="BA157" i="2"/>
  <c r="BE139" i="2"/>
  <c r="Q96" i="2"/>
  <c r="AA104" i="2"/>
  <c r="AY140" i="2"/>
  <c r="AU121" i="2"/>
  <c r="BB159" i="2"/>
  <c r="BQ60" i="2"/>
  <c r="BT59" i="2"/>
  <c r="R133" i="2"/>
  <c r="BU58" i="2"/>
  <c r="CF24" i="2"/>
  <c r="AM84" i="2"/>
  <c r="CD195" i="2"/>
  <c r="Z18" i="2"/>
  <c r="BP127" i="2"/>
  <c r="CH154" i="2"/>
  <c r="BC132" i="2"/>
  <c r="BS159" i="2"/>
  <c r="AZ30" i="2"/>
  <c r="BJ116" i="2"/>
  <c r="BP79" i="2"/>
  <c r="AP91" i="2"/>
  <c r="BO6" i="2"/>
  <c r="AK137" i="2"/>
  <c r="AS196" i="2"/>
  <c r="BS116" i="2"/>
  <c r="BT160" i="2"/>
  <c r="AY47" i="2"/>
  <c r="AN70" i="2"/>
  <c r="AP71" i="2"/>
  <c r="AJ152" i="2"/>
  <c r="CF128" i="2"/>
  <c r="CG144" i="2"/>
  <c r="AK86" i="2"/>
  <c r="AD62" i="2"/>
  <c r="S56" i="2"/>
  <c r="BY107" i="2"/>
  <c r="AC19" i="2"/>
  <c r="Z77" i="2"/>
  <c r="O139" i="2"/>
  <c r="AZ79" i="2"/>
  <c r="CD67" i="2"/>
  <c r="Q131" i="2"/>
  <c r="CH12" i="2"/>
  <c r="AZ165" i="2"/>
  <c r="BA101" i="2"/>
  <c r="BI59" i="2"/>
  <c r="CE160" i="2"/>
  <c r="AH179" i="2"/>
  <c r="BN152" i="2"/>
  <c r="AN60" i="2"/>
  <c r="AK77" i="2"/>
  <c r="BQ152" i="2"/>
  <c r="AC107" i="2"/>
  <c r="CE20" i="2"/>
  <c r="AM141" i="2"/>
  <c r="AP78" i="2"/>
  <c r="BT57" i="2"/>
  <c r="CA20" i="2"/>
  <c r="Z14" i="2"/>
  <c r="CE112" i="2"/>
  <c r="BO164" i="2"/>
  <c r="AE153" i="2"/>
  <c r="AK163" i="2"/>
  <c r="BC169" i="2"/>
  <c r="BR122" i="2"/>
  <c r="BH54" i="2"/>
  <c r="AO35" i="2"/>
  <c r="AL19" i="2"/>
  <c r="BU126" i="2"/>
  <c r="BN35" i="2"/>
  <c r="BI86" i="2"/>
  <c r="BY196" i="2"/>
  <c r="BD7" i="2"/>
  <c r="BY183" i="2"/>
  <c r="Z144" i="2"/>
  <c r="BM100" i="2"/>
  <c r="CF183" i="2"/>
  <c r="AN97" i="2"/>
  <c r="BE96" i="2"/>
  <c r="AY94" i="2"/>
  <c r="BT93" i="2"/>
  <c r="BB163" i="2"/>
  <c r="CA146" i="2"/>
  <c r="AU128" i="2"/>
  <c r="CG129" i="2"/>
  <c r="AR40" i="2"/>
  <c r="Y82" i="2"/>
  <c r="BZ131" i="2"/>
  <c r="S88" i="2"/>
  <c r="Z156" i="2"/>
  <c r="AA143" i="2"/>
  <c r="CF158" i="2"/>
  <c r="BN133" i="2"/>
  <c r="V143" i="2"/>
  <c r="BT85" i="2"/>
  <c r="BK151" i="2"/>
  <c r="BA147" i="2"/>
  <c r="AI53" i="2"/>
  <c r="BI147" i="2"/>
  <c r="BM137" i="2"/>
  <c r="AJ159" i="2"/>
  <c r="R150" i="2"/>
  <c r="Q123" i="2"/>
  <c r="BF18" i="2"/>
  <c r="BS145" i="2"/>
  <c r="AW184" i="2"/>
  <c r="AT78" i="2"/>
  <c r="BS111" i="2"/>
  <c r="AA60" i="2"/>
  <c r="BM82" i="2"/>
  <c r="AY76" i="2"/>
  <c r="AQ83" i="2"/>
  <c r="BJ93" i="2"/>
  <c r="BP97" i="2"/>
  <c r="AD68" i="2"/>
  <c r="AF78" i="2"/>
  <c r="CA13" i="2"/>
  <c r="AA99" i="2"/>
  <c r="Y42" i="2"/>
  <c r="BN63" i="2"/>
  <c r="BM196" i="2"/>
  <c r="BT121" i="2"/>
  <c r="BI20" i="2"/>
  <c r="T140" i="2"/>
  <c r="CH166" i="2"/>
  <c r="AY101" i="2"/>
  <c r="AD121" i="2"/>
  <c r="BJ71" i="2"/>
  <c r="AQ113" i="2"/>
  <c r="BT113" i="2"/>
  <c r="S96" i="2"/>
  <c r="BB148" i="2"/>
  <c r="AI162" i="2"/>
  <c r="AQ136" i="2"/>
  <c r="BM115" i="2"/>
  <c r="BU41" i="2"/>
  <c r="Q130" i="2"/>
  <c r="CB124" i="2"/>
  <c r="BA83" i="2"/>
  <c r="BE183" i="2"/>
  <c r="BY44" i="2"/>
  <c r="BA144" i="2"/>
  <c r="CG47" i="2"/>
  <c r="AO129" i="2"/>
  <c r="BQ91" i="2"/>
  <c r="BT75" i="2"/>
  <c r="AM150" i="2"/>
  <c r="R51" i="2"/>
  <c r="CB65" i="2"/>
  <c r="BV119" i="2"/>
  <c r="AU68" i="2"/>
  <c r="Q116" i="2"/>
  <c r="AC161" i="2"/>
  <c r="Y51" i="2"/>
  <c r="AF114" i="2"/>
  <c r="BM124" i="2"/>
  <c r="AE105" i="2"/>
  <c r="AA30" i="2"/>
  <c r="CF145" i="2"/>
  <c r="AF146" i="2"/>
  <c r="BQ10" i="2"/>
  <c r="AL16" i="2"/>
  <c r="AC92" i="2"/>
  <c r="AJ13" i="2"/>
  <c r="BW39" i="2"/>
  <c r="AJ60" i="2"/>
  <c r="BB151" i="2"/>
  <c r="AH5" i="2"/>
  <c r="R115" i="2"/>
  <c r="AK184" i="2"/>
  <c r="BY187" i="2"/>
  <c r="BO186" i="2"/>
  <c r="AY168" i="2"/>
  <c r="AN134" i="2"/>
  <c r="BB32" i="2"/>
  <c r="AK39" i="2"/>
  <c r="BN107" i="2"/>
  <c r="BS163" i="2"/>
  <c r="AF179" i="2"/>
  <c r="BP146" i="2"/>
  <c r="AJ66" i="2"/>
  <c r="BG124" i="2"/>
  <c r="AQ54" i="2"/>
  <c r="BD38" i="2"/>
  <c r="AO44" i="2"/>
  <c r="AU16" i="2"/>
  <c r="AH56" i="2"/>
  <c r="CD152" i="2"/>
  <c r="BV106" i="2"/>
  <c r="AD20" i="2"/>
  <c r="AH46" i="2"/>
  <c r="AK72" i="2"/>
  <c r="BF57" i="2"/>
  <c r="CC58" i="2"/>
  <c r="CH19" i="2"/>
  <c r="BH62" i="2"/>
  <c r="AG12" i="2"/>
  <c r="AN93" i="2"/>
  <c r="AM142" i="2"/>
  <c r="BF171" i="2"/>
  <c r="R160" i="2"/>
  <c r="AV78" i="2"/>
  <c r="AH121" i="2"/>
  <c r="CD107" i="2"/>
  <c r="BI112" i="2"/>
  <c r="BH177" i="2"/>
  <c r="AU143" i="2"/>
  <c r="BS90" i="2"/>
  <c r="BW166" i="2"/>
  <c r="CH38" i="2"/>
  <c r="CG16" i="2"/>
  <c r="T120" i="2"/>
  <c r="CB156" i="2"/>
  <c r="O76" i="2"/>
  <c r="BI116" i="2"/>
  <c r="CB112" i="2"/>
  <c r="AI24" i="2"/>
  <c r="BI39" i="2"/>
  <c r="AI25" i="2"/>
  <c r="BK39" i="2"/>
  <c r="AK78" i="2"/>
  <c r="AJ172" i="2"/>
  <c r="AD64" i="2"/>
  <c r="Z119" i="2"/>
  <c r="Z128" i="2"/>
  <c r="S150" i="2"/>
  <c r="AH15" i="2"/>
  <c r="CB46" i="2"/>
  <c r="BD34" i="2"/>
  <c r="AO30" i="2"/>
  <c r="V136" i="2"/>
  <c r="AS60" i="2"/>
  <c r="CH24" i="2"/>
  <c r="AX166" i="2"/>
  <c r="BK66" i="2"/>
  <c r="BL89" i="2"/>
  <c r="BM142" i="2"/>
  <c r="BH167" i="2"/>
  <c r="BX36" i="2"/>
  <c r="BI160" i="2"/>
  <c r="AP154" i="2"/>
  <c r="BF184" i="2"/>
  <c r="AK150" i="2"/>
  <c r="BG145" i="2"/>
  <c r="AZ132" i="2"/>
  <c r="AR25" i="2"/>
  <c r="T90" i="2"/>
  <c r="BT51" i="2"/>
  <c r="AB108" i="2"/>
  <c r="AK179" i="2"/>
  <c r="BU49" i="2"/>
  <c r="BE25" i="2"/>
  <c r="BY92" i="2"/>
  <c r="AW53" i="2"/>
  <c r="BE75" i="2"/>
  <c r="BA146" i="2"/>
  <c r="BD6" i="2"/>
  <c r="BE85" i="2"/>
  <c r="U128" i="2"/>
  <c r="BA183" i="2"/>
  <c r="BQ159" i="2"/>
  <c r="AK120" i="2"/>
  <c r="AZ117" i="2"/>
  <c r="AS107" i="2"/>
  <c r="BP163" i="2"/>
  <c r="BT125" i="2"/>
  <c r="AR111" i="2"/>
  <c r="O195" i="2"/>
  <c r="BI71" i="2"/>
  <c r="Z51" i="2"/>
  <c r="BD149" i="2"/>
  <c r="S181" i="2"/>
  <c r="BK114" i="2"/>
  <c r="BQ11" i="2"/>
  <c r="BJ141" i="2"/>
  <c r="AV85" i="2"/>
  <c r="BS15" i="2"/>
  <c r="AP117" i="2"/>
  <c r="AO51" i="2"/>
  <c r="AP118" i="2"/>
  <c r="Q83" i="2"/>
  <c r="BS194" i="2"/>
  <c r="AJ175" i="2"/>
  <c r="Z98" i="2"/>
  <c r="BU6" i="2"/>
  <c r="BN120" i="2"/>
  <c r="BA80" i="2"/>
  <c r="BI146" i="2"/>
  <c r="CG8" i="2"/>
  <c r="BP69" i="2"/>
  <c r="BO70" i="2"/>
  <c r="AF57" i="2"/>
  <c r="BA68" i="2"/>
  <c r="AC135" i="2"/>
  <c r="AI55" i="2"/>
  <c r="BS123" i="2"/>
  <c r="AO5" i="2"/>
  <c r="BM119" i="2"/>
  <c r="AE196" i="2"/>
  <c r="BF58" i="2"/>
  <c r="AZ36" i="2"/>
  <c r="AT68" i="2"/>
  <c r="BT22" i="2"/>
  <c r="BO15" i="2"/>
  <c r="BV6" i="2"/>
  <c r="AR102" i="2"/>
  <c r="AZ41" i="2"/>
  <c r="BX89" i="2"/>
  <c r="BS80" i="2"/>
  <c r="BU39" i="2"/>
  <c r="BZ13" i="2"/>
  <c r="AH119" i="2"/>
  <c r="BE112" i="2"/>
  <c r="BV112" i="2"/>
  <c r="CG189" i="2"/>
  <c r="BB160" i="2"/>
  <c r="BE169" i="2"/>
  <c r="BS95" i="2"/>
  <c r="AR165" i="2"/>
  <c r="Y128" i="2"/>
  <c r="U134" i="2"/>
  <c r="AK187" i="2"/>
  <c r="BC95" i="2"/>
  <c r="P196" i="2"/>
  <c r="CC155" i="2"/>
  <c r="AM138" i="2"/>
  <c r="BH165" i="2"/>
  <c r="BD37" i="2"/>
  <c r="AS136" i="2"/>
  <c r="AB54" i="2"/>
  <c r="BR68" i="2"/>
  <c r="CG112" i="2"/>
  <c r="AW167" i="2"/>
  <c r="BS154" i="2"/>
  <c r="CF11" i="2"/>
  <c r="AE77" i="2"/>
  <c r="BL46" i="2"/>
  <c r="Z81" i="2"/>
  <c r="BH14" i="2"/>
  <c r="CA57" i="2"/>
  <c r="AK18" i="2"/>
  <c r="CD136" i="2"/>
  <c r="AB85" i="2"/>
  <c r="CD62" i="2"/>
  <c r="AO176" i="2"/>
  <c r="R77" i="2"/>
  <c r="BF91" i="2"/>
  <c r="AM164" i="2"/>
  <c r="Z73" i="2"/>
  <c r="CC45" i="2"/>
  <c r="AS129" i="2"/>
  <c r="AK129" i="2"/>
  <c r="BA31" i="2"/>
  <c r="Q81" i="2"/>
  <c r="AQ77" i="2"/>
  <c r="BI154" i="2"/>
  <c r="BH37" i="2"/>
  <c r="BT69" i="2"/>
  <c r="BS103" i="2"/>
  <c r="AR124" i="2"/>
  <c r="AY66" i="2"/>
  <c r="AT24" i="2"/>
  <c r="AR100" i="2"/>
  <c r="BD23" i="2"/>
  <c r="BB108" i="2"/>
  <c r="AU107" i="2"/>
  <c r="AC136" i="2"/>
  <c r="AV102" i="2"/>
  <c r="CA58" i="2"/>
  <c r="AU195" i="2"/>
  <c r="Q172" i="2"/>
  <c r="AS186" i="2"/>
  <c r="BX84" i="2"/>
  <c r="AE74" i="2"/>
  <c r="BM49" i="2"/>
  <c r="BE35" i="2"/>
  <c r="AE7" i="2"/>
  <c r="AH176" i="2"/>
  <c r="BP144" i="2"/>
  <c r="AN19" i="2"/>
  <c r="BI61" i="2"/>
  <c r="BX12" i="2"/>
  <c r="BA138" i="2"/>
  <c r="CC181" i="2"/>
  <c r="BU18" i="2"/>
  <c r="AU150" i="2"/>
  <c r="Z114" i="2"/>
  <c r="BY105" i="2"/>
  <c r="BB25" i="2"/>
  <c r="BG13" i="2"/>
  <c r="CA129" i="2"/>
  <c r="BA88" i="2"/>
  <c r="AY100" i="2"/>
  <c r="AX171" i="2"/>
  <c r="BF137" i="2"/>
  <c r="V137" i="2"/>
  <c r="Q126" i="2"/>
  <c r="BI162" i="2"/>
  <c r="AM121" i="2"/>
  <c r="CC160" i="2"/>
  <c r="BB143" i="2"/>
  <c r="AJ58" i="2"/>
  <c r="BZ175" i="2"/>
  <c r="BU5" i="2"/>
  <c r="BY32" i="2"/>
  <c r="BN28" i="2"/>
  <c r="AE121" i="2"/>
  <c r="BX60" i="2"/>
  <c r="AX158" i="2"/>
  <c r="AW44" i="2"/>
  <c r="AT119" i="2"/>
  <c r="AT71" i="2"/>
  <c r="BZ168" i="2"/>
  <c r="AD32" i="2"/>
  <c r="BL170" i="2"/>
  <c r="AO70" i="2"/>
  <c r="AE9" i="2"/>
  <c r="BJ196" i="2"/>
  <c r="CE8" i="2"/>
  <c r="CA138" i="2"/>
  <c r="BK57" i="2"/>
  <c r="BD161" i="2"/>
  <c r="AY24" i="2"/>
  <c r="S38" i="2"/>
  <c r="BH68" i="2"/>
  <c r="Q135" i="2"/>
  <c r="AI165" i="2"/>
  <c r="W170" i="2"/>
  <c r="BN134" i="2"/>
  <c r="S133" i="2"/>
  <c r="BF34" i="2"/>
  <c r="BI117" i="2"/>
  <c r="AQ130" i="2"/>
  <c r="BS130" i="2"/>
  <c r="CA102" i="2"/>
  <c r="AJ128" i="2"/>
  <c r="AH21" i="2"/>
  <c r="CC180" i="2"/>
  <c r="BC100" i="2"/>
  <c r="AS56" i="2"/>
  <c r="AJ140" i="2"/>
  <c r="AJ81" i="2"/>
  <c r="BY182" i="2"/>
  <c r="AT171" i="2"/>
  <c r="AI130" i="2"/>
  <c r="BG49" i="2"/>
  <c r="T129" i="2"/>
  <c r="P157" i="2"/>
  <c r="AL131" i="2"/>
  <c r="BI173" i="2"/>
  <c r="BG137" i="2"/>
  <c r="AS38" i="2"/>
  <c r="AF186" i="2"/>
  <c r="Z56" i="2"/>
  <c r="CH178" i="2"/>
  <c r="BV42" i="2"/>
  <c r="AQ107" i="2"/>
  <c r="Z35" i="2"/>
  <c r="BB50" i="2"/>
  <c r="AF24" i="2"/>
  <c r="BR162" i="2"/>
  <c r="AH40" i="2"/>
  <c r="CD94" i="2"/>
  <c r="BZ80" i="2"/>
  <c r="AS162" i="2"/>
  <c r="CH6" i="2"/>
  <c r="AL70" i="2"/>
  <c r="AQ189" i="2"/>
  <c r="AN82" i="2"/>
  <c r="BS138" i="2"/>
  <c r="AP79" i="2"/>
  <c r="S148" i="2"/>
  <c r="AW12" i="2"/>
  <c r="S64" i="2"/>
  <c r="AP45" i="2"/>
  <c r="BJ172" i="2"/>
  <c r="AW174" i="2"/>
  <c r="AH167" i="2"/>
  <c r="BL66" i="2"/>
  <c r="BD76" i="2"/>
  <c r="O184" i="2"/>
  <c r="CD186" i="2"/>
  <c r="BC46" i="2"/>
  <c r="BO142" i="2"/>
  <c r="AR139" i="2"/>
  <c r="BL101" i="2"/>
  <c r="AC63" i="2"/>
  <c r="CB129" i="2"/>
  <c r="BD31" i="2"/>
  <c r="BJ105" i="2"/>
  <c r="AD162" i="2"/>
  <c r="BT96" i="2"/>
  <c r="BI36" i="2"/>
  <c r="CG41" i="2"/>
  <c r="BN59" i="2"/>
  <c r="AU41" i="2"/>
  <c r="R166" i="2"/>
  <c r="AB180" i="2"/>
  <c r="AE13" i="2"/>
  <c r="BR154" i="2"/>
  <c r="BS140" i="2"/>
  <c r="AE114" i="2"/>
  <c r="BX186" i="2"/>
  <c r="AY105" i="2"/>
  <c r="BX43" i="2"/>
  <c r="BH8" i="2"/>
  <c r="AS58" i="2"/>
  <c r="BT132" i="2"/>
  <c r="AS44" i="2"/>
  <c r="BL177" i="2"/>
  <c r="BZ158" i="2"/>
  <c r="BP185" i="2"/>
  <c r="P168" i="2"/>
  <c r="CD170" i="2"/>
  <c r="AA147" i="2"/>
  <c r="AZ45" i="2"/>
  <c r="BO102" i="2"/>
  <c r="CC117" i="2"/>
  <c r="AM41" i="2"/>
  <c r="BZ77" i="2"/>
  <c r="CG81" i="2"/>
  <c r="CB148" i="2"/>
  <c r="BZ16" i="2"/>
  <c r="BD125" i="2"/>
  <c r="AS78" i="2"/>
  <c r="BZ118" i="2"/>
  <c r="CG165" i="2"/>
  <c r="BW13" i="2"/>
  <c r="BD177" i="2"/>
  <c r="AS169" i="2"/>
  <c r="R37" i="2"/>
  <c r="P123" i="2"/>
  <c r="BK75" i="2"/>
  <c r="BR171" i="2"/>
  <c r="AP81" i="2"/>
  <c r="BQ126" i="2"/>
  <c r="AH93" i="2"/>
  <c r="AH178" i="2"/>
  <c r="BG134" i="2"/>
  <c r="AH43" i="2"/>
  <c r="AM54" i="2"/>
  <c r="CC149" i="2"/>
  <c r="BL147" i="2"/>
  <c r="BF182" i="2"/>
  <c r="BA126" i="2"/>
  <c r="BM195" i="2"/>
  <c r="BI131" i="2"/>
  <c r="S113" i="2"/>
  <c r="CG49" i="2"/>
  <c r="AH64" i="2"/>
  <c r="P177" i="2"/>
  <c r="CH31" i="2"/>
  <c r="O148" i="2"/>
  <c r="BB94" i="2"/>
  <c r="Y177" i="2"/>
  <c r="BP18" i="2"/>
  <c r="AJ24" i="2"/>
  <c r="BI69" i="2"/>
  <c r="AN127" i="2"/>
  <c r="AK53" i="2"/>
  <c r="BD26" i="2"/>
  <c r="BK61" i="2"/>
  <c r="BU35" i="2"/>
  <c r="S118" i="2"/>
  <c r="AE88" i="2"/>
  <c r="CB128" i="2"/>
  <c r="AP134" i="2"/>
  <c r="Q189" i="2"/>
  <c r="AW185" i="2"/>
  <c r="CB82" i="2"/>
  <c r="CG169" i="2"/>
  <c r="BE45" i="2"/>
  <c r="AG90" i="2"/>
  <c r="AI47" i="2"/>
  <c r="AB141" i="2"/>
  <c r="BI67" i="2"/>
  <c r="AM37" i="2"/>
  <c r="AC6" i="2"/>
  <c r="BE170" i="2"/>
  <c r="BT43" i="2"/>
  <c r="AY34" i="2"/>
  <c r="AP44" i="2"/>
  <c r="AF8" i="2"/>
  <c r="BQ44" i="2"/>
  <c r="BB182" i="2"/>
  <c r="AX97" i="2"/>
  <c r="BP42" i="2"/>
  <c r="BK18" i="2"/>
  <c r="BZ8" i="2"/>
  <c r="BM32" i="2"/>
  <c r="AY27" i="2"/>
  <c r="AD91" i="2"/>
  <c r="BF140" i="2"/>
  <c r="S122" i="2"/>
  <c r="BM42" i="2"/>
  <c r="BI163" i="2"/>
  <c r="CD176" i="2"/>
  <c r="AP136" i="2"/>
  <c r="AB166" i="2"/>
  <c r="BS122" i="2"/>
  <c r="AR158" i="2"/>
  <c r="CF91" i="2"/>
  <c r="BX118" i="2"/>
  <c r="BG153" i="2"/>
  <c r="AG89" i="2"/>
  <c r="BR147" i="2"/>
  <c r="BS178" i="2"/>
  <c r="BE28" i="2"/>
  <c r="R97" i="2"/>
  <c r="BH74" i="2"/>
  <c r="T106" i="2"/>
  <c r="AR88" i="2"/>
  <c r="BD170" i="2"/>
  <c r="CC30" i="2"/>
  <c r="P195" i="2"/>
  <c r="BZ116" i="2"/>
  <c r="AU186" i="2"/>
  <c r="CE109" i="2"/>
  <c r="BR79" i="2"/>
  <c r="AK142" i="2"/>
  <c r="AF75" i="2"/>
  <c r="AK144" i="2"/>
  <c r="CC186" i="2"/>
  <c r="AB79" i="2"/>
  <c r="AH136" i="2"/>
  <c r="CC90" i="2"/>
  <c r="AP105" i="2"/>
  <c r="BC154" i="2"/>
  <c r="BC174" i="2"/>
  <c r="BQ5" i="2"/>
  <c r="BG12" i="2"/>
  <c r="AC179" i="2"/>
  <c r="AI22" i="2"/>
  <c r="AM149" i="2"/>
  <c r="AT116" i="2"/>
  <c r="BE146" i="2"/>
  <c r="BI138" i="2"/>
  <c r="AN182" i="2"/>
  <c r="AU12" i="2"/>
  <c r="CE151" i="2"/>
  <c r="AY138" i="2"/>
  <c r="AL128" i="2"/>
  <c r="BC47" i="2"/>
  <c r="BR67" i="2"/>
  <c r="O93" i="2"/>
  <c r="BO22" i="2"/>
  <c r="BR8" i="2"/>
  <c r="AE108" i="2"/>
  <c r="AE47" i="2"/>
  <c r="AI63" i="2"/>
  <c r="W181" i="2"/>
  <c r="BH107" i="2"/>
  <c r="AY88" i="2"/>
  <c r="BY19" i="2"/>
  <c r="BH100" i="2"/>
  <c r="CE86" i="2"/>
  <c r="CF52" i="2"/>
  <c r="Y41" i="2"/>
  <c r="BG81" i="2"/>
  <c r="CD53" i="2"/>
  <c r="CG19" i="2"/>
  <c r="BW158" i="2"/>
  <c r="BM26" i="2"/>
  <c r="AW181" i="2"/>
  <c r="AJ188" i="2"/>
  <c r="BX94" i="2"/>
  <c r="Y87" i="2"/>
  <c r="BT137" i="2"/>
  <c r="BK149" i="2"/>
  <c r="AE129" i="2"/>
  <c r="AT156" i="2"/>
  <c r="AU32" i="2"/>
  <c r="BK7" i="2"/>
  <c r="BX92" i="2"/>
  <c r="CG100" i="2"/>
  <c r="AT100" i="2"/>
  <c r="AH67" i="2"/>
  <c r="AJ169" i="2"/>
  <c r="BR194" i="2"/>
  <c r="BW150" i="2"/>
  <c r="S131" i="2"/>
  <c r="BC194" i="2"/>
  <c r="BT142" i="2"/>
  <c r="BH33" i="2"/>
  <c r="AA58" i="2"/>
  <c r="AW162" i="2"/>
  <c r="CH49" i="2"/>
  <c r="CH58" i="2"/>
  <c r="BE43" i="2"/>
  <c r="AX66" i="2"/>
  <c r="BT161" i="2"/>
  <c r="BB98" i="2"/>
  <c r="BT35" i="2"/>
  <c r="AK110" i="2"/>
  <c r="AT81" i="2"/>
  <c r="AY153" i="2"/>
  <c r="CC91" i="2"/>
  <c r="BF92" i="2"/>
  <c r="AH81" i="2"/>
  <c r="CA65" i="2"/>
  <c r="BN16" i="2"/>
  <c r="BM86" i="2"/>
  <c r="BO72" i="2"/>
  <c r="BP156" i="2"/>
  <c r="BI70" i="2"/>
  <c r="V167" i="2"/>
  <c r="Q127" i="2"/>
  <c r="AE35" i="2"/>
  <c r="BL169" i="2"/>
  <c r="AX100" i="2"/>
  <c r="P143" i="2"/>
  <c r="BT64" i="2"/>
  <c r="BU165" i="2"/>
  <c r="BI187" i="2"/>
  <c r="BX161" i="2"/>
  <c r="BH131" i="2"/>
  <c r="BR94" i="2"/>
  <c r="AI184" i="2"/>
  <c r="BW59" i="2"/>
  <c r="T174" i="2"/>
  <c r="CB131" i="2"/>
  <c r="AH165" i="2"/>
  <c r="BA39" i="2"/>
  <c r="AT131" i="2"/>
  <c r="CH75" i="2"/>
  <c r="T159" i="2"/>
  <c r="CD81" i="2"/>
  <c r="AV107" i="2"/>
  <c r="AR105" i="2"/>
  <c r="CA31" i="2"/>
  <c r="BA27" i="2"/>
  <c r="W186" i="2"/>
  <c r="CB40" i="2"/>
  <c r="BW52" i="2"/>
  <c r="BP100" i="2"/>
  <c r="BC29" i="2"/>
  <c r="AX120" i="2"/>
  <c r="AR112" i="2"/>
  <c r="Z101" i="2"/>
  <c r="O120" i="2"/>
  <c r="BY5" i="2"/>
  <c r="AN28" i="2"/>
  <c r="BC30" i="2"/>
  <c r="AI23" i="2"/>
  <c r="BE77" i="2"/>
  <c r="BE178" i="2"/>
  <c r="BX26" i="2"/>
  <c r="Y37" i="2"/>
  <c r="AD111" i="2"/>
  <c r="BJ6" i="2"/>
  <c r="AE26" i="2"/>
  <c r="BY23" i="2"/>
  <c r="BO44" i="2"/>
  <c r="CG74" i="2"/>
  <c r="AX123" i="2"/>
  <c r="BP154" i="2"/>
  <c r="AY30" i="2"/>
  <c r="AU15" i="2"/>
  <c r="BB140" i="2"/>
  <c r="U124" i="2"/>
  <c r="BV32" i="2"/>
  <c r="CH90" i="2"/>
  <c r="CC122" i="2"/>
  <c r="BY102" i="2"/>
  <c r="S166" i="2"/>
  <c r="CG122" i="2"/>
  <c r="BW70" i="2"/>
  <c r="CG161" i="2"/>
  <c r="BA111" i="2"/>
  <c r="BU19" i="2"/>
  <c r="BO168" i="2"/>
  <c r="BR18" i="2"/>
  <c r="AE195" i="2"/>
  <c r="AD23" i="2"/>
  <c r="BY96" i="2"/>
  <c r="AB65" i="2"/>
  <c r="BQ165" i="2"/>
  <c r="AY32" i="2"/>
  <c r="BE60" i="2"/>
  <c r="R100" i="2"/>
  <c r="CG146" i="2"/>
  <c r="AO113" i="2"/>
  <c r="BI25" i="2"/>
  <c r="AG40" i="2"/>
  <c r="BK45" i="2"/>
  <c r="CA170" i="2"/>
  <c r="O91" i="2"/>
  <c r="AU10" i="2"/>
  <c r="AL74" i="2"/>
  <c r="CG154" i="2"/>
  <c r="BV153" i="2"/>
  <c r="CC174" i="2"/>
  <c r="AD56" i="2"/>
  <c r="AW153" i="2"/>
  <c r="BV39" i="2"/>
  <c r="AA145" i="2"/>
  <c r="AW75" i="2"/>
  <c r="AH128" i="2"/>
  <c r="CF79" i="2"/>
  <c r="AP60" i="2"/>
  <c r="R78" i="2"/>
  <c r="AO161" i="2"/>
  <c r="BJ41" i="2"/>
  <c r="BE185" i="2"/>
  <c r="AU139" i="2"/>
  <c r="BX37" i="2"/>
  <c r="BL6" i="2"/>
  <c r="AM32" i="2"/>
  <c r="AL14" i="2"/>
  <c r="BO18" i="2"/>
  <c r="CE154" i="2"/>
  <c r="AV61" i="2"/>
  <c r="BE161" i="2"/>
  <c r="AM7" i="2"/>
  <c r="AR143" i="2"/>
  <c r="BH106" i="2"/>
  <c r="R177" i="2"/>
  <c r="BV19" i="2"/>
  <c r="AU158" i="2"/>
  <c r="BU151" i="2"/>
  <c r="W161" i="2"/>
  <c r="U139" i="2"/>
  <c r="BV29" i="2"/>
  <c r="CC132" i="2"/>
  <c r="AZ19" i="2"/>
  <c r="AT23" i="2"/>
  <c r="AQ167" i="2"/>
  <c r="BS11" i="2"/>
  <c r="AV159" i="2"/>
  <c r="BP34" i="2"/>
  <c r="CA176" i="2"/>
  <c r="AK40" i="2"/>
  <c r="CC98" i="2"/>
  <c r="AA35" i="2"/>
  <c r="AV91" i="2"/>
  <c r="CF185" i="2"/>
  <c r="AF32" i="2"/>
  <c r="AT107" i="2"/>
  <c r="BG181" i="2"/>
  <c r="CD26" i="2"/>
  <c r="AQ176" i="2"/>
  <c r="BV135" i="2"/>
  <c r="AA28" i="2"/>
  <c r="BD79" i="2"/>
  <c r="BN156" i="2"/>
  <c r="CE51" i="2"/>
  <c r="AO36" i="2"/>
  <c r="AO77" i="2"/>
  <c r="BD173" i="2"/>
  <c r="AO7" i="2"/>
  <c r="AC160" i="2"/>
  <c r="AF116" i="2"/>
  <c r="CD80" i="2"/>
  <c r="BB96" i="2"/>
  <c r="BF135" i="2"/>
  <c r="AG30" i="2"/>
  <c r="AP164" i="2"/>
  <c r="AZ14" i="2"/>
  <c r="AF22" i="2"/>
  <c r="BF37" i="2"/>
  <c r="AL180" i="2"/>
  <c r="BA137" i="2"/>
  <c r="AL47" i="2"/>
  <c r="AO71" i="2"/>
  <c r="BW186" i="2"/>
  <c r="BU104" i="2"/>
  <c r="AH131" i="2"/>
  <c r="CG187" i="2"/>
  <c r="BZ37" i="2"/>
  <c r="AK157" i="2"/>
  <c r="AU112" i="2"/>
  <c r="BV105" i="2"/>
  <c r="BW153" i="2"/>
  <c r="CE125" i="2"/>
  <c r="AW172" i="2"/>
  <c r="BU123" i="2"/>
  <c r="Z116" i="2"/>
  <c r="CB132" i="2"/>
  <c r="BH117" i="2"/>
  <c r="BN160" i="2"/>
  <c r="AL81" i="2"/>
  <c r="CG145" i="2"/>
  <c r="BB161" i="2"/>
  <c r="CF156" i="2"/>
  <c r="BT48" i="2"/>
  <c r="AP137" i="2"/>
  <c r="CD78" i="2"/>
  <c r="CD51" i="2"/>
  <c r="BS82" i="2"/>
  <c r="BL19" i="2"/>
  <c r="BU53" i="2"/>
  <c r="AP106" i="2"/>
  <c r="V171" i="2"/>
  <c r="AU161" i="2"/>
  <c r="BT147" i="2"/>
  <c r="BU173" i="2"/>
  <c r="BD163" i="2"/>
  <c r="BP151" i="2"/>
  <c r="AB16" i="2"/>
  <c r="BK19" i="2"/>
  <c r="BO169" i="2"/>
  <c r="AE27" i="2"/>
  <c r="CA123" i="2"/>
  <c r="BT103" i="2"/>
  <c r="AL88" i="2"/>
  <c r="BX9" i="2"/>
  <c r="BP36" i="2"/>
  <c r="BL105" i="2"/>
  <c r="AP18" i="2"/>
  <c r="Z111" i="2"/>
  <c r="AS71" i="2"/>
  <c r="AN22" i="2"/>
  <c r="BB127" i="2"/>
  <c r="BQ49" i="2"/>
  <c r="BE88" i="2"/>
  <c r="AB187" i="2"/>
  <c r="CG89" i="2"/>
  <c r="BY122" i="2"/>
  <c r="AQ163" i="2"/>
  <c r="CE121" i="2"/>
  <c r="AJ59" i="2"/>
  <c r="BZ83" i="2"/>
  <c r="AY16" i="2"/>
  <c r="BG41" i="2"/>
  <c r="BM41" i="2"/>
  <c r="BV136" i="2"/>
  <c r="BE82" i="2"/>
  <c r="CB37" i="2"/>
  <c r="CB64" i="2"/>
  <c r="CA168" i="2"/>
  <c r="CA30" i="2"/>
  <c r="BU55" i="2"/>
  <c r="AV171" i="2"/>
  <c r="AG134" i="2"/>
  <c r="Y147" i="2"/>
  <c r="BF141" i="2"/>
  <c r="BQ71" i="2"/>
  <c r="Z62" i="2"/>
  <c r="BB57" i="2"/>
  <c r="AD181" i="2"/>
  <c r="AX77" i="2"/>
  <c r="CC183" i="2"/>
  <c r="BW20" i="2"/>
  <c r="AH157" i="2"/>
  <c r="CA90" i="2"/>
  <c r="BM36" i="2"/>
  <c r="AB118" i="2"/>
  <c r="AP61" i="2"/>
  <c r="AA113" i="2"/>
  <c r="AK135" i="2"/>
  <c r="R152" i="2"/>
  <c r="BR135" i="2"/>
  <c r="CA15" i="2"/>
  <c r="AS87" i="2"/>
  <c r="AE69" i="2"/>
  <c r="AE157" i="2"/>
  <c r="T82" i="2"/>
  <c r="BI34" i="2"/>
  <c r="AS32" i="2"/>
  <c r="BB87" i="2"/>
  <c r="AI45" i="2"/>
  <c r="BS64" i="2"/>
  <c r="CC163" i="2"/>
  <c r="BT162" i="2"/>
  <c r="CG9" i="2"/>
  <c r="CA147" i="2"/>
  <c r="BM160" i="2"/>
  <c r="CF165" i="2"/>
  <c r="AH11" i="2"/>
  <c r="CH26" i="2"/>
  <c r="BO124" i="2"/>
  <c r="CF53" i="2"/>
  <c r="AQ47" i="2"/>
  <c r="Y182" i="2"/>
  <c r="AC46" i="2"/>
  <c r="CE52" i="2"/>
  <c r="Y60" i="2"/>
  <c r="BT79" i="2"/>
  <c r="AF62" i="2"/>
  <c r="AZ119" i="2"/>
  <c r="BP148" i="2"/>
  <c r="BZ91" i="2"/>
  <c r="BZ35" i="2"/>
  <c r="BR10" i="2"/>
  <c r="W150" i="2"/>
  <c r="AL54" i="2"/>
  <c r="AB24" i="2"/>
  <c r="AE179" i="2"/>
  <c r="AK136" i="2"/>
  <c r="BY118" i="2"/>
  <c r="AA185" i="2"/>
  <c r="CH14" i="2"/>
  <c r="AJ96" i="2"/>
  <c r="T102" i="2"/>
  <c r="BK162" i="2"/>
  <c r="BU159" i="2"/>
  <c r="BA26" i="2"/>
  <c r="AH130" i="2"/>
  <c r="CA156" i="2"/>
  <c r="BD114" i="2"/>
  <c r="R169" i="2"/>
  <c r="AF125" i="2"/>
  <c r="BE68" i="2"/>
  <c r="AM128" i="2"/>
  <c r="AX124" i="2"/>
  <c r="AJ120" i="2"/>
  <c r="BA102" i="2"/>
  <c r="BT8" i="2"/>
  <c r="CB189" i="2"/>
  <c r="BZ98" i="2"/>
  <c r="CA11" i="2"/>
  <c r="BY70" i="2"/>
  <c r="AG92" i="2"/>
  <c r="AX151" i="2"/>
  <c r="BD12" i="2"/>
  <c r="Y134" i="2"/>
  <c r="CB152" i="2"/>
  <c r="CG53" i="2"/>
  <c r="AS95" i="2"/>
  <c r="AY107" i="2"/>
  <c r="BK113" i="2"/>
  <c r="AH45" i="2"/>
  <c r="AH147" i="2"/>
  <c r="CA64" i="2"/>
  <c r="BM80" i="2"/>
  <c r="AE141" i="2"/>
  <c r="AK145" i="2"/>
  <c r="CE58" i="2"/>
  <c r="BS115" i="2"/>
  <c r="BM129" i="2"/>
  <c r="BO19" i="2"/>
  <c r="BB180" i="2"/>
  <c r="BH11" i="2"/>
  <c r="CE172" i="2"/>
  <c r="Z54" i="2"/>
  <c r="AA63" i="2"/>
  <c r="AQ10" i="2"/>
  <c r="CB194" i="2"/>
  <c r="BB146" i="2"/>
  <c r="Q177" i="2"/>
  <c r="AH170" i="2"/>
  <c r="BF161" i="2"/>
  <c r="BR184" i="2"/>
  <c r="AQ184" i="2"/>
  <c r="AU194" i="2"/>
  <c r="BY135" i="2"/>
  <c r="AV109" i="2"/>
  <c r="AV25" i="2"/>
  <c r="AY137" i="2"/>
  <c r="CC188" i="2"/>
  <c r="AT121" i="2"/>
  <c r="BD33" i="2"/>
  <c r="AY127" i="2"/>
  <c r="BH166" i="2"/>
  <c r="AO89" i="2"/>
  <c r="BJ151" i="2"/>
  <c r="AK34" i="2"/>
  <c r="CC168" i="2"/>
  <c r="AZ168" i="2"/>
  <c r="AA46" i="2"/>
  <c r="AL140" i="2"/>
  <c r="AJ7" i="2"/>
  <c r="BX55" i="2"/>
  <c r="AM176" i="2"/>
  <c r="BD52" i="2"/>
  <c r="CH77" i="2"/>
  <c r="AK104" i="2"/>
  <c r="BF120" i="2"/>
  <c r="BW88" i="2"/>
  <c r="BU96" i="2"/>
  <c r="CC21" i="2"/>
  <c r="T121" i="2"/>
  <c r="BS73" i="2"/>
  <c r="BJ39" i="2"/>
  <c r="BC81" i="2"/>
  <c r="T155" i="2"/>
  <c r="BR181" i="2"/>
  <c r="AC71" i="2"/>
  <c r="Y140" i="2"/>
  <c r="AR63" i="2"/>
  <c r="BU43" i="2"/>
  <c r="CD113" i="2"/>
  <c r="AG143" i="2"/>
  <c r="AV18" i="2"/>
  <c r="AR167" i="2"/>
  <c r="AZ99" i="2"/>
  <c r="BK112" i="2"/>
  <c r="AK15" i="2"/>
  <c r="Z179" i="2"/>
  <c r="AJ146" i="2"/>
  <c r="CH71" i="2"/>
  <c r="Z41" i="2"/>
  <c r="AA195" i="2"/>
  <c r="BQ58" i="2"/>
  <c r="R104" i="2"/>
  <c r="CD5" i="2"/>
  <c r="AL134" i="2"/>
  <c r="BZ96" i="2"/>
  <c r="CF19" i="2"/>
  <c r="BE95" i="2"/>
  <c r="CA139" i="2"/>
  <c r="BR81" i="2"/>
  <c r="AT29" i="2"/>
  <c r="BV124" i="2"/>
  <c r="CB137" i="2"/>
  <c r="BI106" i="2"/>
  <c r="AO164" i="2"/>
  <c r="AF160" i="2"/>
  <c r="AE10" i="2"/>
  <c r="AQ26" i="2"/>
  <c r="BS161" i="2"/>
  <c r="BU73" i="2"/>
  <c r="CC38" i="2"/>
  <c r="BD8" i="2"/>
  <c r="AG98" i="2"/>
  <c r="AX90" i="2"/>
  <c r="AJ163" i="2"/>
  <c r="BH95" i="2"/>
  <c r="AD110" i="2"/>
  <c r="AK115" i="2"/>
  <c r="CB14" i="2"/>
  <c r="AH66" i="2"/>
  <c r="CG85" i="2"/>
  <c r="AZ149" i="2"/>
  <c r="BC173" i="2"/>
  <c r="BR97" i="2"/>
  <c r="CD32" i="2"/>
  <c r="CE110" i="2"/>
  <c r="BM25" i="2"/>
  <c r="CG152" i="2"/>
  <c r="BG159" i="2"/>
  <c r="BH73" i="2"/>
  <c r="CG139" i="2"/>
  <c r="AG53" i="2"/>
  <c r="AF138" i="2"/>
  <c r="AD13" i="2"/>
  <c r="AR184" i="2"/>
  <c r="AW142" i="2"/>
  <c r="BN56" i="2"/>
  <c r="BN171" i="2"/>
  <c r="AM125" i="2"/>
  <c r="BJ139" i="2"/>
  <c r="AX153" i="2"/>
  <c r="AY155" i="2"/>
  <c r="T189" i="2"/>
  <c r="BW154" i="2"/>
  <c r="BC93" i="2"/>
  <c r="AV105" i="2"/>
  <c r="T184" i="2"/>
  <c r="BN64" i="2"/>
  <c r="AJ166" i="2"/>
  <c r="W177" i="2"/>
  <c r="T162" i="2"/>
  <c r="AT98" i="2"/>
  <c r="AV81" i="2"/>
  <c r="AF82" i="2"/>
  <c r="BK70" i="2"/>
  <c r="BN58" i="2"/>
  <c r="BJ78" i="2"/>
  <c r="AR55" i="2"/>
  <c r="BT92" i="2"/>
  <c r="CD121" i="2"/>
  <c r="BB48" i="2"/>
  <c r="BP105" i="2"/>
  <c r="CH159" i="2"/>
  <c r="BP29" i="2"/>
  <c r="AH159" i="2"/>
  <c r="BP133" i="2"/>
  <c r="AD74" i="2"/>
  <c r="BJ32" i="2"/>
  <c r="BR16" i="2"/>
  <c r="BF136" i="2"/>
  <c r="AK7" i="2"/>
  <c r="BF24" i="2"/>
  <c r="AE164" i="2"/>
  <c r="AR50" i="2"/>
  <c r="AJ141" i="2"/>
  <c r="AP135" i="2"/>
  <c r="P166" i="2"/>
  <c r="AD132" i="2"/>
  <c r="AZ70" i="2"/>
  <c r="AH183" i="2"/>
  <c r="AB156" i="2"/>
  <c r="BZ19" i="2"/>
  <c r="AR51" i="2"/>
  <c r="AO171" i="2"/>
  <c r="AC129" i="2"/>
  <c r="Q114" i="2"/>
  <c r="BM5" i="2"/>
  <c r="BC106" i="2"/>
  <c r="BT152" i="2"/>
  <c r="AC90" i="2"/>
  <c r="BX137" i="2"/>
  <c r="AN143" i="2"/>
  <c r="AP149" i="2"/>
  <c r="AI44" i="2"/>
  <c r="AJ144" i="2"/>
  <c r="BD55" i="2"/>
  <c r="AZ107" i="2"/>
  <c r="AV74" i="2"/>
  <c r="AV6" i="2"/>
  <c r="Y6" i="2"/>
  <c r="BE164" i="2"/>
  <c r="O166" i="2"/>
  <c r="AR179" i="2"/>
  <c r="BN112" i="2"/>
  <c r="BF73" i="2"/>
  <c r="BY168" i="2"/>
  <c r="BD107" i="2"/>
  <c r="BD86" i="2"/>
  <c r="BT24" i="2"/>
  <c r="BD63" i="2"/>
  <c r="U166" i="2"/>
  <c r="BX158" i="2"/>
  <c r="BD150" i="2"/>
  <c r="AI155" i="2"/>
  <c r="AD48" i="2"/>
  <c r="BX129" i="2"/>
  <c r="BA49" i="2"/>
  <c r="AX70" i="2"/>
  <c r="AO183" i="2"/>
  <c r="AM178" i="2"/>
  <c r="BL44" i="2"/>
  <c r="AD40" i="2"/>
  <c r="AW73" i="2"/>
  <c r="BT131" i="2"/>
  <c r="R24" i="2"/>
  <c r="CE45" i="2"/>
  <c r="BC101" i="2"/>
  <c r="AU37" i="2"/>
  <c r="BG105" i="2"/>
  <c r="CG111" i="2"/>
  <c r="BV162" i="2"/>
  <c r="CE177" i="2"/>
  <c r="CG67" i="2"/>
  <c r="Y57" i="2"/>
  <c r="BO84" i="2"/>
  <c r="Q107" i="2"/>
  <c r="AJ68" i="2"/>
  <c r="BI49" i="2"/>
  <c r="Q164" i="2"/>
  <c r="P109" i="2"/>
  <c r="AJ15" i="2"/>
  <c r="CH21" i="2"/>
  <c r="S119" i="2"/>
  <c r="AO106" i="2"/>
  <c r="AX49" i="2"/>
  <c r="BO81" i="2"/>
  <c r="BT36" i="2"/>
  <c r="CD103" i="2"/>
  <c r="BF70" i="2"/>
  <c r="U165" i="2"/>
  <c r="CA175" i="2"/>
  <c r="BM133" i="2"/>
  <c r="AX22" i="2"/>
  <c r="AL42" i="2"/>
  <c r="AV40" i="2"/>
  <c r="BT47" i="2"/>
  <c r="BN161" i="2"/>
  <c r="BJ21" i="2"/>
  <c r="BI188" i="2"/>
  <c r="BJ18" i="2"/>
  <c r="AC133" i="2"/>
  <c r="AK21" i="2"/>
  <c r="BD160" i="2"/>
  <c r="BD87" i="2"/>
  <c r="AH71" i="2"/>
  <c r="AS97" i="2"/>
  <c r="AX64" i="2"/>
  <c r="BP99" i="2"/>
  <c r="CB180" i="2"/>
  <c r="AP147" i="2"/>
  <c r="AJ114" i="2"/>
  <c r="Y21" i="2"/>
  <c r="T117" i="2"/>
  <c r="AX24" i="2"/>
  <c r="AB93" i="2"/>
  <c r="AL165" i="2"/>
  <c r="BH150" i="2"/>
  <c r="AM64" i="2"/>
  <c r="CC133" i="2"/>
  <c r="CD95" i="2"/>
  <c r="CF32" i="2"/>
  <c r="BH19" i="2"/>
  <c r="AT92" i="2"/>
  <c r="BL69" i="2"/>
  <c r="CF153" i="2"/>
  <c r="BF151" i="2"/>
  <c r="BY186" i="2"/>
  <c r="CH9" i="2"/>
  <c r="AL196" i="2"/>
  <c r="AO178" i="2"/>
  <c r="CD155" i="2"/>
  <c r="AA42" i="2"/>
  <c r="BR92" i="2"/>
  <c r="BW100" i="2"/>
  <c r="AI65" i="2"/>
  <c r="AL120" i="2"/>
  <c r="CD23" i="2"/>
  <c r="AJ93" i="2"/>
  <c r="Z79" i="2"/>
  <c r="AH163" i="2"/>
  <c r="AW83" i="2"/>
  <c r="BA128" i="2"/>
  <c r="AW158" i="2"/>
  <c r="AT88" i="2"/>
  <c r="BB111" i="2"/>
  <c r="BR23" i="2"/>
  <c r="BG78" i="2"/>
  <c r="BL138" i="2"/>
  <c r="AS57" i="2"/>
  <c r="AI34" i="2"/>
  <c r="BA104" i="2"/>
  <c r="AZ58" i="2"/>
  <c r="AL181" i="2"/>
  <c r="BJ75" i="2"/>
  <c r="AG14" i="2"/>
  <c r="CB145" i="2"/>
  <c r="AC127" i="2"/>
  <c r="AO174" i="2"/>
  <c r="AT144" i="2"/>
  <c r="BV108" i="2"/>
  <c r="BB60" i="2"/>
  <c r="CG27" i="2"/>
  <c r="BW24" i="2"/>
  <c r="AU64" i="2"/>
  <c r="BX88" i="2"/>
  <c r="AP26" i="2"/>
  <c r="AU175" i="2"/>
  <c r="AP84" i="2"/>
  <c r="BE18" i="2"/>
  <c r="AE131" i="2"/>
  <c r="BT15" i="2"/>
  <c r="CB13" i="2"/>
  <c r="AA12" i="2"/>
  <c r="CF143" i="2"/>
  <c r="AR171" i="2"/>
  <c r="BZ102" i="2"/>
  <c r="BF29" i="2"/>
  <c r="BN128" i="2"/>
  <c r="CB164" i="2"/>
  <c r="AO146" i="2"/>
  <c r="BW148" i="2"/>
  <c r="AE126" i="2"/>
  <c r="AZ16" i="2"/>
  <c r="AJ32" i="2"/>
  <c r="BX76" i="2"/>
  <c r="BN85" i="2"/>
  <c r="BO71" i="2"/>
  <c r="AD107" i="2"/>
  <c r="BE158" i="2"/>
  <c r="AD98" i="2"/>
  <c r="AW34" i="2"/>
  <c r="BV17" i="2"/>
  <c r="BY106" i="2"/>
  <c r="AH65" i="2"/>
  <c r="AD113" i="2"/>
  <c r="AO43" i="2"/>
  <c r="AM71" i="2"/>
  <c r="AG58" i="2"/>
  <c r="BB173" i="2"/>
  <c r="R164" i="2"/>
  <c r="AD186" i="2"/>
  <c r="BH151" i="2"/>
  <c r="CA172" i="2"/>
  <c r="U188" i="2"/>
  <c r="R114" i="2"/>
  <c r="Y124" i="2"/>
  <c r="CB127" i="2"/>
  <c r="BP21" i="2"/>
  <c r="AV60" i="2"/>
  <c r="BH122" i="2"/>
  <c r="AI54" i="2"/>
  <c r="R123" i="2"/>
  <c r="AL169" i="2"/>
  <c r="CH95" i="2"/>
  <c r="T89" i="2"/>
  <c r="BL113" i="2"/>
  <c r="BF32" i="2"/>
  <c r="CH70" i="2"/>
  <c r="BK44" i="2"/>
  <c r="BW101" i="2"/>
  <c r="AH39" i="2"/>
  <c r="AR5" i="2"/>
  <c r="AE52" i="2"/>
  <c r="BK40" i="2"/>
  <c r="AV54" i="2"/>
  <c r="U162" i="2"/>
  <c r="BY11" i="2"/>
  <c r="AN110" i="2"/>
  <c r="AY129" i="2"/>
  <c r="BW87" i="2"/>
  <c r="AH18" i="2"/>
  <c r="AH86" i="2"/>
  <c r="CE129" i="2"/>
  <c r="CH50" i="2"/>
  <c r="AV36" i="2"/>
  <c r="AP59" i="2"/>
  <c r="BK115" i="2"/>
  <c r="BD84" i="2"/>
  <c r="CB110" i="2"/>
  <c r="AM24" i="2"/>
  <c r="S103" i="2"/>
  <c r="AH152" i="2"/>
  <c r="CA9" i="2"/>
  <c r="BC31" i="2"/>
  <c r="AO84" i="2"/>
  <c r="BI5" i="2"/>
  <c r="CD47" i="2"/>
  <c r="AF104" i="2"/>
  <c r="Y36" i="2"/>
  <c r="BB42" i="2"/>
  <c r="AW63" i="2"/>
  <c r="AD131" i="2"/>
  <c r="BW177" i="2"/>
  <c r="BK41" i="2"/>
  <c r="BJ100" i="2"/>
  <c r="AQ9" i="2"/>
  <c r="U157" i="2"/>
  <c r="BV118" i="2"/>
  <c r="Y89" i="2"/>
  <c r="BL77" i="2"/>
  <c r="CB88" i="2"/>
  <c r="BD159" i="2"/>
  <c r="AF80" i="2"/>
  <c r="BY142" i="2"/>
  <c r="BM62" i="2"/>
  <c r="CD39" i="2"/>
  <c r="CF73" i="2"/>
  <c r="BB136" i="2"/>
  <c r="AU25" i="2"/>
  <c r="AJ102" i="2"/>
  <c r="BM122" i="2"/>
  <c r="Z140" i="2"/>
  <c r="BN178" i="2"/>
  <c r="AY40" i="2"/>
  <c r="AD90" i="2"/>
  <c r="AN56" i="2"/>
  <c r="BN77" i="2"/>
  <c r="BG173" i="2"/>
  <c r="AC111" i="2"/>
  <c r="AV116" i="2"/>
  <c r="BR11" i="2"/>
  <c r="AA187" i="2"/>
  <c r="BK31" i="2"/>
  <c r="AW163" i="2"/>
  <c r="BT139" i="2"/>
  <c r="AM188" i="2"/>
  <c r="AT73" i="2"/>
  <c r="AT33" i="2"/>
  <c r="AJ38" i="2"/>
  <c r="V155" i="2"/>
  <c r="BA92" i="2"/>
  <c r="AU85" i="2"/>
  <c r="AA122" i="2"/>
  <c r="BL160" i="2"/>
  <c r="BJ177" i="2"/>
  <c r="AY10" i="2"/>
  <c r="AC74" i="2"/>
  <c r="AP5" i="2"/>
  <c r="BS18" i="2"/>
  <c r="BH158" i="2"/>
  <c r="AK59" i="2"/>
  <c r="O161" i="2"/>
  <c r="BY61" i="2"/>
  <c r="CC170" i="2"/>
  <c r="BS86" i="2"/>
  <c r="BO38" i="2"/>
  <c r="BT20" i="2"/>
  <c r="T97" i="2"/>
  <c r="AH41" i="2"/>
  <c r="BC71" i="2"/>
  <c r="BC104" i="2"/>
  <c r="AP12" i="2"/>
  <c r="AB81" i="2"/>
  <c r="AY61" i="2"/>
  <c r="BA130" i="2"/>
  <c r="BJ195" i="2"/>
  <c r="AE31" i="2"/>
  <c r="BM59" i="2"/>
  <c r="BK186" i="2"/>
  <c r="AR46" i="2"/>
  <c r="BX115" i="2"/>
  <c r="AF140" i="2"/>
  <c r="BV45" i="2"/>
  <c r="CG29" i="2"/>
  <c r="CG138" i="2"/>
  <c r="CG86" i="2"/>
  <c r="CH121" i="2"/>
  <c r="AW64" i="2"/>
  <c r="AZ122" i="2"/>
  <c r="BN13" i="2"/>
  <c r="BX110" i="2"/>
  <c r="AL66" i="2"/>
  <c r="CB155" i="2"/>
  <c r="BC27" i="2"/>
  <c r="AZ151" i="2"/>
  <c r="R19" i="2"/>
  <c r="BE74" i="2"/>
  <c r="AC181" i="2"/>
  <c r="AA14" i="2"/>
  <c r="BT13" i="2"/>
  <c r="CH25" i="2"/>
  <c r="AH34" i="2"/>
  <c r="BM22" i="2"/>
  <c r="BL91" i="2"/>
  <c r="AZ104" i="2"/>
  <c r="AA25" i="2"/>
  <c r="AG45" i="2"/>
  <c r="AN154" i="2"/>
  <c r="BS77" i="2"/>
  <c r="BU31" i="2"/>
  <c r="AU177" i="2"/>
  <c r="CF148" i="2"/>
  <c r="BL52" i="2"/>
  <c r="AD141" i="2"/>
  <c r="AL185" i="2"/>
  <c r="BK143" i="2"/>
  <c r="Y161" i="2"/>
  <c r="BC170" i="2"/>
  <c r="CB133" i="2"/>
  <c r="BZ95" i="2"/>
  <c r="BF150" i="2"/>
  <c r="BX148" i="2"/>
  <c r="BX80" i="2"/>
  <c r="BH92" i="2"/>
  <c r="BV77" i="2"/>
  <c r="AB47" i="2"/>
  <c r="P132" i="2"/>
  <c r="BB97" i="2"/>
  <c r="BO152" i="2"/>
  <c r="BL175" i="2"/>
  <c r="AQ138" i="2"/>
  <c r="BE174" i="2"/>
  <c r="R87" i="2"/>
  <c r="AW110" i="2"/>
  <c r="CE72" i="2"/>
  <c r="Z172" i="2"/>
  <c r="CC156" i="2"/>
  <c r="BD137" i="2"/>
  <c r="AI160" i="2"/>
  <c r="AQ145" i="2"/>
  <c r="CH33" i="2"/>
  <c r="AO49" i="2"/>
  <c r="CA24" i="2"/>
  <c r="AY112" i="2"/>
  <c r="O154" i="2"/>
  <c r="AF168" i="2"/>
  <c r="AZ93" i="2"/>
  <c r="AX27" i="2"/>
  <c r="AM55" i="2"/>
  <c r="CB87" i="2"/>
  <c r="BA140" i="2"/>
  <c r="R44" i="2"/>
  <c r="U185" i="2"/>
  <c r="AL127" i="2"/>
  <c r="AF180" i="2"/>
  <c r="AR80" i="2"/>
  <c r="AX134" i="2"/>
  <c r="BI45" i="2"/>
  <c r="AZ29" i="2"/>
  <c r="BR117" i="2"/>
  <c r="BW83" i="2"/>
  <c r="AZ134" i="2"/>
  <c r="CF188" i="2"/>
  <c r="CH127" i="2"/>
  <c r="AO10" i="2"/>
  <c r="Y84" i="2"/>
  <c r="BC166" i="2"/>
  <c r="AU13" i="2"/>
  <c r="BX182" i="2"/>
  <c r="P170" i="2"/>
  <c r="AW145" i="2"/>
  <c r="Z12" i="2"/>
  <c r="BJ73" i="2"/>
  <c r="AH173" i="2"/>
  <c r="AM133" i="2"/>
  <c r="CA155" i="2"/>
  <c r="AP113" i="2"/>
  <c r="AJ184" i="2"/>
  <c r="CF150" i="2"/>
  <c r="AC157" i="2"/>
  <c r="CA19" i="2"/>
  <c r="BF179" i="2"/>
  <c r="AQ48" i="2"/>
  <c r="AK118" i="2"/>
  <c r="BI136" i="2"/>
  <c r="BK116" i="2"/>
  <c r="BO183" i="2"/>
  <c r="CD157" i="2"/>
  <c r="CE168" i="2"/>
  <c r="AB174" i="2"/>
  <c r="BR72" i="2"/>
  <c r="Y181" i="2"/>
  <c r="Z82" i="2"/>
  <c r="BE36" i="2"/>
  <c r="BE145" i="2"/>
  <c r="BN57" i="2"/>
  <c r="BP141" i="2"/>
  <c r="BA8" i="2"/>
  <c r="BI60" i="2"/>
  <c r="AD170" i="2"/>
  <c r="AR129" i="2"/>
  <c r="CD144" i="2"/>
  <c r="BH152" i="2"/>
  <c r="BR13" i="2"/>
  <c r="AC13" i="2"/>
  <c r="BI134" i="2"/>
  <c r="AW180" i="2"/>
  <c r="BW126" i="2"/>
  <c r="BU12" i="2"/>
  <c r="AW77" i="2"/>
  <c r="BK124" i="2"/>
  <c r="Z20" i="2"/>
  <c r="BC157" i="2"/>
  <c r="BW40" i="2"/>
  <c r="AW141" i="2"/>
  <c r="BB73" i="2"/>
  <c r="BR179" i="2"/>
  <c r="AX80" i="2"/>
  <c r="AW48" i="2"/>
  <c r="BG73" i="2"/>
  <c r="CB111" i="2"/>
  <c r="AI100" i="2"/>
  <c r="AK95" i="2"/>
  <c r="AG114" i="2"/>
  <c r="BP101" i="2"/>
  <c r="BF181" i="2"/>
  <c r="BS54" i="2"/>
  <c r="AJ115" i="2"/>
  <c r="AE156" i="2"/>
  <c r="AD15" i="2"/>
  <c r="AK140" i="2"/>
  <c r="S120" i="2"/>
  <c r="AM62" i="2"/>
  <c r="BP61" i="2"/>
  <c r="CG21" i="2"/>
  <c r="AK51" i="2"/>
  <c r="BJ38" i="2"/>
  <c r="AE167" i="2"/>
  <c r="BG146" i="2"/>
  <c r="AK56" i="2"/>
  <c r="CC82" i="2"/>
  <c r="Z65" i="2"/>
  <c r="BF122" i="2"/>
  <c r="AX33" i="2"/>
  <c r="AN25" i="2"/>
  <c r="AB61" i="2"/>
  <c r="CB157" i="2"/>
  <c r="AF144" i="2"/>
  <c r="AZ106" i="2"/>
  <c r="CB44" i="2"/>
  <c r="AV175" i="2"/>
  <c r="BH72" i="2"/>
  <c r="BV21" i="2"/>
  <c r="T157" i="2"/>
  <c r="AU170" i="2"/>
  <c r="O130" i="2"/>
  <c r="BF105" i="2"/>
  <c r="P141" i="2"/>
  <c r="AX136" i="2"/>
  <c r="BJ27" i="2"/>
  <c r="BY185" i="2"/>
  <c r="Q158" i="2"/>
  <c r="Z185" i="2"/>
  <c r="BV127" i="2"/>
  <c r="AF94" i="2"/>
  <c r="BI73" i="2"/>
  <c r="AD92" i="2"/>
  <c r="BW33" i="2"/>
  <c r="BI23" i="2"/>
  <c r="AP138" i="2"/>
  <c r="BX61" i="2"/>
  <c r="AO107" i="2"/>
  <c r="BU172" i="2"/>
  <c r="AE113" i="2"/>
  <c r="AN74" i="2"/>
  <c r="Z137" i="2"/>
  <c r="AQ25" i="2"/>
  <c r="BV18" i="2"/>
  <c r="AY149" i="2"/>
  <c r="AK70" i="2"/>
  <c r="AN146" i="2"/>
  <c r="BH153" i="2"/>
  <c r="Y107" i="2"/>
  <c r="AS149" i="2"/>
  <c r="AZ54" i="2"/>
  <c r="CA98" i="2"/>
  <c r="BS172" i="2"/>
  <c r="AH124" i="2"/>
  <c r="Z61" i="2"/>
  <c r="AP146" i="2"/>
  <c r="AE155" i="2"/>
  <c r="U179" i="2"/>
  <c r="AM28" i="2"/>
  <c r="Y137" i="2"/>
  <c r="CH139" i="2"/>
  <c r="BW161" i="2"/>
  <c r="AT133" i="2"/>
  <c r="CB55" i="2"/>
  <c r="BU98" i="2"/>
  <c r="CH164" i="2"/>
  <c r="O167" i="2"/>
  <c r="R176" i="2"/>
  <c r="AY124" i="2"/>
  <c r="R70" i="2"/>
  <c r="BX73" i="2"/>
  <c r="BM153" i="2"/>
  <c r="BN36" i="2"/>
  <c r="BX188" i="2"/>
  <c r="T136" i="2"/>
  <c r="AA45" i="2"/>
  <c r="R108" i="2"/>
  <c r="AI187" i="2"/>
  <c r="AS90" i="2"/>
  <c r="AM135" i="2"/>
  <c r="BD20" i="2"/>
  <c r="BC179" i="2"/>
  <c r="AM167" i="2"/>
  <c r="BY128" i="2"/>
  <c r="AU141" i="2"/>
  <c r="Q122" i="2"/>
  <c r="AA38" i="2"/>
  <c r="BK171" i="2"/>
  <c r="AZ20" i="2"/>
  <c r="BV101" i="2"/>
  <c r="AX29" i="2"/>
  <c r="BI18" i="2"/>
  <c r="CD133" i="2"/>
  <c r="BE47" i="2"/>
  <c r="CB161" i="2"/>
  <c r="AA79" i="2"/>
  <c r="Z57" i="2"/>
  <c r="AI11" i="2"/>
  <c r="BL83" i="2"/>
  <c r="BK10" i="2"/>
  <c r="CB196" i="2"/>
  <c r="AR157" i="2"/>
  <c r="O165" i="2"/>
  <c r="BO112" i="2"/>
  <c r="BC36" i="2"/>
  <c r="BU157" i="2"/>
  <c r="Y112" i="2"/>
  <c r="BA28" i="2"/>
  <c r="BY29" i="2"/>
  <c r="Y152" i="2"/>
  <c r="AO196" i="2"/>
  <c r="CB122" i="2"/>
  <c r="AA41" i="2"/>
  <c r="AD37" i="2"/>
  <c r="BW167" i="2"/>
  <c r="AC37" i="2"/>
  <c r="O141" i="2"/>
  <c r="AQ111" i="2"/>
  <c r="AA123" i="2"/>
  <c r="AA26" i="2"/>
  <c r="R30" i="2"/>
  <c r="AR154" i="2"/>
  <c r="AV80" i="2"/>
  <c r="BO101" i="2"/>
  <c r="AP47" i="2"/>
  <c r="CE150" i="2"/>
  <c r="BD153" i="2"/>
  <c r="AE147" i="2"/>
  <c r="AB107" i="2"/>
  <c r="CA56" i="2"/>
  <c r="BS182" i="2"/>
  <c r="CE126" i="2"/>
  <c r="BZ75" i="2"/>
  <c r="BF111" i="2"/>
  <c r="AA149" i="2"/>
  <c r="AQ155" i="2"/>
  <c r="AG131" i="2"/>
  <c r="BD16" i="2"/>
  <c r="CC88" i="2"/>
  <c r="AP9" i="2"/>
  <c r="BA23" i="2"/>
  <c r="BT56" i="2"/>
  <c r="BS184" i="2"/>
  <c r="CD86" i="2"/>
  <c r="AJ62" i="2"/>
  <c r="AU9" i="2"/>
  <c r="BY119" i="2"/>
  <c r="AA11" i="2"/>
  <c r="BB106" i="2"/>
  <c r="BQ116" i="2"/>
  <c r="CF106" i="2"/>
  <c r="Y23" i="2"/>
  <c r="BZ93" i="2"/>
  <c r="BR58" i="2"/>
  <c r="AM163" i="2"/>
  <c r="AN147" i="2"/>
  <c r="AR142" i="2"/>
  <c r="CG105" i="2"/>
  <c r="BM146" i="2"/>
  <c r="AL110" i="2"/>
  <c r="AI40" i="2"/>
  <c r="BO141" i="2"/>
  <c r="BU48" i="2"/>
  <c r="BV81" i="2"/>
  <c r="AK9" i="2"/>
  <c r="CF88" i="2"/>
  <c r="AL125" i="2"/>
  <c r="W146" i="2"/>
  <c r="CA83" i="2"/>
  <c r="BW142" i="2"/>
  <c r="BV122" i="2"/>
  <c r="BQ16" i="2"/>
  <c r="AE120" i="2"/>
  <c r="BL135" i="2"/>
  <c r="CF71" i="2"/>
  <c r="CA26" i="2"/>
  <c r="AR41" i="2"/>
  <c r="BH139" i="2"/>
  <c r="AE122" i="2"/>
  <c r="BF8" i="2"/>
  <c r="CD57" i="2"/>
  <c r="BJ164" i="2"/>
  <c r="BY48" i="2"/>
  <c r="CD117" i="2"/>
  <c r="AX159" i="2"/>
  <c r="AZ66" i="2"/>
  <c r="AO79" i="2"/>
  <c r="Z53" i="2"/>
  <c r="CG150" i="2"/>
  <c r="O168" i="2"/>
  <c r="AQ28" i="2"/>
  <c r="AX69" i="2"/>
  <c r="AE43" i="2"/>
  <c r="BS91" i="2"/>
  <c r="AK13" i="2"/>
  <c r="CB54" i="2"/>
  <c r="BQ79" i="2"/>
  <c r="AC64" i="2"/>
  <c r="CF9" i="2"/>
  <c r="BJ84" i="2"/>
  <c r="AT51" i="2"/>
  <c r="BT187" i="2"/>
  <c r="BQ183" i="2"/>
  <c r="Q76" i="2"/>
  <c r="AP19" i="2"/>
  <c r="BZ132" i="2"/>
  <c r="BV55" i="2"/>
  <c r="BT71" i="2"/>
  <c r="AD104" i="2"/>
  <c r="AR43" i="2"/>
  <c r="CC29" i="2"/>
  <c r="AJ44" i="2"/>
  <c r="AB57" i="2"/>
  <c r="BN62" i="2"/>
  <c r="BC13" i="2"/>
  <c r="U158" i="2"/>
  <c r="BG111" i="2"/>
  <c r="BE180" i="2"/>
  <c r="BG25" i="2"/>
  <c r="AG50" i="2"/>
  <c r="CA84" i="2"/>
  <c r="AM118" i="2"/>
  <c r="AS67" i="2"/>
  <c r="AB76" i="2"/>
  <c r="AS165" i="2"/>
  <c r="AS66" i="2"/>
  <c r="AL67" i="2"/>
  <c r="AV179" i="2"/>
  <c r="BU161" i="2"/>
  <c r="AR77" i="2"/>
  <c r="AA6" i="2"/>
  <c r="CE159" i="2"/>
  <c r="BE153" i="2"/>
  <c r="AB25" i="2"/>
  <c r="BA184" i="2"/>
  <c r="AI103" i="2"/>
  <c r="CB71" i="2"/>
  <c r="CG121" i="2"/>
  <c r="BM72" i="2"/>
  <c r="CD55" i="2"/>
  <c r="BU10" i="2"/>
  <c r="BN98" i="2"/>
  <c r="BM172" i="2"/>
  <c r="BU106" i="2"/>
  <c r="BH81" i="2"/>
  <c r="AG19" i="2"/>
  <c r="BO49" i="2"/>
  <c r="AQ162" i="2"/>
  <c r="BF149" i="2"/>
  <c r="AU182" i="2"/>
  <c r="AS84" i="2"/>
  <c r="AN41" i="2"/>
  <c r="BF99" i="2"/>
  <c r="Y141" i="2"/>
  <c r="AW134" i="2"/>
  <c r="AD58" i="2"/>
  <c r="AP163" i="2"/>
  <c r="Z133" i="2"/>
  <c r="BU52" i="2"/>
  <c r="BA170" i="2"/>
  <c r="AN150" i="2"/>
  <c r="W147" i="2"/>
  <c r="BQ111" i="2"/>
  <c r="BT67" i="2"/>
  <c r="AT159" i="2"/>
  <c r="AB124" i="2"/>
  <c r="AL82" i="2"/>
  <c r="BZ127" i="2"/>
  <c r="BC153" i="2"/>
  <c r="Y63" i="2"/>
  <c r="CD122" i="2"/>
  <c r="BS10" i="2"/>
  <c r="BM176" i="2"/>
  <c r="AS194" i="2"/>
  <c r="AC165" i="2"/>
  <c r="AE194" i="2"/>
  <c r="BD179" i="2"/>
  <c r="AM177" i="2"/>
  <c r="R168" i="2"/>
  <c r="CH110" i="2"/>
  <c r="AI173" i="2"/>
  <c r="BF61" i="2"/>
  <c r="BH123" i="2"/>
  <c r="BY94" i="2"/>
  <c r="BG59" i="2"/>
  <c r="V176" i="2"/>
  <c r="AS14" i="2"/>
  <c r="BN137" i="2"/>
  <c r="AE144" i="2"/>
  <c r="AE22" i="2"/>
  <c r="W196" i="2"/>
  <c r="AX73" i="2"/>
  <c r="BZ90" i="2"/>
  <c r="AC120" i="2"/>
  <c r="AF30" i="2"/>
  <c r="BT98" i="2"/>
  <c r="AV100" i="2"/>
  <c r="BF124" i="2"/>
  <c r="BT109" i="2"/>
  <c r="Y58" i="2"/>
  <c r="BU129" i="2"/>
  <c r="BP10" i="2"/>
  <c r="BQ105" i="2"/>
  <c r="BB64" i="2"/>
  <c r="BF42" i="2"/>
  <c r="T151" i="2"/>
  <c r="BP177" i="2"/>
  <c r="AP111" i="2"/>
  <c r="BR52" i="2"/>
  <c r="U167" i="2"/>
  <c r="AS119" i="2"/>
  <c r="V165" i="2"/>
  <c r="AG159" i="2"/>
  <c r="BR46" i="2"/>
  <c r="BB21" i="2"/>
  <c r="BJ120" i="2"/>
  <c r="CF51" i="2"/>
  <c r="AR178" i="2"/>
  <c r="Z155" i="2"/>
  <c r="CC93" i="2"/>
  <c r="BA79" i="2"/>
  <c r="Q92" i="2"/>
  <c r="AF88" i="2"/>
  <c r="AT44" i="2"/>
  <c r="BA141" i="2"/>
  <c r="R129" i="2"/>
  <c r="Z92" i="2"/>
  <c r="AW8" i="2"/>
  <c r="BD46" i="2"/>
  <c r="AN152" i="2"/>
  <c r="BG51" i="2"/>
  <c r="CG96" i="2"/>
  <c r="AV86" i="2"/>
  <c r="BD135" i="2"/>
  <c r="BP71" i="2"/>
  <c r="AO159" i="2"/>
  <c r="AX59" i="2"/>
  <c r="CD69" i="2"/>
  <c r="BG93" i="2"/>
  <c r="BM116" i="2"/>
  <c r="CH195" i="2"/>
  <c r="BR82" i="2"/>
  <c r="BZ72" i="2"/>
  <c r="AS122" i="2"/>
  <c r="BG129" i="2"/>
  <c r="AB131" i="2"/>
  <c r="AS152" i="2"/>
  <c r="BL36" i="2"/>
  <c r="AO141" i="2"/>
  <c r="R113" i="2"/>
  <c r="BG158" i="2"/>
  <c r="AS29" i="2"/>
  <c r="BC172" i="2"/>
  <c r="BM156" i="2"/>
  <c r="BT186" i="2"/>
  <c r="AN148" i="2"/>
  <c r="AI26" i="2"/>
  <c r="AD106" i="2"/>
  <c r="O179" i="2"/>
  <c r="BU92" i="2"/>
  <c r="AP150" i="2"/>
  <c r="AZ17" i="2"/>
  <c r="BH142" i="2"/>
  <c r="AD163" i="2"/>
  <c r="AF97" i="2"/>
  <c r="BP14" i="2"/>
  <c r="AK165" i="2"/>
  <c r="CG113" i="2"/>
  <c r="AA119" i="2"/>
  <c r="AW14" i="2"/>
  <c r="BK69" i="2"/>
  <c r="CA61" i="2"/>
  <c r="AE97" i="2"/>
  <c r="Z31" i="2"/>
  <c r="AG17" i="2"/>
  <c r="AL21" i="2"/>
  <c r="BA73" i="2"/>
  <c r="V180" i="2"/>
  <c r="AL174" i="2"/>
  <c r="AU96" i="2"/>
  <c r="BA24" i="2"/>
  <c r="Q88" i="2"/>
  <c r="AU103" i="2"/>
  <c r="BJ163" i="2"/>
  <c r="Q78" i="2"/>
  <c r="BN30" i="2"/>
  <c r="AB55" i="2"/>
  <c r="T134" i="2"/>
  <c r="BO45" i="2"/>
  <c r="AO116" i="2"/>
  <c r="AG52" i="2"/>
  <c r="BQ13" i="2"/>
  <c r="Y100" i="2"/>
  <c r="U143" i="2"/>
  <c r="BI79" i="2"/>
  <c r="AB129" i="2"/>
  <c r="AX53" i="2"/>
  <c r="BS177" i="2"/>
  <c r="Z107" i="2"/>
  <c r="BQ132" i="2"/>
  <c r="BZ156" i="2"/>
  <c r="AL137" i="2"/>
  <c r="BF186" i="2"/>
  <c r="AM182" i="2"/>
  <c r="Y127" i="2"/>
  <c r="BF166" i="2"/>
  <c r="BH182" i="2"/>
  <c r="BW125" i="2"/>
  <c r="AD67" i="2"/>
  <c r="P171" i="2"/>
  <c r="AF143" i="2"/>
  <c r="CD21" i="2"/>
  <c r="AH85" i="2"/>
  <c r="BW149" i="2"/>
  <c r="AE181" i="2"/>
  <c r="CC109" i="2"/>
  <c r="BG33" i="2"/>
  <c r="BH108" i="2"/>
  <c r="AQ23" i="2"/>
  <c r="CE114" i="2"/>
  <c r="CG196" i="2"/>
  <c r="AD164" i="2"/>
  <c r="AP50" i="2"/>
  <c r="AI109" i="2"/>
  <c r="AY92" i="2"/>
  <c r="BS9" i="2"/>
  <c r="BJ11" i="2"/>
  <c r="BU68" i="2"/>
  <c r="AM92" i="2"/>
  <c r="AQ29" i="2"/>
  <c r="BY114" i="2"/>
  <c r="BR90" i="2"/>
  <c r="BE172" i="2"/>
  <c r="BG138" i="2"/>
  <c r="AJ80" i="2"/>
  <c r="AS108" i="2"/>
  <c r="BW51" i="2"/>
  <c r="AO75" i="2"/>
  <c r="AO61" i="2"/>
  <c r="AL51" i="2"/>
  <c r="Z29" i="2"/>
  <c r="AO167" i="2"/>
  <c r="AD156" i="2"/>
  <c r="AW20" i="2"/>
  <c r="BV137" i="2"/>
  <c r="AN96" i="2"/>
  <c r="BP153" i="2"/>
  <c r="BV85" i="2"/>
  <c r="AQ51" i="2"/>
  <c r="BC133" i="2"/>
  <c r="CE131" i="2"/>
  <c r="AI68" i="2"/>
  <c r="AI37" i="2"/>
  <c r="BL71" i="2"/>
  <c r="AC108" i="2"/>
  <c r="AG103" i="2"/>
  <c r="BF68" i="2"/>
  <c r="BH138" i="2"/>
  <c r="AV38" i="2"/>
  <c r="BW120" i="2"/>
  <c r="R93" i="2"/>
  <c r="R21" i="2"/>
  <c r="AL176" i="2"/>
  <c r="AD187" i="2"/>
  <c r="AR11" i="2"/>
  <c r="AO184" i="2"/>
  <c r="BL62" i="2"/>
  <c r="BI176" i="2"/>
  <c r="AO170" i="2"/>
  <c r="CB151" i="2"/>
  <c r="CE139" i="2"/>
  <c r="CG25" i="2"/>
  <c r="BD181" i="2"/>
  <c r="BE115" i="2"/>
  <c r="BP92" i="2"/>
  <c r="AP143" i="2"/>
  <c r="BG183" i="2"/>
  <c r="BN155" i="2"/>
  <c r="Z138" i="2"/>
  <c r="AU156" i="2"/>
  <c r="AG115" i="2"/>
  <c r="CF179" i="2"/>
  <c r="BP62" i="2"/>
  <c r="BY73" i="2"/>
  <c r="BZ40" i="2"/>
  <c r="CH133" i="2"/>
  <c r="AY29" i="2"/>
  <c r="CE74" i="2"/>
  <c r="AR57" i="2"/>
  <c r="AW93" i="2"/>
  <c r="BN110" i="2"/>
  <c r="Y28" i="2"/>
  <c r="AU124" i="2"/>
  <c r="BM50" i="2"/>
  <c r="BM104" i="2"/>
  <c r="BA155" i="2"/>
  <c r="AS96" i="2"/>
  <c r="BC43" i="2"/>
  <c r="BZ86" i="2"/>
  <c r="R161" i="2"/>
  <c r="CC104" i="2"/>
  <c r="AC8" i="2"/>
  <c r="BT123" i="2"/>
  <c r="BD70" i="2"/>
  <c r="AF124" i="2"/>
  <c r="BI94" i="2"/>
  <c r="CC70" i="2"/>
  <c r="CD10" i="2"/>
  <c r="BD123" i="2"/>
  <c r="U196" i="2"/>
  <c r="BB75" i="2"/>
  <c r="BU16" i="2"/>
  <c r="BT127" i="2"/>
  <c r="BI184" i="2"/>
  <c r="AA148" i="2"/>
  <c r="BY76" i="2"/>
  <c r="AW19" i="2"/>
  <c r="CC152" i="2"/>
  <c r="BK159" i="2"/>
  <c r="CB11" i="2"/>
  <c r="AU180" i="2"/>
  <c r="AY188" i="2"/>
  <c r="BL8" i="2"/>
  <c r="BN33" i="2"/>
  <c r="AH185" i="2"/>
  <c r="BT107" i="2"/>
  <c r="BX6" i="2"/>
  <c r="BB20" i="2"/>
  <c r="BU75" i="2"/>
  <c r="AG124" i="2"/>
  <c r="BC126" i="2"/>
  <c r="AC38" i="2"/>
  <c r="BZ12" i="2"/>
  <c r="BS24" i="2"/>
  <c r="AR35" i="2"/>
  <c r="P121" i="2"/>
  <c r="AF103" i="2"/>
  <c r="AR187" i="2"/>
  <c r="O123" i="2"/>
  <c r="AA142" i="2"/>
  <c r="BI149" i="2"/>
  <c r="CB140" i="2"/>
  <c r="BZ60" i="2"/>
  <c r="AV142" i="2"/>
  <c r="AN185" i="2"/>
  <c r="BK132" i="2"/>
  <c r="AO125" i="2"/>
  <c r="BJ57" i="2"/>
  <c r="AH125" i="2"/>
  <c r="AP33" i="2"/>
  <c r="CA171" i="2"/>
  <c r="BV111" i="2"/>
  <c r="AW113" i="2"/>
  <c r="AO108" i="2"/>
  <c r="CD58" i="2"/>
  <c r="O156" i="2"/>
  <c r="BR93" i="2"/>
  <c r="BA89" i="2"/>
  <c r="BK97" i="2"/>
  <c r="AB168" i="2"/>
  <c r="BT37" i="2"/>
  <c r="BU8" i="2"/>
  <c r="BM37" i="2"/>
  <c r="AE57" i="2"/>
  <c r="CD149" i="2"/>
  <c r="BM45" i="2"/>
  <c r="BY97" i="2"/>
  <c r="CH115" i="2"/>
  <c r="CE133" i="2"/>
  <c r="AW84" i="2"/>
  <c r="CF162" i="2"/>
  <c r="Y12" i="2"/>
  <c r="AO57" i="2"/>
  <c r="BK168" i="2"/>
  <c r="BZ187" i="2"/>
  <c r="AB161" i="2"/>
  <c r="U150" i="2"/>
  <c r="AU26" i="2"/>
  <c r="S48" i="2"/>
  <c r="AR48" i="2"/>
  <c r="AD125" i="2"/>
  <c r="BO114" i="2"/>
  <c r="BY45" i="2"/>
  <c r="BJ155" i="2"/>
  <c r="BX11" i="2"/>
  <c r="BL74" i="2"/>
  <c r="BO163" i="2"/>
  <c r="BH110" i="2"/>
  <c r="BW91" i="2"/>
  <c r="CE97" i="2"/>
  <c r="AZ24" i="2"/>
  <c r="CB28" i="2"/>
  <c r="AP51" i="2"/>
  <c r="AC195" i="2"/>
  <c r="BX183" i="2"/>
  <c r="BY184" i="2"/>
  <c r="BC11" i="2"/>
  <c r="BA47" i="2"/>
  <c r="BP188" i="2"/>
  <c r="BM64" i="2"/>
  <c r="BD102" i="2"/>
  <c r="BW159" i="2"/>
  <c r="P147" i="2"/>
  <c r="BC167" i="2"/>
  <c r="AF129" i="2"/>
  <c r="AY79" i="2"/>
  <c r="S102" i="2"/>
  <c r="BE120" i="2"/>
  <c r="BE34" i="2"/>
  <c r="R90" i="2"/>
  <c r="CB45" i="2"/>
  <c r="Y195" i="2"/>
  <c r="AQ86" i="2"/>
  <c r="AH198" i="2"/>
  <c r="CB172" i="2"/>
  <c r="AO179" i="2"/>
  <c r="CG134" i="2"/>
  <c r="BM185" i="2"/>
  <c r="AV126" i="2"/>
  <c r="AT196" i="2"/>
  <c r="AM119" i="2"/>
  <c r="BJ53" i="2"/>
  <c r="CD22" i="2"/>
  <c r="BL154" i="2"/>
  <c r="BF167" i="2"/>
  <c r="BK106" i="2"/>
  <c r="BP112" i="2"/>
  <c r="AE19" i="2"/>
  <c r="BF131" i="2"/>
  <c r="AQ60" i="2"/>
  <c r="AB115" i="2"/>
  <c r="BV70" i="2"/>
  <c r="AD178" i="2"/>
  <c r="AE183" i="2"/>
  <c r="AO33" i="2"/>
  <c r="V147" i="2"/>
  <c r="AJ57" i="2"/>
  <c r="R153" i="2"/>
  <c r="P150" i="2"/>
  <c r="AW18" i="2"/>
  <c r="BV54" i="2"/>
  <c r="BN9" i="2"/>
  <c r="CF72" i="2"/>
  <c r="AH111" i="2"/>
  <c r="CF175" i="2"/>
  <c r="BT88" i="2"/>
  <c r="BQ139" i="2"/>
  <c r="AW90" i="2"/>
  <c r="Y94" i="2"/>
  <c r="CG45" i="2"/>
  <c r="BT130" i="2"/>
  <c r="CA111" i="2"/>
  <c r="Y115" i="2"/>
  <c r="BG175" i="2"/>
  <c r="CH103" i="2"/>
  <c r="AC51" i="2"/>
  <c r="AA80" i="2"/>
  <c r="BU177" i="2"/>
  <c r="AJ150" i="2"/>
  <c r="BG121" i="2"/>
  <c r="CH47" i="2"/>
  <c r="AL34" i="2"/>
  <c r="CA167" i="2"/>
  <c r="Y11" i="2"/>
  <c r="AK151" i="2"/>
  <c r="BJ31" i="2"/>
  <c r="AT54" i="2"/>
  <c r="BE123" i="2"/>
  <c r="AJ53" i="2"/>
  <c r="BE79" i="2"/>
  <c r="AK10" i="2"/>
  <c r="BJ156" i="2"/>
  <c r="BR130" i="2"/>
  <c r="BO99" i="2"/>
  <c r="R107" i="2"/>
  <c r="BW171" i="2"/>
  <c r="AZ105" i="2"/>
  <c r="AI99" i="2"/>
  <c r="AM115" i="2"/>
  <c r="BD96" i="2"/>
  <c r="BS21" i="2"/>
  <c r="BX79" i="2"/>
  <c r="BA91" i="2"/>
  <c r="AL77" i="2"/>
  <c r="AZ62" i="2"/>
  <c r="BV189" i="2"/>
  <c r="BF139" i="2"/>
  <c r="BF170" i="2"/>
  <c r="CH91" i="2"/>
  <c r="CE88" i="2"/>
  <c r="CD174" i="2"/>
  <c r="AD79" i="2"/>
  <c r="AQ115" i="2"/>
  <c r="BE122" i="2"/>
  <c r="Z83" i="2"/>
  <c r="AU162" i="2"/>
  <c r="AC188" i="2"/>
  <c r="BE84" i="2"/>
  <c r="BY174" i="2"/>
  <c r="BH130" i="2"/>
  <c r="T91" i="2"/>
  <c r="AT120" i="2"/>
  <c r="AW156" i="2"/>
  <c r="BE29" i="2"/>
  <c r="T154" i="2"/>
  <c r="AB66" i="2"/>
  <c r="BV30" i="2"/>
  <c r="AR103" i="2"/>
  <c r="AE107" i="2"/>
  <c r="BC107" i="2"/>
  <c r="AI89" i="2"/>
  <c r="AV140" i="2"/>
  <c r="AI141" i="2"/>
  <c r="BK28" i="2"/>
  <c r="BX112" i="2"/>
  <c r="AO29" i="2"/>
  <c r="AV119" i="2"/>
  <c r="AV121" i="2"/>
  <c r="AL124" i="2"/>
  <c r="BA105" i="2"/>
  <c r="AY5" i="2"/>
  <c r="CG179" i="2"/>
  <c r="BQ86" i="2"/>
  <c r="CG11" i="2"/>
  <c r="CH122" i="2"/>
  <c r="AE151" i="2"/>
  <c r="CG90" i="2"/>
  <c r="AA62" i="2"/>
  <c r="CH97" i="2"/>
  <c r="CA62" i="2"/>
  <c r="BZ173" i="2"/>
  <c r="CC12" i="2"/>
  <c r="AD9" i="2"/>
  <c r="Z70" i="2"/>
  <c r="CH174" i="2"/>
  <c r="AT123" i="2"/>
  <c r="AE149" i="2"/>
  <c r="AG121" i="2"/>
  <c r="AR120" i="2"/>
  <c r="CG103" i="2"/>
  <c r="BM90" i="2"/>
  <c r="BQ169" i="2"/>
  <c r="AQ55" i="2"/>
  <c r="AF133" i="2"/>
  <c r="BL88" i="2"/>
  <c r="CA117" i="2"/>
  <c r="Y111" i="2"/>
  <c r="AD134" i="2"/>
  <c r="BC159" i="2"/>
  <c r="AZ141" i="2"/>
  <c r="BA152" i="2"/>
  <c r="AF31" i="2"/>
  <c r="AW125" i="2"/>
  <c r="AI83" i="2"/>
  <c r="AQ140" i="2"/>
  <c r="BC111" i="2"/>
  <c r="AT183" i="2"/>
  <c r="BI72" i="2"/>
  <c r="BD72" i="2"/>
  <c r="AA175" i="2"/>
  <c r="BE6" i="2"/>
  <c r="AQ119" i="2"/>
  <c r="AA31" i="2"/>
  <c r="AT127" i="2"/>
  <c r="AR159" i="2"/>
  <c r="AY99" i="2"/>
  <c r="CD127" i="2"/>
  <c r="BW43" i="2"/>
  <c r="AS188" i="2"/>
  <c r="AO135" i="2"/>
  <c r="CF22" i="2"/>
  <c r="Q105" i="2"/>
  <c r="BM63" i="2"/>
  <c r="AA178" i="2"/>
  <c r="O136" i="2"/>
  <c r="W167" i="2"/>
  <c r="BN96" i="2"/>
  <c r="BU132" i="2"/>
  <c r="T179" i="2"/>
  <c r="CD145" i="2"/>
  <c r="CD141" i="2"/>
  <c r="BT40" i="2"/>
  <c r="AZ83" i="2"/>
  <c r="CD181" i="2"/>
  <c r="BB176" i="2"/>
  <c r="AI32" i="2"/>
  <c r="BZ21" i="2"/>
  <c r="BJ154" i="2"/>
  <c r="AQ53" i="2"/>
  <c r="BL151" i="2"/>
  <c r="AC184" i="2"/>
  <c r="Z159" i="2"/>
  <c r="BR144" i="2"/>
  <c r="BS110" i="2"/>
  <c r="BL11" i="2"/>
  <c r="BO16" i="2"/>
  <c r="BN29" i="2"/>
  <c r="CB105" i="2"/>
  <c r="BY176" i="2"/>
  <c r="CD38" i="2"/>
  <c r="BV165" i="2"/>
  <c r="CD165" i="2"/>
  <c r="AQ37" i="2"/>
  <c r="AE109" i="2"/>
  <c r="AB150" i="2"/>
  <c r="BS99" i="2"/>
  <c r="BO88" i="2"/>
  <c r="BH52" i="2"/>
  <c r="BX130" i="2"/>
  <c r="AS18" i="2"/>
  <c r="AL44" i="2"/>
  <c r="AA150" i="2"/>
  <c r="BD103" i="2"/>
  <c r="AG107" i="2"/>
  <c r="AF90" i="2"/>
  <c r="BG147" i="2"/>
  <c r="AH139" i="2"/>
  <c r="BN153" i="2"/>
  <c r="BL116" i="2"/>
  <c r="AJ130" i="2"/>
  <c r="Y44" i="2"/>
  <c r="AM83" i="2"/>
  <c r="BC68" i="2"/>
  <c r="S83" i="2"/>
  <c r="BL196" i="2"/>
  <c r="BY112" i="2"/>
  <c r="O88" i="2"/>
  <c r="CD15" i="2"/>
  <c r="BB153" i="2"/>
  <c r="BJ144" i="2"/>
  <c r="BA182" i="2"/>
  <c r="BL174" i="2"/>
  <c r="CA95" i="2"/>
  <c r="CB187" i="2"/>
  <c r="AN83" i="2"/>
  <c r="AS125" i="2"/>
  <c r="S189" i="2"/>
  <c r="Z161" i="2"/>
  <c r="BD100" i="2"/>
  <c r="AM58" i="2"/>
  <c r="BJ129" i="2"/>
  <c r="BK109" i="2"/>
  <c r="AH42" i="2"/>
  <c r="BF142" i="2"/>
  <c r="AJ21" i="2"/>
  <c r="CC71" i="2"/>
  <c r="AZ170" i="2"/>
  <c r="AR151" i="2"/>
  <c r="CG147" i="2"/>
  <c r="BT150" i="2"/>
  <c r="AH182" i="2"/>
  <c r="AX35" i="2"/>
  <c r="BJ114" i="2"/>
  <c r="CH96" i="2"/>
  <c r="CH148" i="2"/>
  <c r="BR145" i="2"/>
  <c r="AR109" i="2"/>
  <c r="U172" i="2"/>
  <c r="BC77" i="2"/>
  <c r="Y151" i="2"/>
  <c r="BO29" i="2"/>
  <c r="CD98" i="2"/>
  <c r="AL145" i="2"/>
  <c r="AR78" i="2"/>
  <c r="AM50" i="2"/>
  <c r="BD53" i="2"/>
  <c r="BD151" i="2"/>
  <c r="Y54" i="2"/>
  <c r="AT47" i="2"/>
  <c r="Y24" i="2"/>
  <c r="BH146" i="2"/>
  <c r="BG56" i="2"/>
  <c r="BF28" i="2"/>
  <c r="AI51" i="2"/>
  <c r="BN187" i="2"/>
  <c r="BK182" i="2"/>
  <c r="S142" i="2"/>
  <c r="BN154" i="2"/>
  <c r="AF163" i="2"/>
  <c r="CH81" i="2"/>
  <c r="AR134" i="2"/>
  <c r="CC108" i="2"/>
  <c r="AB136" i="2"/>
  <c r="Y168" i="2"/>
  <c r="U127" i="2"/>
  <c r="BR32" i="2"/>
  <c r="BT95" i="2"/>
  <c r="AD137" i="2"/>
  <c r="BD36" i="2"/>
  <c r="BE130" i="2"/>
  <c r="CG171" i="2"/>
  <c r="AE68" i="2"/>
  <c r="AU98" i="2"/>
  <c r="BP126" i="2"/>
  <c r="BM58" i="2"/>
  <c r="BD174" i="2"/>
  <c r="BX63" i="2"/>
  <c r="BB112" i="2"/>
  <c r="BV180" i="2"/>
  <c r="BV102" i="2"/>
  <c r="S130" i="2"/>
  <c r="AQ129" i="2"/>
  <c r="R130" i="2"/>
  <c r="AF89" i="2"/>
  <c r="BY33" i="2"/>
  <c r="AR163" i="2"/>
  <c r="BD11" i="2"/>
  <c r="BN127" i="2"/>
  <c r="BP178" i="2"/>
  <c r="AR185" i="2"/>
  <c r="AA72" i="2"/>
  <c r="BF127" i="2"/>
  <c r="BC142" i="2"/>
  <c r="AH17" i="2"/>
  <c r="BJ162" i="2"/>
  <c r="BX52" i="2"/>
  <c r="AZ184" i="2"/>
  <c r="AW128" i="2"/>
  <c r="BF69" i="2"/>
  <c r="BH134" i="2"/>
  <c r="BQ164" i="2"/>
  <c r="BX34" i="2"/>
  <c r="AV39" i="2"/>
  <c r="AS47" i="2"/>
  <c r="BL37" i="2"/>
  <c r="Y114" i="2"/>
  <c r="CH187" i="2"/>
  <c r="AY15" i="2"/>
  <c r="BQ147" i="2"/>
  <c r="AF76" i="2"/>
  <c r="AJ50" i="2"/>
  <c r="AY86" i="2"/>
  <c r="BB138" i="2"/>
  <c r="AM126" i="2"/>
  <c r="CD101" i="2"/>
  <c r="BQ97" i="2"/>
  <c r="AP58" i="2"/>
  <c r="BI75" i="2"/>
  <c r="BF26" i="2"/>
  <c r="BP26" i="2"/>
  <c r="BU62" i="2"/>
  <c r="BC108" i="2"/>
  <c r="AJ137" i="2"/>
  <c r="AF100" i="2"/>
  <c r="BS175" i="2"/>
  <c r="CA94" i="2"/>
  <c r="BQ112" i="2"/>
  <c r="AE34" i="2"/>
  <c r="BP155" i="2"/>
  <c r="AI181" i="2"/>
  <c r="AM20" i="2"/>
  <c r="AC155" i="2"/>
  <c r="BM174" i="2"/>
  <c r="AV141" i="2"/>
  <c r="CH146" i="2"/>
  <c r="CH152" i="2"/>
  <c r="CE101" i="2"/>
  <c r="AN145" i="2"/>
  <c r="Z164" i="2"/>
  <c r="AO131" i="2"/>
  <c r="AC147" i="2"/>
  <c r="BD83" i="2"/>
  <c r="CE163" i="2"/>
  <c r="BS102" i="2"/>
  <c r="AC83" i="2"/>
  <c r="AV16" i="2"/>
  <c r="S104" i="2"/>
  <c r="CH27" i="2"/>
  <c r="BR76" i="2"/>
  <c r="BS170" i="2"/>
  <c r="AO96" i="2"/>
  <c r="AG11" i="2"/>
  <c r="AX161" i="2"/>
  <c r="AN162" i="2"/>
  <c r="BA61" i="2"/>
  <c r="AA172" i="2"/>
  <c r="BU23" i="2"/>
  <c r="AN99" i="2"/>
  <c r="AA131" i="2"/>
  <c r="BJ46" i="2"/>
  <c r="S53" i="2"/>
  <c r="AS62" i="2"/>
  <c r="BF49" i="2"/>
  <c r="BS38" i="2"/>
  <c r="BA12" i="2"/>
  <c r="BJ66" i="2"/>
  <c r="AS55" i="2"/>
  <c r="Q73" i="2"/>
  <c r="BG163" i="2"/>
  <c r="S132" i="2"/>
  <c r="AZ185" i="2"/>
  <c r="CD14" i="2"/>
  <c r="BL149" i="2"/>
  <c r="BM98" i="2"/>
  <c r="AU171" i="2"/>
  <c r="AC116" i="2"/>
  <c r="BM6" i="2"/>
  <c r="BP85" i="2"/>
  <c r="BK23" i="2"/>
  <c r="BV40" i="2"/>
  <c r="BB82" i="2"/>
  <c r="BF89" i="2"/>
  <c r="AW164" i="2"/>
  <c r="AN175" i="2"/>
  <c r="BR64" i="2"/>
  <c r="AI146" i="2"/>
  <c r="BP143" i="2"/>
  <c r="R182" i="2"/>
  <c r="BJ61" i="2"/>
  <c r="BP93" i="2"/>
  <c r="S153" i="2"/>
  <c r="AN114" i="2"/>
  <c r="BL136" i="2"/>
  <c r="AH74" i="2"/>
  <c r="AZ137" i="2"/>
  <c r="AC101" i="2"/>
  <c r="BN142" i="2"/>
  <c r="BR129" i="2"/>
  <c r="BZ15" i="2"/>
  <c r="BF82" i="2"/>
  <c r="Q94" i="2"/>
  <c r="AA141" i="2"/>
  <c r="CD109" i="2"/>
  <c r="BU36" i="2"/>
  <c r="AZ158" i="2"/>
  <c r="AJ89" i="2"/>
  <c r="BV11" i="2"/>
  <c r="BW152" i="2"/>
  <c r="BQ19" i="2"/>
  <c r="BI101" i="2"/>
  <c r="CC57" i="2"/>
  <c r="AR107" i="2"/>
  <c r="BL75" i="2"/>
  <c r="BL128" i="2"/>
  <c r="AH135" i="2"/>
  <c r="AG102" i="2"/>
  <c r="AV147" i="2"/>
  <c r="Z47" i="2"/>
  <c r="BK56" i="2"/>
  <c r="Y101" i="2"/>
  <c r="AM90" i="2"/>
  <c r="AM65" i="2"/>
  <c r="CA116" i="2"/>
  <c r="AZ157" i="2"/>
  <c r="AD105" i="2"/>
  <c r="AC52" i="2"/>
  <c r="BH126" i="2"/>
  <c r="BI29" i="2"/>
  <c r="S65" i="2"/>
  <c r="AP145" i="2"/>
  <c r="BQ53" i="2"/>
  <c r="BU24" i="2"/>
  <c r="CH84" i="2"/>
  <c r="CG10" i="2"/>
  <c r="BL93" i="2"/>
  <c r="AU14" i="2"/>
  <c r="BZ23" i="2"/>
  <c r="BL114" i="2"/>
  <c r="BL41" i="2"/>
  <c r="T146" i="2"/>
  <c r="BU26" i="2"/>
  <c r="AI56" i="2"/>
  <c r="BJ170" i="2"/>
  <c r="CA128" i="2"/>
  <c r="AK42" i="2"/>
  <c r="BC23" i="2"/>
  <c r="AA36" i="2"/>
  <c r="AT185" i="2"/>
  <c r="BM169" i="2"/>
  <c r="AP175" i="2"/>
  <c r="CE84" i="2"/>
  <c r="AH70" i="2"/>
  <c r="BV13" i="2"/>
  <c r="CH184" i="2"/>
  <c r="R128" i="2"/>
  <c r="AU7" i="2"/>
  <c r="Y47" i="2"/>
  <c r="BG72" i="2"/>
  <c r="CF96" i="2"/>
  <c r="AG66" i="2"/>
  <c r="BS180" i="2"/>
  <c r="BF77" i="2"/>
  <c r="BD61" i="2"/>
  <c r="BU105" i="2"/>
  <c r="AI62" i="2"/>
  <c r="BI54" i="2"/>
  <c r="AW131" i="2"/>
  <c r="BO145" i="2"/>
  <c r="BF88" i="2"/>
  <c r="BE39" i="2"/>
  <c r="BV131" i="2"/>
  <c r="AK29" i="2"/>
  <c r="AD51" i="2"/>
  <c r="AJ155" i="2"/>
  <c r="BB69" i="2"/>
  <c r="CF40" i="2"/>
  <c r="AV98" i="2"/>
  <c r="Y70" i="2"/>
  <c r="AQ66" i="2"/>
  <c r="AX139" i="2"/>
  <c r="AS141" i="2"/>
  <c r="BW41" i="2"/>
  <c r="BY46" i="2"/>
  <c r="AI194" i="2"/>
  <c r="BQ194" i="2"/>
  <c r="AE165" i="2"/>
  <c r="BC178" i="2"/>
  <c r="Y194" i="2"/>
  <c r="BY194" i="2"/>
  <c r="AX78" i="2"/>
  <c r="CH78" i="2"/>
  <c r="AZ186" i="2"/>
  <c r="R27" i="2"/>
  <c r="R122" i="2"/>
  <c r="BZ31" i="2"/>
  <c r="BS131" i="2"/>
  <c r="AP37" i="2"/>
  <c r="AC54" i="2"/>
  <c r="Z8" i="2"/>
  <c r="BU195" i="2"/>
  <c r="CF120" i="2"/>
  <c r="AQ59" i="2"/>
  <c r="AO143" i="2"/>
  <c r="BD185" i="2"/>
  <c r="BM173" i="2"/>
  <c r="Q195" i="2"/>
  <c r="CB12" i="2"/>
  <c r="BJ58" i="2"/>
  <c r="W163" i="2"/>
  <c r="AW144" i="2"/>
  <c r="CA12" i="2"/>
  <c r="BQ14" i="2"/>
  <c r="AY106" i="2"/>
  <c r="BD5" i="2"/>
  <c r="BU94" i="2"/>
  <c r="AL179" i="2"/>
  <c r="BC61" i="2"/>
  <c r="Z104" i="2"/>
  <c r="BV133" i="2"/>
  <c r="BH91" i="2"/>
  <c r="BQ142" i="2"/>
  <c r="AO169" i="2"/>
  <c r="BJ188" i="2"/>
  <c r="T104" i="2"/>
  <c r="AH97" i="2"/>
  <c r="BU140" i="2"/>
  <c r="AQ14" i="2"/>
  <c r="BB126" i="2"/>
  <c r="R172" i="2"/>
  <c r="AW54" i="2"/>
  <c r="BH143" i="2"/>
  <c r="AE25" i="2"/>
  <c r="Y64" i="2"/>
  <c r="AG48" i="2"/>
  <c r="BH30" i="2"/>
  <c r="BH79" i="2"/>
  <c r="BQ122" i="2"/>
  <c r="Z130" i="2"/>
  <c r="AT38" i="2"/>
  <c r="AG118" i="2"/>
  <c r="BH24" i="2"/>
  <c r="BS120" i="2"/>
  <c r="AW170" i="2"/>
  <c r="BN10" i="2"/>
  <c r="BT9" i="2"/>
  <c r="BX120" i="2"/>
  <c r="AE83" i="2"/>
  <c r="BK55" i="2"/>
  <c r="BZ113" i="2"/>
  <c r="AW106" i="2"/>
  <c r="AR24" i="2"/>
  <c r="CF105" i="2"/>
  <c r="AS7" i="2"/>
  <c r="Y196" i="2"/>
  <c r="AS46" i="2"/>
  <c r="BH196" i="2"/>
  <c r="BO139" i="2"/>
  <c r="BP77" i="2"/>
  <c r="BA70" i="2"/>
  <c r="BK130" i="2"/>
  <c r="AL30" i="2"/>
  <c r="BZ27" i="2"/>
  <c r="AO105" i="2"/>
  <c r="AA18" i="2"/>
  <c r="AA151" i="2"/>
  <c r="AM39" i="2"/>
  <c r="BC85" i="2"/>
  <c r="CH5" i="2"/>
  <c r="BI41" i="2"/>
  <c r="BD92" i="2"/>
  <c r="AP112" i="2"/>
  <c r="BF48" i="2"/>
  <c r="BX105" i="2"/>
  <c r="AG69" i="2"/>
  <c r="BJ15" i="2"/>
  <c r="AQ169" i="2"/>
  <c r="AV79" i="2"/>
  <c r="BF180" i="2"/>
  <c r="BP118" i="2"/>
  <c r="BJ33" i="2"/>
  <c r="BM52" i="2"/>
  <c r="BA71" i="2"/>
  <c r="AG158" i="2"/>
  <c r="AC34" i="2"/>
  <c r="V135" i="2"/>
  <c r="BR153" i="2"/>
  <c r="BQ30" i="2"/>
  <c r="AN141" i="2"/>
  <c r="AX79" i="2"/>
  <c r="AV23" i="2"/>
  <c r="AC11" i="2"/>
  <c r="R141" i="2"/>
  <c r="BJ121" i="2"/>
  <c r="AB28" i="2"/>
  <c r="AB181" i="2"/>
  <c r="BX39" i="2"/>
  <c r="CD37" i="2"/>
  <c r="AO133" i="2"/>
  <c r="CA38" i="2"/>
  <c r="AG68" i="2"/>
  <c r="T172" i="2"/>
  <c r="AF12" i="2"/>
  <c r="AS75" i="2"/>
  <c r="BZ122" i="2"/>
  <c r="CD159" i="2"/>
  <c r="BW55" i="2"/>
  <c r="BD74" i="2"/>
  <c r="CE65" i="2"/>
  <c r="BM99" i="2"/>
  <c r="AO53" i="2"/>
  <c r="AN181" i="2"/>
  <c r="AK126" i="2"/>
  <c r="Z23" i="2"/>
  <c r="AC49" i="2"/>
  <c r="AM8" i="2"/>
  <c r="AY37" i="2"/>
  <c r="AT188" i="2"/>
  <c r="BG120" i="2"/>
  <c r="AH154" i="2"/>
  <c r="CF74" i="2"/>
  <c r="BO178" i="2"/>
  <c r="BI174" i="2"/>
  <c r="Q90" i="2"/>
  <c r="AM53" i="2"/>
  <c r="BQ148" i="2"/>
  <c r="BP94" i="2"/>
  <c r="CB115" i="2"/>
  <c r="AI148" i="2"/>
  <c r="BZ81" i="2"/>
  <c r="BE67" i="2"/>
  <c r="AQ46" i="2"/>
  <c r="S149" i="2"/>
  <c r="AT66" i="2"/>
  <c r="BJ134" i="2"/>
  <c r="AU174" i="2"/>
  <c r="AA103" i="2"/>
  <c r="BC109" i="2"/>
  <c r="T181" i="2"/>
  <c r="AX137" i="2"/>
  <c r="AJ107" i="2"/>
  <c r="Q159" i="2"/>
  <c r="Y48" i="2"/>
  <c r="T87" i="2"/>
  <c r="CD44" i="2"/>
  <c r="AO103" i="2"/>
  <c r="BQ24" i="2"/>
  <c r="CF50" i="2"/>
  <c r="BP19" i="2"/>
  <c r="CA145" i="2"/>
  <c r="BR57" i="2"/>
  <c r="O149" i="2"/>
  <c r="AA9" i="2"/>
  <c r="BZ155" i="2"/>
  <c r="AA124" i="2"/>
  <c r="BX104" i="2"/>
  <c r="BO40" i="2"/>
  <c r="BU168" i="2"/>
  <c r="BX126" i="2"/>
  <c r="AX118" i="2"/>
  <c r="BR21" i="2"/>
  <c r="CE16" i="2"/>
  <c r="AP156" i="2"/>
  <c r="BZ165" i="2"/>
  <c r="BA180" i="2"/>
  <c r="CA183" i="2"/>
  <c r="AT39" i="2"/>
  <c r="Z176" i="2"/>
  <c r="V178" i="2"/>
  <c r="AQ7" i="2"/>
  <c r="AG127" i="2"/>
  <c r="BJ124" i="2"/>
  <c r="AK63" i="2"/>
  <c r="AO142" i="2"/>
  <c r="CE173" i="2"/>
  <c r="AT28" i="2"/>
  <c r="BO130" i="2"/>
  <c r="AB46" i="2"/>
  <c r="BO46" i="2"/>
  <c r="BS181" i="2"/>
  <c r="CA121" i="2"/>
  <c r="AU104" i="2"/>
  <c r="BW7" i="2"/>
  <c r="T160" i="2"/>
  <c r="BU163" i="2"/>
  <c r="CE170" i="2"/>
  <c r="AJ33" i="2"/>
  <c r="CD8" i="2"/>
  <c r="AA165" i="2"/>
  <c r="AT26" i="2"/>
  <c r="AH80" i="2"/>
  <c r="AS120" i="2"/>
  <c r="AN139" i="2"/>
  <c r="AC98" i="2"/>
  <c r="AX7" i="2"/>
  <c r="BT178" i="2"/>
  <c r="R98" i="2"/>
  <c r="CF166" i="2"/>
  <c r="AW157" i="2"/>
  <c r="BE46" i="2"/>
  <c r="AR98" i="2"/>
  <c r="AN31" i="2"/>
  <c r="AA160" i="2"/>
  <c r="V175" i="2"/>
  <c r="AE143" i="2"/>
  <c r="BI166" i="2"/>
  <c r="BR55" i="2"/>
  <c r="BK50" i="2"/>
  <c r="CA27" i="2"/>
  <c r="Q144" i="2"/>
  <c r="AE56" i="2"/>
  <c r="BU145" i="2"/>
  <c r="AV174" i="2"/>
  <c r="V148" i="2"/>
  <c r="BH147" i="2"/>
  <c r="BJ81" i="2"/>
  <c r="AP170" i="2"/>
  <c r="AK83" i="2"/>
  <c r="BP170" i="2"/>
  <c r="BB8" i="2"/>
  <c r="AR13" i="2"/>
  <c r="AB155" i="2"/>
  <c r="P162" i="2"/>
  <c r="BO76" i="2"/>
  <c r="S121" i="2"/>
  <c r="CD31" i="2"/>
  <c r="BN121" i="2"/>
  <c r="AR95" i="2"/>
  <c r="BR9" i="2"/>
  <c r="AJ27" i="2"/>
  <c r="AE152" i="2"/>
  <c r="AO90" i="2"/>
  <c r="AO62" i="2"/>
  <c r="CC40" i="2"/>
  <c r="AT152" i="2"/>
  <c r="AA118" i="2"/>
  <c r="BT181" i="2"/>
  <c r="BK136" i="2"/>
  <c r="BR152" i="2"/>
  <c r="CD138" i="2"/>
  <c r="BS55" i="2"/>
  <c r="AI143" i="2"/>
  <c r="AK28" i="2"/>
  <c r="AH134" i="2"/>
  <c r="AT64" i="2"/>
  <c r="AJ129" i="2"/>
  <c r="BY148" i="2"/>
  <c r="U141" i="2"/>
  <c r="BM136" i="2"/>
  <c r="AI156" i="2"/>
  <c r="AO99" i="2"/>
  <c r="BC118" i="2"/>
  <c r="BP171" i="2"/>
  <c r="BF22" i="2"/>
  <c r="AS50" i="2"/>
  <c r="AT142" i="2"/>
  <c r="BJ147" i="2"/>
  <c r="AO132" i="2"/>
  <c r="AZ61" i="2"/>
  <c r="BU117" i="2"/>
  <c r="Y61" i="2"/>
  <c r="BI181" i="2"/>
  <c r="AO80" i="2"/>
  <c r="AM51" i="2"/>
  <c r="BY154" i="2"/>
  <c r="BR160" i="2"/>
  <c r="AY142" i="2"/>
  <c r="AB23" i="2"/>
  <c r="AU36" i="2"/>
  <c r="T152" i="2"/>
  <c r="BW21" i="2"/>
  <c r="AZ21" i="2"/>
  <c r="R52" i="2"/>
  <c r="AC41" i="2"/>
  <c r="BS117" i="2"/>
  <c r="AS91" i="2"/>
  <c r="CF8" i="2"/>
  <c r="AY78" i="2"/>
  <c r="BN45" i="2"/>
  <c r="AQ173" i="2"/>
  <c r="BT154" i="2"/>
  <c r="AC176" i="2"/>
  <c r="AJ135" i="2"/>
  <c r="AA173" i="2"/>
  <c r="AR155" i="2"/>
  <c r="AK148" i="2"/>
  <c r="BM55" i="2"/>
  <c r="CE187" i="2"/>
  <c r="AE5" i="2"/>
  <c r="O87" i="2"/>
  <c r="CG148" i="2"/>
  <c r="AO32" i="2"/>
  <c r="CG37" i="2"/>
  <c r="BF173" i="2"/>
  <c r="BQ18" i="2"/>
  <c r="BX48" i="2"/>
  <c r="AU56" i="2"/>
  <c r="AJ133" i="2"/>
  <c r="CH107" i="2"/>
  <c r="BA53" i="2"/>
  <c r="BH127" i="2"/>
  <c r="AM87" i="2"/>
  <c r="BA36" i="2"/>
  <c r="BK64" i="2"/>
  <c r="AN44" i="2"/>
  <c r="BY153" i="2"/>
  <c r="CD125" i="2"/>
  <c r="BB24" i="2"/>
  <c r="AL103" i="2"/>
  <c r="AP179" i="2"/>
  <c r="BJ82" i="2"/>
  <c r="BK76" i="2"/>
  <c r="Z166" i="2"/>
  <c r="S61" i="2"/>
  <c r="T164" i="2"/>
  <c r="AE73" i="2"/>
  <c r="T101" i="2"/>
  <c r="AX103" i="2"/>
  <c r="AU126" i="2"/>
  <c r="AM111" i="2"/>
  <c r="BB137" i="2"/>
  <c r="AV170" i="2"/>
  <c r="S41" i="2"/>
  <c r="AW152" i="2"/>
  <c r="BC143" i="2"/>
  <c r="BZ162" i="2"/>
  <c r="AK19" i="2"/>
  <c r="AA5" i="2"/>
  <c r="CB19" i="2"/>
  <c r="BR33" i="2"/>
  <c r="AW7" i="2"/>
  <c r="R144" i="2"/>
  <c r="AG110" i="2"/>
  <c r="CH93" i="2"/>
  <c r="BQ77" i="2"/>
  <c r="AR148" i="2"/>
  <c r="BQ63" i="2"/>
  <c r="CF61" i="2"/>
  <c r="CF38" i="2"/>
  <c r="CB95" i="2"/>
  <c r="CC25" i="2"/>
  <c r="AT105" i="2"/>
  <c r="AE115" i="2"/>
  <c r="BQ129" i="2"/>
  <c r="AC32" i="2"/>
  <c r="BY56" i="2"/>
  <c r="BC98" i="2"/>
  <c r="U181" i="2"/>
  <c r="AG82" i="2"/>
  <c r="BE10" i="2"/>
  <c r="BK133" i="2"/>
  <c r="CE140" i="2"/>
  <c r="BI137" i="2"/>
  <c r="BL130" i="2"/>
  <c r="CH147" i="2"/>
  <c r="CC97" i="2"/>
  <c r="BO53" i="2"/>
  <c r="AO120" i="2"/>
  <c r="BY173" i="2"/>
  <c r="AI35" i="2"/>
  <c r="AQ76" i="2"/>
  <c r="AT72" i="2"/>
  <c r="AL162" i="2"/>
  <c r="BY63" i="2"/>
  <c r="CC99" i="2"/>
  <c r="AK31" i="2"/>
  <c r="BX98" i="2"/>
  <c r="T177" i="2"/>
  <c r="CG50" i="2"/>
  <c r="BQ153" i="2"/>
  <c r="BK5" i="2"/>
  <c r="BK91" i="2"/>
  <c r="AA116" i="2"/>
  <c r="AP166" i="2"/>
  <c r="BR73" i="2"/>
  <c r="BI107" i="2"/>
  <c r="BO79" i="2"/>
  <c r="BM85" i="2"/>
  <c r="BR128" i="2"/>
  <c r="BD144" i="2"/>
  <c r="CD116" i="2"/>
  <c r="AJ185" i="2"/>
  <c r="BB76" i="2"/>
  <c r="BD45" i="2"/>
  <c r="BO17" i="2"/>
  <c r="P140" i="2"/>
  <c r="BQ161" i="2"/>
  <c r="BY108" i="2"/>
  <c r="BF194" i="2"/>
  <c r="BP181" i="2"/>
  <c r="BF158" i="2"/>
  <c r="BM194" i="2"/>
  <c r="BU194" i="2"/>
  <c r="BA160" i="2"/>
  <c r="BT177" i="2"/>
  <c r="BA99" i="2"/>
  <c r="BR71" i="2"/>
  <c r="AG67" i="2"/>
  <c r="BO128" i="2"/>
  <c r="BD10" i="2"/>
  <c r="Z170" i="2"/>
  <c r="BD120" i="2"/>
  <c r="CC92" i="2"/>
  <c r="AZ68" i="2"/>
  <c r="BX85" i="2"/>
  <c r="CF178" i="2"/>
  <c r="Q80" i="2"/>
  <c r="BQ196" i="2"/>
  <c r="R63" i="2"/>
  <c r="AA126" i="2"/>
  <c r="BQ20" i="2"/>
  <c r="BF15" i="2"/>
  <c r="BQ167" i="2"/>
  <c r="BY75" i="2"/>
  <c r="CD196" i="2"/>
  <c r="AF54" i="2"/>
  <c r="AT37" i="2"/>
  <c r="R88" i="2"/>
  <c r="CE81" i="2"/>
  <c r="Z177" i="2"/>
  <c r="Z105" i="2"/>
  <c r="CF98" i="2"/>
  <c r="AN180" i="2"/>
  <c r="BT114" i="2"/>
  <c r="CG56" i="2"/>
  <c r="AK188" i="2"/>
  <c r="AJ158" i="2"/>
  <c r="AF108" i="2"/>
  <c r="BB141" i="2"/>
  <c r="BH44" i="2"/>
  <c r="CE184" i="2"/>
  <c r="AQ141" i="2"/>
  <c r="CB119" i="2"/>
  <c r="AF126" i="2"/>
  <c r="BR182" i="2"/>
  <c r="AL62" i="2"/>
  <c r="BA25" i="2"/>
  <c r="BX196" i="2"/>
  <c r="AH88" i="2"/>
  <c r="BY80" i="2"/>
  <c r="AT20" i="2"/>
  <c r="BK157" i="2"/>
  <c r="AI124" i="2"/>
  <c r="AB67" i="2"/>
  <c r="BA6" i="2"/>
  <c r="AK138" i="2"/>
  <c r="Q173" i="2"/>
  <c r="AP116" i="2"/>
  <c r="AZ173" i="2"/>
  <c r="CC113" i="2"/>
  <c r="CA178" i="2"/>
  <c r="AG10" i="2"/>
  <c r="AV8" i="2"/>
  <c r="CH74" i="2"/>
  <c r="AJ105" i="2"/>
  <c r="BQ138" i="2"/>
  <c r="AP29" i="2"/>
  <c r="AQ99" i="2"/>
  <c r="BE110" i="2"/>
  <c r="AD27" i="2"/>
  <c r="AD63" i="2"/>
  <c r="AS114" i="2"/>
  <c r="AA138" i="2"/>
  <c r="BK153" i="2"/>
  <c r="BM135" i="2"/>
  <c r="AN81" i="2"/>
  <c r="BT82" i="2"/>
  <c r="CB66" i="2"/>
  <c r="Z181" i="2"/>
  <c r="AY62" i="2"/>
  <c r="BZ89" i="2"/>
  <c r="BB177" i="2"/>
  <c r="BO180" i="2"/>
  <c r="T142" i="2"/>
  <c r="AW11" i="2"/>
  <c r="BH97" i="2"/>
  <c r="BC171" i="2"/>
  <c r="BN21" i="2"/>
  <c r="BE143" i="2"/>
  <c r="CD162" i="2"/>
  <c r="AM183" i="2"/>
  <c r="AE78" i="2"/>
  <c r="AI78" i="2"/>
  <c r="BN117" i="2"/>
  <c r="AG9" i="2"/>
  <c r="BV159" i="2"/>
  <c r="BN118" i="2"/>
  <c r="CG13" i="2"/>
  <c r="P110" i="2"/>
  <c r="BX135" i="2"/>
  <c r="AA54" i="2"/>
  <c r="AQ186" i="2"/>
  <c r="CF56" i="2"/>
  <c r="AP55" i="2"/>
  <c r="AZ144" i="2"/>
  <c r="BM97" i="2"/>
  <c r="BA172" i="2"/>
  <c r="AQ36" i="2"/>
  <c r="BW93" i="2"/>
  <c r="AR153" i="2"/>
  <c r="AH100" i="2"/>
  <c r="BE54" i="2"/>
  <c r="BI37" i="2"/>
  <c r="BB86" i="2"/>
  <c r="BL107" i="2"/>
  <c r="BA132" i="2"/>
  <c r="AV93" i="2"/>
  <c r="BE26" i="2"/>
  <c r="BL146" i="2"/>
  <c r="BN37" i="2"/>
  <c r="AX67" i="2"/>
  <c r="BH75" i="2"/>
  <c r="CE73" i="2"/>
  <c r="BH133" i="2"/>
  <c r="BW134" i="2"/>
  <c r="AX195" i="2"/>
  <c r="CE146" i="2"/>
  <c r="AG72" i="2"/>
  <c r="BA75" i="2"/>
  <c r="AK156" i="2"/>
  <c r="AS113" i="2"/>
  <c r="T108" i="2"/>
  <c r="CG132" i="2"/>
  <c r="BJ59" i="2"/>
  <c r="AD89" i="2"/>
  <c r="CH53" i="2"/>
  <c r="AA69" i="2"/>
  <c r="CA108" i="2"/>
  <c r="BH186" i="2"/>
  <c r="BD189" i="2"/>
  <c r="AX172" i="2"/>
  <c r="AJ88" i="2"/>
  <c r="CF108" i="2"/>
  <c r="BE16" i="2"/>
  <c r="AY103" i="2"/>
  <c r="AL94" i="2"/>
  <c r="AK133" i="2"/>
  <c r="AD112" i="2"/>
  <c r="BA181" i="2"/>
  <c r="CA185" i="2"/>
  <c r="AQ35" i="2"/>
  <c r="AZ82" i="2"/>
  <c r="CH28" i="2"/>
  <c r="AR17" i="2"/>
  <c r="AN136" i="2"/>
  <c r="BR118" i="2"/>
  <c r="BB149" i="2"/>
  <c r="R121" i="2"/>
  <c r="AZ18" i="2"/>
  <c r="AF120" i="2"/>
  <c r="AU5" i="2"/>
  <c r="Y176" i="2"/>
  <c r="AU6" i="2"/>
  <c r="AI74" i="2"/>
  <c r="AD167" i="2"/>
  <c r="BT108" i="2"/>
  <c r="AW65" i="2"/>
  <c r="CF118" i="2"/>
  <c r="BQ119" i="2"/>
  <c r="AQ81" i="2"/>
  <c r="BY172" i="2"/>
  <c r="AU136" i="2"/>
  <c r="AB18" i="2"/>
  <c r="AP144" i="2"/>
  <c r="AM151" i="2"/>
  <c r="BS84" i="2"/>
  <c r="BX95" i="2"/>
  <c r="CF129" i="2"/>
  <c r="BR98" i="2"/>
  <c r="CC78" i="2"/>
  <c r="S169" i="2"/>
  <c r="BE132" i="2"/>
  <c r="S90" i="2"/>
  <c r="BP56" i="2"/>
  <c r="AV62" i="2"/>
  <c r="AT102" i="2"/>
  <c r="AN50" i="2"/>
  <c r="AT179" i="2"/>
  <c r="R79" i="2"/>
  <c r="AM187" i="2"/>
  <c r="AC30" i="2"/>
  <c r="BL111" i="2"/>
  <c r="AM38" i="2"/>
  <c r="BV71" i="2"/>
  <c r="BH43" i="2"/>
  <c r="BT62" i="2"/>
  <c r="AP23" i="2"/>
  <c r="AV47" i="2"/>
  <c r="AA91" i="2"/>
  <c r="AS177" i="2"/>
  <c r="AY134" i="2"/>
  <c r="BK36" i="2"/>
  <c r="AZ23" i="2"/>
  <c r="AV127" i="2"/>
  <c r="AL111" i="2"/>
  <c r="AF19" i="2"/>
  <c r="AI174" i="2"/>
  <c r="AB127" i="2"/>
  <c r="BY34" i="2"/>
  <c r="BE8" i="2"/>
  <c r="AR119" i="2"/>
  <c r="CD123" i="2"/>
  <c r="AN5" i="2"/>
  <c r="AY117" i="2"/>
  <c r="BE141" i="2"/>
  <c r="AG43" i="2"/>
  <c r="AV41" i="2"/>
  <c r="AL90" i="2"/>
  <c r="AZ26" i="2"/>
  <c r="BY126" i="2"/>
  <c r="BI100" i="2"/>
  <c r="BR15" i="2"/>
  <c r="AS135" i="2"/>
  <c r="BN138" i="2"/>
  <c r="BH23" i="2"/>
  <c r="AW5" i="2"/>
  <c r="BC130" i="2"/>
  <c r="BM11" i="2"/>
  <c r="AF56" i="2"/>
  <c r="AX47" i="2"/>
  <c r="CE152" i="2"/>
  <c r="AR101" i="2"/>
  <c r="AH58" i="2"/>
  <c r="AI105" i="2"/>
  <c r="R116" i="2"/>
  <c r="AN9" i="2"/>
  <c r="BR185" i="2"/>
  <c r="AD61" i="2"/>
  <c r="T185" i="2"/>
  <c r="AA20" i="2"/>
  <c r="AU72" i="2"/>
  <c r="BD88" i="2"/>
  <c r="AV32" i="2"/>
  <c r="AD18" i="2"/>
  <c r="BQ106" i="2"/>
  <c r="CC128" i="2"/>
  <c r="BB83" i="2"/>
  <c r="BE62" i="2"/>
  <c r="Q117" i="2"/>
  <c r="BZ101" i="2"/>
  <c r="CB34" i="2"/>
  <c r="BL172" i="2"/>
  <c r="CD63" i="2"/>
  <c r="AS139" i="2"/>
  <c r="AH13" i="2"/>
  <c r="BW60" i="2"/>
  <c r="BX67" i="2"/>
  <c r="BK16" i="2"/>
  <c r="BF146" i="2"/>
  <c r="AU145" i="2"/>
  <c r="BK46" i="2"/>
  <c r="BF53" i="2"/>
  <c r="AT109" i="2"/>
  <c r="BS96" i="2"/>
  <c r="S68" i="2"/>
  <c r="BA176" i="2"/>
  <c r="BD21" i="2"/>
  <c r="BF187" i="2"/>
  <c r="BA118" i="2"/>
  <c r="AP139" i="2"/>
  <c r="AJ116" i="2"/>
  <c r="AO195" i="2"/>
  <c r="BC39" i="2"/>
  <c r="Y30" i="2"/>
  <c r="AM69" i="2"/>
  <c r="BB119" i="2"/>
  <c r="BO26" i="2"/>
  <c r="CB36" i="2"/>
  <c r="AI69" i="2"/>
  <c r="BY144" i="2"/>
  <c r="BC34" i="2"/>
  <c r="AJ118" i="2"/>
  <c r="AF45" i="2"/>
  <c r="AU196" i="2"/>
  <c r="T195" i="2"/>
  <c r="AW42" i="2"/>
  <c r="BF101" i="2"/>
  <c r="AJ157" i="2"/>
  <c r="AT182" i="2"/>
  <c r="BO175" i="2"/>
  <c r="BF39" i="2"/>
  <c r="R110" i="2"/>
  <c r="Y86" i="2"/>
  <c r="BI24" i="2"/>
  <c r="CA86" i="2"/>
  <c r="CF174" i="2"/>
  <c r="BW73" i="2"/>
  <c r="AI152" i="2"/>
  <c r="BC155" i="2"/>
  <c r="BU127" i="2"/>
  <c r="AE54" i="2"/>
  <c r="AE50" i="2"/>
  <c r="AD73" i="2"/>
  <c r="CG39" i="2"/>
  <c r="Y123" i="2"/>
  <c r="BV125" i="2"/>
  <c r="BR99" i="2"/>
  <c r="AS20" i="2"/>
  <c r="CG17" i="2"/>
  <c r="BQ29" i="2"/>
  <c r="AH137" i="2"/>
  <c r="AC148" i="2"/>
  <c r="AD159" i="2"/>
  <c r="AN128" i="2"/>
  <c r="AH48" i="2"/>
  <c r="AP74" i="2"/>
  <c r="AN20" i="2"/>
  <c r="AH47" i="2"/>
  <c r="BX113" i="2"/>
  <c r="BH61" i="2"/>
  <c r="BS41" i="2"/>
  <c r="AQ147" i="2"/>
  <c r="AG170" i="2"/>
  <c r="BI172" i="2"/>
  <c r="O159" i="2"/>
  <c r="CA42" i="2"/>
  <c r="Q179" i="2"/>
  <c r="CC32" i="2"/>
  <c r="CH85" i="2"/>
  <c r="R118" i="2"/>
  <c r="AL116" i="2"/>
  <c r="AC29" i="2"/>
  <c r="AC186" i="2"/>
  <c r="R76" i="2"/>
  <c r="CA71" i="2"/>
  <c r="BZ111" i="2"/>
  <c r="AK60" i="2"/>
  <c r="U184" i="2"/>
  <c r="BP63" i="2"/>
  <c r="AH110" i="2"/>
  <c r="BH104" i="2"/>
  <c r="BG92" i="2"/>
  <c r="T176" i="2"/>
  <c r="AM173" i="2"/>
  <c r="S94" i="2"/>
  <c r="AI93" i="2"/>
  <c r="AN10" i="2"/>
  <c r="Q134" i="2"/>
  <c r="BA22" i="2"/>
  <c r="BY151" i="2"/>
  <c r="BK107" i="2"/>
  <c r="AQ149" i="2"/>
  <c r="AB133" i="2"/>
  <c r="AJ117" i="2"/>
  <c r="BG20" i="2"/>
  <c r="CF63" i="2"/>
  <c r="R170" i="2"/>
  <c r="AW68" i="2"/>
  <c r="BM141" i="2"/>
  <c r="AI88" i="2"/>
  <c r="CE83" i="2"/>
  <c r="W149" i="2"/>
  <c r="AC77" i="2"/>
  <c r="BH111" i="2"/>
  <c r="BY18" i="2"/>
  <c r="BJ13" i="2"/>
  <c r="AB87" i="2"/>
  <c r="BT110" i="2"/>
  <c r="AZ5" i="2"/>
  <c r="R17" i="2"/>
  <c r="BI58" i="2"/>
  <c r="BX41" i="2"/>
  <c r="BH128" i="2"/>
  <c r="AC66" i="2"/>
  <c r="BF36" i="2"/>
  <c r="BA173" i="2"/>
  <c r="AS109" i="2"/>
  <c r="Y31" i="2"/>
  <c r="BB131" i="2"/>
  <c r="AP32" i="2"/>
  <c r="AX5" i="2"/>
  <c r="BC94" i="2"/>
  <c r="CE56" i="2"/>
  <c r="AF28" i="2"/>
  <c r="AW67" i="2"/>
  <c r="AN80" i="2"/>
  <c r="CD29" i="2"/>
  <c r="CC153" i="2"/>
  <c r="CF144" i="2"/>
  <c r="R137" i="2"/>
  <c r="BF54" i="2"/>
  <c r="AM61" i="2"/>
  <c r="BM143" i="2"/>
  <c r="BH65" i="2"/>
  <c r="BD85" i="2"/>
  <c r="AL38" i="2"/>
  <c r="AP56" i="2"/>
  <c r="CB9" i="2"/>
  <c r="Y173" i="2"/>
  <c r="BL117" i="2"/>
  <c r="S72" i="2"/>
  <c r="AC67" i="2"/>
  <c r="AE55" i="2"/>
  <c r="AV53" i="2"/>
  <c r="CC96" i="2"/>
  <c r="BR86" i="2"/>
  <c r="CG73" i="2"/>
  <c r="AJ91" i="2"/>
  <c r="CH185" i="2"/>
  <c r="AO151" i="2"/>
  <c r="AQ24" i="2"/>
  <c r="BC144" i="2"/>
  <c r="BW132" i="2"/>
  <c r="BQ168" i="2"/>
  <c r="BL16" i="2"/>
  <c r="BN71" i="2"/>
  <c r="BQ89" i="2"/>
  <c r="AT178" i="2"/>
  <c r="BZ104" i="2"/>
  <c r="BK88" i="2"/>
  <c r="BL42" i="2"/>
  <c r="BP59" i="2"/>
  <c r="AP127" i="2"/>
  <c r="BN164" i="2"/>
  <c r="CC123" i="2"/>
  <c r="CH79" i="2"/>
  <c r="AZ146" i="2"/>
  <c r="BY91" i="2"/>
  <c r="BY136" i="2"/>
  <c r="O175" i="2"/>
  <c r="CE33" i="2"/>
  <c r="P136" i="2"/>
  <c r="P142" i="2"/>
  <c r="AT32" i="2"/>
  <c r="BJ167" i="2"/>
  <c r="CC147" i="2"/>
  <c r="S95" i="2"/>
  <c r="CF12" i="2"/>
  <c r="AT154" i="2"/>
  <c r="AO22" i="2"/>
  <c r="AL149" i="2"/>
  <c r="BO50" i="2"/>
  <c r="BK139" i="2"/>
  <c r="BC103" i="2"/>
  <c r="AU148" i="2"/>
  <c r="AK159" i="2"/>
  <c r="AZ133" i="2"/>
  <c r="AW103" i="2"/>
  <c r="CH113" i="2"/>
  <c r="AN14" i="2"/>
  <c r="BF52" i="2"/>
  <c r="BK89" i="2"/>
  <c r="AP42" i="2"/>
  <c r="BZ10" i="2"/>
  <c r="AS130" i="2"/>
  <c r="BR148" i="2"/>
  <c r="BM87" i="2"/>
  <c r="AM66" i="2"/>
  <c r="AB60" i="2"/>
  <c r="BA35" i="2"/>
  <c r="AC146" i="2"/>
  <c r="BB17" i="2"/>
  <c r="BR62" i="2"/>
  <c r="Q100" i="2"/>
  <c r="CB39" i="2"/>
  <c r="BW115" i="2"/>
  <c r="BY124" i="2"/>
  <c r="BA171" i="2"/>
  <c r="AF25" i="2"/>
  <c r="AG96" i="2"/>
  <c r="BD98" i="2"/>
  <c r="AP6" i="2"/>
  <c r="BD95" i="2"/>
  <c r="AJ165" i="2"/>
  <c r="AL136" i="2"/>
  <c r="CH142" i="2"/>
  <c r="R96" i="2"/>
  <c r="BW50" i="2"/>
  <c r="AB72" i="2"/>
  <c r="BO31" i="2"/>
  <c r="BK81" i="2"/>
  <c r="AL92" i="2"/>
  <c r="CB126" i="2"/>
  <c r="BV9" i="2"/>
  <c r="BQ171" i="2"/>
  <c r="O173" i="2"/>
  <c r="AM105" i="2"/>
  <c r="O89" i="2"/>
  <c r="CC114" i="2"/>
  <c r="BN14" i="2"/>
  <c r="AL96" i="2"/>
  <c r="S179" i="2"/>
  <c r="BD133" i="2"/>
  <c r="AR116" i="2"/>
  <c r="BO82" i="2"/>
  <c r="Z168" i="2"/>
  <c r="AG164" i="2"/>
  <c r="BT86" i="2"/>
  <c r="CE137" i="2"/>
  <c r="AW114" i="2"/>
  <c r="AY23" i="2"/>
  <c r="AI64" i="2"/>
  <c r="AE169" i="2"/>
  <c r="BN38" i="2"/>
  <c r="AK146" i="2"/>
  <c r="AK108" i="2"/>
  <c r="CE10" i="2"/>
  <c r="BM81" i="2"/>
  <c r="AU146" i="2"/>
  <c r="BN11" i="2"/>
  <c r="AU63" i="2"/>
  <c r="BF20" i="2"/>
  <c r="BU97" i="2"/>
  <c r="AF27" i="2"/>
  <c r="S52" i="2"/>
  <c r="AU157" i="2"/>
  <c r="BH22" i="2"/>
  <c r="CG186" i="2"/>
  <c r="AD75" i="2"/>
  <c r="AH9" i="2"/>
  <c r="AM91" i="2"/>
  <c r="BI178" i="2"/>
  <c r="BY103" i="2"/>
  <c r="CG30" i="2"/>
  <c r="CF164" i="2"/>
  <c r="BE94" i="2"/>
  <c r="BG154" i="2"/>
  <c r="AF92" i="2"/>
  <c r="BX33" i="2"/>
  <c r="BI28" i="2"/>
  <c r="BS83" i="2"/>
  <c r="BW23" i="2"/>
  <c r="BO41" i="2"/>
  <c r="AF37" i="2"/>
  <c r="AN160" i="2"/>
  <c r="CE25" i="2"/>
  <c r="CH124" i="2"/>
  <c r="BY79" i="2"/>
  <c r="BR104" i="2"/>
  <c r="AZ69" i="2"/>
  <c r="AV135" i="2"/>
  <c r="AQ101" i="2"/>
  <c r="CE44" i="2"/>
  <c r="AE111" i="2"/>
  <c r="CE108" i="2"/>
  <c r="CH135" i="2"/>
  <c r="O183" i="2"/>
  <c r="BP161" i="2"/>
  <c r="BV7" i="2"/>
  <c r="BO150" i="2"/>
  <c r="BL122" i="2"/>
  <c r="CH100" i="2"/>
  <c r="P96" i="2"/>
  <c r="CG54" i="2"/>
  <c r="AP103" i="2"/>
  <c r="BG29" i="2"/>
  <c r="AF130" i="2"/>
  <c r="BW31" i="2"/>
  <c r="S100" i="2"/>
  <c r="AV43" i="2"/>
  <c r="AW135" i="2"/>
  <c r="AN35" i="2"/>
  <c r="CG60" i="2"/>
  <c r="AY111" i="2"/>
  <c r="CC48" i="2"/>
  <c r="BL67" i="2"/>
  <c r="BE189" i="2"/>
  <c r="CH39" i="2"/>
  <c r="S109" i="2"/>
  <c r="BJ67" i="2"/>
  <c r="CC8" i="2"/>
  <c r="BQ136" i="2"/>
  <c r="BV196" i="2"/>
  <c r="BW106" i="2"/>
  <c r="AF29" i="2"/>
  <c r="AP173" i="2"/>
  <c r="AJ64" i="2"/>
  <c r="AA167" i="2"/>
  <c r="BK34" i="2"/>
  <c r="BB7" i="2"/>
  <c r="Y136" i="2"/>
  <c r="AF41" i="2"/>
  <c r="BX15" i="2"/>
  <c r="R112" i="2"/>
  <c r="AD47" i="2"/>
  <c r="AI104" i="2"/>
  <c r="AS79" i="2"/>
  <c r="AI186" i="2"/>
  <c r="BN135" i="2"/>
  <c r="BG117" i="2"/>
  <c r="AS52" i="2"/>
  <c r="AH75" i="2"/>
  <c r="O169" i="2"/>
  <c r="AS156" i="2"/>
  <c r="BD136" i="2"/>
  <c r="AL139" i="2"/>
  <c r="AV173" i="2"/>
  <c r="P145" i="2"/>
  <c r="AD147" i="2"/>
  <c r="AG188" i="2"/>
  <c r="AL121" i="2"/>
  <c r="BW144" i="2"/>
  <c r="BB91" i="2"/>
  <c r="AL152" i="2"/>
  <c r="BV20" i="2"/>
  <c r="Q98" i="2"/>
  <c r="AS37" i="2"/>
  <c r="AN123" i="2"/>
  <c r="BE55" i="2"/>
  <c r="AT56" i="2"/>
  <c r="CH80" i="2"/>
  <c r="T124" i="2"/>
  <c r="AY114" i="2"/>
  <c r="CC69" i="2"/>
  <c r="BS30" i="2"/>
  <c r="AY72" i="2"/>
  <c r="AG183" i="2"/>
  <c r="AA13" i="2"/>
  <c r="AR126" i="2"/>
  <c r="AN43" i="2"/>
  <c r="AY80" i="2"/>
  <c r="AZ46" i="2"/>
  <c r="BR138" i="2"/>
  <c r="AM81" i="2"/>
  <c r="AP72" i="2"/>
  <c r="AN57" i="2"/>
  <c r="BC116" i="2"/>
  <c r="AP185" i="2"/>
  <c r="AY181" i="2"/>
  <c r="CG76" i="2"/>
  <c r="CD82" i="2"/>
  <c r="AB26" i="2"/>
  <c r="BC110" i="2"/>
  <c r="BP129" i="2"/>
  <c r="AH120" i="2"/>
  <c r="U153" i="2"/>
  <c r="BH45" i="2"/>
  <c r="R41" i="2"/>
  <c r="AA49" i="2"/>
  <c r="BC91" i="2"/>
  <c r="S97" i="2"/>
  <c r="Y95" i="2"/>
  <c r="BH159" i="2"/>
  <c r="AQ43" i="2"/>
  <c r="BD148" i="2"/>
  <c r="CD119" i="2"/>
  <c r="BP68" i="2"/>
  <c r="AI61" i="2"/>
  <c r="AG70" i="2"/>
  <c r="BO151" i="2"/>
  <c r="BX102" i="2"/>
  <c r="AK49" i="2"/>
  <c r="AG120" i="2"/>
  <c r="AJ6" i="2"/>
  <c r="BG77" i="2"/>
  <c r="AR74" i="2"/>
  <c r="BK67" i="2"/>
  <c r="BK173" i="2"/>
  <c r="BY38" i="2"/>
  <c r="BB52" i="2"/>
  <c r="AB157" i="2"/>
  <c r="AA112" i="2"/>
  <c r="AV58" i="2"/>
  <c r="AV185" i="2"/>
  <c r="Z17" i="2"/>
  <c r="AP63" i="2"/>
  <c r="AI42" i="2"/>
  <c r="BM154" i="2"/>
  <c r="BX123" i="2"/>
  <c r="Z115" i="2"/>
  <c r="AL22" i="2"/>
  <c r="BG70" i="2"/>
  <c r="AN79" i="2"/>
  <c r="CF115" i="2"/>
  <c r="AW33" i="2"/>
  <c r="CG24" i="2"/>
  <c r="AK11" i="2"/>
  <c r="AR15" i="2"/>
  <c r="AS82" i="2"/>
  <c r="AT9" i="2"/>
  <c r="BM126" i="2"/>
  <c r="AU99" i="2"/>
  <c r="BR41" i="2"/>
  <c r="CD28" i="2"/>
  <c r="AI98" i="2"/>
  <c r="BS78" i="2"/>
  <c r="W159" i="2"/>
  <c r="AE92" i="2"/>
  <c r="O189" i="2"/>
  <c r="BM108" i="2"/>
  <c r="AN137" i="2"/>
  <c r="AQ183" i="2"/>
  <c r="BW34" i="2"/>
  <c r="BY12" i="2"/>
  <c r="AQ146" i="2"/>
  <c r="BF83" i="2"/>
  <c r="BA85" i="2"/>
  <c r="BR42" i="2"/>
  <c r="CC121" i="2"/>
  <c r="BB187" i="2"/>
  <c r="CD16" i="2"/>
  <c r="BN166" i="2"/>
  <c r="R55" i="2"/>
  <c r="Y148" i="2"/>
  <c r="BH88" i="2"/>
  <c r="BW113" i="2"/>
  <c r="CA96" i="2"/>
  <c r="CH72" i="2"/>
  <c r="T118" i="2"/>
  <c r="CF101" i="2"/>
  <c r="R61" i="2"/>
  <c r="BK87" i="2"/>
  <c r="BD142" i="2"/>
  <c r="S39" i="2"/>
  <c r="BW22" i="2"/>
  <c r="BZ69" i="2"/>
  <c r="BI92" i="2"/>
  <c r="BV184" i="2"/>
  <c r="BI102" i="2"/>
  <c r="CD85" i="2"/>
  <c r="BN119" i="2"/>
  <c r="CF75" i="2"/>
  <c r="AE189" i="2"/>
  <c r="AS39" i="2"/>
  <c r="BM184" i="2"/>
  <c r="BR195" i="2"/>
  <c r="Z146" i="2"/>
  <c r="AQ42" i="2"/>
  <c r="BQ62" i="2"/>
  <c r="AX88" i="2"/>
  <c r="BM159" i="2"/>
  <c r="BB66" i="2"/>
  <c r="AR118" i="2"/>
  <c r="S127" i="2"/>
  <c r="BJ106" i="2"/>
  <c r="AZ183" i="2"/>
  <c r="BV25" i="2"/>
  <c r="BJ126" i="2"/>
  <c r="T94" i="2"/>
  <c r="AF111" i="2"/>
  <c r="AF149" i="2"/>
  <c r="CF92" i="2"/>
  <c r="AI43" i="2"/>
  <c r="CC107" i="2"/>
  <c r="AM76" i="2"/>
  <c r="AF43" i="2"/>
  <c r="BG189" i="2"/>
  <c r="BQ55" i="2"/>
  <c r="AO68" i="2"/>
  <c r="CG137" i="2"/>
  <c r="BL132" i="2"/>
  <c r="BV56" i="2"/>
  <c r="AU117" i="2"/>
  <c r="BR168" i="2"/>
  <c r="BN17" i="2"/>
  <c r="BY146" i="2"/>
  <c r="CH108" i="2"/>
  <c r="BJ183" i="2"/>
  <c r="BB93" i="2"/>
  <c r="BK72" i="2"/>
  <c r="AO11" i="2"/>
  <c r="Z147" i="2"/>
  <c r="BX109" i="2"/>
  <c r="U146" i="2"/>
  <c r="AQ20" i="2"/>
  <c r="BO35" i="2"/>
  <c r="AN6" i="2"/>
  <c r="Y79" i="2"/>
  <c r="BT39" i="2"/>
  <c r="AL46" i="2"/>
  <c r="BU87" i="2"/>
  <c r="CC63" i="2"/>
  <c r="R131" i="2"/>
  <c r="U180" i="2"/>
  <c r="CH76" i="2"/>
  <c r="BN78" i="2"/>
  <c r="CB165" i="2"/>
  <c r="BN25" i="2"/>
  <c r="S78" i="2"/>
  <c r="AK172" i="2"/>
  <c r="BZ36" i="2"/>
  <c r="BT77" i="2"/>
  <c r="BR37" i="2"/>
  <c r="AT114" i="2"/>
  <c r="AV125" i="2"/>
  <c r="BD15" i="2"/>
  <c r="BJ40" i="2"/>
  <c r="AT13" i="2"/>
  <c r="AX162" i="2"/>
  <c r="BV16" i="2"/>
  <c r="BM150" i="2"/>
  <c r="BS39" i="2"/>
  <c r="AY97" i="2"/>
  <c r="BJ158" i="2"/>
  <c r="AA114" i="2"/>
  <c r="CE141" i="2"/>
  <c r="AW165" i="2"/>
  <c r="BZ39" i="2"/>
  <c r="BF118" i="2"/>
  <c r="BT89" i="2"/>
  <c r="BQ37" i="2"/>
  <c r="AE17" i="2"/>
  <c r="R58" i="2"/>
  <c r="BE118" i="2"/>
  <c r="AT113" i="2"/>
  <c r="U173" i="2"/>
  <c r="CH151" i="2"/>
  <c r="BL96" i="2"/>
  <c r="Q187" i="2"/>
  <c r="BC117" i="2"/>
  <c r="AN121" i="2"/>
  <c r="CG18" i="2"/>
  <c r="AP31" i="2"/>
  <c r="AV178" i="2"/>
  <c r="CA118" i="2"/>
  <c r="AI116" i="2"/>
  <c r="AD41" i="2"/>
  <c r="CF170" i="2"/>
  <c r="CG63" i="2"/>
  <c r="AU95" i="2"/>
  <c r="BZ22" i="2"/>
  <c r="BX30" i="2"/>
  <c r="AA61" i="2"/>
  <c r="AI84" i="2"/>
  <c r="BU21" i="2"/>
  <c r="BU101" i="2"/>
  <c r="BY109" i="2"/>
  <c r="BS93" i="2"/>
  <c r="AA176" i="2"/>
  <c r="CC41" i="2"/>
  <c r="T80" i="2"/>
  <c r="BU124" i="2"/>
  <c r="AF87" i="2"/>
  <c r="BQ90" i="2"/>
  <c r="BV10" i="2"/>
  <c r="AS61" i="2"/>
  <c r="BC49" i="2"/>
  <c r="AU92" i="2"/>
  <c r="AZ102" i="2"/>
  <c r="AQ174" i="2"/>
  <c r="AI163" i="2"/>
  <c r="T110" i="2"/>
  <c r="AW143" i="2"/>
  <c r="BC62" i="2"/>
  <c r="Z86" i="2"/>
  <c r="S73" i="2"/>
  <c r="AA81" i="2"/>
  <c r="BF71" i="2"/>
  <c r="CH44" i="2"/>
  <c r="W166" i="2"/>
  <c r="BE49" i="2"/>
  <c r="Q75" i="2"/>
  <c r="CH111" i="2"/>
  <c r="CF15" i="2"/>
  <c r="AA29" i="2"/>
  <c r="AV88" i="2"/>
  <c r="AF11" i="2"/>
  <c r="AU116" i="2"/>
  <c r="BW137" i="2"/>
  <c r="AI149" i="2"/>
  <c r="AL135" i="2"/>
  <c r="T119" i="2"/>
  <c r="BI57" i="2"/>
  <c r="CH35" i="2"/>
  <c r="BU175" i="2"/>
  <c r="T149" i="2"/>
  <c r="BQ6" i="2"/>
  <c r="Z153" i="2"/>
  <c r="U138" i="2"/>
  <c r="CH186" i="2"/>
  <c r="O171" i="2"/>
  <c r="BZ152" i="2"/>
  <c r="AO172" i="2"/>
  <c r="BB46" i="2"/>
  <c r="AK109" i="2"/>
  <c r="P128" i="2"/>
  <c r="AW146" i="2"/>
  <c r="R163" i="2"/>
  <c r="BP131" i="2"/>
  <c r="CF80" i="2"/>
  <c r="CG127" i="2"/>
  <c r="BZ154" i="2"/>
  <c r="BR27" i="2"/>
  <c r="AG78" i="2"/>
  <c r="BP183" i="2"/>
  <c r="AD177" i="2"/>
  <c r="AS166" i="2"/>
  <c r="AR37" i="2"/>
  <c r="AC143" i="2"/>
  <c r="AI179" i="2"/>
  <c r="AN118" i="2"/>
  <c r="BW130" i="2"/>
  <c r="AF187" i="2"/>
  <c r="CD97" i="2"/>
  <c r="CH165" i="2"/>
  <c r="AS40" i="2"/>
  <c r="AM27" i="2"/>
  <c r="CF127" i="2"/>
  <c r="AL15" i="2"/>
  <c r="AK87" i="2"/>
  <c r="AB21" i="2"/>
  <c r="Z142" i="2"/>
  <c r="BF80" i="2"/>
  <c r="BN123" i="2"/>
  <c r="AQ65" i="2"/>
  <c r="BW110" i="2"/>
  <c r="AC115" i="2"/>
  <c r="AA111" i="2"/>
  <c r="BS72" i="2"/>
  <c r="BL90" i="2"/>
  <c r="AK30" i="2"/>
  <c r="CA68" i="2"/>
  <c r="BZ128" i="2"/>
  <c r="AV45" i="2"/>
  <c r="BZ106" i="2"/>
  <c r="AU89" i="2"/>
  <c r="R148" i="2"/>
  <c r="AZ9" i="2"/>
  <c r="BN51" i="2"/>
  <c r="BS167" i="2"/>
  <c r="Z40" i="2"/>
  <c r="BW131" i="2"/>
  <c r="AV94" i="2"/>
  <c r="AP17" i="2"/>
  <c r="S55" i="2"/>
  <c r="CA182" i="2"/>
  <c r="AL85" i="2"/>
  <c r="AY171" i="2"/>
  <c r="CG99" i="2"/>
  <c r="Q180" i="2"/>
  <c r="Y18" i="2"/>
  <c r="U182" i="2"/>
  <c r="BW114" i="2"/>
  <c r="AQ153" i="2"/>
  <c r="BP138" i="2"/>
  <c r="BQ33" i="2"/>
  <c r="AH123" i="2"/>
  <c r="AJ180" i="2"/>
  <c r="AC166" i="2"/>
  <c r="AQ122" i="2"/>
  <c r="BC150" i="2"/>
  <c r="U169" i="2"/>
  <c r="AK175" i="2"/>
  <c r="BB31" i="2"/>
  <c r="AK123" i="2"/>
  <c r="Z28" i="2"/>
  <c r="BP12" i="2"/>
  <c r="CC34" i="2"/>
  <c r="AX44" i="2"/>
  <c r="AD95" i="2"/>
  <c r="AN138" i="2"/>
  <c r="Y118" i="2"/>
  <c r="AS118" i="2"/>
  <c r="BA60" i="2"/>
  <c r="S69" i="2"/>
  <c r="AA125" i="2"/>
  <c r="R32" i="2"/>
  <c r="BB155" i="2"/>
  <c r="Q163" i="2"/>
  <c r="BG97" i="2"/>
  <c r="BQ179" i="2"/>
  <c r="Y15" i="2"/>
  <c r="BX173" i="2"/>
  <c r="AI175" i="2"/>
  <c r="AR130" i="2"/>
  <c r="BX181" i="2"/>
  <c r="CB59" i="2"/>
  <c r="BT19" i="2"/>
  <c r="AP121" i="2"/>
  <c r="AO72" i="2"/>
  <c r="BV50" i="2"/>
  <c r="Z72" i="2"/>
  <c r="CF90" i="2"/>
  <c r="Y92" i="2"/>
  <c r="AQ17" i="2"/>
  <c r="AN84" i="2"/>
  <c r="AZ153" i="2"/>
  <c r="AQ19" i="2"/>
  <c r="CH131" i="2"/>
  <c r="AI111" i="2"/>
  <c r="CG20" i="2"/>
  <c r="AX11" i="2"/>
  <c r="BM92" i="2"/>
  <c r="BY100" i="2"/>
  <c r="AO16" i="2"/>
  <c r="AA101" i="2"/>
  <c r="AK54" i="2"/>
  <c r="AC5" i="2"/>
  <c r="BM120" i="2"/>
  <c r="AK35" i="2"/>
  <c r="CA134" i="2"/>
  <c r="AS161" i="2"/>
  <c r="O133" i="2"/>
  <c r="BC50" i="2"/>
  <c r="AA105" i="2"/>
  <c r="AS164" i="2"/>
  <c r="AN64" i="2"/>
  <c r="AW168" i="2"/>
  <c r="CE59" i="2"/>
  <c r="AC69" i="2"/>
  <c r="T98" i="2"/>
  <c r="AM80" i="2"/>
  <c r="AH177" i="2"/>
  <c r="BZ66" i="2"/>
  <c r="BL148" i="2"/>
  <c r="BR105" i="2"/>
  <c r="AE101" i="2"/>
  <c r="CG78" i="2"/>
  <c r="AZ115" i="2"/>
  <c r="BF183" i="2"/>
  <c r="AD154" i="2"/>
  <c r="BE154" i="2"/>
  <c r="CB160" i="2"/>
  <c r="BN109" i="2"/>
  <c r="AS85" i="2"/>
  <c r="CB63" i="2"/>
  <c r="AV183" i="2"/>
  <c r="BP121" i="2"/>
  <c r="CA28" i="2"/>
  <c r="BM21" i="2"/>
  <c r="CG178" i="2"/>
  <c r="AB138" i="2"/>
  <c r="BX128" i="2"/>
  <c r="BZ50" i="2"/>
  <c r="CA153" i="2"/>
  <c r="BP132" i="2"/>
  <c r="BP149" i="2"/>
  <c r="BL127" i="2"/>
  <c r="CA149" i="2"/>
  <c r="AM94" i="2"/>
  <c r="AJ164" i="2"/>
  <c r="AC169" i="2"/>
  <c r="BG110" i="2"/>
  <c r="R134" i="2"/>
  <c r="BZ119" i="2"/>
  <c r="AI114" i="2"/>
  <c r="BZ49" i="2"/>
  <c r="Q119" i="2"/>
  <c r="AF50" i="2"/>
  <c r="BJ8" i="2"/>
  <c r="CE124" i="2"/>
  <c r="AE21" i="2"/>
  <c r="CA158" i="2"/>
  <c r="AZ65" i="2"/>
  <c r="CE37" i="2"/>
  <c r="BW127" i="2"/>
  <c r="CB142" i="2"/>
  <c r="BH129" i="2"/>
  <c r="AC24" i="2"/>
  <c r="BQ78" i="2"/>
  <c r="AM122" i="2"/>
  <c r="AB149" i="2"/>
  <c r="CA103" i="2"/>
  <c r="BO182" i="2"/>
  <c r="BX169" i="2"/>
  <c r="CA92" i="2"/>
  <c r="O196" i="2"/>
  <c r="AM195" i="2"/>
  <c r="CE26" i="2"/>
  <c r="AH155" i="2"/>
  <c r="BD138" i="2"/>
  <c r="AN115" i="2"/>
  <c r="BX71" i="2"/>
  <c r="AF119" i="2"/>
  <c r="AT103" i="2"/>
  <c r="BM166" i="2"/>
  <c r="BB26" i="2"/>
  <c r="Q178" i="2"/>
  <c r="BL87" i="2"/>
  <c r="BX125" i="2"/>
  <c r="BQ188" i="2"/>
  <c r="BC53" i="2"/>
  <c r="AP120" i="2"/>
  <c r="BY166" i="2"/>
  <c r="CE120" i="2"/>
  <c r="CF13" i="2"/>
  <c r="AM144" i="2"/>
  <c r="BN103" i="2"/>
  <c r="AX131" i="2"/>
  <c r="BH86" i="2"/>
  <c r="BZ97" i="2"/>
  <c r="AG144" i="2"/>
  <c r="AI94" i="2"/>
  <c r="AY177" i="2"/>
  <c r="BW46" i="2"/>
  <c r="CA130" i="2"/>
  <c r="CD120" i="2"/>
  <c r="BP80" i="2"/>
  <c r="AA66" i="2"/>
  <c r="CG195" i="2"/>
  <c r="AO165" i="2"/>
  <c r="AM23" i="2"/>
  <c r="O150" i="2"/>
  <c r="BA114" i="2"/>
  <c r="BP106" i="2"/>
  <c r="BT10" i="2"/>
  <c r="BI115" i="2"/>
  <c r="BR87" i="2"/>
  <c r="AA59" i="2"/>
  <c r="CA21" i="2"/>
  <c r="BJ60" i="2"/>
  <c r="BJ148" i="2"/>
  <c r="BC177" i="2"/>
  <c r="AK57" i="2"/>
  <c r="AD25" i="2"/>
  <c r="BP187" i="2"/>
  <c r="BW138" i="2"/>
  <c r="AR72" i="2"/>
  <c r="CD56" i="2"/>
  <c r="AZ10" i="2"/>
  <c r="R59" i="2"/>
  <c r="AC103" i="2"/>
  <c r="AF175" i="2"/>
  <c r="BX69" i="2"/>
  <c r="BB45" i="2"/>
  <c r="BF74" i="2"/>
  <c r="BN83" i="2"/>
  <c r="BE21" i="2"/>
  <c r="BX51" i="2"/>
  <c r="AK58" i="2"/>
  <c r="CA93" i="2"/>
  <c r="AX167" i="2"/>
  <c r="Z162" i="2"/>
  <c r="CC173" i="2"/>
  <c r="BI10" i="2"/>
  <c r="BL10" i="2"/>
  <c r="AT31" i="2"/>
  <c r="AD109" i="2"/>
  <c r="BV52" i="2"/>
  <c r="AL101" i="2"/>
  <c r="AP132" i="2"/>
  <c r="BG60" i="2"/>
  <c r="AX141" i="2"/>
  <c r="CH99" i="2"/>
  <c r="AB41" i="2"/>
  <c r="BH80" i="2"/>
  <c r="BS70" i="2"/>
  <c r="T131" i="2"/>
  <c r="AD54" i="2"/>
  <c r="AQ157" i="2"/>
  <c r="R22" i="2"/>
  <c r="BD176" i="2"/>
  <c r="P99" i="2"/>
  <c r="W172" i="2"/>
  <c r="AK85" i="2"/>
  <c r="BM74" i="2"/>
  <c r="CH88" i="2"/>
  <c r="CG44" i="2"/>
  <c r="S164" i="2"/>
  <c r="BU156" i="2"/>
  <c r="AN91" i="2"/>
  <c r="AK134" i="2"/>
  <c r="AG123" i="2"/>
  <c r="S107" i="2"/>
  <c r="AR69" i="2"/>
  <c r="AS132" i="2"/>
  <c r="BT58" i="2"/>
  <c r="AU137" i="2"/>
  <c r="BH179" i="2"/>
  <c r="AN76" i="2"/>
  <c r="BK160" i="2"/>
  <c r="BL120" i="2"/>
  <c r="CC101" i="2"/>
  <c r="BE22" i="2"/>
  <c r="BA16" i="2"/>
  <c r="AS31" i="2"/>
  <c r="CD173" i="2"/>
  <c r="Q111" i="2"/>
  <c r="AY52" i="2"/>
  <c r="CD118" i="2"/>
  <c r="AM22" i="2"/>
  <c r="AT45" i="2"/>
  <c r="CA184" i="2"/>
  <c r="AS53" i="2"/>
  <c r="BU142" i="2"/>
  <c r="AZ81" i="2"/>
  <c r="Z195" i="2"/>
  <c r="AN7" i="2"/>
  <c r="BO126" i="2"/>
  <c r="S117" i="2"/>
  <c r="AG73" i="2"/>
  <c r="BJ14" i="2"/>
  <c r="BK27" i="2"/>
  <c r="BC10" i="2"/>
  <c r="BD65" i="2"/>
  <c r="AY195" i="2"/>
  <c r="BL79" i="2"/>
  <c r="AN21" i="2"/>
  <c r="BA14" i="2"/>
  <c r="W174" i="2"/>
  <c r="BJ72" i="2"/>
  <c r="BY195" i="2"/>
  <c r="BX93" i="2"/>
  <c r="BQ67" i="2"/>
  <c r="AW133" i="2"/>
  <c r="S143" i="2"/>
  <c r="BL161" i="2"/>
  <c r="BO153" i="2"/>
  <c r="BS92" i="2"/>
  <c r="AA162" i="2"/>
  <c r="BZ11" i="2"/>
  <c r="CC126" i="2"/>
  <c r="BB186" i="2"/>
  <c r="BV8" i="2"/>
  <c r="BM56" i="2"/>
  <c r="AQ6" i="2"/>
  <c r="BP135" i="2"/>
  <c r="BQ50" i="2"/>
  <c r="BA95" i="2"/>
  <c r="AO91" i="2"/>
  <c r="BA119" i="2"/>
  <c r="AO17" i="2"/>
  <c r="BB80" i="2"/>
  <c r="BX119" i="2"/>
  <c r="AS116" i="2"/>
  <c r="AK24" i="2"/>
  <c r="BV84" i="2"/>
  <c r="AY69" i="2"/>
  <c r="CD17" i="2"/>
  <c r="CG87" i="2"/>
  <c r="AM72" i="2"/>
  <c r="Z113" i="2"/>
  <c r="AF145" i="2"/>
  <c r="AV180" i="2"/>
  <c r="AW89" i="2"/>
  <c r="BT168" i="2"/>
  <c r="BV26" i="2"/>
  <c r="R66" i="2"/>
  <c r="CA119" i="2"/>
  <c r="AX132" i="2"/>
  <c r="BG88" i="2"/>
  <c r="W158" i="2"/>
  <c r="AF71" i="2"/>
  <c r="S50" i="2"/>
  <c r="BS5" i="2"/>
  <c r="BW123" i="2"/>
  <c r="BA97" i="2"/>
  <c r="BN125" i="2"/>
  <c r="AI76" i="2"/>
  <c r="AZ43" i="2"/>
  <c r="BD195" i="2"/>
  <c r="CA133" i="2"/>
  <c r="AD29" i="2"/>
  <c r="CF195" i="2"/>
  <c r="AJ195" i="2"/>
  <c r="BA185" i="2"/>
  <c r="BD57" i="2"/>
  <c r="BY180" i="2"/>
  <c r="BR17" i="2"/>
  <c r="AS187" i="2"/>
  <c r="BE7" i="2"/>
  <c r="AJ56" i="2"/>
  <c r="AY77" i="2"/>
  <c r="BN8" i="2"/>
  <c r="BC183" i="2"/>
  <c r="CG107" i="2"/>
  <c r="AA135" i="2"/>
  <c r="AX15" i="2"/>
  <c r="BQ118" i="2"/>
  <c r="CA113" i="2"/>
  <c r="AH180" i="2"/>
  <c r="AB48" i="2"/>
  <c r="BR187" i="2"/>
  <c r="AE140" i="2"/>
  <c r="BU20" i="2"/>
  <c r="BD82" i="2"/>
  <c r="AW150" i="2"/>
  <c r="CB6" i="2"/>
  <c r="AY83" i="2"/>
  <c r="BJ125" i="2"/>
  <c r="BY69" i="2"/>
  <c r="AY122" i="2"/>
  <c r="AL61" i="2"/>
  <c r="AF72" i="2"/>
  <c r="BI9" i="2"/>
  <c r="BH187" i="2"/>
  <c r="AN174" i="2"/>
  <c r="Q89" i="2"/>
  <c r="AR97" i="2"/>
  <c r="AK6" i="2"/>
  <c r="AY172" i="2"/>
  <c r="BI120" i="2"/>
  <c r="AM95" i="2"/>
  <c r="Z63" i="2"/>
  <c r="BS49" i="2"/>
  <c r="CA10" i="2"/>
  <c r="CB120" i="2"/>
  <c r="AY74" i="2"/>
  <c r="AL117" i="2"/>
  <c r="O155" i="2"/>
  <c r="AH29" i="2"/>
  <c r="BR69" i="2"/>
  <c r="AB179" i="2"/>
  <c r="BM15" i="2"/>
  <c r="AZ44" i="2"/>
  <c r="CD76" i="2"/>
  <c r="AX176" i="2"/>
  <c r="AA78" i="2"/>
  <c r="BD18" i="2"/>
  <c r="Q115" i="2"/>
  <c r="U151" i="2"/>
  <c r="BM96" i="2"/>
  <c r="AH95" i="2"/>
  <c r="AG29" i="2"/>
  <c r="Q155" i="2"/>
  <c r="AG33" i="2"/>
  <c r="BV63" i="2"/>
  <c r="AT139" i="2"/>
  <c r="AX16" i="2"/>
  <c r="AR182" i="2"/>
  <c r="AK141" i="2"/>
  <c r="BG84" i="2"/>
  <c r="CD166" i="2"/>
  <c r="AL87" i="2"/>
  <c r="BF45" i="2"/>
  <c r="AK62" i="2"/>
  <c r="AI132" i="2"/>
  <c r="BR56" i="2"/>
  <c r="BJ54" i="2"/>
  <c r="BY111" i="2"/>
  <c r="BH15" i="2"/>
  <c r="BW49" i="2"/>
  <c r="CF184" i="2"/>
  <c r="AZ181" i="2"/>
  <c r="AL59" i="2"/>
  <c r="BT60" i="2"/>
  <c r="AX121" i="2"/>
  <c r="CB106" i="2"/>
  <c r="Z45" i="2"/>
  <c r="AO144" i="2"/>
  <c r="CD91" i="2"/>
  <c r="AP64" i="2"/>
  <c r="CA6" i="2"/>
  <c r="BA133" i="2"/>
  <c r="BP104" i="2"/>
  <c r="R149" i="2"/>
  <c r="BE100" i="2"/>
  <c r="BQ124" i="2"/>
  <c r="CE169" i="2"/>
  <c r="P97" i="2"/>
  <c r="BZ130" i="2"/>
  <c r="AK168" i="2"/>
  <c r="BM155" i="2"/>
  <c r="BZ24" i="2"/>
  <c r="BE56" i="2"/>
  <c r="AO166" i="2"/>
  <c r="AC170" i="2"/>
  <c r="AW107" i="2"/>
  <c r="AC128" i="2"/>
  <c r="BP20" i="2"/>
  <c r="BD9" i="2"/>
  <c r="AM48" i="2"/>
  <c r="BZ58" i="2"/>
  <c r="BW128" i="2"/>
  <c r="AZ180" i="2"/>
  <c r="AE49" i="2"/>
  <c r="AN30" i="2"/>
  <c r="CB130" i="2"/>
  <c r="CF177" i="2"/>
  <c r="AF170" i="2"/>
  <c r="BN179" i="2"/>
  <c r="AN183" i="2"/>
  <c r="BX114" i="2"/>
  <c r="BT175" i="2"/>
  <c r="CD50" i="2"/>
  <c r="AW25" i="2"/>
  <c r="BZ185" i="2"/>
  <c r="AQ67" i="2"/>
  <c r="BV146" i="2"/>
  <c r="AP16" i="2"/>
  <c r="AX104" i="2"/>
  <c r="AA133" i="2"/>
  <c r="BX70" i="2"/>
  <c r="BY86" i="2"/>
  <c r="AZ89" i="2"/>
  <c r="BQ75" i="2"/>
  <c r="CG93" i="2"/>
  <c r="AK37" i="2"/>
  <c r="BC175" i="2"/>
  <c r="BM57" i="2"/>
  <c r="AN27" i="2"/>
  <c r="Q160" i="2"/>
  <c r="BY64" i="2"/>
  <c r="BT17" i="2"/>
  <c r="BI14" i="2"/>
  <c r="BX65" i="2"/>
  <c r="BQ149" i="2"/>
  <c r="BX38" i="2"/>
  <c r="AQ30" i="2"/>
  <c r="AX58" i="2"/>
  <c r="BZ56" i="2"/>
  <c r="BI110" i="2"/>
  <c r="AZ174" i="2"/>
  <c r="CG172" i="2"/>
  <c r="Z99" i="2"/>
  <c r="AB111" i="2"/>
  <c r="BX153" i="2"/>
  <c r="BB58" i="2"/>
  <c r="AQ5" i="2"/>
  <c r="AC110" i="2"/>
  <c r="AH37" i="2"/>
  <c r="Y179" i="2"/>
  <c r="O178" i="2"/>
  <c r="AC106" i="2"/>
  <c r="BL150" i="2"/>
  <c r="CH102" i="2"/>
  <c r="AU94" i="2"/>
  <c r="BA162" i="2"/>
  <c r="AH24" i="2"/>
  <c r="AG32" i="2"/>
  <c r="BC168" i="2"/>
  <c r="AK158" i="2"/>
  <c r="AY91" i="2"/>
  <c r="Y108" i="2"/>
  <c r="BT33" i="2"/>
  <c r="AT69" i="2"/>
  <c r="Z150" i="2"/>
  <c r="AU38" i="2"/>
  <c r="O157" i="2"/>
  <c r="BK30" i="2"/>
  <c r="BZ78" i="2"/>
  <c r="BX157" i="2"/>
  <c r="BQ32" i="2"/>
  <c r="AA77" i="2"/>
  <c r="P175" i="2"/>
  <c r="AH99" i="2"/>
  <c r="AP104" i="2"/>
  <c r="AM34" i="2"/>
  <c r="BS85" i="2"/>
  <c r="CG38" i="2"/>
  <c r="BW96" i="2"/>
  <c r="BA37" i="2"/>
  <c r="CD84" i="2"/>
  <c r="CD45" i="2"/>
  <c r="R140" i="2"/>
  <c r="BN147" i="2"/>
  <c r="BI111" i="2"/>
  <c r="CE174" i="2"/>
  <c r="AG168" i="2"/>
  <c r="BO173" i="2"/>
  <c r="BU176" i="2"/>
  <c r="CA59" i="2"/>
  <c r="AJ37" i="2"/>
  <c r="BG130" i="2"/>
  <c r="BH90" i="2"/>
  <c r="P139" i="2"/>
  <c r="BF94" i="2"/>
  <c r="BI170" i="2"/>
  <c r="AH91" i="2"/>
  <c r="Z102" i="2"/>
  <c r="CH173" i="2"/>
  <c r="AX93" i="2"/>
  <c r="BH157" i="2"/>
  <c r="R36" i="2"/>
  <c r="BM69" i="2"/>
  <c r="AY89" i="2"/>
  <c r="AT14" i="2"/>
  <c r="BP7" i="2"/>
  <c r="T171" i="2"/>
  <c r="AX19" i="2"/>
  <c r="AE86" i="2"/>
  <c r="AB83" i="2"/>
  <c r="BV79" i="2"/>
  <c r="AF6" i="2"/>
  <c r="AL7" i="2"/>
  <c r="CD139" i="2"/>
  <c r="BY156" i="2"/>
  <c r="CH130" i="2"/>
  <c r="AL182" i="2"/>
  <c r="Q108" i="2"/>
  <c r="BT165" i="2"/>
  <c r="BW141" i="2"/>
  <c r="CC33" i="2"/>
  <c r="AV87" i="2"/>
  <c r="AX95" i="2"/>
  <c r="AG179" i="2"/>
  <c r="BW35" i="2"/>
  <c r="AC21" i="2"/>
  <c r="AN73" i="2"/>
  <c r="AK17" i="2"/>
  <c r="CF46" i="2"/>
  <c r="AN90" i="2"/>
  <c r="AB104" i="2"/>
  <c r="CF124" i="2"/>
  <c r="CC6" i="2"/>
  <c r="BM27" i="2"/>
  <c r="BN68" i="2"/>
  <c r="AP46" i="2"/>
  <c r="AH171" i="2"/>
  <c r="BD32" i="2"/>
  <c r="AW17" i="2"/>
  <c r="R91" i="2"/>
  <c r="CG143" i="2"/>
  <c r="BW45" i="2"/>
  <c r="AA128" i="2"/>
  <c r="BR169" i="2"/>
  <c r="O142" i="2"/>
  <c r="BK119" i="2"/>
  <c r="BH140" i="2"/>
  <c r="BY161" i="2"/>
  <c r="CC139" i="2"/>
  <c r="BG30" i="2"/>
  <c r="BP47" i="2"/>
  <c r="AJ151" i="2"/>
  <c r="BG174" i="2"/>
  <c r="AH161" i="2"/>
  <c r="BB15" i="2"/>
  <c r="Q150" i="2"/>
  <c r="AG28" i="2"/>
  <c r="BM35" i="2"/>
  <c r="AT91" i="2"/>
  <c r="BB142" i="2"/>
  <c r="AC72" i="2"/>
  <c r="AU30" i="2"/>
  <c r="BC139" i="2"/>
  <c r="AC23" i="2"/>
  <c r="AY87" i="2"/>
  <c r="BG118" i="2"/>
  <c r="BZ47" i="2"/>
  <c r="AE28" i="2"/>
  <c r="BM44" i="2"/>
  <c r="P94" i="2"/>
  <c r="AP68" i="2"/>
  <c r="Z88" i="2"/>
  <c r="AI171" i="2"/>
  <c r="CC120" i="2"/>
  <c r="BR35" i="2"/>
  <c r="CH8" i="2"/>
  <c r="AT74" i="2"/>
  <c r="AD17" i="2"/>
  <c r="AH106" i="2"/>
  <c r="BD141" i="2"/>
  <c r="BR45" i="2"/>
  <c r="AI137" i="2"/>
  <c r="AE29" i="2"/>
  <c r="BW92" i="2"/>
  <c r="BK101" i="2"/>
  <c r="BB77" i="2"/>
  <c r="AU76" i="2"/>
  <c r="CH30" i="2"/>
  <c r="BU34" i="2"/>
  <c r="AZ98" i="2"/>
  <c r="S156" i="2"/>
  <c r="P149" i="2"/>
  <c r="BG28" i="2"/>
  <c r="AN107" i="2"/>
  <c r="AF70" i="2"/>
  <c r="AD168" i="2"/>
  <c r="CG167" i="2"/>
  <c r="AM179" i="2"/>
  <c r="AO136" i="2"/>
  <c r="Z78" i="2"/>
  <c r="S67" i="2"/>
  <c r="BB13" i="2"/>
  <c r="BH141" i="2"/>
  <c r="BS148" i="2"/>
  <c r="AE163" i="2"/>
  <c r="AU27" i="2"/>
  <c r="BI182" i="2"/>
  <c r="BX27" i="2"/>
  <c r="AW26" i="2"/>
  <c r="CH22" i="2"/>
  <c r="AC173" i="2"/>
  <c r="AJ111" i="2"/>
  <c r="AV176" i="2"/>
  <c r="AP102" i="2"/>
  <c r="AY6" i="2"/>
  <c r="AI73" i="2"/>
  <c r="BE131" i="2"/>
  <c r="BE160" i="2"/>
  <c r="BQ64" i="2"/>
  <c r="AZ37" i="2"/>
  <c r="BZ121" i="2"/>
  <c r="BK62" i="2"/>
  <c r="AU52" i="2"/>
  <c r="BO143" i="2"/>
  <c r="BC86" i="2"/>
  <c r="BK29" i="2"/>
  <c r="AI127" i="2"/>
  <c r="AG142" i="2"/>
  <c r="BO89" i="2"/>
  <c r="BV116" i="2"/>
  <c r="AL172" i="2"/>
  <c r="CE22" i="2"/>
  <c r="AS86" i="2"/>
  <c r="AE186" i="2"/>
  <c r="BO78" i="2"/>
  <c r="BH148" i="2"/>
  <c r="BY41" i="2"/>
  <c r="R195" i="2"/>
  <c r="BI108" i="2"/>
  <c r="AV129" i="2"/>
  <c r="BJ98" i="2"/>
  <c r="CB48" i="2"/>
  <c r="BI89" i="2"/>
  <c r="BT166" i="2"/>
  <c r="BG100" i="2"/>
  <c r="AV167" i="2"/>
  <c r="CA151" i="2"/>
  <c r="AI27" i="2"/>
  <c r="Y17" i="2"/>
  <c r="BF12" i="2"/>
  <c r="BK6" i="2"/>
  <c r="R45" i="2"/>
  <c r="BJ143" i="2"/>
  <c r="Y138" i="2"/>
  <c r="BA29" i="2"/>
  <c r="R179" i="2"/>
  <c r="AB103" i="2"/>
  <c r="CG131" i="2"/>
  <c r="BO106" i="2"/>
  <c r="CG130" i="2"/>
  <c r="BZ105" i="2"/>
  <c r="AF121" i="2"/>
  <c r="AG117" i="2"/>
  <c r="CE132" i="2"/>
  <c r="BN102" i="2"/>
  <c r="R167" i="2"/>
  <c r="BV107" i="2"/>
  <c r="BX111" i="2"/>
  <c r="CE46" i="2"/>
  <c r="BZ59" i="2"/>
  <c r="BU37" i="2"/>
  <c r="AZ27" i="2"/>
  <c r="Y93" i="2"/>
  <c r="AN87" i="2"/>
  <c r="S195" i="2"/>
  <c r="AT65" i="2"/>
  <c r="AS12" i="2"/>
  <c r="Z21" i="2"/>
  <c r="BZ142" i="2"/>
  <c r="Z16" i="2"/>
  <c r="BZ146" i="2"/>
  <c r="AH142" i="2"/>
  <c r="AY123" i="2"/>
  <c r="BU138" i="2"/>
  <c r="CH16" i="2"/>
  <c r="BG50" i="2"/>
  <c r="AY22" i="2"/>
  <c r="BL129" i="2"/>
  <c r="CC60" i="2"/>
  <c r="CH104" i="2"/>
  <c r="BI185" i="2"/>
  <c r="BL95" i="2"/>
  <c r="BF134" i="2"/>
  <c r="AG162" i="2"/>
  <c r="CB68" i="2"/>
  <c r="BW6" i="2"/>
  <c r="CG71" i="2"/>
  <c r="BO117" i="2"/>
  <c r="AU130" i="2"/>
  <c r="AB37" i="2"/>
  <c r="AD86" i="2"/>
  <c r="AP69" i="2"/>
  <c r="BT38" i="2"/>
  <c r="BU40" i="2"/>
  <c r="AR87" i="2"/>
  <c r="CH129" i="2"/>
  <c r="CF121" i="2"/>
  <c r="BG150" i="2"/>
  <c r="AW91" i="2"/>
  <c r="BU89" i="2"/>
  <c r="Y135" i="2"/>
  <c r="AQ126" i="2"/>
  <c r="U195" i="2"/>
  <c r="AJ84" i="2"/>
  <c r="CF59" i="2"/>
  <c r="BL29" i="2"/>
  <c r="BZ18" i="2"/>
  <c r="AT30" i="2"/>
  <c r="AH146" i="2"/>
  <c r="BG106" i="2"/>
  <c r="AI72" i="2"/>
  <c r="CB74" i="2"/>
  <c r="AI20" i="2"/>
  <c r="AS127" i="2"/>
  <c r="BD175" i="2"/>
  <c r="AO64" i="2"/>
  <c r="BK118" i="2"/>
  <c r="AB42" i="2"/>
  <c r="U118" i="2"/>
  <c r="CF58" i="2"/>
  <c r="BR137" i="2"/>
  <c r="BI159" i="2"/>
  <c r="BA156" i="2"/>
  <c r="AX13" i="2"/>
  <c r="CH87" i="2"/>
  <c r="BG15" i="2"/>
  <c r="Y73" i="2"/>
  <c r="CB56" i="2"/>
  <c r="R80" i="2"/>
  <c r="BT104" i="2"/>
  <c r="AU100" i="2"/>
  <c r="AV122" i="2"/>
  <c r="AU67" i="2"/>
  <c r="AO52" i="2"/>
  <c r="AY165" i="2"/>
  <c r="BU158" i="2"/>
  <c r="CE118" i="2"/>
  <c r="AV27" i="2"/>
  <c r="BJ20" i="2"/>
  <c r="AF184" i="2"/>
  <c r="BJ92" i="2"/>
  <c r="CD102" i="2"/>
  <c r="BP125" i="2"/>
  <c r="BO105" i="2"/>
  <c r="AF85" i="2"/>
  <c r="CG61" i="2"/>
  <c r="AW61" i="2"/>
  <c r="P93" i="2"/>
  <c r="AO55" i="2"/>
  <c r="BY152" i="2"/>
  <c r="AA10" i="2"/>
  <c r="BP27" i="2"/>
  <c r="BB99" i="2"/>
  <c r="R20" i="2"/>
  <c r="AV21" i="2"/>
  <c r="AL113" i="2"/>
  <c r="BI22" i="2"/>
  <c r="AY33" i="2"/>
  <c r="AQ72" i="2"/>
  <c r="T139" i="2"/>
  <c r="T93" i="2"/>
  <c r="CA112" i="2"/>
  <c r="CB195" i="2"/>
  <c r="BA196" i="2"/>
  <c r="R81" i="2"/>
  <c r="AO69" i="2"/>
  <c r="BO133" i="2"/>
  <c r="AT76" i="2"/>
  <c r="BP48" i="2"/>
  <c r="CC154" i="2"/>
  <c r="BV68" i="2"/>
  <c r="BM168" i="2"/>
  <c r="AH31" i="2"/>
  <c r="BH149" i="2"/>
  <c r="CD128" i="2"/>
  <c r="BM68" i="2"/>
  <c r="BP5" i="2"/>
  <c r="CB188" i="2"/>
  <c r="CG126" i="2"/>
  <c r="AY9" i="2"/>
  <c r="BX58" i="2"/>
  <c r="AL91" i="2"/>
  <c r="BE148" i="2"/>
  <c r="CC150" i="2"/>
  <c r="AB125" i="2"/>
  <c r="AE85" i="2"/>
  <c r="BD143" i="2"/>
  <c r="BO21" i="2"/>
  <c r="AJ48" i="2"/>
  <c r="CD54" i="2"/>
  <c r="AY164" i="2"/>
  <c r="AB10" i="2"/>
  <c r="BR6" i="2"/>
  <c r="BL119" i="2"/>
  <c r="CF191" i="2"/>
  <c r="AG108" i="2"/>
  <c r="AH90" i="2"/>
  <c r="AV55" i="2"/>
  <c r="AU185" i="2"/>
  <c r="AL25" i="2"/>
  <c r="AT15" i="2"/>
  <c r="AE187" i="2"/>
  <c r="AX175" i="2"/>
  <c r="BK52" i="2"/>
  <c r="CC116" i="2"/>
  <c r="CE162" i="2"/>
  <c r="AD127" i="2"/>
  <c r="AW105" i="2"/>
  <c r="CH56" i="2"/>
  <c r="AP10" i="2"/>
  <c r="BJ63" i="2"/>
  <c r="AN167" i="2"/>
  <c r="BR158" i="2"/>
  <c r="CD48" i="2"/>
  <c r="AW55" i="2"/>
  <c r="BZ163" i="2"/>
  <c r="BE138" i="2"/>
  <c r="U186" i="2"/>
  <c r="AQ120" i="2"/>
  <c r="AO126" i="2"/>
  <c r="P173" i="2"/>
  <c r="AA48" i="2"/>
  <c r="BT174" i="2"/>
  <c r="Q106" i="2"/>
  <c r="R57" i="2"/>
  <c r="BX146" i="2"/>
  <c r="CD89" i="2"/>
  <c r="BQ115" i="2"/>
  <c r="AA55" i="2"/>
  <c r="BN111" i="2"/>
  <c r="AF26" i="2"/>
  <c r="AW38" i="2"/>
  <c r="CF78" i="2"/>
  <c r="BG57" i="2"/>
  <c r="BI32" i="2"/>
  <c r="BF25" i="2"/>
  <c r="BB113" i="2"/>
  <c r="BD94" i="2"/>
  <c r="AP76" i="2"/>
  <c r="AU138" i="2"/>
  <c r="AC42" i="2"/>
  <c r="BN86" i="2"/>
  <c r="AM49" i="2"/>
  <c r="AG54" i="2"/>
  <c r="AR64" i="2"/>
  <c r="Q120" i="2"/>
  <c r="BX143" i="2"/>
  <c r="CC39" i="2"/>
  <c r="AD100" i="2"/>
  <c r="BP139" i="2"/>
  <c r="BZ88" i="2"/>
  <c r="BT44" i="2"/>
  <c r="AN94" i="2"/>
  <c r="AR137" i="2"/>
  <c r="T109" i="2"/>
  <c r="AX96" i="2"/>
  <c r="BM175" i="2"/>
  <c r="AU131" i="2"/>
  <c r="BH103" i="2"/>
  <c r="BV88" i="2"/>
  <c r="AZ33" i="2"/>
  <c r="BE99" i="2"/>
  <c r="S42" i="2"/>
  <c r="AM60" i="2"/>
  <c r="S173" i="2"/>
  <c r="BL40" i="2"/>
  <c r="R64" i="2"/>
  <c r="BL171" i="2"/>
  <c r="AW79" i="2"/>
  <c r="BC105" i="2"/>
  <c r="CE91" i="2"/>
  <c r="CH155" i="2"/>
  <c r="BG133" i="2"/>
  <c r="BN73" i="2"/>
  <c r="CE145" i="2"/>
  <c r="CD156" i="2"/>
  <c r="BQ84" i="2"/>
  <c r="AE20" i="2"/>
  <c r="AG152" i="2"/>
  <c r="AR166" i="2"/>
  <c r="S79" i="2"/>
  <c r="BD188" i="2"/>
  <c r="BD42" i="2"/>
  <c r="AA88" i="2"/>
  <c r="AV154" i="2"/>
  <c r="AP88" i="2"/>
  <c r="AU169" i="2"/>
  <c r="BV126" i="2"/>
  <c r="AB49" i="2"/>
  <c r="BJ179" i="2"/>
  <c r="CF137" i="2"/>
  <c r="BN150" i="2"/>
  <c r="AT168" i="2"/>
  <c r="CA44" i="2"/>
  <c r="AI30" i="2"/>
  <c r="P153" i="2"/>
  <c r="BL63" i="2"/>
  <c r="BT136" i="2"/>
  <c r="AC172" i="2"/>
  <c r="BP173" i="2"/>
  <c r="O188" i="2"/>
  <c r="BM148" i="2"/>
  <c r="BO196" i="2"/>
  <c r="AY26" i="2"/>
  <c r="BQ68" i="2"/>
  <c r="AG165" i="2"/>
  <c r="AZ129" i="2"/>
  <c r="AG87" i="2"/>
  <c r="BG123" i="2"/>
  <c r="AQ89" i="2"/>
  <c r="BI30" i="2"/>
  <c r="BN49" i="2"/>
  <c r="AW120" i="2"/>
  <c r="BD89" i="2"/>
  <c r="AD14" i="2"/>
  <c r="R50" i="2"/>
  <c r="AT12" i="2"/>
  <c r="BY89" i="2"/>
  <c r="O160" i="2"/>
  <c r="BA90" i="2"/>
  <c r="BD140" i="2"/>
  <c r="AQ168" i="2"/>
  <c r="AB7" i="2"/>
  <c r="AP94" i="2"/>
  <c r="BR29" i="2"/>
  <c r="BB147" i="2"/>
  <c r="BU119" i="2"/>
  <c r="V156" i="2"/>
  <c r="Y59" i="2"/>
  <c r="BU130" i="2"/>
  <c r="BS196" i="2"/>
  <c r="AX142" i="2"/>
  <c r="Z124" i="2"/>
  <c r="BQ141" i="2"/>
  <c r="AF148" i="2"/>
  <c r="AC48" i="2"/>
  <c r="BO12" i="2"/>
  <c r="BL49" i="2"/>
  <c r="BU82" i="2"/>
  <c r="AR73" i="2"/>
  <c r="BK138" i="2"/>
  <c r="BM24" i="2"/>
  <c r="O109" i="2"/>
  <c r="BB129" i="2"/>
  <c r="CB154" i="2"/>
  <c r="BS134" i="2"/>
  <c r="AS28" i="2"/>
  <c r="O97" i="2"/>
  <c r="AT35" i="2"/>
  <c r="BJ171" i="2"/>
  <c r="AQ135" i="2"/>
  <c r="AM113" i="2"/>
  <c r="AB113" i="2"/>
  <c r="BD80" i="2"/>
  <c r="T78" i="2"/>
  <c r="T150" i="2"/>
  <c r="AJ86" i="2"/>
  <c r="BT102" i="2"/>
  <c r="AB98" i="2"/>
  <c r="AW97" i="2"/>
  <c r="BO120" i="2"/>
  <c r="R139" i="2"/>
  <c r="AG105" i="2"/>
  <c r="BV97" i="2"/>
  <c r="BK12" i="2"/>
  <c r="Y99" i="2"/>
  <c r="AD57" i="2"/>
  <c r="AF164" i="2"/>
  <c r="BY117" i="2"/>
  <c r="CG82" i="2"/>
  <c r="BF162" i="2"/>
  <c r="AH181" i="2"/>
  <c r="BD67" i="2"/>
  <c r="AA22" i="2"/>
  <c r="AU42" i="2"/>
  <c r="CE161" i="2"/>
  <c r="BE182" i="2"/>
  <c r="AK196" i="2"/>
  <c r="BS58" i="2"/>
  <c r="BA15" i="2"/>
  <c r="BU180" i="2"/>
  <c r="CG62" i="2"/>
  <c r="CD11" i="2"/>
  <c r="AZ86" i="2"/>
  <c r="T115" i="2"/>
  <c r="R18" i="2"/>
  <c r="AR83" i="2"/>
  <c r="BM163" i="2"/>
  <c r="AO41" i="2"/>
  <c r="BL166" i="2"/>
  <c r="BC20" i="2"/>
  <c r="AI101" i="2"/>
  <c r="AY20" i="2"/>
  <c r="CF69" i="2"/>
  <c r="BQ31" i="2"/>
  <c r="AD157" i="2"/>
  <c r="BP78" i="2"/>
  <c r="BC121" i="2"/>
  <c r="BN48" i="2"/>
  <c r="AI144" i="2"/>
  <c r="AW22" i="2"/>
  <c r="BI119" i="2"/>
  <c r="AR71" i="2"/>
  <c r="AY187" i="2"/>
  <c r="AE146" i="2"/>
  <c r="T161" i="2"/>
  <c r="Q142" i="2"/>
  <c r="AC27" i="2"/>
  <c r="BG52" i="2"/>
  <c r="AV83" i="2"/>
  <c r="AZ110" i="2"/>
  <c r="AK170" i="2"/>
  <c r="CE165" i="2"/>
  <c r="BE159" i="2"/>
  <c r="AJ10" i="2"/>
  <c r="AM124" i="2"/>
  <c r="AF134" i="2"/>
  <c r="AR38" i="2"/>
  <c r="AM116" i="2"/>
  <c r="BN115" i="2"/>
  <c r="AH92" i="2"/>
  <c r="AQ33" i="2"/>
  <c r="AQ85" i="2"/>
  <c r="BV129" i="2"/>
  <c r="Y164" i="2"/>
  <c r="P160" i="2"/>
  <c r="AC31" i="2"/>
  <c r="AG180" i="2"/>
  <c r="BI80" i="2"/>
  <c r="CF83" i="2"/>
  <c r="P180" i="2"/>
  <c r="CA159" i="2"/>
  <c r="AD149" i="2"/>
  <c r="BX139" i="2"/>
  <c r="BD29" i="2"/>
  <c r="AW35" i="2"/>
  <c r="AX146" i="2"/>
  <c r="AG138" i="2"/>
  <c r="AH22" i="2"/>
  <c r="U147" i="2"/>
  <c r="AX37" i="2"/>
  <c r="AZ91" i="2"/>
  <c r="BW103" i="2"/>
  <c r="CB98" i="2"/>
  <c r="CE24" i="2"/>
  <c r="S75" i="2"/>
  <c r="AU125" i="2"/>
  <c r="AW94" i="2"/>
  <c r="BM13" i="2"/>
  <c r="Q140" i="2"/>
  <c r="AB96" i="2"/>
  <c r="BL125" i="2"/>
  <c r="BO113" i="2"/>
  <c r="AR28" i="2"/>
  <c r="BJ101" i="2"/>
  <c r="BX108" i="2"/>
  <c r="BU147" i="2"/>
  <c r="Z33" i="2"/>
  <c r="CC105" i="2"/>
  <c r="AI17" i="2"/>
  <c r="S141" i="2"/>
  <c r="BH76" i="2"/>
  <c r="BP39" i="2"/>
  <c r="BB72" i="2"/>
  <c r="AX51" i="2"/>
  <c r="AG116" i="2"/>
  <c r="BE171" i="2"/>
  <c r="AN40" i="2"/>
  <c r="BP45" i="2"/>
  <c r="AS110" i="2"/>
  <c r="BX54" i="2"/>
  <c r="AW115" i="2"/>
  <c r="AN179" i="2"/>
  <c r="AL68" i="2"/>
  <c r="Z39" i="2"/>
  <c r="BS8" i="2"/>
  <c r="Y7" i="2"/>
  <c r="BN32" i="2"/>
  <c r="BS60" i="2"/>
  <c r="AP169" i="2"/>
  <c r="AY73" i="2"/>
  <c r="AP130" i="2"/>
  <c r="BA103" i="2"/>
  <c r="Q97" i="2"/>
  <c r="BL99" i="2"/>
  <c r="CE34" i="2"/>
  <c r="BW195" i="2"/>
  <c r="AJ110" i="2"/>
  <c r="BO125" i="2"/>
  <c r="AY44" i="2"/>
  <c r="BV163" i="2"/>
  <c r="BJ74" i="2"/>
  <c r="CE17" i="2"/>
  <c r="BJ127" i="2"/>
  <c r="AO20" i="2"/>
  <c r="BZ139" i="2"/>
  <c r="AG171" i="2"/>
  <c r="AQ79" i="2"/>
  <c r="AR117" i="2"/>
  <c r="AV59" i="2"/>
  <c r="CE77" i="2"/>
  <c r="BB109" i="2"/>
  <c r="BY65" i="2"/>
  <c r="AN34" i="2"/>
  <c r="CC73" i="2"/>
  <c r="BF154" i="2"/>
  <c r="CG66" i="2"/>
  <c r="AW32" i="2"/>
  <c r="BP195" i="2"/>
  <c r="BR109" i="2"/>
  <c r="AG71" i="2"/>
  <c r="AO100" i="2"/>
  <c r="AU78" i="2"/>
  <c r="BD68" i="2"/>
  <c r="BV139" i="2"/>
  <c r="AL9" i="2"/>
  <c r="BS87" i="2"/>
  <c r="CB29" i="2"/>
  <c r="AM162" i="2"/>
  <c r="BZ110" i="2"/>
  <c r="Y149" i="2"/>
  <c r="AA102" i="2"/>
  <c r="AI38" i="2"/>
  <c r="AS98" i="2"/>
  <c r="AJ39" i="2"/>
  <c r="BP67" i="2"/>
  <c r="Z123" i="2"/>
  <c r="Y156" i="2"/>
  <c r="BB68" i="2"/>
  <c r="BI196" i="2"/>
  <c r="AT63" i="2"/>
  <c r="AB59" i="2"/>
  <c r="BL73" i="2"/>
  <c r="BI65" i="2"/>
  <c r="AY154" i="2"/>
  <c r="BB118" i="2"/>
  <c r="CC169" i="2"/>
  <c r="AY65" i="2"/>
  <c r="AY126" i="2"/>
  <c r="CB139" i="2"/>
  <c r="AI81" i="2"/>
  <c r="AJ97" i="2"/>
  <c r="BT129" i="2"/>
  <c r="CE12" i="2"/>
  <c r="AV34" i="2"/>
  <c r="BC145" i="2"/>
  <c r="BX90" i="2"/>
  <c r="AI115" i="2"/>
  <c r="AN171" i="2"/>
  <c r="AI106" i="2"/>
  <c r="BQ151" i="2"/>
  <c r="AL41" i="2"/>
  <c r="AC134" i="2"/>
  <c r="AF20" i="2"/>
  <c r="BO83" i="2"/>
  <c r="S87" i="2"/>
  <c r="AG80" i="2"/>
  <c r="BI103" i="2"/>
  <c r="AY175" i="2"/>
  <c r="AJ98" i="2"/>
  <c r="S89" i="2"/>
  <c r="BU57" i="2"/>
  <c r="BW11" i="2"/>
  <c r="AS65" i="2"/>
  <c r="BK169" i="2"/>
  <c r="BW107" i="2"/>
  <c r="AS195" i="2"/>
  <c r="AQ121" i="2"/>
  <c r="AY90" i="2"/>
  <c r="BU63" i="2"/>
  <c r="AW117" i="2"/>
  <c r="BJ16" i="2"/>
  <c r="BD19" i="2"/>
  <c r="BO20" i="2"/>
  <c r="BY159" i="2"/>
  <c r="AF49" i="2"/>
  <c r="CE94" i="2"/>
  <c r="BU183" i="2"/>
  <c r="U159" i="2"/>
  <c r="BN183" i="2"/>
  <c r="AR82" i="2"/>
  <c r="AR160" i="2"/>
  <c r="CG116" i="2"/>
  <c r="Z126" i="2"/>
  <c r="AK41" i="2"/>
  <c r="BI161" i="2"/>
  <c r="BN67" i="2"/>
  <c r="BJ43" i="2"/>
  <c r="BB39" i="2"/>
  <c r="BP33" i="2"/>
  <c r="AB6" i="2"/>
  <c r="AG25" i="2"/>
  <c r="O79" i="2"/>
  <c r="BF100" i="2"/>
  <c r="U140" i="2"/>
  <c r="AM109" i="2"/>
  <c r="W168" i="2"/>
  <c r="BQ34" i="2"/>
  <c r="BS113" i="2"/>
  <c r="BK25" i="2"/>
  <c r="BW48" i="2"/>
  <c r="Y103" i="2"/>
  <c r="BB179" i="2"/>
  <c r="AS6" i="2"/>
  <c r="CF119" i="2"/>
  <c r="BB36" i="2"/>
  <c r="S57" i="2"/>
  <c r="AI153" i="2"/>
  <c r="BK176" i="2"/>
  <c r="AP49" i="2"/>
  <c r="AV35" i="2"/>
  <c r="CE70" i="2"/>
  <c r="R155" i="2"/>
  <c r="AN122" i="2"/>
  <c r="AS26" i="2"/>
  <c r="AE118" i="2"/>
  <c r="BO48" i="2"/>
  <c r="Q149" i="2"/>
  <c r="BA93" i="2"/>
  <c r="AW98" i="2"/>
  <c r="CD96" i="2"/>
  <c r="AR52" i="2"/>
  <c r="BY50" i="2"/>
  <c r="CG42" i="2"/>
  <c r="CF60" i="2"/>
  <c r="Q196" i="2"/>
  <c r="AD139" i="2"/>
  <c r="AZ167" i="2"/>
  <c r="AP195" i="2"/>
  <c r="AE159" i="2"/>
  <c r="BO56" i="2"/>
  <c r="AE64" i="2"/>
  <c r="BS20" i="2"/>
  <c r="AL187" i="2"/>
  <c r="BS17" i="2"/>
  <c r="CF39" i="2"/>
  <c r="AV114" i="2"/>
  <c r="AZ138" i="2"/>
  <c r="BU47" i="2"/>
  <c r="BP167" i="2"/>
  <c r="BN140" i="2"/>
  <c r="BJ161" i="2"/>
  <c r="AD88" i="2"/>
  <c r="BX184" i="2"/>
  <c r="AG56" i="2"/>
  <c r="AH127" i="2"/>
  <c r="BO107" i="2"/>
  <c r="AJ131" i="2"/>
  <c r="CG180" i="2"/>
  <c r="Q139" i="2"/>
  <c r="BF63" i="2"/>
  <c r="T138" i="2"/>
  <c r="BF152" i="2"/>
  <c r="BK83" i="2"/>
  <c r="BP65" i="2"/>
  <c r="AB11" i="2"/>
  <c r="BR186" i="2"/>
  <c r="AF36" i="2"/>
  <c r="CG153" i="2"/>
  <c r="CC17" i="2"/>
  <c r="AA181" i="2"/>
  <c r="BL34" i="2"/>
  <c r="BA98" i="2"/>
  <c r="BN52" i="2"/>
  <c r="BD119" i="2"/>
  <c r="Q184" i="2"/>
  <c r="AO97" i="2"/>
  <c r="CG48" i="2"/>
  <c r="AD53" i="2"/>
  <c r="BE59" i="2"/>
  <c r="BX68" i="2"/>
  <c r="AZ150" i="2"/>
  <c r="BW72" i="2"/>
  <c r="CA77" i="2"/>
  <c r="BL30" i="2"/>
  <c r="CD150" i="2"/>
  <c r="BT12" i="2"/>
  <c r="BM89" i="2"/>
  <c r="BU93" i="2"/>
  <c r="BH94" i="2"/>
  <c r="CD87" i="2"/>
  <c r="AG31" i="2"/>
  <c r="BW157" i="2"/>
  <c r="BX23" i="2"/>
  <c r="BV121" i="2"/>
  <c r="P165" i="2"/>
  <c r="BG79" i="2"/>
  <c r="AR49" i="2"/>
  <c r="AL49" i="2"/>
  <c r="BX31" i="2"/>
  <c r="AG166" i="2"/>
  <c r="AJ176" i="2"/>
  <c r="CC56" i="2"/>
  <c r="O132" i="2"/>
  <c r="BS141" i="2"/>
  <c r="BO25" i="2"/>
  <c r="BP9" i="2"/>
  <c r="AA68" i="2"/>
  <c r="CA33" i="2"/>
  <c r="Z163" i="2"/>
  <c r="AK47" i="2"/>
  <c r="BB56" i="2"/>
  <c r="AV177" i="2"/>
  <c r="BD69" i="2"/>
  <c r="AT174" i="2"/>
  <c r="R117" i="2"/>
  <c r="BX162" i="2"/>
  <c r="AH104" i="2"/>
  <c r="CC46" i="2"/>
  <c r="P118" i="2"/>
  <c r="CD134" i="2"/>
  <c r="Q176" i="2"/>
  <c r="AX144" i="2"/>
  <c r="CA43" i="2"/>
  <c r="Z154" i="2"/>
  <c r="CG156" i="2"/>
  <c r="AN55" i="2"/>
  <c r="BC57" i="2"/>
  <c r="BV157" i="2"/>
  <c r="AX89" i="2"/>
  <c r="BW36" i="2"/>
  <c r="BF21" i="2"/>
  <c r="AB32" i="2"/>
  <c r="AK75" i="2"/>
  <c r="Q157" i="2"/>
  <c r="AH82" i="2"/>
  <c r="BS16" i="2"/>
  <c r="AJ90" i="2"/>
  <c r="BJ56" i="2"/>
  <c r="BP32" i="2"/>
  <c r="AM25" i="2"/>
  <c r="BH145" i="2"/>
  <c r="AV137" i="2"/>
  <c r="AM67" i="2"/>
  <c r="BR80" i="2"/>
  <c r="BG179" i="2"/>
  <c r="BX50" i="2"/>
  <c r="AE171" i="2"/>
  <c r="BV12" i="2"/>
  <c r="AG100" i="2"/>
  <c r="AJ174" i="2"/>
  <c r="BH87" i="2"/>
  <c r="AU18" i="2"/>
  <c r="BM94" i="2"/>
  <c r="CA136" i="2"/>
  <c r="AT135" i="2"/>
  <c r="BD81" i="2"/>
  <c r="AZ94" i="2"/>
  <c r="BX178" i="2"/>
  <c r="BY104" i="2"/>
  <c r="AT146" i="2"/>
  <c r="CF161" i="2"/>
  <c r="BY188" i="2"/>
  <c r="U129" i="2"/>
  <c r="BL31" i="2"/>
  <c r="AL142" i="2"/>
  <c r="CE117" i="2"/>
  <c r="AJ12" i="2"/>
  <c r="CE185" i="2"/>
  <c r="BC26" i="2"/>
  <c r="AK124" i="2"/>
  <c r="AD43" i="2"/>
  <c r="BG176" i="2"/>
  <c r="BY83" i="2"/>
  <c r="BY150" i="2"/>
  <c r="BQ170" i="2"/>
  <c r="AG132" i="2"/>
  <c r="AR141" i="2"/>
  <c r="T79" i="2"/>
  <c r="AR42" i="2"/>
  <c r="BR173" i="2"/>
  <c r="Z112" i="2"/>
  <c r="BN40" i="2"/>
  <c r="AY184" i="2"/>
  <c r="BL35" i="2"/>
  <c r="R34" i="2"/>
  <c r="BO154" i="2"/>
  <c r="AD148" i="2"/>
  <c r="BN130" i="2"/>
  <c r="BL134" i="2"/>
  <c r="AQ70" i="2"/>
  <c r="AV29" i="2"/>
  <c r="BA56" i="2"/>
  <c r="CE180" i="2"/>
  <c r="CC67" i="2"/>
  <c r="BG9" i="2"/>
  <c r="CH143" i="2"/>
  <c r="S125" i="2"/>
  <c r="BI35" i="2"/>
  <c r="BM88" i="2"/>
  <c r="BH53" i="2"/>
  <c r="AM82" i="2"/>
  <c r="AY170" i="2"/>
  <c r="BW57" i="2"/>
  <c r="BL27" i="2"/>
  <c r="S85" i="2"/>
  <c r="BB104" i="2"/>
  <c r="AF95" i="2"/>
  <c r="BC136" i="2"/>
  <c r="BL80" i="2"/>
  <c r="U177" i="2"/>
  <c r="BQ133" i="2"/>
  <c r="AU166" i="2"/>
  <c r="AU183" i="2"/>
  <c r="Y170" i="2"/>
  <c r="CE41" i="2"/>
  <c r="AM14" i="2"/>
  <c r="BW174" i="2"/>
  <c r="CF155" i="2"/>
  <c r="AU83" i="2"/>
  <c r="BF79" i="2"/>
  <c r="AX119" i="2"/>
  <c r="Y52" i="2"/>
  <c r="BK154" i="2"/>
  <c r="BL152" i="2"/>
  <c r="CC137" i="2"/>
  <c r="AT46" i="2"/>
  <c r="AU168" i="2"/>
  <c r="BD154" i="2"/>
  <c r="AA171" i="2"/>
  <c r="CF81" i="2"/>
  <c r="AS77" i="2"/>
  <c r="AG130" i="2"/>
  <c r="BL5" i="2"/>
  <c r="CB35" i="2"/>
  <c r="BZ114" i="2"/>
  <c r="AH10" i="2"/>
  <c r="BE42" i="2"/>
  <c r="BQ66" i="2"/>
  <c r="AE95" i="2"/>
  <c r="AI117" i="2"/>
  <c r="AD195" i="2"/>
  <c r="AQ88" i="2"/>
  <c r="BN174" i="2"/>
  <c r="AT25" i="2"/>
  <c r="AI15" i="2"/>
  <c r="V172" i="2"/>
  <c r="AY21" i="2"/>
  <c r="AN16" i="2"/>
  <c r="BB16" i="2"/>
  <c r="BT78" i="2"/>
  <c r="AE93" i="2"/>
  <c r="CA137" i="2"/>
  <c r="BT151" i="2"/>
  <c r="BN19" i="2"/>
  <c r="CD183" i="2"/>
  <c r="BW38" i="2"/>
  <c r="AQ143" i="2"/>
  <c r="BQ173" i="2"/>
  <c r="AA115" i="2"/>
  <c r="AJ103" i="2"/>
  <c r="AM154" i="2"/>
  <c r="AG135" i="2"/>
  <c r="R86" i="2"/>
  <c r="AL191" i="2"/>
  <c r="CA74" i="2"/>
  <c r="AW74" i="2"/>
  <c r="BH18" i="2"/>
  <c r="CC22" i="2"/>
  <c r="CC158" i="2"/>
  <c r="AO152" i="2"/>
  <c r="AT164" i="2"/>
  <c r="AY46" i="2"/>
  <c r="P116" i="2"/>
  <c r="S155" i="2"/>
  <c r="AI113" i="2"/>
  <c r="CB159" i="2"/>
  <c r="AL11" i="2"/>
  <c r="CB5" i="2"/>
  <c r="AO31" i="2"/>
  <c r="BY49" i="2"/>
  <c r="BG94" i="2"/>
  <c r="BZ166" i="2"/>
  <c r="BP114" i="2"/>
  <c r="BC189" i="2"/>
  <c r="BC123" i="2"/>
  <c r="BN89" i="2"/>
  <c r="BV28" i="2"/>
  <c r="BU170" i="2"/>
  <c r="BT6" i="2"/>
  <c r="AQ102" i="2"/>
  <c r="AJ54" i="2"/>
  <c r="BQ35" i="2"/>
  <c r="BH155" i="2"/>
  <c r="BY62" i="2"/>
  <c r="AU40" i="2"/>
  <c r="BV178" i="2"/>
  <c r="AR62" i="2"/>
  <c r="CE89" i="2"/>
  <c r="AX48" i="2"/>
  <c r="BE12" i="2"/>
  <c r="BC22" i="2"/>
  <c r="BY120" i="2"/>
  <c r="AV181" i="2"/>
  <c r="BX97" i="2"/>
  <c r="AY95" i="2"/>
  <c r="AU140" i="2"/>
  <c r="Z67" i="2"/>
  <c r="Z106" i="2"/>
  <c r="AX84" i="2"/>
  <c r="AY71" i="2"/>
  <c r="AZ142" i="2"/>
  <c r="CE155" i="2"/>
  <c r="BJ135" i="2"/>
  <c r="AE45" i="2"/>
  <c r="BI31" i="2"/>
  <c r="AY14" i="2"/>
  <c r="AT43" i="2"/>
  <c r="AX106" i="2"/>
  <c r="R109" i="2"/>
  <c r="AE119" i="2"/>
  <c r="T182" i="2"/>
  <c r="AZ34" i="2"/>
  <c r="AU114" i="2"/>
  <c r="AC88" i="2"/>
  <c r="AP148" i="2"/>
  <c r="W157" i="2"/>
  <c r="AU122" i="2"/>
  <c r="AO160" i="2"/>
  <c r="BP165" i="2"/>
  <c r="BR24" i="2"/>
  <c r="T130" i="2"/>
  <c r="BN167" i="2"/>
  <c r="BT185" i="2"/>
  <c r="CH7" i="2"/>
  <c r="CA87" i="2"/>
  <c r="Q188" i="2"/>
  <c r="BM162" i="2"/>
  <c r="AB68" i="2"/>
  <c r="AW99" i="2"/>
  <c r="BB117" i="2"/>
  <c r="BM111" i="2"/>
  <c r="BO58" i="2"/>
  <c r="CB31" i="2"/>
  <c r="AH44" i="2"/>
  <c r="BG142" i="2"/>
  <c r="BA94" i="2"/>
  <c r="AZ156" i="2"/>
  <c r="BV100" i="2"/>
  <c r="BK68" i="2"/>
  <c r="AI41" i="2"/>
  <c r="AH79" i="2"/>
  <c r="AT130" i="2"/>
  <c r="AM169" i="2"/>
  <c r="S46" i="2"/>
  <c r="BA46" i="2"/>
  <c r="AI79" i="2"/>
  <c r="BX75" i="2"/>
  <c r="O134" i="2"/>
  <c r="AA53" i="2"/>
  <c r="CF49" i="2"/>
  <c r="BR115" i="2"/>
  <c r="AM181" i="2"/>
  <c r="AW71" i="2"/>
  <c r="BY52" i="2"/>
  <c r="BM12" i="2"/>
  <c r="CE55" i="2"/>
  <c r="BI40" i="2"/>
  <c r="BC35" i="2"/>
  <c r="BL162" i="2"/>
  <c r="BC45" i="2"/>
  <c r="BB81" i="2"/>
  <c r="AE80" i="2"/>
  <c r="AV132" i="2"/>
  <c r="CB182" i="2"/>
  <c r="AZ49" i="2"/>
  <c r="CA7" i="2"/>
  <c r="CG158" i="2"/>
  <c r="BO32" i="2"/>
  <c r="BH34" i="2"/>
  <c r="AT122" i="2"/>
  <c r="BG55" i="2"/>
  <c r="BZ123" i="2"/>
  <c r="AI10" i="2"/>
  <c r="AD172" i="2"/>
  <c r="BV31" i="2"/>
  <c r="AX145" i="2"/>
  <c r="AS189" i="2"/>
  <c r="Z13" i="2"/>
  <c r="AH109" i="2"/>
  <c r="BC115" i="2"/>
  <c r="BF106" i="2"/>
  <c r="BC129" i="2"/>
  <c r="CG32" i="2"/>
  <c r="BD118" i="2"/>
  <c r="AL100" i="2"/>
  <c r="AX30" i="2"/>
  <c r="AL98" i="2"/>
  <c r="S81" i="2"/>
  <c r="BS173" i="2"/>
  <c r="AS137" i="2"/>
  <c r="CC43" i="2"/>
  <c r="CB185" i="2"/>
  <c r="AW124" i="2"/>
  <c r="BZ17" i="2"/>
  <c r="BK103" i="2"/>
  <c r="AY8" i="2"/>
  <c r="BX140" i="2"/>
  <c r="S182" i="2"/>
  <c r="BX141" i="2"/>
  <c r="BN108" i="2"/>
  <c r="BB37" i="2"/>
  <c r="AB117" i="2"/>
  <c r="AE62" i="2"/>
  <c r="BH28" i="2"/>
  <c r="BP160" i="2"/>
  <c r="BA10" i="2"/>
  <c r="BF123" i="2"/>
  <c r="AA156" i="2"/>
  <c r="BN91" i="2"/>
  <c r="AN195" i="2"/>
  <c r="CG124" i="2"/>
  <c r="BL84" i="2"/>
  <c r="Z108" i="2"/>
  <c r="CE96" i="2"/>
  <c r="AX32" i="2"/>
  <c r="AJ79" i="2"/>
  <c r="AJ17" i="2"/>
  <c r="BH78" i="2"/>
  <c r="BB55" i="2"/>
  <c r="AU77" i="2"/>
  <c r="Z95" i="2"/>
  <c r="BZ7" i="2"/>
  <c r="AG41" i="2"/>
  <c r="AT117" i="2"/>
  <c r="AW6" i="2"/>
  <c r="AL150" i="2"/>
  <c r="BS81" i="2"/>
  <c r="AJ52" i="2"/>
  <c r="BY163" i="2"/>
  <c r="CH175" i="2"/>
  <c r="AV71" i="2"/>
  <c r="BE92" i="2"/>
  <c r="AL161" i="2"/>
  <c r="CC81" i="2"/>
  <c r="CH69" i="2"/>
  <c r="P129" i="2"/>
  <c r="BO176" i="2"/>
  <c r="BM77" i="2"/>
  <c r="AP162" i="2"/>
  <c r="BD48" i="2"/>
  <c r="CE14" i="2"/>
  <c r="P107" i="2"/>
  <c r="AF147" i="2"/>
  <c r="AS155" i="2"/>
  <c r="BK125" i="2"/>
  <c r="AB52" i="2"/>
  <c r="BQ186" i="2"/>
  <c r="BV123" i="2"/>
  <c r="AG13" i="2"/>
  <c r="BW42" i="2"/>
  <c r="AK94" i="2"/>
  <c r="AX150" i="2"/>
  <c r="AI82" i="2"/>
  <c r="Z42" i="2"/>
  <c r="Z68" i="2"/>
  <c r="BG31" i="2"/>
  <c r="CA49" i="2"/>
  <c r="BM28" i="2"/>
  <c r="BO97" i="2"/>
  <c r="AK131" i="2"/>
  <c r="AL154" i="2"/>
  <c r="AU111" i="2"/>
  <c r="AY160" i="2"/>
  <c r="AU115" i="2"/>
  <c r="AR81" i="2"/>
  <c r="BA42" i="2"/>
  <c r="BI122" i="2"/>
  <c r="AL12" i="2"/>
  <c r="AR174" i="2"/>
  <c r="AD76" i="2"/>
  <c r="BY31" i="2"/>
  <c r="BF10" i="2"/>
  <c r="BM164" i="2"/>
  <c r="CB50" i="2"/>
  <c r="R68" i="2"/>
  <c r="Z32" i="2"/>
  <c r="AQ125" i="2"/>
  <c r="BH120" i="2"/>
  <c r="CG123" i="2"/>
  <c r="BU56" i="2"/>
  <c r="BS139" i="2"/>
  <c r="AX117" i="2"/>
  <c r="AV12" i="2"/>
  <c r="AB27" i="2"/>
  <c r="P135" i="2"/>
  <c r="BV33" i="2"/>
  <c r="Z9" i="2"/>
  <c r="AM165" i="2"/>
  <c r="CE48" i="2"/>
  <c r="CC195" i="2"/>
  <c r="BD44" i="2"/>
  <c r="AE94" i="2"/>
  <c r="AG63" i="2"/>
  <c r="AH51" i="2"/>
  <c r="BM125" i="2"/>
  <c r="BM167" i="2"/>
  <c r="BO87" i="2"/>
  <c r="AR147" i="2"/>
  <c r="Z10" i="2"/>
  <c r="W188" i="2"/>
  <c r="AV195" i="2"/>
  <c r="Z38" i="2"/>
  <c r="AP24" i="2"/>
  <c r="AH160" i="2"/>
  <c r="AD179" i="2"/>
  <c r="BW5" i="2"/>
  <c r="AV164" i="2"/>
  <c r="BW77" i="2"/>
  <c r="AC109" i="2"/>
  <c r="AU49" i="2"/>
  <c r="AX46" i="2"/>
  <c r="CB41" i="2"/>
  <c r="AB9" i="2"/>
  <c r="AG181" i="2"/>
  <c r="AX91" i="2"/>
  <c r="BD108" i="2"/>
  <c r="T167" i="2"/>
  <c r="BH115" i="2"/>
  <c r="Q99" i="2"/>
  <c r="BZ143" i="2"/>
  <c r="BQ108" i="2"/>
  <c r="CD68" i="2"/>
  <c r="AQ74" i="2"/>
  <c r="BL56" i="2"/>
  <c r="AQ97" i="2"/>
  <c r="CF130" i="2"/>
  <c r="AY18" i="2"/>
  <c r="BO23" i="2"/>
  <c r="AY158" i="2"/>
  <c r="CA152" i="2"/>
  <c r="AV51" i="2"/>
  <c r="CH101" i="2"/>
  <c r="Y68" i="2"/>
  <c r="CC87" i="2"/>
  <c r="AT157" i="2"/>
  <c r="AQ134" i="2"/>
  <c r="BN87" i="2"/>
  <c r="AA168" i="2"/>
  <c r="AQ166" i="2"/>
  <c r="BF56" i="2"/>
  <c r="AO119" i="2"/>
  <c r="BX40" i="2"/>
  <c r="BI19" i="2"/>
  <c r="BX103" i="2"/>
  <c r="R119" i="2"/>
  <c r="CH136" i="2"/>
  <c r="AE75" i="2"/>
  <c r="BY36" i="2"/>
  <c r="AR32" i="2"/>
  <c r="AF128" i="2"/>
  <c r="AV118" i="2"/>
  <c r="CD110" i="2"/>
  <c r="BD13" i="2"/>
  <c r="BF97" i="2"/>
  <c r="CC175" i="2"/>
  <c r="BW71" i="2"/>
  <c r="BB132" i="2"/>
  <c r="AQ103" i="2"/>
  <c r="BZ38" i="2"/>
  <c r="CB118" i="2"/>
  <c r="AN104" i="2"/>
  <c r="BJ123" i="2"/>
  <c r="AU147" i="2"/>
  <c r="BW32" i="2"/>
  <c r="BU50" i="2"/>
  <c r="AN36" i="2"/>
  <c r="BY24" i="2"/>
  <c r="AJ134" i="2"/>
  <c r="BI179" i="2"/>
  <c r="AE103" i="2"/>
  <c r="AC47" i="2"/>
  <c r="BL12" i="2"/>
  <c r="BH82" i="2"/>
  <c r="AF182" i="2"/>
  <c r="CE87" i="2"/>
  <c r="AL65" i="2"/>
  <c r="CC102" i="2"/>
  <c r="BQ56" i="2"/>
  <c r="AZ124" i="2"/>
  <c r="BV145" i="2"/>
  <c r="BX176" i="2"/>
  <c r="CB103" i="2"/>
  <c r="R99" i="2"/>
  <c r="BR59" i="2"/>
  <c r="AP36" i="2"/>
  <c r="Q79" i="2"/>
  <c r="BX32" i="2"/>
  <c r="BD169" i="2"/>
  <c r="AN69" i="2"/>
  <c r="AJ145" i="2"/>
  <c r="BG140" i="2"/>
  <c r="AK36" i="2"/>
  <c r="CC66" i="2"/>
  <c r="Z69" i="2"/>
  <c r="AN48" i="2"/>
  <c r="BW86" i="2"/>
  <c r="BY20" i="2"/>
  <c r="BK184" i="2"/>
  <c r="AA184" i="2"/>
  <c r="AE30" i="2"/>
  <c r="CD187" i="2"/>
  <c r="BA74" i="2"/>
  <c r="BX77" i="2"/>
  <c r="W145" i="2"/>
  <c r="AB36" i="2"/>
  <c r="P161" i="2"/>
  <c r="S137" i="2"/>
  <c r="AB165" i="2"/>
  <c r="CE103" i="2"/>
  <c r="AY35" i="2"/>
  <c r="BS162" i="2"/>
  <c r="BH168" i="2"/>
  <c r="BW27" i="2"/>
  <c r="AH113" i="2"/>
  <c r="AZ40" i="2"/>
  <c r="BV95" i="2"/>
  <c r="BS126" i="2"/>
  <c r="BR164" i="2"/>
  <c r="O138" i="2"/>
  <c r="AL50" i="2"/>
  <c r="CG176" i="2"/>
  <c r="AX179" i="2"/>
  <c r="AL156" i="2"/>
  <c r="CA110" i="2"/>
  <c r="AV67" i="2"/>
  <c r="AC162" i="2"/>
  <c r="CB96" i="2"/>
  <c r="BX22" i="2"/>
  <c r="AV145" i="2"/>
  <c r="AH25" i="2"/>
  <c r="AM107" i="2"/>
  <c r="BF109" i="2"/>
  <c r="BC70" i="2"/>
  <c r="CC59" i="2"/>
  <c r="BN136" i="2"/>
  <c r="BZ145" i="2"/>
  <c r="AC93" i="2"/>
  <c r="BN20" i="2"/>
  <c r="AQ58" i="2"/>
  <c r="AB44" i="2"/>
  <c r="AQ124" i="2"/>
  <c r="AM6" i="2"/>
  <c r="AD33" i="2"/>
  <c r="CH105" i="2"/>
  <c r="AF91" i="2"/>
  <c r="W169" i="2"/>
  <c r="BE27" i="2"/>
  <c r="AP141" i="2"/>
  <c r="P176" i="2"/>
  <c r="BC9" i="2"/>
  <c r="BE24" i="2"/>
  <c r="BL178" i="2"/>
  <c r="BS104" i="2"/>
  <c r="BH169" i="2"/>
  <c r="BK134" i="2"/>
  <c r="AC185" i="2"/>
  <c r="BA67" i="2"/>
  <c r="AL129" i="2"/>
  <c r="AR140" i="2"/>
  <c r="AD136" i="2"/>
  <c r="CB51" i="2"/>
  <c r="AD153" i="2"/>
  <c r="S91" i="2"/>
  <c r="Q104" i="2"/>
  <c r="AW37" i="2"/>
  <c r="AX133" i="2"/>
  <c r="AO98" i="2"/>
  <c r="BX62" i="2"/>
  <c r="AX36" i="2"/>
  <c r="AF166" i="2"/>
  <c r="BZ129" i="2"/>
  <c r="AK98" i="2"/>
  <c r="AC182" i="2"/>
  <c r="AA139" i="2"/>
  <c r="BX172" i="2"/>
  <c r="AS24" i="2"/>
  <c r="CA8" i="2"/>
  <c r="AR54" i="2"/>
  <c r="AV50" i="2"/>
  <c r="BR110" i="2"/>
  <c r="BP74" i="2"/>
  <c r="BS53" i="2"/>
  <c r="AX8" i="2"/>
  <c r="BG39" i="2"/>
  <c r="BC44" i="2"/>
  <c r="BW63" i="2"/>
  <c r="AJ143" i="2"/>
  <c r="BM53" i="2"/>
  <c r="BP15" i="2"/>
  <c r="AY115" i="2"/>
  <c r="CD108" i="2"/>
  <c r="BL94" i="2"/>
  <c r="BM34" i="2"/>
  <c r="BV151" i="2"/>
  <c r="Q174" i="2"/>
  <c r="AY57" i="2"/>
  <c r="BQ7" i="2"/>
  <c r="BF132" i="2"/>
  <c r="CH34" i="2"/>
  <c r="AG172" i="2"/>
  <c r="AC140" i="2"/>
  <c r="BJ150" i="2"/>
  <c r="AB114" i="2"/>
  <c r="BJ107" i="2"/>
  <c r="AC142" i="2"/>
  <c r="BJ83" i="2"/>
  <c r="AS88" i="2"/>
  <c r="AZ6" i="2"/>
  <c r="BP113" i="2"/>
  <c r="BG141" i="2"/>
  <c r="BO39" i="2"/>
  <c r="BX163" i="2"/>
  <c r="AH53" i="2"/>
  <c r="BN46" i="2"/>
  <c r="BT146" i="2"/>
  <c r="BP58" i="2"/>
  <c r="BT158" i="2"/>
  <c r="BM75" i="2"/>
  <c r="AE11" i="2"/>
  <c r="BK163" i="2"/>
  <c r="BG85" i="2"/>
  <c r="AB43" i="2"/>
  <c r="Z97" i="2"/>
  <c r="AD142" i="2"/>
  <c r="U145" i="2"/>
  <c r="Y96" i="2"/>
  <c r="AV146" i="2"/>
  <c r="AF152" i="2"/>
  <c r="AP125" i="2"/>
  <c r="BR84" i="2"/>
  <c r="AZ118" i="2"/>
  <c r="BO92" i="2"/>
  <c r="CD52" i="2"/>
  <c r="BV76" i="2"/>
  <c r="BO86" i="2"/>
  <c r="AK46" i="2"/>
  <c r="AF142" i="2"/>
  <c r="CE7" i="2"/>
  <c r="BD60" i="2"/>
  <c r="AO127" i="2"/>
  <c r="AI90" i="2"/>
  <c r="S110" i="2"/>
  <c r="CE40" i="2"/>
  <c r="P188" i="2"/>
  <c r="AP108" i="2"/>
  <c r="BS157" i="2"/>
  <c r="AG93" i="2"/>
  <c r="W144" i="2"/>
  <c r="CC77" i="2"/>
  <c r="AF66" i="2"/>
  <c r="CG91" i="2"/>
  <c r="AC62" i="2"/>
  <c r="BT183" i="2"/>
  <c r="BD50" i="2"/>
  <c r="AP73" i="2"/>
  <c r="BG46" i="2"/>
  <c r="CA40" i="2"/>
  <c r="BE150" i="2"/>
  <c r="CE113" i="2"/>
  <c r="BH181" i="2"/>
  <c r="AX99" i="2"/>
  <c r="BS168" i="2"/>
  <c r="CH150" i="2"/>
  <c r="BL133" i="2"/>
  <c r="CG26" i="2"/>
  <c r="AA129" i="2"/>
  <c r="BZ141" i="2"/>
  <c r="AJ74" i="2"/>
  <c r="AV19" i="2"/>
  <c r="CF64" i="2"/>
  <c r="AF118" i="2"/>
  <c r="CD70" i="2"/>
  <c r="BJ37" i="2"/>
  <c r="AY116" i="2"/>
  <c r="BG6" i="2"/>
  <c r="AT18" i="2"/>
  <c r="AY48" i="2"/>
  <c r="AU109" i="2"/>
  <c r="AW80" i="2"/>
  <c r="BY132" i="2"/>
  <c r="AO87" i="2"/>
  <c r="BD129" i="2"/>
  <c r="CH59" i="2"/>
  <c r="BQ93" i="2"/>
  <c r="BC65" i="2"/>
  <c r="P130" i="2"/>
  <c r="AQ82" i="2"/>
  <c r="T100" i="2"/>
  <c r="BQ95" i="2"/>
  <c r="BK108" i="2"/>
  <c r="R28" i="2"/>
  <c r="BU182" i="2"/>
  <c r="T132" i="2"/>
  <c r="BG132" i="2"/>
  <c r="BJ7" i="2"/>
  <c r="BP98" i="2"/>
  <c r="AM46" i="2"/>
  <c r="BJ90" i="2"/>
  <c r="Y175" i="2"/>
  <c r="AE188" i="2"/>
  <c r="AC39" i="2"/>
  <c r="CA85" i="2"/>
  <c r="BI157" i="2"/>
  <c r="AU86" i="2"/>
  <c r="Z55" i="2"/>
  <c r="AI6" i="2"/>
  <c r="BB79" i="2"/>
  <c r="AG187" i="2"/>
  <c r="BJ173" i="2"/>
  <c r="AY50" i="2"/>
  <c r="BX194" i="2"/>
  <c r="BN175" i="2"/>
  <c r="AA86" i="2"/>
  <c r="BA57" i="2"/>
  <c r="BX91" i="2"/>
  <c r="BD93" i="2"/>
  <c r="AI31" i="2"/>
  <c r="BJ91" i="2"/>
  <c r="BW15" i="2"/>
  <c r="AJ167" i="2"/>
  <c r="BW81" i="2"/>
  <c r="BC112" i="2"/>
  <c r="AV131" i="2"/>
  <c r="AI118" i="2"/>
  <c r="BK13" i="2"/>
  <c r="BY6" i="2"/>
  <c r="BM103" i="2"/>
  <c r="AK105" i="2"/>
  <c r="CF26" i="2"/>
  <c r="AB15" i="2"/>
  <c r="O115" i="2"/>
  <c r="AB22" i="2"/>
  <c r="BU115" i="2"/>
  <c r="AA108" i="2"/>
  <c r="BQ187" i="2"/>
  <c r="BE58" i="2"/>
  <c r="AT19" i="2"/>
  <c r="BD117" i="2"/>
  <c r="BI84" i="2"/>
  <c r="AN112" i="2"/>
  <c r="BL28" i="2"/>
  <c r="BN99" i="2"/>
  <c r="CC94" i="2"/>
  <c r="AP178" i="2"/>
  <c r="BG47" i="2"/>
  <c r="BT117" i="2"/>
  <c r="AW122" i="2"/>
  <c r="AO122" i="2"/>
  <c r="BF87" i="2"/>
  <c r="Z189" i="2"/>
  <c r="BL61" i="2"/>
  <c r="BM112" i="2"/>
  <c r="AI169" i="2"/>
  <c r="BB165" i="2"/>
  <c r="V196" i="2"/>
  <c r="BI113" i="2"/>
  <c r="AC14" i="2"/>
  <c r="BQ104" i="2"/>
  <c r="BJ145" i="2"/>
  <c r="CB174" i="2"/>
  <c r="BV23" i="2"/>
  <c r="BT148" i="2"/>
  <c r="AP62" i="2"/>
  <c r="AC25" i="2"/>
  <c r="BQ87" i="2"/>
  <c r="BK122" i="2"/>
  <c r="BR125" i="2"/>
  <c r="BZ100" i="2"/>
  <c r="AI21" i="2"/>
  <c r="BL20" i="2"/>
  <c r="BE5" i="2"/>
  <c r="BB105" i="2"/>
  <c r="AV48" i="2"/>
  <c r="AR68" i="2"/>
  <c r="AQ118" i="2"/>
  <c r="AC152" i="2"/>
  <c r="BN6" i="2"/>
  <c r="AL177" i="2"/>
  <c r="BR77" i="2"/>
  <c r="CE107" i="2"/>
  <c r="BI177" i="2"/>
  <c r="AY96" i="2"/>
  <c r="AG145" i="2"/>
  <c r="BK78" i="2"/>
  <c r="O146" i="2"/>
  <c r="BC92" i="2"/>
  <c r="BY81" i="2"/>
  <c r="BM65" i="2"/>
  <c r="BJ128" i="2"/>
  <c r="AB29" i="2"/>
  <c r="BE126" i="2"/>
  <c r="CD178" i="2"/>
  <c r="AW24" i="2"/>
  <c r="CH188" i="2"/>
  <c r="BB63" i="2"/>
  <c r="AA17" i="2"/>
  <c r="Z43" i="2"/>
  <c r="AX115" i="2"/>
  <c r="AS168" i="2"/>
  <c r="AZ12" i="2"/>
  <c r="BH63" i="2"/>
  <c r="BP110" i="2"/>
  <c r="BL14" i="2"/>
  <c r="R185" i="2"/>
  <c r="AW121" i="2"/>
  <c r="AT155" i="2"/>
  <c r="CE49" i="2"/>
  <c r="BY123" i="2"/>
  <c r="BM158" i="2"/>
  <c r="AD45" i="2"/>
  <c r="AZ76" i="2"/>
  <c r="AF68" i="2"/>
  <c r="CE167" i="2"/>
  <c r="CB47" i="2"/>
  <c r="AS99" i="2"/>
  <c r="AP30" i="2"/>
  <c r="BK84" i="2"/>
  <c r="BS101" i="2"/>
  <c r="BP108" i="2"/>
  <c r="BU118" i="2"/>
  <c r="AK161" i="2"/>
  <c r="AX173" i="2"/>
  <c r="AL13" i="2"/>
  <c r="Z152" i="2"/>
  <c r="BH27" i="2"/>
  <c r="AN109" i="2"/>
  <c r="AA84" i="2"/>
  <c r="Q169" i="2"/>
  <c r="BV62" i="2"/>
  <c r="CF37" i="2"/>
  <c r="AA40" i="2"/>
  <c r="AC130" i="2"/>
  <c r="BF38" i="2"/>
  <c r="AG16" i="2"/>
  <c r="CE175" i="2"/>
  <c r="BW26" i="2"/>
  <c r="BF72" i="2"/>
  <c r="T83" i="2"/>
  <c r="O85" i="2"/>
  <c r="AY146" i="2"/>
  <c r="AD81" i="2"/>
  <c r="CD24" i="2"/>
  <c r="BS37" i="2"/>
  <c r="AP98" i="2"/>
  <c r="AS34" i="2"/>
  <c r="AH195" i="2"/>
  <c r="CE63" i="2"/>
  <c r="CA50" i="2"/>
  <c r="AS117" i="2"/>
  <c r="AB53" i="2"/>
  <c r="BE129" i="2"/>
  <c r="T103" i="2"/>
  <c r="Z96" i="2"/>
  <c r="BP175" i="2"/>
  <c r="AA7" i="2"/>
  <c r="O163" i="2"/>
  <c r="BI6" i="2"/>
  <c r="AM131" i="2"/>
  <c r="T112" i="2"/>
  <c r="AI28" i="2"/>
  <c r="BS152" i="2"/>
  <c r="AE84" i="2"/>
  <c r="BJ29" i="2"/>
  <c r="BH183" i="2"/>
  <c r="O81" i="2"/>
  <c r="BE102" i="2"/>
  <c r="AJ95" i="2"/>
  <c r="P117" i="2"/>
  <c r="AF189" i="2"/>
  <c r="BB121" i="2"/>
  <c r="AQ137" i="2"/>
  <c r="AT149" i="2"/>
  <c r="AU155" i="2"/>
  <c r="AO102" i="2"/>
  <c r="BV93" i="2"/>
  <c r="AV46" i="2"/>
  <c r="AY145" i="2"/>
  <c r="AC125" i="2"/>
  <c r="BA72" i="2"/>
  <c r="AG111" i="2"/>
  <c r="CG72" i="2"/>
  <c r="AL167" i="2"/>
  <c r="AT86" i="2"/>
  <c r="BF172" i="2"/>
  <c r="BY77" i="2"/>
  <c r="CD175" i="2"/>
  <c r="CD188" i="2"/>
  <c r="AI92" i="2"/>
  <c r="R102" i="2"/>
  <c r="BV158" i="2"/>
  <c r="AS63" i="2"/>
  <c r="BB71" i="2"/>
  <c r="BD171" i="2"/>
  <c r="AS16" i="2"/>
  <c r="BA154" i="2"/>
  <c r="AL40" i="2"/>
  <c r="AX187" i="2"/>
  <c r="BV156" i="2"/>
  <c r="AT140" i="2"/>
  <c r="AI145" i="2"/>
  <c r="AK25" i="2"/>
  <c r="AD120" i="2"/>
  <c r="BJ23" i="2"/>
  <c r="BX171" i="2"/>
  <c r="BL82" i="2"/>
  <c r="BZ74" i="2"/>
  <c r="BK167" i="2"/>
  <c r="AP40" i="2"/>
  <c r="BI97" i="2"/>
  <c r="AA71" i="2"/>
  <c r="BK82" i="2"/>
  <c r="AF33" i="2"/>
  <c r="CE68" i="2"/>
  <c r="CG106" i="2"/>
  <c r="BD39" i="2"/>
  <c r="AN26" i="2"/>
  <c r="BK181" i="2"/>
  <c r="Y27" i="2"/>
  <c r="AI151" i="2"/>
  <c r="BC12" i="2"/>
  <c r="AQ49" i="2"/>
  <c r="Q148" i="2"/>
  <c r="AK66" i="2"/>
  <c r="BX165" i="2"/>
  <c r="BQ45" i="2"/>
  <c r="BJ24" i="2"/>
  <c r="AE42" i="2"/>
  <c r="BP23" i="2"/>
  <c r="AK5" i="2"/>
  <c r="BN12" i="2"/>
  <c r="BU22" i="2"/>
  <c r="AC89" i="2"/>
  <c r="AU87" i="2"/>
  <c r="AE124" i="2"/>
  <c r="BG149" i="2"/>
  <c r="AF77" i="2"/>
  <c r="AL27" i="2"/>
  <c r="AK84" i="2"/>
  <c r="AL48" i="2"/>
  <c r="BH55" i="2"/>
  <c r="AK162" i="2"/>
  <c r="AH112" i="2"/>
  <c r="AD96" i="2"/>
  <c r="BX10" i="2"/>
  <c r="BB62" i="2"/>
  <c r="CH149" i="2"/>
  <c r="BO74" i="2"/>
  <c r="T148" i="2"/>
  <c r="S70" i="2"/>
  <c r="CC61" i="2"/>
  <c r="AR94" i="2"/>
  <c r="AI154" i="2"/>
  <c r="AD175" i="2"/>
  <c r="BL15" i="2"/>
  <c r="AR8" i="2"/>
  <c r="AY104" i="2"/>
  <c r="BW108" i="2"/>
  <c r="AC167" i="2"/>
  <c r="AX135" i="2"/>
  <c r="AA73" i="2"/>
  <c r="BE44" i="2"/>
  <c r="S62" i="2"/>
  <c r="AU164" i="2"/>
  <c r="CA164" i="2"/>
  <c r="BG91" i="2"/>
  <c r="BT81" i="2"/>
  <c r="AD42" i="2"/>
  <c r="AT118" i="2"/>
  <c r="BG155" i="2"/>
  <c r="AT175" i="2"/>
  <c r="CB10" i="2"/>
  <c r="R25" i="2"/>
  <c r="AD71" i="2"/>
  <c r="BH48" i="2"/>
  <c r="BY147" i="2"/>
  <c r="AZ148" i="2"/>
  <c r="CH172" i="2"/>
  <c r="BS59" i="2"/>
  <c r="AC158" i="2"/>
  <c r="BX106" i="2"/>
  <c r="BO118" i="2"/>
  <c r="BL112" i="2"/>
  <c r="AV96" i="2"/>
  <c r="BU150" i="2"/>
  <c r="CE39" i="2"/>
  <c r="CB78" i="2"/>
  <c r="AU189" i="2"/>
  <c r="AF61" i="2"/>
  <c r="BO13" i="2"/>
  <c r="AG42" i="2"/>
  <c r="AU181" i="2"/>
  <c r="AS15" i="2"/>
  <c r="BW25" i="2"/>
  <c r="AO63" i="2"/>
  <c r="AX101" i="2"/>
  <c r="AC15" i="2"/>
  <c r="BW37" i="2"/>
  <c r="Z103" i="2"/>
  <c r="CF125" i="2"/>
  <c r="AX57" i="2"/>
  <c r="AZ88" i="2"/>
  <c r="S106" i="2"/>
  <c r="AB100" i="2"/>
  <c r="T163" i="2"/>
  <c r="AU105" i="2"/>
  <c r="AJ168" i="2"/>
  <c r="AT176" i="2"/>
  <c r="BN151" i="2"/>
  <c r="BI16" i="2"/>
  <c r="AA121" i="2"/>
  <c r="BZ160" i="2"/>
  <c r="AG195" i="2"/>
  <c r="AF117" i="2"/>
  <c r="AB58" i="2"/>
  <c r="AB20" i="2"/>
  <c r="AM16" i="2"/>
  <c r="AP119" i="2"/>
  <c r="AC60" i="2"/>
  <c r="AQ152" i="2"/>
  <c r="CC110" i="2"/>
  <c r="BV65" i="2"/>
  <c r="AR47" i="2"/>
  <c r="CH86" i="2"/>
  <c r="AP142" i="2"/>
  <c r="BB51" i="2"/>
  <c r="AV101" i="2"/>
  <c r="AB77" i="2"/>
  <c r="AM12" i="2"/>
  <c r="AN11" i="2"/>
  <c r="BQ185" i="2"/>
  <c r="BS26" i="2"/>
  <c r="BG23" i="2"/>
  <c r="AP159" i="2"/>
  <c r="P178" i="2"/>
  <c r="AH114" i="2"/>
  <c r="AA95" i="2"/>
  <c r="S144" i="2"/>
  <c r="BV164" i="2"/>
  <c r="BQ114" i="2"/>
  <c r="CB100" i="2"/>
  <c r="BC16" i="2"/>
  <c r="AL60" i="2"/>
  <c r="BV185" i="2"/>
  <c r="BM171" i="2"/>
  <c r="BE114" i="2"/>
  <c r="CC79" i="2"/>
  <c r="CD189" i="2"/>
  <c r="Y122" i="2"/>
  <c r="BC89" i="2"/>
  <c r="BD75" i="2"/>
  <c r="AL80" i="2"/>
  <c r="O191" i="2"/>
  <c r="BH85" i="2"/>
  <c r="AT111" i="2"/>
  <c r="AX74" i="2"/>
  <c r="AF112" i="2"/>
  <c r="AB184" i="2"/>
  <c r="BQ61" i="2"/>
  <c r="BU149" i="2"/>
  <c r="BZ51" i="2"/>
  <c r="CB57" i="2"/>
  <c r="BR20" i="2"/>
  <c r="BB133" i="2"/>
  <c r="Q95" i="2"/>
  <c r="BF145" i="2"/>
  <c r="AJ61" i="2"/>
  <c r="BP8" i="2"/>
  <c r="O170" i="2"/>
  <c r="BG44" i="2"/>
  <c r="AC81" i="2"/>
  <c r="CB33" i="2"/>
  <c r="AL105" i="2"/>
  <c r="AM102" i="2"/>
  <c r="BS143" i="2"/>
  <c r="CA60" i="2"/>
  <c r="AX182" i="2"/>
  <c r="BJ25" i="2"/>
  <c r="AW95" i="2"/>
  <c r="CF65" i="2"/>
  <c r="AT87" i="2"/>
  <c r="CC27" i="2"/>
  <c r="CH125" i="2"/>
  <c r="BG114" i="2"/>
  <c r="BL137" i="2"/>
  <c r="AP168" i="2"/>
  <c r="BA189" i="2"/>
  <c r="BC164" i="2"/>
  <c r="AU58" i="2"/>
  <c r="BK127" i="2"/>
  <c r="BP72" i="2"/>
  <c r="BC78" i="2"/>
  <c r="AJ178" i="2"/>
  <c r="AU60" i="2"/>
  <c r="AW100" i="2"/>
  <c r="AO74" i="2"/>
  <c r="AV37" i="2"/>
  <c r="AI57" i="2"/>
  <c r="CH177" i="2"/>
  <c r="AC159" i="2"/>
  <c r="CA131" i="2"/>
  <c r="BY121" i="2"/>
  <c r="R162" i="2"/>
  <c r="AW82" i="2"/>
  <c r="BG66" i="2"/>
  <c r="BV149" i="2"/>
  <c r="BP13" i="2"/>
  <c r="AR65" i="2"/>
  <c r="AB172" i="2"/>
  <c r="BC138" i="2"/>
  <c r="BZ133" i="2"/>
  <c r="U170" i="2"/>
  <c r="AP52" i="2"/>
  <c r="BA65" i="2"/>
  <c r="BR44" i="2"/>
  <c r="AN54" i="2"/>
  <c r="BI145" i="2"/>
  <c r="AT93" i="2"/>
  <c r="BI132" i="2"/>
  <c r="CE181" i="2"/>
  <c r="BS22" i="2"/>
  <c r="AB151" i="2"/>
  <c r="AN88" i="2"/>
  <c r="CH140" i="2"/>
  <c r="AK80" i="2"/>
  <c r="R54" i="2"/>
  <c r="BB89" i="2"/>
  <c r="Q118" i="2"/>
  <c r="AU8" i="2"/>
  <c r="BY21" i="2"/>
  <c r="CE54" i="2"/>
  <c r="BZ120" i="2"/>
  <c r="AD123" i="2"/>
  <c r="AI195" i="2"/>
  <c r="AX63" i="2"/>
  <c r="BU121" i="2"/>
  <c r="BL103" i="2"/>
  <c r="BQ9" i="2"/>
  <c r="BU114" i="2"/>
  <c r="BL139" i="2"/>
  <c r="BK33" i="2"/>
  <c r="BA44" i="2"/>
  <c r="AH126" i="2"/>
  <c r="AT17" i="2"/>
  <c r="BK96" i="2"/>
  <c r="AK14" i="2"/>
  <c r="P112" i="2"/>
  <c r="BE52" i="2"/>
  <c r="AJ70" i="2"/>
  <c r="Y167" i="2"/>
  <c r="CD179" i="2"/>
  <c r="BK65" i="2"/>
  <c r="AX50" i="2"/>
  <c r="AH52" i="2"/>
  <c r="CB27" i="2"/>
  <c r="AH28" i="2"/>
  <c r="Y78" i="2"/>
  <c r="Z117" i="2"/>
  <c r="CC20" i="2"/>
  <c r="BA153" i="2"/>
  <c r="AY54" i="2"/>
  <c r="O151" i="2"/>
  <c r="BU33" i="2"/>
  <c r="BU95" i="2"/>
  <c r="BI55" i="2"/>
  <c r="BA107" i="2"/>
  <c r="BX87" i="2"/>
  <c r="AE39" i="2"/>
  <c r="AH19" i="2"/>
  <c r="BD184" i="2"/>
  <c r="AD77" i="2"/>
  <c r="BN26" i="2"/>
  <c r="AB170" i="2"/>
  <c r="BZ29" i="2"/>
  <c r="AX110" i="2"/>
  <c r="AF131" i="2"/>
  <c r="BI99" i="2"/>
  <c r="BC156" i="2"/>
  <c r="CG77" i="2"/>
  <c r="Z49" i="2"/>
  <c r="BK147" i="2"/>
  <c r="BE97" i="2"/>
  <c r="U163" i="2"/>
  <c r="AZ80" i="2"/>
  <c r="BC187" i="2"/>
  <c r="Y16" i="2"/>
  <c r="AL155" i="2"/>
  <c r="BY95" i="2"/>
  <c r="CF48" i="2"/>
  <c r="BS176" i="2"/>
  <c r="BM145" i="2"/>
  <c r="BA38" i="2"/>
  <c r="AA130" i="2"/>
  <c r="AT8" i="2"/>
  <c r="BJ45" i="2"/>
  <c r="AL78" i="2"/>
  <c r="BW104" i="2"/>
  <c r="AL132" i="2"/>
  <c r="AA44" i="2"/>
  <c r="BM30" i="2"/>
  <c r="BO94" i="2"/>
  <c r="AZ164" i="2"/>
  <c r="CF186" i="2"/>
  <c r="Z158" i="2"/>
  <c r="BC38" i="2"/>
  <c r="AS115" i="2"/>
  <c r="BH116" i="2"/>
  <c r="AW102" i="2"/>
  <c r="AQ181" i="2"/>
  <c r="AA120" i="2"/>
  <c r="BA59" i="2"/>
  <c r="AB5" i="2"/>
  <c r="AX138" i="2"/>
  <c r="T147" i="2"/>
  <c r="BV148" i="2"/>
  <c r="BA116" i="2"/>
  <c r="CD124" i="2"/>
  <c r="BZ109" i="2"/>
  <c r="T126" i="2"/>
  <c r="BX14" i="2"/>
  <c r="AU134" i="2"/>
  <c r="BT179" i="2"/>
  <c r="BC42" i="2"/>
  <c r="BQ22" i="2"/>
  <c r="AN42" i="2"/>
  <c r="AB167" i="2"/>
  <c r="BR131" i="2"/>
  <c r="BD66" i="2"/>
  <c r="AW126" i="2"/>
  <c r="BJ115" i="2"/>
  <c r="AY176" i="2"/>
  <c r="BP172" i="2"/>
  <c r="BW160" i="2"/>
  <c r="AQ41" i="2"/>
  <c r="BN158" i="2"/>
  <c r="AD78" i="2"/>
  <c r="BK79" i="2"/>
  <c r="AI170" i="2"/>
  <c r="CC196" i="2"/>
  <c r="Q165" i="2"/>
  <c r="BU144" i="2"/>
  <c r="AZ131" i="2"/>
  <c r="CC138" i="2"/>
  <c r="BA34" i="2"/>
  <c r="AY169" i="2"/>
  <c r="CE128" i="2"/>
  <c r="AZ50" i="2"/>
  <c r="S168" i="2"/>
  <c r="BB158" i="2"/>
  <c r="AK69" i="2"/>
  <c r="AA159" i="2"/>
  <c r="CG98" i="2"/>
  <c r="BA131" i="2"/>
  <c r="AW96" i="2"/>
  <c r="AF136" i="2"/>
  <c r="BS75" i="2"/>
  <c r="Y45" i="2"/>
  <c r="AR27" i="2"/>
  <c r="BC146" i="2"/>
  <c r="AZ108" i="2"/>
  <c r="BM18" i="2"/>
  <c r="BL181" i="2"/>
  <c r="AF34" i="2"/>
  <c r="BG143" i="2"/>
  <c r="AO73" i="2"/>
  <c r="CC141" i="2"/>
  <c r="BL26" i="2"/>
  <c r="BN145" i="2"/>
  <c r="CB109" i="2"/>
  <c r="AM96" i="2"/>
  <c r="AW116" i="2"/>
  <c r="R196" i="2"/>
  <c r="BL144" i="2"/>
  <c r="Z80" i="2"/>
  <c r="AG23" i="2"/>
  <c r="BO122" i="2"/>
  <c r="T128" i="2"/>
  <c r="BY55" i="2"/>
  <c r="P138" i="2"/>
  <c r="BO93" i="2"/>
  <c r="AL6" i="2"/>
  <c r="BR47" i="2"/>
  <c r="AL168" i="2"/>
  <c r="BE83" i="2"/>
  <c r="CG69" i="2"/>
  <c r="BL86" i="2"/>
  <c r="AR6" i="2"/>
  <c r="AQ27" i="2"/>
  <c r="AG60" i="2"/>
  <c r="BF169" i="2"/>
  <c r="AK106" i="2"/>
  <c r="BP119" i="2"/>
  <c r="BZ73" i="2"/>
  <c r="AX102" i="2"/>
  <c r="BM47" i="2"/>
  <c r="AT48" i="2"/>
  <c r="AT52" i="2"/>
  <c r="BD90" i="2"/>
  <c r="CF95" i="2"/>
  <c r="AE79" i="2"/>
  <c r="BS52" i="2"/>
  <c r="AF38" i="2"/>
  <c r="Y46" i="2"/>
  <c r="AJ181" i="2"/>
  <c r="AL157" i="2"/>
  <c r="BJ117" i="2"/>
  <c r="Z180" i="2"/>
  <c r="BG172" i="2"/>
  <c r="AO81" i="2"/>
  <c r="CC115" i="2"/>
  <c r="W156" i="2"/>
  <c r="CB80" i="2"/>
  <c r="BI47" i="2"/>
  <c r="BE11" i="2"/>
  <c r="BU64" i="2"/>
  <c r="CG101" i="2"/>
  <c r="AO14" i="2"/>
  <c r="BS100" i="2"/>
  <c r="AN95" i="2"/>
  <c r="AZ15" i="2"/>
  <c r="CB93" i="2"/>
  <c r="AD83" i="2"/>
  <c r="BS19" i="2"/>
  <c r="AW179" i="2"/>
  <c r="AX126" i="2"/>
  <c r="BR167" i="2"/>
  <c r="AA75" i="2"/>
  <c r="BZ42" i="2"/>
  <c r="AR135" i="2"/>
  <c r="AZ109" i="2"/>
  <c r="BC137" i="2"/>
  <c r="BR53" i="2"/>
  <c r="BD77" i="2"/>
  <c r="AY75" i="2"/>
  <c r="BN113" i="2"/>
  <c r="R26" i="2"/>
  <c r="BL45" i="2"/>
  <c r="AD26" i="2"/>
  <c r="CF68" i="2"/>
  <c r="BI158" i="2"/>
  <c r="BW61" i="2"/>
  <c r="BD128" i="2"/>
  <c r="BZ61" i="2"/>
  <c r="Z127" i="2"/>
  <c r="BG96" i="2"/>
  <c r="AY55" i="2"/>
  <c r="AP187" i="2"/>
  <c r="AT162" i="2"/>
  <c r="BG10" i="2"/>
  <c r="BF157" i="2"/>
  <c r="BH13" i="2"/>
  <c r="Y85" i="2"/>
  <c r="BG37" i="2"/>
  <c r="AI39" i="2"/>
  <c r="Y69" i="2"/>
  <c r="CC52" i="2"/>
  <c r="AJ147" i="2"/>
  <c r="CC35" i="2"/>
  <c r="AV134" i="2"/>
  <c r="CD73" i="2"/>
  <c r="BP53" i="2"/>
  <c r="AA97" i="2"/>
  <c r="AO134" i="2"/>
  <c r="CC84" i="2"/>
  <c r="BZ180" i="2"/>
  <c r="BC18" i="2"/>
  <c r="AB38" i="2"/>
  <c r="AO18" i="2"/>
  <c r="BH109" i="2"/>
  <c r="BT25" i="2"/>
  <c r="BV87" i="2"/>
  <c r="BA127" i="2"/>
  <c r="BW176" i="2"/>
  <c r="AT5" i="2"/>
  <c r="CB61" i="2"/>
  <c r="AD69" i="2"/>
  <c r="AC35" i="2"/>
  <c r="CG136" i="2"/>
  <c r="BO14" i="2"/>
  <c r="BH195" i="2"/>
  <c r="CH179" i="2"/>
  <c r="CH42" i="2"/>
  <c r="AD22" i="2"/>
  <c r="AG140" i="2"/>
  <c r="AV28" i="2"/>
  <c r="CE57" i="2"/>
  <c r="AW104" i="2"/>
  <c r="AP115" i="2"/>
  <c r="AJ45" i="2"/>
  <c r="V152" i="2"/>
  <c r="BG36" i="2"/>
  <c r="BY71" i="2"/>
  <c r="AO86" i="2"/>
  <c r="BC37" i="2"/>
  <c r="AO25" i="2"/>
  <c r="BH160" i="2"/>
  <c r="Y38" i="2"/>
  <c r="BH121" i="2"/>
  <c r="BB178" i="2"/>
  <c r="BU125" i="2"/>
  <c r="AF47" i="2"/>
  <c r="BE78" i="2"/>
  <c r="AJ161" i="2"/>
  <c r="BH185" i="2"/>
  <c r="AF86" i="2"/>
  <c r="AN98" i="2"/>
  <c r="AV75" i="2"/>
  <c r="AG39" i="2"/>
  <c r="S43" i="2"/>
  <c r="AF69" i="2"/>
  <c r="AS148" i="2"/>
  <c r="AV138" i="2"/>
  <c r="CB15" i="2"/>
  <c r="BV160" i="2"/>
  <c r="AN120" i="2"/>
  <c r="CH117" i="2"/>
  <c r="BE155" i="2"/>
  <c r="AS140" i="2"/>
  <c r="BW89" i="2"/>
  <c r="BK195" i="2"/>
  <c r="AU20" i="2"/>
  <c r="AR123" i="2"/>
  <c r="AX185" i="2"/>
  <c r="AK176" i="2"/>
  <c r="AX112" i="2"/>
  <c r="AK103" i="2"/>
  <c r="AU123" i="2"/>
  <c r="BR78" i="2"/>
  <c r="AD30" i="2"/>
  <c r="BH26" i="2"/>
  <c r="AN173" i="2"/>
  <c r="CC172" i="2"/>
  <c r="AJ126" i="2"/>
  <c r="CD153" i="2"/>
  <c r="R158" i="2"/>
  <c r="T153" i="2"/>
  <c r="AI107" i="2"/>
  <c r="Y71" i="2"/>
  <c r="AY85" i="2"/>
  <c r="AC75" i="2"/>
  <c r="CG118" i="2"/>
  <c r="CC130" i="2"/>
  <c r="Z121" i="2"/>
  <c r="BI98" i="2"/>
  <c r="BA115" i="2"/>
  <c r="T144" i="2"/>
  <c r="AZ57" i="2"/>
  <c r="CA35" i="2"/>
  <c r="AJ162" i="2"/>
  <c r="AV31" i="2"/>
  <c r="Z132" i="2"/>
  <c r="CB76" i="2"/>
  <c r="BZ99" i="2"/>
  <c r="BF43" i="2"/>
  <c r="AW109" i="2"/>
  <c r="AH36" i="2"/>
  <c r="AP183" i="2"/>
  <c r="AU24" i="2"/>
  <c r="AP97" i="2"/>
  <c r="AC149" i="2"/>
  <c r="AE185" i="2"/>
  <c r="BF116" i="2"/>
  <c r="AV152" i="2"/>
  <c r="BA48" i="2"/>
  <c r="BX28" i="2"/>
  <c r="AB122" i="2"/>
  <c r="AZ72" i="2"/>
  <c r="O113" i="2"/>
  <c r="BT188" i="2"/>
  <c r="AD126" i="2"/>
  <c r="BT5" i="2"/>
  <c r="BW170" i="2"/>
  <c r="AV92" i="2"/>
  <c r="BO61" i="2"/>
  <c r="O177" i="2"/>
  <c r="BI114" i="2"/>
  <c r="BE140" i="2"/>
  <c r="W143" i="2"/>
  <c r="AB73" i="2"/>
  <c r="AE16" i="2"/>
  <c r="AA180" i="2"/>
  <c r="BC33" i="2"/>
  <c r="CE147" i="2"/>
  <c r="AG76" i="2"/>
  <c r="AW92" i="2"/>
  <c r="O96" i="2"/>
  <c r="BQ12" i="2"/>
  <c r="BH21" i="2"/>
  <c r="BH59" i="2"/>
  <c r="AW62" i="2"/>
  <c r="AU17" i="2"/>
  <c r="AK122" i="2"/>
  <c r="AO177" i="2"/>
  <c r="BO188" i="2"/>
  <c r="AE51" i="2"/>
  <c r="AM26" i="2"/>
  <c r="AN116" i="2"/>
  <c r="O182" i="2"/>
  <c r="AI110" i="2"/>
  <c r="BO160" i="2"/>
  <c r="BT115" i="2"/>
  <c r="BU84" i="2"/>
  <c r="AL17" i="2"/>
  <c r="CG59" i="2"/>
  <c r="BW151" i="2"/>
  <c r="AR61" i="2"/>
  <c r="BE80" i="2"/>
  <c r="Q145" i="2"/>
  <c r="CH18" i="2"/>
  <c r="AI16" i="2"/>
  <c r="BQ70" i="2"/>
  <c r="BU162" i="2"/>
  <c r="CD59" i="2"/>
  <c r="BC41" i="2"/>
  <c r="AM134" i="2"/>
  <c r="BR66" i="2"/>
  <c r="AQ75" i="2"/>
  <c r="AC105" i="2"/>
  <c r="BM188" i="2"/>
  <c r="BG34" i="2"/>
  <c r="BU46" i="2"/>
  <c r="AL83" i="2"/>
  <c r="AU118" i="2"/>
  <c r="AA163" i="2"/>
  <c r="S45" i="2"/>
  <c r="AD130" i="2"/>
  <c r="BL121" i="2"/>
  <c r="T88" i="2"/>
  <c r="BS67" i="2"/>
  <c r="BC120" i="2"/>
  <c r="AA24" i="2"/>
  <c r="BZ148" i="2"/>
  <c r="BX46" i="2"/>
  <c r="AV97" i="2"/>
  <c r="BZ172" i="2"/>
  <c r="AS180" i="2"/>
  <c r="AQ128" i="2"/>
  <c r="AX94" i="2"/>
  <c r="BS128" i="2"/>
  <c r="AO180" i="2"/>
  <c r="BG167" i="2"/>
  <c r="BB171" i="2"/>
  <c r="U130" i="2"/>
  <c r="AE116" i="2"/>
  <c r="AD118" i="2"/>
  <c r="BL168" i="2"/>
  <c r="AY109" i="2"/>
  <c r="BY17" i="2"/>
  <c r="AV82" i="2"/>
  <c r="BS136" i="2"/>
  <c r="AS74" i="2"/>
  <c r="U171" i="2"/>
  <c r="AC57" i="2"/>
  <c r="BM48" i="2"/>
  <c r="BU13" i="2"/>
  <c r="BG86" i="2"/>
  <c r="T84" i="2"/>
  <c r="BE48" i="2"/>
  <c r="AA92" i="2"/>
  <c r="BZ79" i="2"/>
  <c r="AK99" i="2"/>
  <c r="BV130" i="2"/>
  <c r="BJ22" i="2"/>
  <c r="AL151" i="2"/>
  <c r="AI85" i="2"/>
  <c r="BC63" i="2"/>
  <c r="AR26" i="2"/>
  <c r="AX10" i="2"/>
  <c r="AT50" i="2"/>
  <c r="BI77" i="2"/>
  <c r="AR29" i="2"/>
  <c r="AZ84" i="2"/>
  <c r="BN70" i="2"/>
  <c r="BK105" i="2"/>
  <c r="AG122" i="2"/>
  <c r="Z5" i="2"/>
  <c r="AU70" i="2"/>
  <c r="CB117" i="2"/>
  <c r="AF105" i="2"/>
  <c r="AW56" i="2"/>
  <c r="CH89" i="2"/>
  <c r="AY68" i="2"/>
  <c r="CF131" i="2"/>
  <c r="T123" i="2"/>
  <c r="AZ177" i="2"/>
  <c r="CB72" i="2"/>
  <c r="CF42" i="2"/>
  <c r="BP88" i="2"/>
  <c r="BX195" i="2"/>
  <c r="CF133" i="2"/>
  <c r="BR108" i="2"/>
  <c r="BM19" i="2"/>
  <c r="AF101" i="2"/>
  <c r="BB107" i="2"/>
  <c r="AW39" i="2"/>
  <c r="BB145" i="2"/>
  <c r="BM105" i="2"/>
  <c r="BK102" i="2"/>
  <c r="BJ181" i="2"/>
  <c r="AD38" i="2"/>
  <c r="BK77" i="2"/>
  <c r="BL78" i="2"/>
  <c r="BL9" i="2"/>
  <c r="BW8" i="2"/>
  <c r="AF60" i="2"/>
  <c r="O144" i="2"/>
  <c r="BT42" i="2"/>
  <c r="AY130" i="2"/>
  <c r="R89" i="2"/>
  <c r="BS127" i="2"/>
  <c r="AX127" i="2"/>
  <c r="CD154" i="2"/>
  <c r="AI87" i="2"/>
  <c r="BZ71" i="2"/>
  <c r="S187" i="2"/>
  <c r="BI48" i="2"/>
  <c r="AX111" i="2"/>
  <c r="BY35" i="2"/>
  <c r="AF99" i="2"/>
  <c r="AD146" i="2"/>
  <c r="BD130" i="2"/>
  <c r="AB33" i="2"/>
  <c r="BP38" i="2"/>
  <c r="BN95" i="2"/>
  <c r="AY121" i="2"/>
  <c r="AH122" i="2"/>
  <c r="CB186" i="2"/>
  <c r="AI157" i="2"/>
  <c r="BU71" i="2"/>
  <c r="BX117" i="2"/>
  <c r="AD122" i="2"/>
  <c r="BC7" i="2"/>
  <c r="AI50" i="2"/>
  <c r="BX78" i="2"/>
  <c r="AE33" i="2"/>
  <c r="BX107" i="2"/>
  <c r="AF52" i="2"/>
  <c r="BD105" i="2"/>
  <c r="AN18" i="2"/>
  <c r="BS119" i="2"/>
  <c r="BZ170" i="2"/>
  <c r="BI127" i="2"/>
  <c r="R105" i="2"/>
  <c r="AN184" i="2"/>
  <c r="BA143" i="2"/>
  <c r="AU97" i="2"/>
  <c r="AG161" i="2"/>
  <c r="AM89" i="2"/>
  <c r="V153" i="2"/>
  <c r="T122" i="2"/>
  <c r="AH158" i="2"/>
  <c r="AB123" i="2"/>
  <c r="BB100" i="2"/>
  <c r="AE72" i="2"/>
  <c r="AH169" i="2"/>
  <c r="AQ110" i="2"/>
  <c r="AF154" i="2"/>
  <c r="AT132" i="2"/>
  <c r="AI70" i="2"/>
  <c r="BQ27" i="2"/>
  <c r="AB130" i="2"/>
  <c r="AV113" i="2"/>
  <c r="AY53" i="2"/>
  <c r="BX7" i="2"/>
  <c r="BN82" i="2"/>
  <c r="BA20" i="2"/>
  <c r="BD131" i="2"/>
  <c r="BD127" i="2"/>
  <c r="BB110" i="2"/>
  <c r="AI136" i="2"/>
  <c r="BP87" i="2"/>
  <c r="BX142" i="2"/>
  <c r="AR36" i="2"/>
  <c r="AJ22" i="2"/>
  <c r="AP133" i="2"/>
  <c r="BL104" i="2"/>
  <c r="BX170" i="2"/>
  <c r="CH65" i="2"/>
  <c r="R29" i="2"/>
  <c r="BB49" i="2"/>
  <c r="CH163" i="2"/>
  <c r="BW116" i="2"/>
  <c r="BS171" i="2"/>
  <c r="AE89" i="2"/>
  <c r="W179" i="2"/>
  <c r="BJ48" i="2"/>
  <c r="BP25" i="2"/>
  <c r="Z71" i="2"/>
  <c r="AR91" i="2"/>
  <c r="AE112" i="2"/>
  <c r="BK104" i="2"/>
  <c r="AS154" i="2"/>
  <c r="CC72" i="2"/>
  <c r="CF116" i="2"/>
  <c r="AF10" i="2"/>
  <c r="AO149" i="2"/>
  <c r="CF44" i="2"/>
  <c r="BN141" i="2"/>
  <c r="BQ110" i="2"/>
  <c r="CB136" i="2"/>
  <c r="AI150" i="2"/>
  <c r="BB170" i="2"/>
  <c r="AU43" i="2"/>
  <c r="AZ163" i="2"/>
  <c r="T165" i="2"/>
  <c r="AX184" i="2"/>
  <c r="AM161" i="2"/>
  <c r="AH98" i="2"/>
  <c r="Y83" i="2"/>
  <c r="AG149" i="2"/>
  <c r="BN106" i="2"/>
  <c r="AG182" i="2"/>
  <c r="BE64" i="2"/>
  <c r="BC158" i="2"/>
  <c r="AM117" i="2"/>
  <c r="U187" i="2"/>
  <c r="BO111" i="2"/>
  <c r="Y29" i="2"/>
  <c r="AY133" i="2"/>
  <c r="AU144" i="2"/>
  <c r="BI165" i="2"/>
  <c r="AB63" i="2"/>
  <c r="AQ84" i="2"/>
  <c r="AK167" i="2"/>
  <c r="AM114" i="2"/>
  <c r="CB77" i="2"/>
  <c r="BU139" i="2"/>
  <c r="BV14" i="2"/>
  <c r="AQ13" i="2"/>
  <c r="CA22" i="2"/>
  <c r="AO101" i="2"/>
  <c r="BJ80" i="2"/>
  <c r="CE111" i="2"/>
  <c r="CA54" i="2"/>
  <c r="BW172" i="2"/>
  <c r="AG136" i="2"/>
  <c r="S58" i="2"/>
  <c r="AY141" i="2"/>
  <c r="AZ139" i="2"/>
  <c r="BQ73" i="2"/>
  <c r="AZ42" i="2"/>
  <c r="BD146" i="2"/>
  <c r="AL31" i="2"/>
  <c r="AZ7" i="2"/>
  <c r="BT61" i="2"/>
  <c r="AA166" i="2"/>
  <c r="AG169" i="2"/>
  <c r="S165" i="2"/>
  <c r="BX13" i="2"/>
  <c r="CD66" i="2"/>
  <c r="S47" i="2"/>
  <c r="AB84" i="2"/>
  <c r="BG14" i="2"/>
  <c r="AB154" i="2"/>
  <c r="BW109" i="2"/>
  <c r="CC18" i="2"/>
  <c r="CB8" i="2"/>
  <c r="AZ60" i="2"/>
  <c r="CA76" i="2"/>
  <c r="AN163" i="2"/>
  <c r="BQ81" i="2"/>
  <c r="AM5" i="2"/>
  <c r="BR40" i="2"/>
  <c r="BP50" i="2"/>
  <c r="AB110" i="2"/>
  <c r="CC171" i="2"/>
  <c r="AG175" i="2"/>
  <c r="AP25" i="2"/>
  <c r="CC178" i="2"/>
  <c r="AP151" i="2"/>
  <c r="BS146" i="2"/>
  <c r="BR28" i="2"/>
  <c r="BQ175" i="2"/>
  <c r="O127" i="2"/>
  <c r="AJ170" i="2"/>
  <c r="CF14" i="2"/>
  <c r="AJ55" i="2"/>
  <c r="AL20" i="2"/>
  <c r="Y146" i="2"/>
  <c r="AO19" i="2"/>
  <c r="AK154" i="2"/>
  <c r="AK90" i="2"/>
  <c r="AQ21" i="2"/>
  <c r="AL84" i="2"/>
  <c r="AR10" i="2"/>
  <c r="BG16" i="2"/>
  <c r="AF188" i="2"/>
  <c r="CD64" i="2"/>
  <c r="AL58" i="2"/>
  <c r="R127" i="2"/>
  <c r="BW164" i="2"/>
  <c r="AD183" i="2"/>
  <c r="BZ149" i="2"/>
  <c r="BJ104" i="2"/>
  <c r="AQ71" i="2"/>
  <c r="BE137" i="2"/>
  <c r="AM18" i="2"/>
  <c r="BO172" i="2"/>
  <c r="CB84" i="2"/>
  <c r="CG168" i="2"/>
  <c r="BS29" i="2"/>
  <c r="CG55" i="2"/>
  <c r="CC112" i="2"/>
  <c r="AY102" i="2"/>
  <c r="BH56" i="2"/>
  <c r="CD164" i="2"/>
  <c r="AH151" i="2"/>
  <c r="AT141" i="2"/>
  <c r="BY169" i="2"/>
  <c r="BF66" i="2"/>
  <c r="BT99" i="2"/>
  <c r="Z118" i="2"/>
  <c r="AL119" i="2"/>
  <c r="BF195" i="2"/>
  <c r="BO167" i="2"/>
  <c r="AO13" i="2"/>
  <c r="BC80" i="2"/>
  <c r="AD12" i="2"/>
  <c r="AY43" i="2"/>
  <c r="AE99" i="2"/>
  <c r="BH5" i="2"/>
  <c r="BA86" i="2"/>
  <c r="AD19" i="2"/>
  <c r="BJ86" i="2"/>
  <c r="AT42" i="2"/>
  <c r="AH14" i="2"/>
  <c r="CB75" i="2"/>
  <c r="AF123" i="2"/>
  <c r="AK171" i="2"/>
  <c r="BM93" i="2"/>
  <c r="AV155" i="2"/>
  <c r="BX166" i="2"/>
  <c r="BE168" i="2"/>
  <c r="BH192" i="2"/>
  <c r="BG18" i="2"/>
  <c r="BH101" i="2"/>
  <c r="CD71" i="2"/>
  <c r="BV48" i="2"/>
  <c r="CE36" i="2"/>
  <c r="AO157" i="2"/>
  <c r="BL23" i="2"/>
  <c r="Z120" i="2"/>
  <c r="BQ76" i="2"/>
  <c r="Q113" i="2"/>
  <c r="BI83" i="2"/>
  <c r="BG160" i="2"/>
  <c r="AQ57" i="2"/>
  <c r="BO91" i="2"/>
  <c r="Z66" i="2"/>
  <c r="AX68" i="2"/>
  <c r="BW124" i="2"/>
  <c r="CA179" i="2"/>
  <c r="BV103" i="2"/>
  <c r="BX16" i="2"/>
  <c r="AN61" i="2"/>
  <c r="BY58" i="2"/>
  <c r="U131" i="2"/>
  <c r="BG42" i="2"/>
  <c r="CC143" i="2"/>
  <c r="BK43" i="2"/>
  <c r="AM11" i="2"/>
  <c r="BP137" i="2"/>
  <c r="BJ189" i="2"/>
  <c r="AS103" i="2"/>
  <c r="CF55" i="2"/>
  <c r="BN24" i="2"/>
  <c r="CE32" i="2"/>
  <c r="BM186" i="2"/>
  <c r="CF189" i="2"/>
  <c r="AV17" i="2"/>
  <c r="AR16" i="2"/>
  <c r="BS179" i="2"/>
  <c r="AV15" i="2"/>
  <c r="BV47" i="2"/>
  <c r="BG102" i="2"/>
  <c r="BR124" i="2"/>
  <c r="AN62" i="2"/>
  <c r="BS32" i="2"/>
  <c r="BY138" i="2"/>
  <c r="AQ11" i="2"/>
  <c r="AD133" i="2"/>
  <c r="Q141" i="2"/>
  <c r="BE111" i="2"/>
  <c r="AI96" i="2"/>
  <c r="CD111" i="2"/>
  <c r="BW117" i="2"/>
  <c r="BK48" i="2"/>
  <c r="AN108" i="2"/>
  <c r="AH94" i="2"/>
  <c r="BB168" i="2"/>
  <c r="AL164" i="2"/>
  <c r="BV35" i="2"/>
  <c r="S108" i="2"/>
  <c r="BD78" i="2"/>
  <c r="BO55" i="2"/>
  <c r="AB185" i="2"/>
  <c r="CE106" i="2"/>
  <c r="BD104" i="2"/>
  <c r="BI12" i="2"/>
  <c r="BW62" i="2"/>
  <c r="CB49" i="2"/>
  <c r="BD54" i="2"/>
  <c r="BT55" i="2"/>
  <c r="BR61" i="2"/>
  <c r="BZ55" i="2"/>
  <c r="BJ68" i="2"/>
  <c r="BL118" i="2"/>
  <c r="BA69" i="2"/>
  <c r="AN68" i="2"/>
  <c r="Y49" i="2"/>
  <c r="CF111" i="2"/>
  <c r="AS134" i="2"/>
  <c r="AX52" i="2"/>
  <c r="AF15" i="2"/>
  <c r="AD52" i="2"/>
  <c r="AT138" i="2"/>
  <c r="R82" i="2"/>
  <c r="BB102" i="2"/>
  <c r="AQ96" i="2"/>
  <c r="AG8" i="2"/>
  <c r="BN173" i="2"/>
  <c r="P164" i="2"/>
  <c r="AL45" i="2"/>
  <c r="BT149" i="2"/>
  <c r="BU102" i="2"/>
  <c r="BI156" i="2"/>
  <c r="V186" i="2"/>
  <c r="CG33" i="2"/>
  <c r="AK107" i="2"/>
  <c r="AP174" i="2"/>
  <c r="BN79" i="2"/>
  <c r="BH42" i="2"/>
  <c r="AR14" i="2"/>
  <c r="BX96" i="2"/>
  <c r="AP109" i="2"/>
  <c r="AX128" i="2"/>
  <c r="AN164" i="2"/>
  <c r="AY19" i="2"/>
  <c r="AA56" i="2"/>
  <c r="AW72" i="2"/>
  <c r="CE127" i="2"/>
  <c r="BE41" i="2"/>
  <c r="BF189" i="2"/>
  <c r="AM42" i="2"/>
  <c r="Q112" i="2"/>
  <c r="CA122" i="2"/>
  <c r="BH118" i="2"/>
  <c r="BK37" i="2"/>
  <c r="AD101" i="2"/>
  <c r="BF147" i="2"/>
  <c r="BL55" i="2"/>
  <c r="CD115" i="2"/>
  <c r="BM132" i="2"/>
  <c r="BT80" i="2"/>
  <c r="CG95" i="2"/>
  <c r="CA23" i="2"/>
  <c r="CC118" i="2"/>
  <c r="AO124" i="2"/>
  <c r="AJ179" i="2"/>
  <c r="AT59" i="2"/>
  <c r="AY13" i="2"/>
  <c r="AR161" i="2"/>
  <c r="AE123" i="2"/>
  <c r="BE166" i="2"/>
  <c r="BW129" i="2"/>
  <c r="P133" i="2"/>
  <c r="AQ127" i="2"/>
  <c r="AN142" i="2"/>
  <c r="AV110" i="2"/>
  <c r="BH175" i="2"/>
  <c r="BJ184" i="2"/>
  <c r="AO27" i="2"/>
  <c r="BC102" i="2"/>
  <c r="AI75" i="2"/>
  <c r="BW140" i="2"/>
  <c r="BX42" i="2"/>
  <c r="AC87" i="2"/>
  <c r="AZ90" i="2"/>
  <c r="BS28" i="2"/>
  <c r="AX42" i="2"/>
  <c r="AV66" i="2"/>
  <c r="BF59" i="2"/>
  <c r="BV53" i="2"/>
  <c r="CG102" i="2"/>
  <c r="BC149" i="2"/>
  <c r="S40" i="2"/>
  <c r="AX41" i="2"/>
  <c r="O126" i="2"/>
  <c r="BW84" i="2"/>
  <c r="R46" i="2"/>
  <c r="BG75" i="2"/>
  <c r="BX29" i="2"/>
  <c r="BX86" i="2"/>
  <c r="BL109" i="2"/>
  <c r="AK119" i="2"/>
  <c r="AN144" i="2"/>
  <c r="AW49" i="2"/>
  <c r="AH60" i="2"/>
  <c r="BV64" i="2"/>
  <c r="BA30" i="2"/>
  <c r="AK71" i="2"/>
  <c r="BL123" i="2"/>
  <c r="AN58" i="2"/>
  <c r="BP123" i="2"/>
  <c r="O116" i="2"/>
  <c r="AK48" i="2"/>
  <c r="AP128" i="2"/>
  <c r="AA117" i="2"/>
  <c r="AC119" i="2"/>
  <c r="CG34" i="2"/>
  <c r="Y97" i="2"/>
  <c r="AI18" i="2"/>
  <c r="BI105" i="2"/>
  <c r="CF167" i="2"/>
  <c r="AT101" i="2"/>
  <c r="AP96" i="2"/>
  <c r="Z110" i="2"/>
  <c r="AB14" i="2"/>
  <c r="BQ135" i="2"/>
  <c r="P156" i="2"/>
  <c r="AS8" i="2"/>
  <c r="CG70" i="2"/>
  <c r="AH187" i="2"/>
  <c r="BZ125" i="2"/>
  <c r="CG6" i="2"/>
  <c r="BW175" i="2"/>
  <c r="BN72" i="2"/>
  <c r="CA99" i="2"/>
  <c r="AM15" i="2"/>
  <c r="CD7" i="2"/>
  <c r="BN23" i="2"/>
  <c r="AT41" i="2"/>
  <c r="AL35" i="2"/>
  <c r="BA54" i="2"/>
  <c r="AC122" i="2"/>
  <c r="CH176" i="2"/>
  <c r="AB82" i="2"/>
  <c r="AI122" i="2"/>
  <c r="BD64" i="2"/>
  <c r="CD160" i="2"/>
  <c r="BO159" i="2"/>
  <c r="BD49" i="2"/>
  <c r="AJ28" i="2"/>
  <c r="CB58" i="2"/>
  <c r="AL143" i="2"/>
  <c r="S136" i="2"/>
  <c r="BN159" i="2"/>
  <c r="BQ109" i="2"/>
  <c r="BQ162" i="2"/>
  <c r="BJ30" i="2"/>
  <c r="CF113" i="2"/>
  <c r="AJ76" i="2"/>
  <c r="BV110" i="2"/>
  <c r="BZ115" i="2"/>
  <c r="AQ95" i="2"/>
  <c r="AJ34" i="2"/>
  <c r="BS188" i="2"/>
  <c r="S76" i="2"/>
  <c r="BT52" i="2"/>
  <c r="BP6" i="2"/>
  <c r="Y98" i="2"/>
  <c r="CF142" i="2"/>
  <c r="BU11" i="2"/>
  <c r="AX177" i="2"/>
  <c r="BL108" i="2"/>
  <c r="CD41" i="2"/>
  <c r="BZ87" i="2"/>
  <c r="AC18" i="2"/>
  <c r="AR176" i="2"/>
  <c r="BJ64" i="2"/>
  <c r="BZ157" i="2"/>
  <c r="BN168" i="2"/>
  <c r="AY58" i="2"/>
  <c r="BI87" i="2"/>
  <c r="AB50" i="2"/>
  <c r="BO162" i="2"/>
  <c r="BC119" i="2"/>
  <c r="BI26" i="2"/>
  <c r="AK16" i="2"/>
  <c r="BA169" i="2"/>
  <c r="CC76" i="2"/>
  <c r="Z187" i="2"/>
  <c r="BO43" i="2"/>
  <c r="BR7" i="2"/>
  <c r="BL59" i="2"/>
  <c r="AL95" i="2"/>
  <c r="O82" i="2"/>
  <c r="AB19" i="2"/>
  <c r="BJ97" i="2"/>
  <c r="AX14" i="2"/>
  <c r="CD184" i="2"/>
  <c r="BL143" i="2"/>
  <c r="BF104" i="2"/>
  <c r="BY60" i="2"/>
  <c r="CE75" i="2"/>
  <c r="BF114" i="2"/>
  <c r="BA76" i="2"/>
  <c r="AL108" i="2"/>
  <c r="BS195" i="2"/>
  <c r="AF98" i="2"/>
  <c r="CC145" i="2"/>
  <c r="BU44" i="2"/>
  <c r="R180" i="2"/>
  <c r="BU116" i="2"/>
  <c r="BR126" i="2"/>
  <c r="BQ43" i="2"/>
  <c r="BT101" i="2"/>
  <c r="P115" i="2"/>
  <c r="AT36" i="2"/>
  <c r="AY11" i="2"/>
  <c r="AT84" i="2"/>
  <c r="BT16" i="2"/>
  <c r="BP76" i="2"/>
  <c r="BC73" i="2"/>
  <c r="CH114" i="2"/>
  <c r="BR5" i="2"/>
  <c r="BR49" i="2"/>
  <c r="AD34" i="2"/>
  <c r="Y163" i="2"/>
  <c r="BV80" i="2"/>
  <c r="AD82" i="2"/>
  <c r="AZ154" i="2"/>
  <c r="BE86" i="2"/>
  <c r="CE82" i="2"/>
  <c r="U125" i="2"/>
  <c r="BM9" i="2"/>
  <c r="BH29" i="2"/>
  <c r="CB32" i="2"/>
  <c r="AB70" i="2"/>
  <c r="CE195" i="2"/>
  <c r="AN177" i="2"/>
  <c r="AF158" i="2"/>
  <c r="AE127" i="2"/>
  <c r="AX87" i="2"/>
  <c r="BA195" i="2"/>
  <c r="BQ25" i="2"/>
  <c r="W173" i="2"/>
  <c r="BT7" i="2"/>
  <c r="BG107" i="2"/>
  <c r="BQ176" i="2"/>
  <c r="AU21" i="2"/>
  <c r="AX98" i="2"/>
  <c r="BQ128" i="2"/>
  <c r="CD79" i="2"/>
  <c r="CG135" i="2"/>
  <c r="BF144" i="2"/>
  <c r="CD114" i="2"/>
  <c r="AF83" i="2"/>
  <c r="BF51" i="2"/>
  <c r="BD62" i="2"/>
  <c r="AM19" i="2"/>
  <c r="BS36" i="2"/>
  <c r="BC6" i="2"/>
  <c r="BD40" i="2"/>
  <c r="AQ64" i="2"/>
  <c r="CA39" i="2"/>
  <c r="BM60" i="2"/>
  <c r="BO108" i="2"/>
  <c r="CB163" i="2"/>
  <c r="AG5" i="2"/>
  <c r="AW138" i="2"/>
  <c r="CE76" i="2"/>
  <c r="AS17" i="2"/>
  <c r="AZ175" i="2"/>
  <c r="AR19" i="2"/>
  <c r="CH118" i="2"/>
  <c r="W195" i="2"/>
  <c r="AY59" i="2"/>
  <c r="AW127" i="2"/>
  <c r="AM68" i="2"/>
  <c r="AK96" i="2"/>
  <c r="AW88" i="2"/>
  <c r="BV22" i="2"/>
  <c r="CB67" i="2"/>
  <c r="BE133" i="2"/>
  <c r="AS106" i="2"/>
  <c r="Y8" i="2"/>
  <c r="BV99" i="2"/>
  <c r="CA91" i="2"/>
  <c r="AZ147" i="2"/>
  <c r="BV46" i="2"/>
  <c r="U168" i="2"/>
  <c r="BU113" i="2"/>
  <c r="CA97" i="2"/>
  <c r="AH164" i="2"/>
  <c r="AA23" i="2"/>
  <c r="AE98" i="2"/>
  <c r="BD71" i="2"/>
  <c r="BQ195" i="2"/>
  <c r="BW47" i="2"/>
  <c r="AB95" i="2"/>
  <c r="BO158" i="2"/>
  <c r="AS102" i="2"/>
  <c r="BL58" i="2"/>
  <c r="Y39" i="2"/>
  <c r="AP70" i="2"/>
  <c r="CF16" i="2"/>
  <c r="BX154" i="2"/>
  <c r="AH32" i="2"/>
  <c r="BI76" i="2"/>
  <c r="BW78" i="2"/>
  <c r="Q143" i="2"/>
  <c r="CC37" i="2"/>
  <c r="BY28" i="2"/>
  <c r="AH50" i="2"/>
  <c r="AS23" i="2"/>
  <c r="AC124" i="2"/>
  <c r="AL195" i="2"/>
  <c r="CE85" i="2"/>
  <c r="AL39" i="2"/>
  <c r="CH132" i="2"/>
  <c r="BB10" i="2"/>
  <c r="BI95" i="2"/>
  <c r="AJ127" i="2"/>
  <c r="AQ139" i="2"/>
  <c r="BE119" i="2"/>
  <c r="CB69" i="2"/>
  <c r="V182" i="2"/>
  <c r="BR166" i="2"/>
  <c r="BJ152" i="2"/>
  <c r="BV144" i="2"/>
  <c r="AN49" i="2"/>
  <c r="BH50" i="2"/>
  <c r="BR103" i="2"/>
  <c r="BA186" i="2"/>
  <c r="CE116" i="2"/>
  <c r="CE5" i="2"/>
  <c r="CC7" i="2"/>
  <c r="BT72" i="2"/>
  <c r="AF107" i="2"/>
  <c r="AA93" i="2"/>
  <c r="CE19" i="2"/>
  <c r="BV96" i="2"/>
  <c r="AY42" i="2"/>
  <c r="AU129" i="2"/>
  <c r="AH116" i="2"/>
  <c r="AI95" i="2"/>
  <c r="AC150" i="2"/>
  <c r="CH45" i="2"/>
  <c r="CA34" i="2"/>
  <c r="AL173" i="2"/>
  <c r="BY59" i="2"/>
  <c r="CC179" i="2"/>
  <c r="P183" i="2"/>
  <c r="AJ109" i="2"/>
  <c r="BU171" i="2"/>
  <c r="CC54" i="2"/>
  <c r="BL115" i="2"/>
  <c r="W180" i="2"/>
  <c r="CB20" i="2"/>
  <c r="CE143" i="2"/>
  <c r="BP162" i="2"/>
  <c r="CC142" i="2"/>
  <c r="BO9" i="2"/>
  <c r="BF138" i="2"/>
  <c r="CF117" i="2"/>
  <c r="CE149" i="2"/>
  <c r="AG125" i="2"/>
  <c r="W154" i="2"/>
  <c r="BV176" i="2"/>
  <c r="CC144" i="2"/>
  <c r="BH35" i="2"/>
  <c r="BH31" i="2"/>
  <c r="AP27" i="2"/>
  <c r="AY150" i="2"/>
  <c r="AE40" i="2"/>
  <c r="AD50" i="2"/>
  <c r="AS138" i="2"/>
  <c r="AC163" i="2"/>
  <c r="BJ12" i="2"/>
  <c r="BF112" i="2"/>
  <c r="BV152" i="2"/>
  <c r="CG142" i="2"/>
  <c r="R154" i="2"/>
  <c r="BL156" i="2"/>
  <c r="T188" i="2"/>
  <c r="O145" i="2"/>
  <c r="BI7" i="2"/>
  <c r="BH171" i="2"/>
  <c r="AL86" i="2"/>
  <c r="BS62" i="2"/>
  <c r="Y77" i="2"/>
  <c r="BT84" i="2"/>
  <c r="CB176" i="2"/>
  <c r="AW57" i="2"/>
  <c r="O135" i="2"/>
  <c r="AO128" i="2"/>
  <c r="BV57" i="2"/>
  <c r="BJ111" i="2"/>
  <c r="BY158" i="2"/>
  <c r="CD43" i="2"/>
  <c r="BV94" i="2"/>
  <c r="AG113" i="2"/>
  <c r="AB34" i="2"/>
  <c r="AD114" i="2"/>
  <c r="AY31" i="2"/>
  <c r="CG14" i="2"/>
  <c r="BS169" i="2"/>
  <c r="AN75" i="2"/>
  <c r="U133" i="2"/>
  <c r="AL99" i="2"/>
  <c r="AC44" i="2"/>
  <c r="BR85" i="2"/>
  <c r="AI128" i="2"/>
  <c r="BK131" i="2"/>
  <c r="BO157" i="2"/>
  <c r="AH162" i="2"/>
  <c r="BK140" i="2"/>
  <c r="BP117" i="2"/>
  <c r="AX81" i="2"/>
  <c r="BG148" i="2"/>
  <c r="V151" i="2"/>
  <c r="BF27" i="2"/>
  <c r="BJ108" i="2"/>
  <c r="CG182" i="2"/>
  <c r="AY108" i="2"/>
  <c r="AC82" i="2"/>
  <c r="BY98" i="2"/>
  <c r="BV140" i="2"/>
  <c r="BI46" i="2"/>
  <c r="BG103" i="2"/>
  <c r="AZ123" i="2"/>
  <c r="AE59" i="2"/>
  <c r="AU93" i="2"/>
  <c r="CF159" i="2"/>
  <c r="BD134" i="2"/>
  <c r="BU136" i="2"/>
  <c r="P144" i="2"/>
  <c r="BH40" i="2"/>
  <c r="BX74" i="2"/>
  <c r="AD182" i="2"/>
  <c r="BP84" i="2"/>
  <c r="AP54" i="2"/>
  <c r="BU184" i="2"/>
  <c r="BY181" i="2"/>
  <c r="BA5" i="2"/>
  <c r="Y130" i="2"/>
  <c r="BS35" i="2"/>
  <c r="BL72" i="2"/>
  <c r="BA123" i="2"/>
  <c r="BA109" i="2"/>
  <c r="AN12" i="2"/>
  <c r="AT61" i="2"/>
  <c r="BB135" i="2"/>
  <c r="BE128" i="2"/>
  <c r="BT182" i="2"/>
  <c r="CF107" i="2"/>
  <c r="AG61" i="2"/>
  <c r="BK53" i="2"/>
  <c r="Y9" i="2"/>
  <c r="BV36" i="2"/>
  <c r="AW59" i="2"/>
  <c r="AD8" i="2"/>
  <c r="AV169" i="2"/>
  <c r="AU44" i="2"/>
  <c r="AV63" i="2"/>
  <c r="BW30" i="2"/>
  <c r="AF74" i="2"/>
  <c r="O131" i="2"/>
  <c r="AU120" i="2"/>
  <c r="AQ39" i="2"/>
  <c r="AH78" i="2"/>
  <c r="CD172" i="2"/>
  <c r="CA79" i="2"/>
  <c r="T141" i="2"/>
  <c r="CB62" i="2"/>
  <c r="AA76" i="2"/>
  <c r="AF139" i="2"/>
  <c r="BB29" i="2"/>
  <c r="AI71" i="2"/>
  <c r="AG112" i="2"/>
  <c r="BL47" i="2"/>
  <c r="Y20" i="2"/>
  <c r="R92" i="2"/>
  <c r="BK93" i="2"/>
  <c r="BJ94" i="2"/>
  <c r="AS83" i="2"/>
  <c r="BB67" i="2"/>
  <c r="AK173" i="2"/>
  <c r="CE95" i="2"/>
  <c r="AM97" i="2"/>
  <c r="AA16" i="2"/>
  <c r="BS94" i="2"/>
  <c r="AM101" i="2"/>
  <c r="Z145" i="2"/>
  <c r="AC78" i="2"/>
  <c r="BJ47" i="2"/>
  <c r="AU90" i="2"/>
  <c r="BO57" i="2"/>
  <c r="AC126" i="2"/>
  <c r="BZ85" i="2"/>
  <c r="AE106" i="2"/>
  <c r="AZ67" i="2"/>
  <c r="BE106" i="2"/>
  <c r="AJ177" i="2"/>
  <c r="BM106" i="2"/>
  <c r="BG109" i="2"/>
  <c r="BQ23" i="2"/>
  <c r="AV153" i="2"/>
  <c r="AH132" i="2"/>
  <c r="Y129" i="2"/>
  <c r="R65" i="2"/>
  <c r="AQ164" i="2"/>
  <c r="AQ180" i="2"/>
  <c r="AZ162" i="2"/>
  <c r="AC154" i="2"/>
  <c r="BE136" i="2"/>
  <c r="O172" i="2"/>
  <c r="BH114" i="2"/>
  <c r="BE103" i="2"/>
  <c r="AI29" i="2"/>
  <c r="AN71" i="2"/>
  <c r="BG177" i="2"/>
  <c r="AF14" i="2"/>
  <c r="AI97" i="2"/>
  <c r="CF122" i="2"/>
  <c r="CD65" i="2"/>
  <c r="BO67" i="2"/>
  <c r="AZ179" i="2"/>
  <c r="AA70" i="2"/>
  <c r="AK68" i="2"/>
  <c r="AQ15" i="2"/>
  <c r="BT76" i="2"/>
  <c r="BV92" i="2"/>
  <c r="BF86" i="2"/>
  <c r="BR120" i="2"/>
  <c r="BT11" i="2"/>
  <c r="S135" i="2"/>
  <c r="AE48" i="2"/>
  <c r="AN38" i="2"/>
  <c r="AJ92" i="2"/>
  <c r="AU160" i="2"/>
  <c r="AP107" i="2"/>
  <c r="W142" i="2"/>
  <c r="AY93" i="2"/>
  <c r="BU146" i="2"/>
  <c r="AK166" i="2"/>
  <c r="P187" i="2"/>
  <c r="AO65" i="2"/>
  <c r="AK44" i="2"/>
  <c r="AC123" i="2"/>
  <c r="BY27" i="2"/>
  <c r="AW45" i="2"/>
  <c r="AZ74" i="2"/>
  <c r="AT49" i="2"/>
  <c r="BI109" i="2"/>
  <c r="AS112" i="2"/>
  <c r="CC11" i="2"/>
  <c r="BJ70" i="2"/>
  <c r="BL22" i="2"/>
  <c r="AC84" i="2"/>
  <c r="BJ51" i="2"/>
  <c r="AH153" i="2"/>
  <c r="AR99" i="2"/>
  <c r="BF16" i="2"/>
  <c r="BR54" i="2"/>
  <c r="CC15" i="2"/>
  <c r="Q162" i="2"/>
  <c r="BF107" i="2"/>
  <c r="S86" i="2"/>
  <c r="AC104" i="2"/>
  <c r="BF110" i="2"/>
  <c r="BO33" i="2"/>
  <c r="CA115" i="2"/>
  <c r="AK185" i="2"/>
  <c r="AK20" i="2"/>
  <c r="O122" i="2"/>
  <c r="CH116" i="2"/>
  <c r="BH9" i="2"/>
  <c r="AJ49" i="2"/>
  <c r="AP101" i="2"/>
  <c r="CF18" i="2"/>
  <c r="BM23" i="2"/>
  <c r="Y102" i="2"/>
  <c r="AZ155" i="2"/>
  <c r="Z7" i="2"/>
  <c r="S114" i="2"/>
  <c r="AF67" i="2"/>
  <c r="AO82" i="2"/>
  <c r="BT106" i="2"/>
  <c r="BS76" i="2"/>
  <c r="BL131" i="2"/>
  <c r="BR31" i="2"/>
  <c r="AE130" i="2"/>
  <c r="AH102" i="2"/>
  <c r="Y32" i="2"/>
  <c r="BA124" i="2"/>
  <c r="BG165" i="2"/>
  <c r="BR14" i="2"/>
  <c r="BA150" i="2"/>
  <c r="BS79" i="2"/>
  <c r="BF47" i="2"/>
  <c r="Z184" i="2"/>
  <c r="R71" i="2"/>
  <c r="BN74" i="2"/>
  <c r="CF28" i="2"/>
  <c r="BG17" i="2"/>
  <c r="AT195" i="2"/>
  <c r="BV175" i="2"/>
  <c r="CC16" i="2"/>
  <c r="BQ178" i="2"/>
  <c r="AC45" i="2"/>
  <c r="BH10" i="2"/>
  <c r="BG5" i="2"/>
  <c r="O84" i="2"/>
  <c r="BA50" i="2"/>
  <c r="BO62" i="2"/>
  <c r="BZ5" i="2"/>
  <c r="BL173" i="2"/>
  <c r="BX122" i="2"/>
  <c r="CA142" i="2"/>
  <c r="AC121" i="2"/>
  <c r="V133" i="2"/>
  <c r="BC60" i="2"/>
  <c r="BU79" i="2"/>
  <c r="BP52" i="2"/>
  <c r="AA21" i="2"/>
  <c r="AD102" i="2"/>
  <c r="BK142" i="2"/>
  <c r="AJ47" i="2"/>
  <c r="AR39" i="2"/>
  <c r="AG27" i="2"/>
  <c r="O114" i="2"/>
  <c r="AV24" i="2"/>
  <c r="AS176" i="2"/>
  <c r="BD121" i="2"/>
  <c r="AS94" i="2"/>
  <c r="BG43" i="2"/>
  <c r="BK156" i="2"/>
  <c r="AM132" i="2"/>
  <c r="AT89" i="2"/>
  <c r="BN185" i="2"/>
  <c r="BX59" i="2"/>
  <c r="AI119" i="2"/>
  <c r="AR104" i="2"/>
  <c r="BN55" i="2"/>
  <c r="CF169" i="2"/>
  <c r="BQ82" i="2"/>
  <c r="BH38" i="2"/>
  <c r="BU54" i="2"/>
  <c r="BR113" i="2"/>
  <c r="AA196" i="2"/>
  <c r="AZ75" i="2"/>
  <c r="AL130" i="2"/>
  <c r="CH32" i="2"/>
  <c r="AG141" i="2"/>
  <c r="BF46" i="2"/>
  <c r="BL85" i="2"/>
  <c r="AV172" i="2"/>
  <c r="BI66" i="2"/>
  <c r="AY167" i="2"/>
  <c r="S99" i="2"/>
  <c r="AJ156" i="2"/>
  <c r="AQ44" i="2"/>
  <c r="CH10" i="2"/>
  <c r="Z52" i="2"/>
  <c r="AF63" i="2"/>
  <c r="CE64" i="2"/>
  <c r="V140" i="2"/>
  <c r="BC113" i="2"/>
  <c r="AD151" i="2"/>
  <c r="CB73" i="2"/>
  <c r="BI121" i="2"/>
  <c r="BR12" i="2"/>
  <c r="AE100" i="2"/>
  <c r="BR102" i="2"/>
  <c r="BR174" i="2"/>
  <c r="AO137" i="2"/>
  <c r="BJ118" i="2"/>
  <c r="BL195" i="2"/>
  <c r="BC185" i="2"/>
  <c r="AX157" i="2"/>
  <c r="U120" i="2"/>
  <c r="AL55" i="2"/>
  <c r="S112" i="2"/>
  <c r="Z26" i="2"/>
  <c r="AP14" i="2"/>
  <c r="BM121" i="2"/>
  <c r="AD70" i="2"/>
  <c r="AQ108" i="2"/>
  <c r="BZ126" i="2"/>
  <c r="AD160" i="2"/>
  <c r="CH106" i="2"/>
  <c r="AA39" i="2"/>
  <c r="AS45" i="2"/>
  <c r="AZ121" i="2"/>
  <c r="AZ97" i="2"/>
  <c r="BY130" i="2"/>
  <c r="BC76" i="2"/>
  <c r="BR119" i="2"/>
  <c r="BM70" i="2"/>
  <c r="O121" i="2"/>
  <c r="Z30" i="2"/>
  <c r="Z136" i="2"/>
  <c r="CA105" i="2"/>
  <c r="BV117" i="2"/>
  <c r="BI169" i="2"/>
  <c r="CG170" i="2"/>
  <c r="AV14" i="2"/>
  <c r="CD72" i="2"/>
  <c r="BE121" i="2"/>
  <c r="BW97" i="2"/>
  <c r="BY162" i="2"/>
  <c r="BV172" i="2"/>
  <c r="AX21" i="2"/>
  <c r="BG58" i="2"/>
  <c r="CF173" i="2"/>
  <c r="R69" i="2"/>
  <c r="AH175" i="2"/>
  <c r="BY14" i="2"/>
  <c r="AN165" i="2"/>
  <c r="BM109" i="2"/>
  <c r="AM78" i="2"/>
  <c r="AA154" i="2"/>
  <c r="AB97" i="2"/>
  <c r="AV148" i="2"/>
  <c r="P154" i="2"/>
  <c r="T77" i="2"/>
  <c r="CF126" i="2"/>
  <c r="AV188" i="2"/>
  <c r="CH180" i="2"/>
  <c r="AT80" i="2"/>
  <c r="CF160" i="2"/>
  <c r="AD39" i="2"/>
  <c r="AC100" i="2"/>
  <c r="AL64" i="2"/>
  <c r="Y56" i="2"/>
  <c r="AS73" i="2"/>
  <c r="AU91" i="2"/>
  <c r="CH120" i="2"/>
  <c r="CH17" i="2"/>
  <c r="Y67" i="2"/>
  <c r="T113" i="2"/>
  <c r="AU45" i="2"/>
  <c r="AC187" i="2"/>
  <c r="AW70" i="2"/>
  <c r="BJ109" i="2"/>
  <c r="S66" i="2"/>
  <c r="BZ82" i="2"/>
  <c r="AV117" i="2"/>
  <c r="AP182" i="2"/>
  <c r="BQ117" i="2"/>
  <c r="CF33" i="2"/>
  <c r="BV59" i="2"/>
  <c r="T86" i="2"/>
  <c r="BN143" i="2"/>
  <c r="O92" i="2"/>
  <c r="BN47" i="2"/>
  <c r="AZ160" i="2"/>
  <c r="BR146" i="2"/>
  <c r="AB119" i="2"/>
  <c r="BI44" i="2"/>
  <c r="P137" i="2"/>
  <c r="AS160" i="2"/>
  <c r="CH62" i="2"/>
  <c r="CB135" i="2"/>
  <c r="AS76" i="2"/>
  <c r="AL43" i="2"/>
  <c r="BA55" i="2"/>
  <c r="CC28" i="2"/>
  <c r="CB89" i="2"/>
  <c r="AC145" i="2"/>
  <c r="AR85" i="2"/>
  <c r="BL25" i="2"/>
  <c r="AM147" i="2"/>
  <c r="AO145" i="2"/>
  <c r="AI77" i="2"/>
  <c r="AR121" i="2"/>
  <c r="AZ22" i="2"/>
  <c r="AE63" i="2"/>
  <c r="BE113" i="2"/>
  <c r="AM73" i="2"/>
  <c r="CC51" i="2"/>
  <c r="BW79" i="2"/>
  <c r="AO58" i="2"/>
  <c r="AK100" i="2"/>
  <c r="AG88" i="2"/>
  <c r="AE44" i="2"/>
  <c r="BL57" i="2"/>
  <c r="AX39" i="2"/>
  <c r="BX101" i="2"/>
  <c r="R48" i="2"/>
  <c r="Y154" i="2"/>
  <c r="BV183" i="2"/>
  <c r="BC8" i="2"/>
  <c r="CC151" i="2"/>
  <c r="CA53" i="2"/>
  <c r="CF6" i="2"/>
  <c r="BO5" i="2"/>
  <c r="CB7" i="2"/>
  <c r="AO163" i="2"/>
  <c r="CF25" i="2"/>
  <c r="CC53" i="2"/>
  <c r="AZ143" i="2"/>
  <c r="CH20" i="2"/>
  <c r="BO119" i="2"/>
  <c r="V169" i="2"/>
  <c r="BQ8" i="2"/>
  <c r="S160" i="2"/>
  <c r="BJ136" i="2"/>
  <c r="BC58" i="2"/>
  <c r="AZ56" i="2"/>
  <c r="BZ137" i="2"/>
  <c r="AB62" i="2"/>
  <c r="BS165" i="2"/>
  <c r="BA82" i="2"/>
  <c r="AP11" i="2"/>
  <c r="BT176" i="2"/>
  <c r="BQ137" i="2"/>
  <c r="BH49" i="2"/>
  <c r="CA120" i="2"/>
  <c r="AT70" i="2"/>
  <c r="BF128" i="2"/>
  <c r="Q170" i="2"/>
  <c r="CF35" i="2"/>
  <c r="BN188" i="2"/>
  <c r="CE35" i="2"/>
  <c r="BZ28" i="2"/>
  <c r="CF84" i="2"/>
  <c r="CD83" i="2"/>
  <c r="BA63" i="2"/>
  <c r="AW9" i="2"/>
  <c r="AO148" i="2"/>
  <c r="BK8" i="2"/>
  <c r="BZ174" i="2"/>
  <c r="AY179" i="2"/>
  <c r="AE15" i="2"/>
  <c r="AQ171" i="2"/>
  <c r="AM63" i="2"/>
  <c r="BC87" i="2"/>
  <c r="BK158" i="2"/>
  <c r="BT105" i="2"/>
  <c r="BX160" i="2"/>
  <c r="Y76" i="2"/>
  <c r="BQ39" i="2"/>
  <c r="AX169" i="2"/>
  <c r="AY162" i="2"/>
  <c r="CB24" i="2"/>
  <c r="AI58" i="2"/>
  <c r="CA144" i="2"/>
  <c r="AU57" i="2"/>
  <c r="AS104" i="2"/>
  <c r="BT169" i="2"/>
  <c r="BV37" i="2"/>
  <c r="CD161" i="2"/>
  <c r="BE69" i="2"/>
  <c r="AE160" i="2"/>
  <c r="CB149" i="2"/>
  <c r="AO181" i="2"/>
  <c r="BT144" i="2"/>
  <c r="CF180" i="2"/>
  <c r="AF151" i="2"/>
  <c r="BD147" i="2"/>
  <c r="BO131" i="2"/>
  <c r="BF76" i="2"/>
  <c r="CE119" i="2"/>
  <c r="BW12" i="2"/>
  <c r="AY151" i="2"/>
  <c r="AY178" i="2"/>
  <c r="BG104" i="2"/>
  <c r="AN100" i="2"/>
  <c r="AQ94" i="2"/>
  <c r="CH168" i="2"/>
  <c r="AJ121" i="2"/>
  <c r="AB140" i="2"/>
  <c r="BX45" i="2"/>
  <c r="AR79" i="2"/>
  <c r="AM175" i="2"/>
  <c r="CB18" i="2"/>
  <c r="AK61" i="2"/>
  <c r="CG22" i="2"/>
  <c r="BY40" i="2"/>
  <c r="AC91" i="2"/>
  <c r="BN92" i="2"/>
  <c r="BL106" i="2"/>
  <c r="CF93" i="2"/>
  <c r="BE167" i="2"/>
  <c r="BW44" i="2"/>
  <c r="AO185" i="2"/>
  <c r="BO73" i="2"/>
  <c r="AQ131" i="2"/>
  <c r="O110" i="2"/>
  <c r="BA58" i="2"/>
  <c r="BP55" i="2"/>
  <c r="BT180" i="2"/>
  <c r="AB175" i="2"/>
  <c r="BP64" i="2"/>
  <c r="AI134" i="2"/>
  <c r="BT34" i="2"/>
  <c r="BL13" i="2"/>
  <c r="AO34" i="2"/>
  <c r="BT29" i="2"/>
  <c r="BM118" i="2"/>
  <c r="BW105" i="2"/>
  <c r="CH29" i="2"/>
  <c r="CH82" i="2"/>
  <c r="BK14" i="2"/>
  <c r="BA121" i="2"/>
  <c r="AU151" i="2"/>
  <c r="AX23" i="2"/>
  <c r="Y119" i="2"/>
  <c r="BT97" i="2"/>
  <c r="CE157" i="2"/>
  <c r="BY125" i="2"/>
  <c r="AR76" i="2"/>
  <c r="AZ85" i="2"/>
  <c r="AC137" i="2"/>
  <c r="AW69" i="2"/>
  <c r="AG178" i="2"/>
  <c r="BE101" i="2"/>
  <c r="AE110" i="2"/>
  <c r="AZ59" i="2"/>
  <c r="AQ114" i="2"/>
  <c r="BZ150" i="2"/>
  <c r="BM46" i="2"/>
  <c r="BU86" i="2"/>
  <c r="CE80" i="2"/>
  <c r="AH73" i="2"/>
  <c r="AQ31" i="2"/>
  <c r="BA62" i="2"/>
  <c r="AD116" i="2"/>
  <c r="BS7" i="2"/>
  <c r="BE76" i="2"/>
  <c r="U119" i="2"/>
  <c r="BW85" i="2"/>
  <c r="AE36" i="2"/>
  <c r="BY84" i="2"/>
  <c r="BP73" i="2"/>
  <c r="AH61" i="2"/>
  <c r="CE47" i="2"/>
  <c r="BT145" i="2"/>
  <c r="AT145" i="2"/>
  <c r="AE38" i="2"/>
  <c r="AG95" i="2"/>
  <c r="BM54" i="2"/>
  <c r="BR96" i="2"/>
  <c r="AZ140" i="2"/>
  <c r="AC138" i="2"/>
  <c r="CG28" i="2"/>
  <c r="BD112" i="2"/>
  <c r="BT135" i="2"/>
  <c r="CG177" i="2"/>
  <c r="BU185" i="2"/>
  <c r="AG21" i="2"/>
  <c r="BP128" i="2"/>
  <c r="CB173" i="2"/>
  <c r="BI150" i="2"/>
  <c r="BG127" i="2"/>
  <c r="CB86" i="2"/>
  <c r="AW154" i="2"/>
  <c r="BS48" i="2"/>
  <c r="BN34" i="2"/>
  <c r="BO7" i="2"/>
  <c r="AW87" i="2"/>
  <c r="BA66" i="2"/>
  <c r="AY128" i="2"/>
  <c r="BF50" i="2"/>
  <c r="AJ187" i="2"/>
  <c r="BC59" i="2"/>
  <c r="AC131" i="2"/>
  <c r="BM61" i="2"/>
  <c r="Y172" i="2"/>
  <c r="AA94" i="2"/>
  <c r="BO42" i="2"/>
  <c r="BN132" i="2"/>
  <c r="AH72" i="2"/>
  <c r="AM140" i="2"/>
  <c r="AR149" i="2"/>
  <c r="BV51" i="2"/>
  <c r="AU172" i="2"/>
  <c r="BQ15" i="2"/>
  <c r="BK38" i="2"/>
  <c r="BR26" i="2"/>
  <c r="BB195" i="2"/>
  <c r="BI13" i="2"/>
  <c r="AL69" i="2"/>
  <c r="BA120" i="2"/>
  <c r="AD28" i="2"/>
  <c r="T105" i="2"/>
  <c r="AM127" i="2"/>
  <c r="BU25" i="2"/>
  <c r="AP67" i="2"/>
  <c r="AE150" i="2"/>
  <c r="BP46" i="2"/>
  <c r="AM30" i="2"/>
  <c r="CG75" i="2"/>
  <c r="BT112" i="2"/>
  <c r="AG37" i="2"/>
  <c r="BL97" i="2"/>
  <c r="BX25" i="2"/>
  <c r="BM114" i="2"/>
  <c r="AB153" i="2"/>
  <c r="CG162" i="2"/>
  <c r="CH55" i="2"/>
  <c r="R157" i="2"/>
  <c r="AY118" i="2"/>
  <c r="BH161" i="2"/>
  <c r="T99" i="2"/>
  <c r="BO77" i="2"/>
  <c r="Y187" i="2"/>
  <c r="BF155" i="2"/>
  <c r="CE182" i="2"/>
  <c r="BW180" i="2"/>
  <c r="CH13" i="2"/>
  <c r="AW130" i="2"/>
  <c r="BP91" i="2"/>
  <c r="CE61" i="2"/>
  <c r="S184" i="2"/>
  <c r="BN7" i="2"/>
  <c r="AG91" i="2"/>
  <c r="BH98" i="2"/>
  <c r="AE8" i="2"/>
  <c r="AK97" i="2"/>
  <c r="CA135" i="2"/>
  <c r="AB126" i="2"/>
  <c r="BZ108" i="2"/>
  <c r="BM140" i="2"/>
  <c r="AI182" i="2"/>
  <c r="BK42" i="2"/>
  <c r="BJ169" i="2"/>
  <c r="CA150" i="2"/>
  <c r="AS33" i="2"/>
  <c r="AE67" i="2"/>
  <c r="O187" i="2"/>
  <c r="BF30" i="2"/>
  <c r="BS66" i="2"/>
  <c r="S139" i="2"/>
  <c r="AB71" i="2"/>
  <c r="BA163" i="2"/>
  <c r="AP57" i="2"/>
  <c r="AJ104" i="2"/>
  <c r="AV20" i="2"/>
  <c r="AF183" i="2"/>
  <c r="BL157" i="2"/>
  <c r="AI102" i="2"/>
  <c r="AH26" i="2"/>
  <c r="AT136" i="2"/>
  <c r="AC99" i="2"/>
  <c r="BQ184" i="2"/>
  <c r="BH113" i="2"/>
  <c r="BH154" i="2"/>
  <c r="BS153" i="2"/>
  <c r="AO111" i="2"/>
  <c r="AV52" i="2"/>
  <c r="AN166" i="2"/>
  <c r="R132" i="2"/>
  <c r="AV76" i="2"/>
  <c r="BJ17" i="2"/>
  <c r="AV149" i="2"/>
  <c r="BT196" i="2"/>
  <c r="S71" i="2"/>
  <c r="AN106" i="2"/>
  <c r="BL140" i="2"/>
  <c r="AO6" i="2"/>
  <c r="BU100" i="2"/>
  <c r="BL21" i="2"/>
  <c r="R42" i="2"/>
  <c r="Y55" i="2"/>
  <c r="BT111" i="2"/>
  <c r="BU74" i="2"/>
  <c r="CE23" i="2"/>
  <c r="AF137" i="2"/>
  <c r="AR180" i="2"/>
  <c r="CD20" i="2"/>
  <c r="BX179" i="2"/>
  <c r="AL158" i="2"/>
  <c r="AV26" i="2"/>
  <c r="CC31" i="2"/>
  <c r="CD88" i="2"/>
  <c r="BE61" i="2"/>
  <c r="BY129" i="2"/>
  <c r="AK125" i="2"/>
  <c r="BU143" i="2"/>
  <c r="BH162" i="2"/>
  <c r="CD12" i="2"/>
  <c r="BI143" i="2"/>
  <c r="AQ185" i="2"/>
  <c r="BE53" i="2"/>
  <c r="BY25" i="2"/>
  <c r="AK82" i="2"/>
  <c r="AZ38" i="2"/>
  <c r="CA14" i="2"/>
  <c r="BM79" i="2"/>
  <c r="BA81" i="2"/>
  <c r="AT94" i="2"/>
  <c r="BR34" i="2"/>
  <c r="BU78" i="2"/>
  <c r="CA66" i="2"/>
  <c r="BO75" i="2"/>
  <c r="BR95" i="2"/>
  <c r="BV114" i="2"/>
  <c r="AI131" i="2"/>
  <c r="BO51" i="2"/>
  <c r="BR100" i="2"/>
  <c r="AK174" i="2"/>
  <c r="BX167" i="2"/>
  <c r="CD77" i="2"/>
  <c r="BI91" i="2"/>
  <c r="AY135" i="2"/>
  <c r="CD19" i="2"/>
  <c r="AL89" i="2"/>
  <c r="BX156" i="2"/>
  <c r="AW29" i="2"/>
  <c r="S183" i="2"/>
  <c r="AT110" i="2"/>
  <c r="CH171" i="2"/>
  <c r="AD103" i="2"/>
  <c r="AF178" i="2"/>
  <c r="BI152" i="2"/>
  <c r="R62" i="2"/>
  <c r="Y26" i="2"/>
  <c r="CE42" i="2"/>
  <c r="AZ47" i="2"/>
  <c r="AL183" i="2"/>
  <c r="BZ161" i="2"/>
  <c r="BW182" i="2"/>
  <c r="AA106" i="2"/>
  <c r="AH108" i="2"/>
  <c r="BX168" i="2"/>
  <c r="Y159" i="2"/>
  <c r="AP38" i="2"/>
  <c r="CH23" i="2"/>
  <c r="BL24" i="2"/>
  <c r="AA83" i="2"/>
  <c r="R173" i="2"/>
  <c r="BG185" i="2"/>
  <c r="AX140" i="2"/>
  <c r="AN65" i="2"/>
  <c r="AZ196" i="2"/>
  <c r="Y121" i="2"/>
  <c r="P172" i="2"/>
  <c r="CF66" i="2"/>
  <c r="BH46" i="2"/>
  <c r="S154" i="2"/>
  <c r="AO76" i="2"/>
  <c r="AT34" i="2"/>
  <c r="BQ88" i="2"/>
  <c r="CG80" i="2"/>
  <c r="CB22" i="2"/>
  <c r="AC114" i="2"/>
  <c r="AO60" i="2"/>
  <c r="CD177" i="2"/>
  <c r="BL186" i="2"/>
  <c r="BQ54" i="2"/>
  <c r="AS111" i="2"/>
  <c r="O106" i="2"/>
  <c r="BJ113" i="2"/>
  <c r="AF115" i="2"/>
  <c r="AA89" i="2"/>
  <c r="CC129" i="2"/>
  <c r="BI141" i="2"/>
  <c r="AQ100" i="2"/>
  <c r="AQ87" i="2"/>
  <c r="BH71" i="2"/>
  <c r="BC67" i="2"/>
  <c r="AY110" i="2"/>
  <c r="BU67" i="2"/>
  <c r="AA132" i="2"/>
  <c r="CB178" i="2"/>
  <c r="AI177" i="2"/>
  <c r="T114" i="2"/>
  <c r="CG64" i="2"/>
  <c r="AT99" i="2"/>
  <c r="BV167" i="2"/>
  <c r="O180" i="2"/>
  <c r="AG55" i="2"/>
  <c r="CA125" i="2"/>
  <c r="AE87" i="2"/>
  <c r="BU61" i="2"/>
  <c r="AN37" i="2"/>
  <c r="AO66" i="2"/>
  <c r="CG31" i="2"/>
  <c r="BU107" i="2"/>
  <c r="BT87" i="2"/>
  <c r="AS133" i="2"/>
  <c r="BR142" i="2"/>
  <c r="BW122" i="2"/>
  <c r="BI64" i="2"/>
  <c r="AS89" i="2"/>
  <c r="CA148" i="2"/>
  <c r="BE70" i="2"/>
  <c r="BR70" i="2"/>
  <c r="BT83" i="2"/>
  <c r="CE6" i="2"/>
  <c r="AF81" i="2"/>
  <c r="AB160" i="2"/>
  <c r="AK88" i="2"/>
  <c r="AQ62" i="2"/>
  <c r="CF31" i="2"/>
  <c r="O124" i="2"/>
  <c r="BT167" i="2"/>
  <c r="Y50" i="2"/>
  <c r="BE134" i="2"/>
  <c r="BE186" i="2"/>
  <c r="AZ113" i="2"/>
  <c r="AI158" i="2"/>
  <c r="Z196" i="2"/>
  <c r="BK86" i="2"/>
  <c r="Y106" i="2"/>
  <c r="BC131" i="2"/>
  <c r="BS68" i="2"/>
  <c r="BJ185" i="2"/>
  <c r="BH20" i="2"/>
  <c r="AF162" i="2"/>
  <c r="AQ32" i="2"/>
  <c r="AG83" i="2"/>
  <c r="S92" i="2"/>
  <c r="AD60" i="2"/>
  <c r="BF175" i="2"/>
  <c r="BJ96" i="2"/>
  <c r="BI104" i="2"/>
  <c r="AH6" i="2"/>
  <c r="BM10" i="2"/>
  <c r="CB143" i="2"/>
  <c r="BD51" i="2"/>
  <c r="BV72" i="2"/>
  <c r="AC56" i="2"/>
  <c r="AW23" i="2"/>
  <c r="AB169" i="2"/>
  <c r="AX143" i="2"/>
  <c r="BO170" i="2"/>
  <c r="W187" i="2"/>
  <c r="AZ176" i="2"/>
  <c r="AN170" i="2"/>
  <c r="CB43" i="2"/>
  <c r="CA75" i="2"/>
  <c r="BO52" i="2"/>
  <c r="BA11" i="2"/>
  <c r="BZ159" i="2"/>
  <c r="BM178" i="2"/>
  <c r="V134" i="2"/>
  <c r="CH68" i="2"/>
  <c r="BS45" i="2"/>
  <c r="BQ166" i="2"/>
  <c r="V168" i="2"/>
  <c r="AS22" i="2"/>
  <c r="Q136" i="2"/>
  <c r="BQ40" i="2"/>
  <c r="AI123" i="2"/>
  <c r="Q85" i="2"/>
  <c r="BL102" i="2"/>
  <c r="BH163" i="2"/>
  <c r="AS69" i="2"/>
  <c r="CH138" i="2"/>
  <c r="AO56" i="2"/>
  <c r="BL98" i="2"/>
  <c r="AE125" i="2"/>
  <c r="AR84" i="2"/>
  <c r="BY67" i="2"/>
  <c r="BK20" i="2"/>
  <c r="BZ41" i="2"/>
  <c r="AT16" i="2"/>
  <c r="BZ186" i="2"/>
  <c r="Q102" i="2"/>
  <c r="BD172" i="2"/>
  <c r="AN101" i="2"/>
  <c r="BF96" i="2"/>
  <c r="BS118" i="2"/>
  <c r="CG159" i="2"/>
  <c r="BL176" i="2"/>
  <c r="BE31" i="2"/>
  <c r="AN46" i="2"/>
  <c r="BY171" i="2"/>
  <c r="BY140" i="2"/>
  <c r="BD47" i="2"/>
  <c r="BM110" i="2"/>
  <c r="O80" i="2"/>
  <c r="CF100" i="2"/>
  <c r="AD150" i="2"/>
  <c r="BS149" i="2"/>
  <c r="AN151" i="2"/>
  <c r="Z125" i="2"/>
  <c r="AD117" i="2"/>
  <c r="BM43" i="2"/>
  <c r="BB164" i="2"/>
  <c r="AI178" i="2"/>
  <c r="AW46" i="2"/>
  <c r="CD112" i="2"/>
  <c r="AE170" i="2"/>
  <c r="BW69" i="2"/>
  <c r="BA135" i="2"/>
  <c r="AN156" i="2"/>
  <c r="AA152" i="2"/>
  <c r="AM45" i="2"/>
  <c r="BM40" i="2"/>
  <c r="BR123" i="2"/>
  <c r="BJ76" i="2"/>
  <c r="AA107" i="2"/>
  <c r="BK60" i="2"/>
  <c r="CG84" i="2"/>
  <c r="BD25" i="2"/>
  <c r="BG119" i="2"/>
  <c r="BX136" i="2"/>
  <c r="CC23" i="2"/>
  <c r="BO63" i="2"/>
  <c r="AI138" i="2"/>
  <c r="AY166" i="2"/>
  <c r="BK21" i="2"/>
  <c r="AT126" i="2"/>
  <c r="U148" i="2"/>
  <c r="BW139" i="2"/>
  <c r="AQ151" i="2"/>
  <c r="Y126" i="2"/>
  <c r="AW118" i="2"/>
  <c r="CD30" i="2"/>
  <c r="BP16" i="2"/>
  <c r="R126" i="2"/>
  <c r="CG164" i="2"/>
  <c r="CC106" i="2"/>
  <c r="BJ149" i="2"/>
  <c r="BB157" i="2"/>
  <c r="V164" i="2"/>
  <c r="AN85" i="2"/>
  <c r="BW54" i="2"/>
  <c r="CC5" i="2"/>
  <c r="BH96" i="2"/>
  <c r="AU53" i="2"/>
  <c r="CF110" i="2"/>
  <c r="AM43" i="2"/>
  <c r="CG40" i="2"/>
  <c r="Z143" i="2"/>
  <c r="CF57" i="2"/>
  <c r="AJ69" i="2"/>
  <c r="BZ92" i="2"/>
  <c r="BT63" i="2"/>
  <c r="AM137" i="2"/>
  <c r="BF130" i="2"/>
  <c r="AX154" i="2"/>
  <c r="AD72" i="2"/>
  <c r="BZ147" i="2"/>
  <c r="BE9" i="2"/>
  <c r="BP83" i="2"/>
  <c r="AS126" i="2"/>
  <c r="AB134" i="2"/>
  <c r="AC68" i="2"/>
  <c r="R95" i="2"/>
  <c r="AU74" i="2"/>
  <c r="BR111" i="2"/>
  <c r="U122" i="2"/>
  <c r="CH182" i="2"/>
  <c r="BH25" i="2"/>
  <c r="AL79" i="2"/>
  <c r="BL54" i="2"/>
  <c r="AC36" i="2"/>
  <c r="AN155" i="2"/>
  <c r="Z50" i="2"/>
  <c r="BS124" i="2"/>
  <c r="AS170" i="2"/>
  <c r="R120" i="2"/>
  <c r="BT159" i="2"/>
  <c r="O78" i="2"/>
  <c r="CF136" i="2"/>
  <c r="S134" i="2"/>
  <c r="AS72" i="2"/>
  <c r="BT45" i="2"/>
  <c r="BV60" i="2"/>
  <c r="BA174" i="2"/>
  <c r="AC26" i="2"/>
  <c r="CB125" i="2"/>
  <c r="AP28" i="2"/>
  <c r="AE61" i="2"/>
  <c r="AZ114" i="2"/>
  <c r="BI27" i="2"/>
  <c r="BY51" i="2"/>
  <c r="AC43" i="2"/>
  <c r="AD145" i="2"/>
  <c r="AD97" i="2"/>
  <c r="AX130" i="2"/>
  <c r="AF93" i="2"/>
  <c r="AR122" i="2"/>
  <c r="CA101" i="2"/>
  <c r="BO11" i="2"/>
  <c r="BI130" i="2"/>
  <c r="AQ105" i="2"/>
  <c r="S178" i="2"/>
  <c r="AR136" i="2"/>
  <c r="BE15" i="2"/>
  <c r="Q110" i="2"/>
  <c r="AL107" i="2"/>
  <c r="AP110" i="2"/>
  <c r="AZ182" i="2"/>
  <c r="AF196" i="2"/>
  <c r="AO50" i="2"/>
  <c r="AM157" i="2"/>
  <c r="T158" i="2"/>
  <c r="AC20" i="2"/>
  <c r="BK141" i="2"/>
  <c r="CH63" i="2"/>
  <c r="CH43" i="2"/>
  <c r="CB104" i="2"/>
  <c r="CD142" i="2"/>
  <c r="BY82" i="2"/>
  <c r="AQ161" i="2"/>
  <c r="S161" i="2"/>
  <c r="R72" i="2"/>
  <c r="Y88" i="2"/>
  <c r="CC125" i="2"/>
  <c r="Q137" i="2"/>
  <c r="AB159" i="2"/>
  <c r="BJ89" i="2"/>
  <c r="BX19" i="2"/>
  <c r="AG74" i="2"/>
  <c r="BZ9" i="2"/>
  <c r="AH49" i="2"/>
  <c r="AU47" i="2"/>
  <c r="BE175" i="2"/>
  <c r="BK15" i="2"/>
  <c r="AG57" i="2"/>
  <c r="BQ85" i="2"/>
  <c r="BD30" i="2"/>
  <c r="BM7" i="2"/>
  <c r="AG185" i="2"/>
  <c r="R23" i="2"/>
  <c r="AF51" i="2"/>
  <c r="AS167" i="2"/>
  <c r="BV104" i="2"/>
  <c r="Y162" i="2"/>
  <c r="CC167" i="2"/>
  <c r="CE130" i="2"/>
  <c r="CB97" i="2"/>
  <c r="Z173" i="2"/>
  <c r="BN195" i="2"/>
  <c r="CE176" i="2"/>
  <c r="BN31" i="2"/>
  <c r="BW17" i="2"/>
  <c r="R49" i="2"/>
  <c r="BJ26" i="2"/>
  <c r="AY82" i="2"/>
  <c r="AC174" i="2"/>
  <c r="AH7" i="2"/>
  <c r="AU48" i="2"/>
  <c r="T196" i="2"/>
  <c r="BP96" i="2"/>
  <c r="BA19" i="2"/>
  <c r="BB22" i="2"/>
  <c r="AJ71" i="2"/>
  <c r="AU50" i="2"/>
  <c r="BP142" i="2"/>
  <c r="AB89" i="2"/>
  <c r="BE33" i="2"/>
  <c r="CG58" i="2"/>
  <c r="Z60" i="2"/>
  <c r="AR7" i="2"/>
  <c r="T95" i="2"/>
  <c r="BP116" i="2"/>
  <c r="AM98" i="2"/>
  <c r="CE60" i="2"/>
  <c r="CH119" i="2"/>
  <c r="BC72" i="2"/>
  <c r="AI80" i="2"/>
  <c r="AA8" i="2"/>
  <c r="BY113" i="2"/>
  <c r="AD44" i="2"/>
  <c r="CD92" i="2"/>
  <c r="Y81" i="2"/>
  <c r="CB138" i="2"/>
  <c r="BD106" i="2"/>
  <c r="AP99" i="2"/>
  <c r="AH144" i="2"/>
  <c r="AS173" i="2"/>
  <c r="AG157" i="2"/>
  <c r="Z19" i="2"/>
  <c r="CF132" i="2"/>
  <c r="AN15" i="2"/>
  <c r="BD28" i="2"/>
  <c r="AG35" i="2"/>
  <c r="CF94" i="2"/>
  <c r="AM79" i="2"/>
  <c r="CE135" i="2"/>
  <c r="CC119" i="2"/>
  <c r="AM9" i="2"/>
  <c r="BJ112" i="2"/>
  <c r="AN39" i="2"/>
  <c r="BL68" i="2"/>
  <c r="AH149" i="2"/>
  <c r="AM156" i="2"/>
  <c r="AF5" i="2"/>
  <c r="BG61" i="2"/>
  <c r="CC9" i="2"/>
  <c r="AS13" i="2"/>
  <c r="CH11" i="2"/>
  <c r="CG120" i="2"/>
  <c r="CB23" i="2"/>
  <c r="BT118" i="2"/>
  <c r="Y22" i="2"/>
  <c r="R178" i="2"/>
  <c r="AX38" i="2"/>
  <c r="BW82" i="2"/>
  <c r="BS12" i="2"/>
  <c r="U164" i="2"/>
  <c r="BL81" i="2"/>
  <c r="AM158" i="2"/>
  <c r="AA47" i="2"/>
  <c r="BN146" i="2"/>
  <c r="AA98" i="2"/>
  <c r="BM95" i="2"/>
  <c r="CE28" i="2"/>
  <c r="AZ145" i="2"/>
  <c r="BN181" i="2"/>
  <c r="BB33" i="2"/>
  <c r="BO109" i="2"/>
  <c r="AW15" i="2"/>
  <c r="V142" i="2"/>
  <c r="AC144" i="2"/>
  <c r="AR44" i="2"/>
  <c r="BS144" i="2"/>
  <c r="BZ195" i="2"/>
  <c r="BH64" i="2"/>
  <c r="AQ160" i="2"/>
  <c r="BJ65" i="2"/>
  <c r="BR143" i="2"/>
  <c r="AZ96" i="2"/>
  <c r="BV169" i="2"/>
  <c r="Y65" i="2"/>
  <c r="AR58" i="2"/>
  <c r="AV166" i="2"/>
  <c r="BE17" i="2"/>
  <c r="AS146" i="2"/>
  <c r="BF108" i="2"/>
  <c r="BH89" i="2"/>
  <c r="AG154" i="2"/>
  <c r="AZ172" i="2"/>
  <c r="BD22" i="2"/>
  <c r="AB101" i="2"/>
  <c r="AG65" i="2"/>
  <c r="BV143" i="2"/>
  <c r="BQ180" i="2"/>
  <c r="AS11" i="2"/>
  <c r="BP140" i="2"/>
  <c r="BT32" i="2"/>
  <c r="AI13" i="2"/>
  <c r="BJ166" i="2"/>
  <c r="BG161" i="2"/>
  <c r="BK98" i="2"/>
  <c r="BE181" i="2"/>
  <c r="BZ135" i="2"/>
  <c r="AF84" i="2"/>
  <c r="BA179" i="2"/>
  <c r="AP53" i="2"/>
  <c r="Z76" i="2"/>
  <c r="AX164" i="2"/>
  <c r="Q109" i="2"/>
  <c r="AU142" i="2"/>
  <c r="BU181" i="2"/>
  <c r="BP35" i="2"/>
  <c r="BB152" i="2"/>
  <c r="CG65" i="2"/>
  <c r="CA80" i="2"/>
  <c r="BB154" i="2"/>
  <c r="BA134" i="2"/>
  <c r="AE12" i="2"/>
  <c r="AC85" i="2"/>
  <c r="BP66" i="2"/>
  <c r="AZ64" i="2"/>
  <c r="AX9" i="2"/>
  <c r="BC75" i="2"/>
  <c r="BQ174" i="2"/>
  <c r="CG115" i="2"/>
  <c r="CF123" i="2"/>
  <c r="BI93" i="2"/>
  <c r="AV7" i="2"/>
  <c r="CD132" i="2"/>
  <c r="CH36" i="2"/>
  <c r="CA41" i="2"/>
  <c r="BY72" i="2"/>
  <c r="W171" i="2"/>
  <c r="BA125" i="2"/>
  <c r="AW81" i="2"/>
  <c r="AE18" i="2"/>
  <c r="BR89" i="2"/>
  <c r="AI33" i="2"/>
  <c r="AC102" i="2"/>
  <c r="BA175" i="2"/>
  <c r="AX113" i="2"/>
  <c r="AR195" i="2"/>
  <c r="S111" i="2"/>
  <c r="AL32" i="2"/>
  <c r="BX131" i="2"/>
  <c r="AK23" i="2"/>
  <c r="BF148" i="2"/>
  <c r="BA158" i="2"/>
  <c r="AR30" i="2"/>
  <c r="BT46" i="2"/>
  <c r="CF76" i="2"/>
  <c r="AD24" i="2"/>
  <c r="CC10" i="2"/>
  <c r="BI42" i="2"/>
  <c r="CD104" i="2"/>
  <c r="AF195" i="2"/>
  <c r="BP37" i="2"/>
  <c r="AY51" i="2"/>
  <c r="BD152" i="2"/>
  <c r="AS54" i="2"/>
  <c r="BO181" i="2"/>
  <c r="AA90" i="2"/>
  <c r="AS80" i="2"/>
  <c r="BI139" i="2"/>
  <c r="AV161" i="2"/>
  <c r="R38" i="2"/>
  <c r="BP95" i="2"/>
  <c r="V170" i="2"/>
  <c r="CE27" i="2"/>
  <c r="BZ14" i="2"/>
  <c r="BU69" i="2"/>
  <c r="BL179" i="2"/>
  <c r="CH183" i="2"/>
  <c r="O174" i="2"/>
  <c r="CH98" i="2"/>
  <c r="S54" i="2"/>
  <c r="BB184" i="2"/>
  <c r="CG35" i="2"/>
  <c r="CF182" i="2"/>
  <c r="AX156" i="2"/>
  <c r="AO39" i="2"/>
  <c r="AO118" i="2"/>
  <c r="BK24" i="2"/>
  <c r="BG32" i="2"/>
  <c r="AC153" i="2"/>
  <c r="BA177" i="2"/>
  <c r="BW90" i="2"/>
  <c r="BP28" i="2"/>
  <c r="BK145" i="2"/>
  <c r="BC15" i="2"/>
  <c r="CA195" i="2"/>
  <c r="BE125" i="2"/>
  <c r="AI112" i="2"/>
  <c r="BC152" i="2"/>
  <c r="BH102" i="2"/>
  <c r="BT134" i="2"/>
  <c r="Z174" i="2"/>
  <c r="Y180" i="2"/>
  <c r="BG162" i="2"/>
  <c r="AV64" i="2"/>
  <c r="AQ69" i="2"/>
  <c r="BO37" i="2"/>
  <c r="CG97" i="2"/>
  <c r="BZ46" i="2"/>
  <c r="AS5" i="2"/>
  <c r="AA153" i="2"/>
  <c r="AF150" i="2"/>
  <c r="P122" i="2"/>
  <c r="BP174" i="2"/>
  <c r="BC90" i="2"/>
  <c r="AC196" i="2"/>
  <c r="BC140" i="2"/>
  <c r="BC17" i="2"/>
  <c r="AN178" i="2"/>
  <c r="AJ43" i="2"/>
  <c r="CF138" i="2"/>
  <c r="AN168" i="2"/>
  <c r="AH140" i="2"/>
  <c r="AP160" i="2"/>
  <c r="AQ61" i="2"/>
  <c r="S80" i="2"/>
  <c r="AV89" i="2"/>
  <c r="CF62" i="2"/>
  <c r="BJ35" i="2"/>
  <c r="S59" i="2"/>
  <c r="Z36" i="2"/>
  <c r="AR34" i="2"/>
  <c r="U155" i="2"/>
  <c r="AQ63" i="2"/>
  <c r="AD166" i="2"/>
  <c r="AL26" i="2"/>
  <c r="BR151" i="2"/>
  <c r="AM75" i="2"/>
  <c r="BT120" i="2"/>
  <c r="BF9" i="2"/>
  <c r="BA106" i="2"/>
  <c r="BH7" i="2"/>
  <c r="BU90" i="2"/>
  <c r="BI118" i="2"/>
  <c r="AE58" i="2"/>
  <c r="AQ142" i="2"/>
  <c r="BP11" i="2"/>
  <c r="AY186" i="2"/>
  <c r="AS25" i="2"/>
  <c r="BK155" i="2"/>
  <c r="AU59" i="2"/>
  <c r="CD148" i="2"/>
  <c r="AU132" i="2"/>
  <c r="AQ170" i="2"/>
  <c r="BC99" i="2"/>
  <c r="AZ126" i="2"/>
  <c r="AC59" i="2"/>
  <c r="BA18" i="2"/>
  <c r="AZ87" i="2"/>
  <c r="CC80" i="2"/>
  <c r="AI66" i="2"/>
  <c r="BZ169" i="2"/>
  <c r="AE182" i="2"/>
  <c r="BI52" i="2"/>
  <c r="CB70" i="2"/>
  <c r="BR121" i="2"/>
  <c r="BB54" i="2"/>
  <c r="BH12" i="2"/>
  <c r="BY133" i="2"/>
  <c r="AN130" i="2"/>
  <c r="AV68" i="2"/>
  <c r="BQ21" i="2"/>
  <c r="BU80" i="2"/>
  <c r="AQ78" i="2"/>
  <c r="CH73" i="2"/>
  <c r="AH54" i="2"/>
  <c r="O143" i="2"/>
  <c r="BZ94" i="2"/>
  <c r="P167" i="2"/>
  <c r="AJ19" i="2"/>
  <c r="BY167" i="2"/>
  <c r="AA158" i="2"/>
  <c r="AA57" i="2"/>
  <c r="AX129" i="2"/>
  <c r="BV66" i="2"/>
  <c r="AG77" i="2"/>
  <c r="AW40" i="2"/>
  <c r="BE108" i="2"/>
  <c r="BD182" i="2"/>
  <c r="Y109" i="2"/>
  <c r="AT112" i="2"/>
  <c r="AX62" i="2"/>
  <c r="P124" i="2"/>
  <c r="Y185" i="2"/>
  <c r="AR56" i="2"/>
  <c r="AO117" i="2"/>
  <c r="Y13" i="2"/>
  <c r="AB35" i="2"/>
  <c r="AZ100" i="2"/>
  <c r="BY54" i="2"/>
  <c r="AD46" i="2"/>
  <c r="BJ5" i="2"/>
  <c r="AE177" i="2"/>
  <c r="BJ160" i="2"/>
  <c r="BV69" i="2"/>
  <c r="BT163" i="2"/>
  <c r="AP43" i="2"/>
  <c r="BD35" i="2"/>
  <c r="AH196" i="2"/>
  <c r="T183" i="2"/>
  <c r="BT54" i="2"/>
  <c r="BF40" i="2"/>
  <c r="BG126" i="2"/>
  <c r="Y157" i="2"/>
  <c r="CE186" i="2"/>
  <c r="BY141" i="2"/>
  <c r="BS69" i="2"/>
  <c r="BV186" i="2"/>
  <c r="AG24" i="2"/>
  <c r="BY164" i="2"/>
  <c r="CH126" i="2"/>
  <c r="BG187" i="2"/>
  <c r="BK174" i="2"/>
  <c r="AK195" i="2"/>
  <c r="P151" i="2"/>
  <c r="BT100" i="2"/>
  <c r="U126" i="2"/>
  <c r="S128" i="2"/>
  <c r="AT177" i="2"/>
  <c r="AB64" i="2"/>
  <c r="BP31" i="2"/>
  <c r="AM171" i="2"/>
  <c r="CF99" i="2"/>
  <c r="AO37" i="2"/>
  <c r="P120" i="2"/>
  <c r="BI167" i="2"/>
  <c r="S93" i="2"/>
  <c r="BZ64" i="2"/>
  <c r="AG139" i="2"/>
  <c r="BK164" i="2"/>
  <c r="AD155" i="2"/>
  <c r="AT75" i="2"/>
  <c r="BF126" i="2"/>
  <c r="AS42" i="2"/>
  <c r="CE38" i="2"/>
  <c r="CC44" i="2"/>
  <c r="Q132" i="2"/>
  <c r="AL118" i="2"/>
  <c r="BQ182" i="2"/>
  <c r="CE166" i="2"/>
  <c r="CF86" i="2"/>
  <c r="AT40" i="2"/>
  <c r="BR140" i="2"/>
  <c r="AW78" i="2"/>
  <c r="AB105" i="2"/>
  <c r="CD151" i="2"/>
  <c r="AN161" i="2"/>
  <c r="BW58" i="2"/>
  <c r="BM130" i="2"/>
  <c r="AM35" i="2"/>
  <c r="Q103" i="2"/>
  <c r="AK43" i="2"/>
  <c r="AY45" i="2"/>
  <c r="AU62" i="2"/>
  <c r="BT28" i="2"/>
  <c r="BK92" i="2"/>
  <c r="Z58" i="2"/>
  <c r="CC165" i="2"/>
  <c r="AJ85" i="2"/>
  <c r="CE90" i="2"/>
  <c r="CC184" i="2"/>
  <c r="BO115" i="2"/>
  <c r="Z87" i="2"/>
  <c r="CB113" i="2"/>
  <c r="V185" i="2"/>
  <c r="BP122" i="2"/>
  <c r="BN114" i="2"/>
  <c r="BO80" i="2"/>
  <c r="BL38" i="2"/>
  <c r="BP186" i="2"/>
  <c r="BC21" i="2"/>
  <c r="BY30" i="2"/>
  <c r="Z34" i="2"/>
  <c r="AA169" i="2"/>
  <c r="AB12" i="2"/>
  <c r="BG152" i="2"/>
  <c r="CC131" i="2"/>
  <c r="BB47" i="2"/>
  <c r="BO65" i="2"/>
  <c r="AM153" i="2"/>
  <c r="AC151" i="2"/>
  <c r="BX24" i="2"/>
  <c r="AQ34" i="2"/>
  <c r="BJ165" i="2"/>
  <c r="O83" i="2"/>
  <c r="BO184" i="2"/>
  <c r="BM149" i="2"/>
  <c r="BF7" i="2"/>
  <c r="CB60" i="2"/>
  <c r="CG174" i="2"/>
  <c r="P134" i="2"/>
  <c r="AM44" i="2"/>
  <c r="R143" i="2"/>
  <c r="CD60" i="2"/>
  <c r="BS57" i="2"/>
  <c r="CH157" i="2"/>
  <c r="R40" i="2"/>
  <c r="BN18" i="2"/>
  <c r="AP21" i="2"/>
  <c r="AK73" i="2"/>
  <c r="AZ127" i="2"/>
  <c r="AK89" i="2"/>
  <c r="AP39" i="2"/>
  <c r="CF36" i="2"/>
  <c r="AK183" i="2"/>
  <c r="BT18" i="2"/>
  <c r="AW149" i="2"/>
  <c r="AY12" i="2"/>
  <c r="AQ68" i="2"/>
  <c r="AQ16" i="2"/>
  <c r="AC118" i="2"/>
  <c r="BV75" i="2"/>
  <c r="AP123" i="2"/>
  <c r="AJ75" i="2"/>
  <c r="BK121" i="2"/>
  <c r="BZ136" i="2"/>
  <c r="AY174" i="2"/>
  <c r="BG64" i="2"/>
  <c r="AJ82" i="2"/>
  <c r="AD129" i="2"/>
  <c r="AO187" i="2"/>
  <c r="BN22" i="2"/>
  <c r="BL180" i="2"/>
  <c r="BG22" i="2"/>
  <c r="BO36" i="2"/>
  <c r="BU88" i="2"/>
  <c r="AO115" i="2"/>
  <c r="AD185" i="2"/>
  <c r="AW13" i="2"/>
  <c r="AK130" i="2"/>
  <c r="Y145" i="2"/>
  <c r="AV42" i="2"/>
  <c r="BR196" i="2"/>
  <c r="AP80" i="2"/>
  <c r="AR18" i="2"/>
  <c r="BM20" i="2"/>
  <c r="AO8" i="2"/>
  <c r="CF89" i="2"/>
  <c r="BQ17" i="2"/>
  <c r="BB6" i="2"/>
  <c r="BN100" i="2"/>
  <c r="BO47" i="2"/>
  <c r="CB42" i="2"/>
  <c r="AM172" i="2"/>
  <c r="AL178" i="2"/>
  <c r="S44" i="2"/>
  <c r="Y74" i="2"/>
  <c r="BZ184" i="2"/>
  <c r="BP102" i="2"/>
  <c r="AM130" i="2"/>
  <c r="BY39" i="2"/>
  <c r="AF106" i="2"/>
  <c r="AT82" i="2"/>
  <c r="AD55" i="2"/>
  <c r="AM196" i="2"/>
  <c r="BT23" i="2"/>
  <c r="BU85" i="2"/>
  <c r="BP147" i="2"/>
  <c r="BW112" i="2"/>
  <c r="BX185" i="2"/>
  <c r="AM99" i="2"/>
  <c r="V187" i="2"/>
  <c r="AU29" i="2"/>
  <c r="BM152" i="2"/>
  <c r="AV30" i="2"/>
  <c r="BC180" i="2"/>
  <c r="BM14" i="2"/>
  <c r="R53" i="2"/>
  <c r="AZ130" i="2"/>
  <c r="Z122" i="2"/>
  <c r="BF160" i="2"/>
  <c r="BR133" i="2"/>
  <c r="CH170" i="2"/>
  <c r="BS164" i="2"/>
  <c r="AB195" i="2"/>
  <c r="CD129" i="2"/>
  <c r="AQ148" i="2"/>
  <c r="BK117" i="2"/>
  <c r="AN111" i="2"/>
  <c r="AH103" i="2"/>
  <c r="BO144" i="2"/>
  <c r="AR145" i="2"/>
  <c r="BL48" i="2"/>
  <c r="P92" i="2"/>
  <c r="CG157" i="2"/>
  <c r="R175" i="2"/>
  <c r="Y169" i="2"/>
  <c r="AB152" i="2"/>
  <c r="CA157" i="2"/>
  <c r="BB123" i="2"/>
  <c r="AF174" i="2"/>
  <c r="T76" i="2"/>
  <c r="BZ179" i="2"/>
  <c r="BE179" i="2"/>
  <c r="BA9" i="2"/>
  <c r="Z134" i="2"/>
  <c r="BE105" i="2"/>
  <c r="Y120" i="2"/>
  <c r="BF6" i="2"/>
  <c r="W176" i="2"/>
  <c r="BJ88" i="2"/>
  <c r="CG119" i="2"/>
  <c r="BK58" i="2"/>
  <c r="BC19" i="2"/>
  <c r="AN140" i="2"/>
  <c r="BQ100" i="2"/>
  <c r="BT27" i="2"/>
  <c r="AH8" i="2"/>
  <c r="AU66" i="2"/>
  <c r="AY64" i="2"/>
  <c r="CG125" i="2"/>
  <c r="BG83" i="2"/>
  <c r="AI142" i="2"/>
  <c r="AH69" i="2"/>
  <c r="CC68" i="2"/>
  <c r="AU39" i="2"/>
  <c r="BE176" i="2"/>
  <c r="CF147" i="2"/>
  <c r="BA151" i="2"/>
  <c r="BE157" i="2"/>
  <c r="BT122" i="2"/>
  <c r="AG51" i="2"/>
  <c r="BL17" i="2"/>
  <c r="Q168" i="2"/>
  <c r="BV15" i="2"/>
  <c r="BO149" i="2"/>
  <c r="BB14" i="2"/>
  <c r="BU108" i="2"/>
  <c r="W153" i="2"/>
  <c r="BG82" i="2"/>
  <c r="AZ111" i="2"/>
  <c r="BU7" i="2"/>
  <c r="P158" i="2"/>
  <c r="Y171" i="2"/>
  <c r="P105" i="2"/>
  <c r="AP171" i="2"/>
  <c r="AV165" i="2"/>
  <c r="BG74" i="2"/>
  <c r="BE14" i="2"/>
  <c r="AJ138" i="2"/>
  <c r="BV181" i="2"/>
  <c r="P174" i="2"/>
  <c r="BX180" i="2"/>
  <c r="CD143" i="2"/>
  <c r="BR150" i="2"/>
  <c r="AV182" i="2"/>
  <c r="P148" i="2"/>
  <c r="CD27" i="2"/>
  <c r="AN24" i="2"/>
  <c r="CG110" i="2"/>
  <c r="AZ51" i="2"/>
  <c r="CD106" i="2"/>
  <c r="AM112" i="2"/>
  <c r="BU27" i="2"/>
  <c r="BZ134" i="2"/>
  <c r="AL102" i="2"/>
  <c r="CA187" i="2"/>
  <c r="BI195" i="2"/>
  <c r="CB85" i="2"/>
  <c r="BW19" i="2"/>
  <c r="CA5" i="2"/>
  <c r="BG125" i="2"/>
  <c r="BS33" i="2"/>
  <c r="AB51" i="2"/>
  <c r="CD6" i="2"/>
  <c r="BJ87" i="2"/>
  <c r="CB99" i="2"/>
  <c r="BM117" i="2"/>
  <c r="AX65" i="2"/>
  <c r="Z48" i="2"/>
  <c r="BT157" i="2"/>
  <c r="CD49" i="2"/>
  <c r="AN17" i="2"/>
  <c r="BA161" i="2"/>
  <c r="P169" i="2"/>
  <c r="AX108" i="2"/>
  <c r="AI8" i="2"/>
  <c r="BE20" i="2"/>
  <c r="BV115" i="2"/>
  <c r="CC136" i="2"/>
  <c r="BD155" i="2"/>
  <c r="O137" i="2"/>
  <c r="Y132" i="2"/>
  <c r="BH57" i="2"/>
  <c r="CB171" i="2"/>
  <c r="BI88" i="2"/>
  <c r="W175" i="2"/>
  <c r="BK90" i="2"/>
  <c r="BF143" i="2"/>
  <c r="BH84" i="2"/>
  <c r="BP30" i="2"/>
  <c r="AP90" i="2"/>
  <c r="BB116" i="2"/>
  <c r="AZ55" i="2"/>
  <c r="BM165" i="2"/>
  <c r="BK123" i="2"/>
  <c r="AM33" i="2"/>
  <c r="BH39" i="2"/>
  <c r="BT68" i="2"/>
  <c r="AU188" i="2"/>
  <c r="BR156" i="2"/>
  <c r="AH33" i="2"/>
  <c r="CG114" i="2"/>
  <c r="AK65" i="2"/>
  <c r="O118" i="2"/>
  <c r="AH115" i="2"/>
  <c r="AV163" i="2"/>
  <c r="AO85" i="2"/>
  <c r="BT140" i="2"/>
  <c r="AK76" i="2"/>
  <c r="AI86" i="2"/>
  <c r="AD7" i="2"/>
  <c r="BZ84" i="2"/>
  <c r="CA100" i="2"/>
  <c r="S101" i="2"/>
  <c r="AG156" i="2"/>
  <c r="BO132" i="2"/>
  <c r="AV124" i="2"/>
  <c r="AD36" i="2"/>
  <c r="BT156" i="2"/>
  <c r="CA70" i="2"/>
  <c r="P95" i="2"/>
  <c r="AN63" i="2"/>
  <c r="BB74" i="2"/>
  <c r="BC127" i="2"/>
  <c r="BL50" i="2"/>
  <c r="AH77" i="2"/>
  <c r="BP145" i="2"/>
  <c r="BJ10" i="2"/>
  <c r="AU165" i="2"/>
  <c r="AR60" i="2"/>
  <c r="AJ14" i="2"/>
  <c r="AP186" i="2"/>
  <c r="BH137" i="2"/>
  <c r="AL8" i="2"/>
  <c r="AN33" i="2"/>
  <c r="CG57" i="2"/>
  <c r="AK113" i="2"/>
  <c r="CG15" i="2"/>
  <c r="AG46" i="2"/>
  <c r="AB128" i="2"/>
  <c r="AZ95" i="2"/>
  <c r="BI151" i="2"/>
  <c r="AL166" i="2"/>
  <c r="BL76" i="2"/>
  <c r="CF82" i="2"/>
  <c r="AN157" i="2"/>
  <c r="AF44" i="2"/>
  <c r="BD132" i="2"/>
  <c r="CF27" i="2"/>
  <c r="AO24" i="2"/>
  <c r="BK126" i="2"/>
  <c r="BK35" i="2"/>
  <c r="BJ122" i="2"/>
  <c r="BF156" i="2"/>
  <c r="BM179" i="2"/>
  <c r="BO187" i="2"/>
  <c r="T111" i="2"/>
  <c r="AK67" i="2"/>
  <c r="AR90" i="2"/>
  <c r="BV89" i="2"/>
  <c r="CE9" i="2"/>
  <c r="BT90" i="2"/>
  <c r="AJ67" i="2"/>
  <c r="O104" i="2"/>
  <c r="BG21" i="2"/>
  <c r="Y10" i="2"/>
  <c r="BL18" i="2"/>
  <c r="AO26" i="2"/>
  <c r="CA114" i="2"/>
  <c r="CB17" i="2"/>
  <c r="AV168" i="2"/>
  <c r="O158" i="2"/>
  <c r="BE32" i="2"/>
  <c r="AI19" i="2"/>
  <c r="BG54" i="2"/>
  <c r="BF177" i="2"/>
  <c r="BW147" i="2"/>
  <c r="BG63" i="2"/>
  <c r="BH36" i="2"/>
  <c r="BA33" i="2"/>
  <c r="BZ182" i="2"/>
  <c r="AK64" i="2"/>
  <c r="AF42" i="2"/>
  <c r="BL110" i="2"/>
  <c r="BJ62" i="2"/>
  <c r="BQ36" i="2"/>
  <c r="BP54" i="2"/>
  <c r="AQ40" i="2"/>
  <c r="AK12" i="2"/>
  <c r="BG89" i="2"/>
  <c r="BO129" i="2"/>
  <c r="BB30" i="2"/>
  <c r="AX20" i="2"/>
  <c r="BA145" i="2"/>
  <c r="AU149" i="2"/>
  <c r="BV27" i="2"/>
  <c r="AW177" i="2"/>
  <c r="BK110" i="2"/>
  <c r="BX49" i="2"/>
  <c r="CB144" i="2"/>
  <c r="AL93" i="2"/>
  <c r="AD135" i="2"/>
  <c r="BT153" i="2"/>
  <c r="AS131" i="2"/>
  <c r="Y150" i="2"/>
  <c r="AR75" i="2"/>
  <c r="CE31" i="2"/>
  <c r="CD130" i="2"/>
  <c r="BR141" i="2"/>
  <c r="BA149" i="2"/>
  <c r="Z183" i="2"/>
  <c r="AO46" i="2"/>
  <c r="BQ83" i="2"/>
  <c r="AF73" i="2"/>
  <c r="BM182" i="2"/>
  <c r="BE50" i="2"/>
  <c r="CE13" i="2"/>
  <c r="BZ20" i="2"/>
  <c r="AD108" i="2"/>
  <c r="AH96" i="2"/>
  <c r="CB168" i="2"/>
  <c r="BK63" i="2"/>
  <c r="AW166" i="2"/>
  <c r="BW74" i="2"/>
  <c r="AS100" i="2"/>
  <c r="AX72" i="2"/>
  <c r="BO98" i="2"/>
  <c r="AH57" i="2"/>
  <c r="BX18" i="2"/>
  <c r="BE177" i="2"/>
  <c r="BV78" i="2"/>
  <c r="BJ42" i="2"/>
  <c r="Y25" i="2"/>
  <c r="BH125" i="2"/>
  <c r="AH156" i="2"/>
  <c r="W164" i="2"/>
  <c r="BJ103" i="2"/>
  <c r="BV98" i="2"/>
  <c r="BG182" i="2"/>
  <c r="AP66" i="2"/>
  <c r="BQ160" i="2"/>
  <c r="AR152" i="2"/>
  <c r="CB25" i="2"/>
  <c r="BY175" i="2"/>
  <c r="CD42" i="2"/>
  <c r="BB95" i="2"/>
  <c r="BS174" i="2"/>
  <c r="BY127" i="2"/>
  <c r="O128" i="2"/>
  <c r="Q128" i="2"/>
  <c r="BW76" i="2"/>
  <c r="BE72" i="2"/>
  <c r="AH16" i="2"/>
  <c r="CH112" i="2"/>
  <c r="CG140" i="2"/>
  <c r="BG156" i="2"/>
  <c r="AX82" i="2"/>
  <c r="BF113" i="2"/>
  <c r="AY70" i="2"/>
  <c r="AW140" i="2"/>
  <c r="CA37" i="2"/>
  <c r="AI164" i="2"/>
  <c r="BV155" i="2"/>
  <c r="R35" i="2"/>
  <c r="CA124" i="2"/>
  <c r="AN72" i="2"/>
  <c r="AM123" i="2"/>
  <c r="BS56" i="2"/>
  <c r="AS70" i="2"/>
  <c r="Z90" i="2"/>
  <c r="CC164" i="2"/>
  <c r="BK17" i="2"/>
  <c r="BA148" i="2"/>
  <c r="Q86" i="2"/>
  <c r="BM91" i="2"/>
  <c r="BU66" i="2"/>
  <c r="AP152" i="2"/>
  <c r="AI60" i="2"/>
  <c r="BJ50" i="2"/>
  <c r="AA15" i="2"/>
  <c r="CD137" i="2"/>
  <c r="BL155" i="2"/>
  <c r="CC74" i="2"/>
  <c r="BV168" i="2"/>
  <c r="AN159" i="2"/>
  <c r="AB102" i="2"/>
  <c r="AN113" i="2"/>
  <c r="S77" i="2"/>
  <c r="AT11" i="2"/>
  <c r="Q138" i="2"/>
  <c r="AG75" i="2"/>
  <c r="AV111" i="2"/>
  <c r="AK111" i="2"/>
  <c r="Z149" i="2"/>
  <c r="BQ131" i="2"/>
  <c r="BE173" i="2"/>
  <c r="BS97" i="2"/>
  <c r="BF31" i="2"/>
  <c r="BQ125" i="2"/>
  <c r="BS129" i="2"/>
  <c r="AH20" i="2"/>
  <c r="BJ140" i="2"/>
  <c r="Y91" i="2"/>
  <c r="CC65" i="2"/>
  <c r="AV106" i="2"/>
  <c r="BW53" i="2"/>
  <c r="AB112" i="2"/>
  <c r="AR113" i="2"/>
  <c r="AY113" i="2"/>
  <c r="AC50" i="2"/>
  <c r="O86" i="2"/>
  <c r="AL56" i="2"/>
  <c r="AX12" i="2"/>
  <c r="CF5" i="2"/>
  <c r="AN89" i="2"/>
  <c r="BF98" i="2"/>
  <c r="BK74" i="2"/>
  <c r="AS158" i="2"/>
  <c r="BN165" i="2"/>
  <c r="BB122" i="2"/>
  <c r="BT155" i="2"/>
  <c r="BD43" i="2"/>
  <c r="AJ36" i="2"/>
  <c r="AX45" i="2"/>
  <c r="BV128" i="2"/>
  <c r="BB41" i="2"/>
  <c r="W183" i="2"/>
  <c r="AS64" i="2"/>
  <c r="BO8" i="2"/>
  <c r="Q182" i="2"/>
  <c r="BU91" i="2"/>
  <c r="R184" i="2"/>
  <c r="O162" i="2"/>
  <c r="Q153" i="2"/>
  <c r="CH41" i="2"/>
  <c r="CF70" i="2"/>
  <c r="AN78" i="2"/>
  <c r="CB101" i="2"/>
  <c r="CD40" i="2"/>
  <c r="AK22" i="2"/>
  <c r="BJ182" i="2"/>
  <c r="W184" i="2"/>
  <c r="W165" i="2"/>
  <c r="BW75" i="2"/>
  <c r="AQ172" i="2"/>
  <c r="BK177" i="2"/>
  <c r="BP70" i="2"/>
  <c r="BV154" i="2"/>
  <c r="S51" i="2"/>
  <c r="BJ95" i="2"/>
  <c r="AP167" i="2"/>
  <c r="Y33" i="2"/>
  <c r="O94" i="2"/>
  <c r="BM113" i="2"/>
  <c r="AU23" i="2"/>
  <c r="AA100" i="2"/>
  <c r="AU81" i="2"/>
  <c r="BJ159" i="2"/>
  <c r="AK121" i="2"/>
  <c r="AC10" i="2"/>
  <c r="T156" i="2"/>
  <c r="BR74" i="2"/>
  <c r="AS178" i="2"/>
  <c r="AX180" i="2"/>
  <c r="AD174" i="2"/>
  <c r="BH136" i="2"/>
  <c r="Z178" i="2"/>
  <c r="AJ83" i="2"/>
  <c r="AA144" i="2"/>
  <c r="AR177" i="2"/>
  <c r="BQ146" i="2"/>
  <c r="BS31" i="2"/>
  <c r="BD73" i="2"/>
  <c r="AF7" i="2"/>
  <c r="U144" i="2"/>
  <c r="AL36" i="2"/>
  <c r="AG44" i="2"/>
  <c r="BU112" i="2"/>
  <c r="AA157" i="2"/>
  <c r="AT124" i="2"/>
  <c r="BR161" i="2"/>
  <c r="U152" i="2"/>
  <c r="CE79" i="2"/>
  <c r="BS34" i="2"/>
  <c r="BW187" i="2"/>
  <c r="AC112" i="2"/>
  <c r="BB101" i="2"/>
  <c r="CE122" i="2"/>
  <c r="AT53" i="2"/>
  <c r="BV142" i="2"/>
  <c r="CF47" i="2"/>
  <c r="BU133" i="2"/>
  <c r="CE104" i="2"/>
  <c r="AY136" i="2"/>
  <c r="AJ122" i="2"/>
  <c r="BC160" i="2"/>
  <c r="BM38" i="2"/>
  <c r="AL104" i="2"/>
  <c r="BX57" i="2"/>
  <c r="AP157" i="2"/>
  <c r="CD135" i="2"/>
  <c r="AY120" i="2"/>
  <c r="AT158" i="2"/>
  <c r="BY8" i="2"/>
  <c r="CD168" i="2"/>
  <c r="CF23" i="2"/>
  <c r="BJ52" i="2"/>
  <c r="AI36" i="2"/>
  <c r="BM138" i="2"/>
  <c r="CG175" i="2"/>
  <c r="AW101" i="2"/>
  <c r="AU55" i="2"/>
  <c r="BT31" i="2"/>
  <c r="AT97" i="2"/>
  <c r="AJ9" i="2"/>
  <c r="BG113" i="2"/>
  <c r="BX56" i="2"/>
  <c r="BT184" i="2"/>
  <c r="AO175" i="2"/>
  <c r="AS105" i="2"/>
  <c r="AB91" i="2"/>
  <c r="O108" i="2"/>
  <c r="CA143" i="2"/>
  <c r="BL124" i="2"/>
  <c r="CC36" i="2"/>
  <c r="AU22" i="2"/>
  <c r="CH181" i="2"/>
  <c r="CH156" i="2"/>
  <c r="P104" i="2"/>
  <c r="BU29" i="2"/>
  <c r="O117" i="2"/>
  <c r="P131" i="2"/>
  <c r="CA67" i="2"/>
  <c r="O164" i="2"/>
  <c r="CC85" i="2"/>
  <c r="CD36" i="2"/>
  <c r="V149" i="2"/>
  <c r="BK137" i="2"/>
  <c r="AZ8" i="2"/>
  <c r="BX152" i="2"/>
  <c r="AS101" i="2"/>
  <c r="CF77" i="2"/>
  <c r="AX60" i="2"/>
  <c r="BK73" i="2"/>
  <c r="S105" i="2"/>
  <c r="AF171" i="2"/>
  <c r="AR125" i="2"/>
  <c r="BA100" i="2"/>
  <c r="Z151" i="2"/>
  <c r="BG115" i="2"/>
  <c r="AK26" i="2"/>
  <c r="BY178" i="2"/>
  <c r="BU60" i="2"/>
  <c r="AC117" i="2"/>
  <c r="BW143" i="2"/>
  <c r="BG108" i="2"/>
  <c r="AJ42" i="2"/>
  <c r="BH6" i="2"/>
  <c r="AB106" i="2"/>
  <c r="AX71" i="2"/>
  <c r="AH117" i="2"/>
  <c r="AS121" i="2"/>
  <c r="Y116" i="2"/>
  <c r="V177" i="2"/>
  <c r="CF151" i="2"/>
  <c r="AH68" i="2"/>
  <c r="AL123" i="2"/>
  <c r="AC95" i="2"/>
  <c r="BA45" i="2"/>
  <c r="AY81" i="2"/>
  <c r="BO116" i="2"/>
  <c r="AB196" i="2"/>
  <c r="BD126" i="2"/>
  <c r="P111" i="2"/>
  <c r="AE53" i="2"/>
  <c r="AJ31" i="2"/>
  <c r="Y110" i="2"/>
  <c r="BP103" i="2"/>
  <c r="AG163" i="2"/>
  <c r="CF187" i="2"/>
  <c r="BP86" i="2"/>
  <c r="BB115" i="2"/>
  <c r="AB99" i="2"/>
  <c r="BN93" i="2"/>
  <c r="BR75" i="2"/>
  <c r="BO95" i="2"/>
  <c r="AM108" i="2"/>
  <c r="AG62" i="2"/>
  <c r="AT95" i="2"/>
  <c r="BK32" i="2"/>
  <c r="CD90" i="2"/>
  <c r="Z44" i="2"/>
  <c r="Y5" i="2"/>
  <c r="AT108" i="2"/>
  <c r="AJ23" i="2"/>
  <c r="O102" i="2"/>
  <c r="BQ69" i="2"/>
  <c r="BA164" i="2"/>
  <c r="AF110" i="2"/>
  <c r="AM57" i="2"/>
  <c r="BU164" i="2"/>
  <c r="AB137" i="2"/>
  <c r="AP41" i="2"/>
  <c r="CH83" i="2"/>
  <c r="AK81" i="2"/>
  <c r="P98" i="2"/>
  <c r="CC14" i="2"/>
  <c r="BV174" i="2"/>
  <c r="AV84" i="2"/>
  <c r="CA140" i="2"/>
  <c r="AD94" i="2"/>
  <c r="AJ124" i="2"/>
  <c r="CA165" i="2"/>
  <c r="BE184" i="2"/>
  <c r="AZ32" i="2"/>
  <c r="BJ99" i="2"/>
  <c r="CB153" i="2"/>
  <c r="AL37" i="2"/>
  <c r="BL92" i="2"/>
  <c r="CC62" i="2"/>
  <c r="Y104" i="2"/>
  <c r="BY43" i="2"/>
  <c r="BX21" i="2"/>
  <c r="BF5" i="2"/>
  <c r="BU135" i="2"/>
  <c r="BW95" i="2"/>
  <c r="BI53" i="2"/>
  <c r="Z84" i="2"/>
  <c r="Q124" i="2"/>
  <c r="BO148" i="2"/>
  <c r="BY7" i="2"/>
  <c r="CG43" i="2"/>
  <c r="BI153" i="2"/>
  <c r="CG128" i="2"/>
  <c r="BU51" i="2"/>
  <c r="BZ63" i="2"/>
  <c r="AU34" i="2"/>
  <c r="BA77" i="2"/>
  <c r="AL126" i="2"/>
  <c r="V157" i="2"/>
  <c r="BJ34" i="2"/>
  <c r="AM29" i="2"/>
  <c r="BX82" i="2"/>
  <c r="CG109" i="2"/>
  <c r="AH105" i="2"/>
  <c r="CE183" i="2"/>
  <c r="BD17" i="2"/>
  <c r="AF58" i="2"/>
  <c r="Z182" i="2"/>
  <c r="AY139" i="2"/>
  <c r="BU148" i="2"/>
  <c r="BR149" i="2"/>
  <c r="AB135" i="2"/>
  <c r="BU15" i="2"/>
  <c r="BD158" i="2"/>
  <c r="CE93" i="2"/>
  <c r="BC48" i="2"/>
  <c r="AO54" i="2"/>
  <c r="AU119" i="2"/>
  <c r="BD59" i="2"/>
  <c r="AZ195" i="2"/>
  <c r="AL144" i="2"/>
  <c r="CA104" i="2"/>
  <c r="BW64" i="2"/>
  <c r="BF102" i="2"/>
  <c r="Q175" i="2"/>
  <c r="BS160" i="2"/>
  <c r="AM88" i="2"/>
  <c r="CE78" i="2"/>
  <c r="BC52" i="2"/>
  <c r="CF134" i="2"/>
  <c r="S174" i="2"/>
  <c r="BA52" i="2"/>
  <c r="BS74" i="2"/>
  <c r="BA165" i="2"/>
  <c r="BO96" i="2"/>
  <c r="AQ12" i="2"/>
  <c r="Y19" i="2"/>
  <c r="AG128" i="2"/>
  <c r="AX28" i="2"/>
  <c r="AR33" i="2"/>
  <c r="CD105" i="2"/>
  <c r="BQ140" i="2"/>
  <c r="AZ112" i="2"/>
  <c r="AG94" i="2"/>
  <c r="AB30" i="2"/>
  <c r="CH54" i="2"/>
  <c r="AP181" i="2"/>
  <c r="CB52" i="2"/>
  <c r="AU152" i="2"/>
  <c r="AJ46" i="2"/>
  <c r="AI120" i="2"/>
  <c r="AE46" i="2"/>
  <c r="AO23" i="2"/>
  <c r="AE161" i="2"/>
  <c r="U132" i="2"/>
  <c r="S140" i="2"/>
  <c r="CB53" i="2"/>
  <c r="BP111" i="2"/>
  <c r="AF64" i="2"/>
  <c r="BH70" i="2"/>
  <c r="CA72" i="2"/>
  <c r="AH118" i="2"/>
  <c r="BI96" i="2"/>
  <c r="BG169" i="2"/>
  <c r="AT173" i="2"/>
  <c r="AY84" i="2"/>
  <c r="BM144" i="2"/>
  <c r="AH133" i="2"/>
  <c r="S123" i="2"/>
  <c r="AB75" i="2"/>
  <c r="AE162" i="2"/>
  <c r="BZ48" i="2"/>
  <c r="Q152" i="2"/>
  <c r="BX175" i="2"/>
  <c r="BC55" i="2"/>
  <c r="BD115" i="2"/>
  <c r="Y14" i="2"/>
  <c r="AQ73" i="2"/>
  <c r="AQ165" i="2"/>
  <c r="AL146" i="2"/>
  <c r="AO12" i="2"/>
  <c r="BI68" i="2"/>
  <c r="BB28" i="2"/>
  <c r="BN122" i="2"/>
  <c r="AB80" i="2"/>
  <c r="Z169" i="2"/>
  <c r="BB144" i="2"/>
  <c r="P184" i="2"/>
  <c r="AM129" i="2"/>
  <c r="AS163" i="2"/>
  <c r="BS98" i="2"/>
  <c r="AX40" i="2"/>
  <c r="AO59" i="2"/>
  <c r="AW58" i="2"/>
  <c r="BM134" i="2"/>
  <c r="AB116" i="2"/>
  <c r="BA122" i="2"/>
  <c r="AF18" i="2"/>
  <c r="BS133" i="2"/>
  <c r="BN42" i="2"/>
  <c r="AU178" i="2"/>
  <c r="CD46" i="2"/>
  <c r="AR181" i="2"/>
  <c r="CH60" i="2"/>
  <c r="CG155" i="2"/>
  <c r="BD110" i="2"/>
  <c r="AX43" i="2"/>
  <c r="BN80" i="2"/>
  <c r="AP82" i="2"/>
  <c r="BG98" i="2"/>
  <c r="BX81" i="2"/>
  <c r="BD99" i="2"/>
  <c r="BV179" i="2"/>
  <c r="AW86" i="2"/>
  <c r="BV113" i="2"/>
  <c r="O95" i="2"/>
  <c r="CB30" i="2"/>
  <c r="AH38" i="2"/>
  <c r="AU135" i="2"/>
  <c r="AO156" i="2"/>
  <c r="BG19" i="2"/>
  <c r="BV58" i="2"/>
  <c r="BQ172" i="2"/>
  <c r="AW30" i="2"/>
  <c r="BR136" i="2"/>
  <c r="BG95" i="2"/>
  <c r="BS46" i="2"/>
  <c r="BO146" i="2"/>
  <c r="CB150" i="2"/>
  <c r="AB94" i="2"/>
  <c r="BJ137" i="2"/>
  <c r="AY60" i="2"/>
  <c r="AH143" i="2"/>
  <c r="AV151" i="2"/>
  <c r="BL33" i="2"/>
  <c r="AA65" i="2"/>
  <c r="BQ52" i="2"/>
  <c r="BS108" i="2"/>
  <c r="BK26" i="2"/>
  <c r="AD152" i="2"/>
  <c r="AK152" i="2"/>
  <c r="BI82" i="2"/>
  <c r="AX155" i="2"/>
  <c r="AX114" i="2"/>
  <c r="BC135" i="2"/>
  <c r="AB132" i="2"/>
  <c r="AT60" i="2"/>
  <c r="S138" i="2"/>
  <c r="BZ103" i="2"/>
  <c r="CG88" i="2"/>
  <c r="BQ65" i="2"/>
  <c r="BG116" i="2"/>
  <c r="BR112" i="2"/>
  <c r="AR96" i="2"/>
  <c r="BK165" i="2"/>
  <c r="BX132" i="2"/>
  <c r="AQ178" i="2"/>
  <c r="AP95" i="2"/>
  <c r="AV13" i="2"/>
  <c r="BP176" i="2"/>
  <c r="BB185" i="2"/>
  <c r="AR162" i="2"/>
  <c r="R125" i="2"/>
  <c r="AD169" i="2"/>
  <c r="AP198" i="2"/>
  <c r="O125" i="2"/>
  <c r="R94" i="2"/>
  <c r="AR12" i="2"/>
  <c r="BF62" i="2"/>
  <c r="AN176" i="2"/>
  <c r="BQ28" i="2"/>
  <c r="BN53" i="2"/>
  <c r="AG38" i="2"/>
  <c r="BI21" i="2"/>
  <c r="BI186" i="2"/>
  <c r="BS23" i="2"/>
  <c r="BQ47" i="2"/>
  <c r="BS63" i="2"/>
  <c r="AV156" i="2"/>
  <c r="CH128" i="2"/>
  <c r="AL112" i="2"/>
  <c r="AW66" i="2"/>
  <c r="AH166" i="2"/>
  <c r="AB158" i="2"/>
  <c r="AG150" i="2"/>
  <c r="BS51" i="2"/>
  <c r="O153" i="2"/>
  <c r="BF60" i="2"/>
  <c r="AM47" i="2"/>
  <c r="CA180" i="2"/>
  <c r="BX124" i="2"/>
  <c r="BW18" i="2"/>
  <c r="AL73" i="2"/>
  <c r="Q121" i="2"/>
  <c r="BO30" i="2"/>
  <c r="AT134" i="2"/>
  <c r="BC14" i="2"/>
  <c r="BB130" i="2"/>
  <c r="BV177" i="2"/>
  <c r="Z188" i="2"/>
  <c r="AW112" i="2"/>
  <c r="BD91" i="2"/>
  <c r="BI56" i="2"/>
  <c r="BZ144" i="2"/>
  <c r="P102" i="2"/>
  <c r="AG6" i="2"/>
  <c r="AA64" i="2"/>
  <c r="AX163" i="2"/>
  <c r="AP34" i="2"/>
  <c r="Q91" i="2"/>
  <c r="AJ171" i="2"/>
  <c r="AO83" i="2"/>
  <c r="AM174" i="2"/>
  <c r="AM180" i="2"/>
  <c r="BN101" i="2"/>
  <c r="AI125" i="2"/>
  <c r="CG12" i="2"/>
  <c r="AD99" i="2"/>
  <c r="AZ11" i="2"/>
  <c r="BX164" i="2"/>
  <c r="Z91" i="2"/>
  <c r="AZ13" i="2"/>
  <c r="AA174" i="2"/>
  <c r="BE66" i="2"/>
  <c r="AX6" i="2"/>
  <c r="AA161" i="2"/>
  <c r="BG76" i="2"/>
  <c r="BB85" i="2"/>
  <c r="R33" i="2"/>
  <c r="AE136" i="2"/>
  <c r="AQ52" i="2"/>
  <c r="AX85" i="2"/>
  <c r="BN139" i="2"/>
  <c r="BV83" i="2"/>
  <c r="CE102" i="2"/>
  <c r="BZ52" i="2"/>
  <c r="AY131" i="2"/>
  <c r="BO166" i="2"/>
  <c r="BO135" i="2"/>
  <c r="BF196" i="2"/>
  <c r="AF153" i="2"/>
  <c r="AQ116" i="2"/>
  <c r="AT10" i="2"/>
  <c r="BF84" i="2"/>
  <c r="CB26" i="2"/>
  <c r="Y35" i="2"/>
  <c r="AS21" i="2"/>
  <c r="CA82" i="2"/>
  <c r="BD145" i="2"/>
  <c r="P119" i="2"/>
  <c r="AC76" i="2"/>
  <c r="AK8" i="2"/>
  <c r="AT128" i="2"/>
  <c r="BA178" i="2"/>
  <c r="AG104" i="2"/>
  <c r="Z89" i="2"/>
  <c r="BS40" i="2"/>
  <c r="S145" i="2"/>
  <c r="AN133" i="2"/>
  <c r="AQ123" i="2"/>
  <c r="BT94" i="2"/>
  <c r="CC140" i="2"/>
  <c r="BT172" i="2"/>
  <c r="R186" i="2"/>
  <c r="S198" i="2"/>
  <c r="CE178" i="2"/>
  <c r="BW198" i="2"/>
  <c r="CB114" i="2"/>
  <c r="AO162" i="2"/>
  <c r="AY196" i="2"/>
  <c r="BR177" i="2"/>
  <c r="AG22" i="2"/>
  <c r="AO197" i="2"/>
  <c r="AT184" i="2"/>
  <c r="BZ197" i="2"/>
  <c r="CG197" i="2"/>
  <c r="BP152" i="2"/>
  <c r="BO179" i="2"/>
  <c r="BG186" i="2"/>
  <c r="AS184" i="2"/>
  <c r="AX148" i="2"/>
  <c r="AF198" i="2"/>
  <c r="AG197" i="2"/>
  <c r="BN126" i="2"/>
  <c r="BW94" i="2"/>
  <c r="AD6" i="2"/>
  <c r="AL57" i="2"/>
  <c r="AQ132" i="2"/>
  <c r="P186" i="2"/>
  <c r="T197" i="2"/>
  <c r="AU198" i="2"/>
  <c r="BH198" i="2"/>
  <c r="BX116" i="2"/>
  <c r="AY25" i="2"/>
  <c r="BJ175" i="2"/>
  <c r="BC184" i="2"/>
  <c r="AH184" i="2"/>
  <c r="AE180" i="2"/>
  <c r="AA183" i="2"/>
  <c r="AI108" i="2"/>
  <c r="AR23" i="2"/>
  <c r="AX55" i="2"/>
  <c r="BY197" i="2"/>
  <c r="AR186" i="2"/>
  <c r="AT198" i="2"/>
  <c r="BZ6" i="2"/>
  <c r="BG38" i="2"/>
  <c r="BA187" i="2"/>
  <c r="AH84" i="2"/>
  <c r="AO42" i="2"/>
  <c r="CA88" i="2"/>
  <c r="AV104" i="2"/>
  <c r="AZ28" i="2"/>
  <c r="AY119" i="2"/>
  <c r="BN116" i="2"/>
  <c r="AQ38" i="2"/>
  <c r="AS150" i="2"/>
  <c r="BX44" i="2"/>
  <c r="AN126" i="2"/>
  <c r="AZ178" i="2"/>
  <c r="AM100" i="2"/>
  <c r="BA7" i="2"/>
  <c r="BZ53" i="2"/>
  <c r="AB40" i="2"/>
  <c r="BX64" i="2"/>
  <c r="Z15" i="2"/>
  <c r="AK112" i="2"/>
  <c r="U178" i="2"/>
  <c r="BT124" i="2"/>
  <c r="AJ100" i="2"/>
  <c r="BQ150" i="2"/>
  <c r="BO68" i="2"/>
  <c r="AY147" i="2"/>
  <c r="AH101" i="2"/>
  <c r="AG101" i="2"/>
  <c r="BZ57" i="2"/>
  <c r="BE40" i="2"/>
  <c r="BJ168" i="2"/>
  <c r="BH178" i="2"/>
  <c r="BU28" i="2"/>
  <c r="U149" i="2"/>
  <c r="BY134" i="2"/>
  <c r="AG99" i="2"/>
  <c r="AS51" i="2"/>
  <c r="AW76" i="2"/>
  <c r="AZ128" i="2"/>
  <c r="AX181" i="2"/>
  <c r="AH59" i="2"/>
  <c r="CC42" i="2"/>
  <c r="AF102" i="2"/>
  <c r="BY88" i="2"/>
  <c r="BH67" i="2"/>
  <c r="BR116" i="2"/>
  <c r="AV112" i="2"/>
  <c r="BY157" i="2"/>
  <c r="BY47" i="2"/>
  <c r="AM70" i="2"/>
  <c r="AF135" i="2"/>
  <c r="AX31" i="2"/>
  <c r="AT67" i="2"/>
  <c r="AM139" i="2"/>
  <c r="AE132" i="2"/>
  <c r="BO24" i="2"/>
  <c r="AB146" i="2"/>
  <c r="CC49" i="2"/>
  <c r="BQ134" i="2"/>
  <c r="BV170" i="2"/>
  <c r="P182" i="2"/>
  <c r="BJ133" i="2"/>
  <c r="AO40" i="2"/>
  <c r="AE104" i="2"/>
  <c r="AG79" i="2"/>
  <c r="AA110" i="2"/>
  <c r="AV65" i="2"/>
  <c r="AC33" i="2"/>
  <c r="AC22" i="2"/>
  <c r="R60" i="2"/>
  <c r="BZ153" i="2"/>
  <c r="AJ108" i="2"/>
  <c r="BQ154" i="2"/>
  <c r="O140" i="2"/>
  <c r="CA73" i="2"/>
  <c r="AK116" i="2"/>
  <c r="AV160" i="2"/>
  <c r="AR86" i="2"/>
  <c r="AN132" i="2"/>
  <c r="AQ80" i="2"/>
  <c r="BC97" i="2"/>
  <c r="AF48" i="2"/>
  <c r="AZ169" i="2"/>
  <c r="CD13" i="2"/>
  <c r="AK153" i="2"/>
  <c r="BG196" i="2"/>
  <c r="Y143" i="2"/>
  <c r="BB84" i="2"/>
  <c r="AF167" i="2"/>
  <c r="Y153" i="2"/>
  <c r="AE76" i="2"/>
  <c r="AV128" i="2"/>
  <c r="BJ79" i="2"/>
  <c r="AF176" i="2"/>
  <c r="CC162" i="2"/>
  <c r="AV56" i="2"/>
  <c r="AK160" i="2"/>
  <c r="AM40" i="2"/>
  <c r="AS172" i="2"/>
  <c r="BW168" i="2"/>
  <c r="BT133" i="2"/>
  <c r="BS107" i="2"/>
  <c r="AE66" i="2"/>
  <c r="AF159" i="2"/>
  <c r="AK143" i="2"/>
  <c r="AX160" i="2"/>
  <c r="AP155" i="2"/>
  <c r="BN66" i="2"/>
  <c r="BF75" i="2"/>
  <c r="BQ74" i="2"/>
  <c r="S49" i="2"/>
  <c r="BA21" i="2"/>
  <c r="BW133" i="2"/>
  <c r="AA188" i="2"/>
  <c r="AM184" i="2"/>
  <c r="AF185" i="2"/>
  <c r="BC198" i="2"/>
  <c r="BU198" i="2"/>
  <c r="V189" i="2"/>
  <c r="AP129" i="2"/>
  <c r="CH197" i="2"/>
  <c r="AB183" i="2"/>
  <c r="AD198" i="2"/>
  <c r="AJ198" i="2"/>
  <c r="BB90" i="2"/>
  <c r="CH51" i="2"/>
  <c r="BQ120" i="2"/>
  <c r="BP120" i="2"/>
  <c r="CE123" i="2"/>
  <c r="AJ149" i="2"/>
  <c r="AC55" i="2"/>
  <c r="BU166" i="2"/>
  <c r="CF34" i="2"/>
  <c r="CF103" i="2"/>
  <c r="BP82" i="2"/>
  <c r="AY183" i="2"/>
  <c r="BA41" i="2"/>
  <c r="AC97" i="2"/>
  <c r="BA110" i="2"/>
  <c r="S124" i="2"/>
  <c r="T107" i="2"/>
  <c r="AR93" i="2"/>
  <c r="AL138" i="2"/>
  <c r="AF46" i="2"/>
  <c r="U121" i="2"/>
  <c r="AJ25" i="2"/>
  <c r="CH57" i="2"/>
  <c r="AC9" i="2"/>
  <c r="BB78" i="2"/>
  <c r="AK177" i="2"/>
  <c r="BC147" i="2"/>
  <c r="Y158" i="2"/>
  <c r="CE43" i="2"/>
  <c r="CE21" i="2"/>
  <c r="W162" i="2"/>
  <c r="CD33" i="2"/>
  <c r="AS68" i="2"/>
  <c r="BV61" i="2"/>
  <c r="Z75" i="2"/>
  <c r="Y155" i="2"/>
  <c r="BD164" i="2"/>
  <c r="AJ29" i="2"/>
  <c r="AG26" i="2"/>
  <c r="BA13" i="2"/>
  <c r="BD157" i="2"/>
  <c r="BK144" i="2"/>
  <c r="BQ80" i="2"/>
  <c r="BK95" i="2"/>
  <c r="AU106" i="2"/>
  <c r="BB172" i="2"/>
  <c r="BO59" i="2"/>
  <c r="BU120" i="2"/>
  <c r="AV120" i="2"/>
  <c r="CF102" i="2"/>
  <c r="BT26" i="2"/>
  <c r="AW137" i="2"/>
  <c r="AA146" i="2"/>
  <c r="BA166" i="2"/>
  <c r="BF115" i="2"/>
  <c r="BO103" i="2"/>
  <c r="BH135" i="2"/>
  <c r="BG65" i="2"/>
  <c r="AG167" i="2"/>
  <c r="BT49" i="2"/>
  <c r="AZ39" i="2"/>
  <c r="AT147" i="2"/>
  <c r="BY143" i="2"/>
  <c r="BK11" i="2"/>
  <c r="CF154" i="2"/>
  <c r="BE127" i="2"/>
  <c r="BV134" i="2"/>
  <c r="AM52" i="2"/>
  <c r="AW148" i="2"/>
  <c r="BK51" i="2"/>
  <c r="CG52" i="2"/>
  <c r="AG148" i="2"/>
  <c r="AN53" i="2"/>
  <c r="BT66" i="2"/>
  <c r="BI17" i="2"/>
  <c r="AW187" i="2"/>
  <c r="BW67" i="2"/>
  <c r="BO171" i="2"/>
  <c r="BG35" i="2"/>
  <c r="BW68" i="2"/>
  <c r="BV41" i="2"/>
  <c r="AY152" i="2"/>
  <c r="BZ65" i="2"/>
  <c r="BA136" i="2"/>
  <c r="BA117" i="2"/>
  <c r="AJ26" i="2"/>
  <c r="AY56" i="2"/>
  <c r="Y53" i="2"/>
  <c r="S129" i="2"/>
  <c r="AN23" i="2"/>
  <c r="CC148" i="2"/>
  <c r="AM104" i="2"/>
  <c r="BI51" i="2"/>
  <c r="AU113" i="2"/>
  <c r="BD116" i="2"/>
  <c r="AI59" i="2"/>
  <c r="BM151" i="2"/>
  <c r="CD75" i="2"/>
  <c r="AJ41" i="2"/>
  <c r="BS150" i="2"/>
  <c r="BU111" i="2"/>
  <c r="BV74" i="2"/>
  <c r="BN105" i="2"/>
  <c r="AT55" i="2"/>
  <c r="BF176" i="2"/>
  <c r="AU82" i="2"/>
  <c r="U154" i="2"/>
  <c r="AN153" i="2"/>
  <c r="BY179" i="2"/>
  <c r="BZ44" i="2"/>
  <c r="BT65" i="2"/>
  <c r="R187" i="2"/>
  <c r="AO130" i="2"/>
  <c r="R145" i="2"/>
  <c r="AP35" i="2"/>
  <c r="BE90" i="2"/>
  <c r="AN67" i="2"/>
  <c r="AF79" i="2"/>
  <c r="AE102" i="2"/>
  <c r="AG176" i="2"/>
  <c r="AW123" i="2"/>
  <c r="BP41" i="2"/>
  <c r="AE135" i="2"/>
  <c r="BC56" i="2"/>
  <c r="BD101" i="2"/>
  <c r="BL7" i="2"/>
  <c r="CH94" i="2"/>
  <c r="Y186" i="2"/>
  <c r="AQ179" i="2"/>
  <c r="AX56" i="2"/>
  <c r="BZ140" i="2"/>
  <c r="BW173" i="2"/>
  <c r="T85" i="2"/>
  <c r="BW65" i="2"/>
  <c r="AI7" i="2"/>
  <c r="BN131" i="2"/>
  <c r="AR92" i="2"/>
  <c r="CG5" i="2"/>
  <c r="BQ163" i="2"/>
  <c r="AV184" i="2"/>
  <c r="CF198" i="2"/>
  <c r="BL60" i="2"/>
  <c r="V162" i="2"/>
  <c r="BM39" i="2"/>
  <c r="AT172" i="2"/>
  <c r="AS9" i="2"/>
  <c r="BX149" i="2"/>
  <c r="AG85" i="2"/>
  <c r="BO85" i="2"/>
  <c r="CH67" i="2"/>
  <c r="Y131" i="2"/>
  <c r="BG26" i="2"/>
  <c r="CA46" i="2"/>
  <c r="AS147" i="2"/>
  <c r="BE51" i="2"/>
  <c r="BF85" i="2"/>
  <c r="BH124" i="2"/>
  <c r="BR183" i="2"/>
  <c r="AZ48" i="2"/>
  <c r="AO139" i="2"/>
  <c r="Y165" i="2"/>
  <c r="BB88" i="2"/>
  <c r="BJ130" i="2"/>
  <c r="BO104" i="2"/>
  <c r="AZ159" i="2"/>
  <c r="BQ127" i="2"/>
  <c r="AL147" i="2"/>
  <c r="AY28" i="2"/>
  <c r="BB183" i="2"/>
  <c r="AL75" i="2"/>
  <c r="AD128" i="2"/>
  <c r="CE100" i="2"/>
  <c r="AM152" i="2"/>
  <c r="BR134" i="2"/>
  <c r="R85" i="2"/>
  <c r="Z139" i="2"/>
  <c r="BT73" i="2"/>
  <c r="AP83" i="2"/>
  <c r="Q146" i="2"/>
  <c r="CD163" i="2"/>
  <c r="BU9" i="2"/>
  <c r="AO155" i="2"/>
  <c r="BP81" i="2"/>
  <c r="CC55" i="2"/>
  <c r="BE135" i="2"/>
  <c r="CF104" i="2"/>
  <c r="BQ99" i="2"/>
  <c r="AM145" i="2"/>
  <c r="BB169" i="2"/>
  <c r="BJ142" i="2"/>
  <c r="CB91" i="2"/>
  <c r="AW151" i="2"/>
  <c r="AT187" i="2"/>
  <c r="BN162" i="2"/>
  <c r="BY10" i="2"/>
  <c r="BB65" i="2"/>
  <c r="BQ51" i="2"/>
  <c r="AQ98" i="2"/>
  <c r="AJ112" i="2"/>
  <c r="AK101" i="2"/>
  <c r="AI172" i="2"/>
  <c r="BS121" i="2"/>
  <c r="AB177" i="2"/>
  <c r="BW10" i="2"/>
  <c r="BN88" i="2"/>
  <c r="BK178" i="2"/>
  <c r="BI90" i="2"/>
  <c r="O101" i="2"/>
  <c r="BD24" i="2"/>
  <c r="BZ151" i="2"/>
  <c r="R136" i="2"/>
  <c r="AF21" i="2"/>
  <c r="AE184" i="2"/>
  <c r="AS93" i="2"/>
  <c r="BE142" i="2"/>
  <c r="AJ77" i="2"/>
  <c r="AK52" i="2"/>
  <c r="BA78" i="2"/>
  <c r="R142" i="2"/>
  <c r="O98" i="2"/>
  <c r="CE67" i="2"/>
  <c r="BX8" i="2"/>
  <c r="BG80" i="2"/>
  <c r="AA19" i="2"/>
  <c r="Y75" i="2"/>
  <c r="AH107" i="2"/>
  <c r="BN5" i="2"/>
  <c r="BV147" i="2"/>
  <c r="BF125" i="2"/>
  <c r="CH66" i="2"/>
  <c r="AC79" i="2"/>
  <c r="BM157" i="2"/>
  <c r="AJ11" i="2"/>
  <c r="AB120" i="2"/>
  <c r="AO45" i="2"/>
  <c r="BI15" i="2"/>
  <c r="AE81" i="2"/>
  <c r="AP188" i="2"/>
  <c r="AA74" i="2"/>
  <c r="AV186" i="2"/>
  <c r="BC79" i="2"/>
  <c r="BY74" i="2"/>
  <c r="BX133" i="2"/>
  <c r="BH16" i="2"/>
  <c r="AO168" i="2"/>
  <c r="AP140" i="2"/>
  <c r="AX174" i="2"/>
  <c r="BG7" i="2"/>
  <c r="AR164" i="2"/>
  <c r="AR31" i="2"/>
  <c r="AK32" i="2"/>
  <c r="BV182" i="2"/>
  <c r="BS50" i="2"/>
  <c r="CE30" i="2"/>
  <c r="CE158" i="2"/>
  <c r="AD197" i="2"/>
  <c r="CH189" i="2"/>
  <c r="AS179" i="2"/>
  <c r="AE198" i="2"/>
  <c r="BM197" i="2"/>
  <c r="AB78" i="2"/>
  <c r="AD87" i="2"/>
  <c r="BY137" i="2"/>
  <c r="CG104" i="2"/>
  <c r="BE149" i="2"/>
  <c r="S188" i="2"/>
  <c r="BS198" i="2"/>
  <c r="BN170" i="2"/>
  <c r="AE96" i="2"/>
  <c r="BG170" i="2"/>
  <c r="CE29" i="2"/>
  <c r="AA186" i="2"/>
  <c r="Y197" i="2"/>
  <c r="AK147" i="2"/>
  <c r="BE162" i="2"/>
  <c r="BG53" i="2"/>
  <c r="CA162" i="2"/>
  <c r="AN187" i="2"/>
  <c r="AH150" i="2"/>
  <c r="AG129" i="2"/>
  <c r="BJ44" i="2"/>
  <c r="BY22" i="2"/>
  <c r="AE148" i="2"/>
  <c r="AQ182" i="2"/>
  <c r="AX61" i="2"/>
  <c r="S180" i="2"/>
  <c r="BK170" i="2"/>
  <c r="BX198" i="2"/>
  <c r="BH112" i="2"/>
  <c r="BC54" i="2"/>
  <c r="BG27" i="2"/>
  <c r="BY16" i="2"/>
  <c r="AU61" i="2"/>
  <c r="CG166" i="2"/>
  <c r="AU187" i="2"/>
  <c r="P126" i="2"/>
  <c r="CH46" i="2"/>
  <c r="AQ154" i="2"/>
  <c r="AX76" i="2"/>
  <c r="AY182" i="2"/>
  <c r="AJ125" i="2"/>
  <c r="AD115" i="2"/>
  <c r="BG168" i="2"/>
  <c r="AK139" i="2"/>
  <c r="BO177" i="2"/>
  <c r="AL153" i="2"/>
  <c r="S116" i="2"/>
  <c r="BL164" i="2"/>
  <c r="AQ117" i="2"/>
  <c r="BW165" i="2"/>
  <c r="Q154" i="2"/>
  <c r="BU174" i="2"/>
  <c r="AY41" i="2"/>
  <c r="AA140" i="2"/>
  <c r="AO47" i="2"/>
  <c r="R67" i="2"/>
  <c r="AS159" i="2"/>
  <c r="BY13" i="2"/>
  <c r="CA18" i="2"/>
  <c r="BG11" i="2"/>
  <c r="BC114" i="2"/>
  <c r="BE57" i="2"/>
  <c r="AJ173" i="2"/>
  <c r="O100" i="2"/>
  <c r="R74" i="2"/>
  <c r="AN32" i="2"/>
  <c r="AL5" i="2"/>
  <c r="AU167" i="2"/>
  <c r="Y139" i="2"/>
  <c r="BU167" i="2"/>
  <c r="AC156" i="2"/>
  <c r="BJ19" i="2"/>
  <c r="BG48" i="2"/>
  <c r="AT161" i="2"/>
  <c r="P155" i="2"/>
  <c r="BR175" i="2"/>
  <c r="BC24" i="2"/>
  <c r="AA136" i="2"/>
  <c r="AP131" i="2"/>
  <c r="CE69" i="2"/>
  <c r="AQ93" i="2"/>
  <c r="AO104" i="2"/>
  <c r="BG157" i="2"/>
  <c r="AN131" i="2"/>
  <c r="CB94" i="2"/>
  <c r="AA177" i="2"/>
  <c r="AQ158" i="2"/>
  <c r="AC141" i="2"/>
  <c r="CE105" i="2"/>
  <c r="BR65" i="2"/>
  <c r="BH119" i="2"/>
  <c r="AC40" i="2"/>
  <c r="BJ102" i="2"/>
  <c r="AG106" i="2"/>
  <c r="BU128" i="2"/>
  <c r="R83" i="2"/>
  <c r="BP168" i="2"/>
  <c r="BW169" i="2"/>
  <c r="BM131" i="2"/>
  <c r="BM107" i="2"/>
  <c r="Q161" i="2"/>
  <c r="CC161" i="2"/>
  <c r="BH174" i="2"/>
  <c r="BG135" i="2"/>
  <c r="BH184" i="2"/>
  <c r="BL182" i="2"/>
  <c r="AG137" i="2"/>
  <c r="AU69" i="2"/>
  <c r="BD97" i="2"/>
  <c r="AD10" i="2"/>
  <c r="AL53" i="2"/>
  <c r="AB45" i="2"/>
  <c r="AW60" i="2"/>
  <c r="BS6" i="2"/>
  <c r="S171" i="2"/>
  <c r="T166" i="2"/>
  <c r="AE32" i="2"/>
  <c r="BF185" i="2"/>
  <c r="AV72" i="2"/>
  <c r="AY17" i="2"/>
  <c r="AD66" i="2"/>
  <c r="BT128" i="2"/>
  <c r="BV109" i="2"/>
  <c r="AJ87" i="2"/>
  <c r="CD9" i="2"/>
  <c r="AI180" i="2"/>
  <c r="BG71" i="2"/>
  <c r="AQ18" i="2"/>
  <c r="AC164" i="2"/>
  <c r="AD124" i="2"/>
  <c r="AL141" i="2"/>
  <c r="BT91" i="2"/>
  <c r="CB147" i="2"/>
  <c r="BI63" i="2"/>
  <c r="AN105" i="2"/>
  <c r="BI78" i="2"/>
  <c r="BE188" i="2"/>
  <c r="O185" i="2"/>
  <c r="BE197" i="2"/>
  <c r="BV198" i="2"/>
  <c r="BG197" i="2"/>
  <c r="BX174" i="2"/>
  <c r="R73" i="2"/>
  <c r="CH15" i="2"/>
  <c r="BN196" i="2"/>
  <c r="AM186" i="2"/>
  <c r="BW197" i="2"/>
  <c r="AP124" i="2"/>
  <c r="U161" i="2"/>
  <c r="Z93" i="2"/>
  <c r="AD180" i="2"/>
  <c r="CA160" i="2"/>
  <c r="BR43" i="2"/>
  <c r="AM106" i="2"/>
  <c r="BE37" i="2"/>
  <c r="BU99" i="2"/>
  <c r="AO88" i="2"/>
  <c r="CC47" i="2"/>
  <c r="BM102" i="2"/>
  <c r="CE134" i="2"/>
  <c r="AU102" i="2"/>
  <c r="AJ123" i="2"/>
  <c r="BG62" i="2"/>
  <c r="BU134" i="2"/>
  <c r="BD156" i="2"/>
  <c r="BZ188" i="2"/>
  <c r="BS25" i="2"/>
  <c r="BE104" i="2"/>
  <c r="AJ113" i="2"/>
  <c r="Z6" i="2"/>
  <c r="AB147" i="2"/>
  <c r="AO112" i="2"/>
  <c r="AM120" i="2"/>
  <c r="AZ31" i="2"/>
  <c r="AD80" i="2"/>
  <c r="AG133" i="2"/>
  <c r="BY155" i="2"/>
  <c r="AH83" i="2"/>
  <c r="AY156" i="2"/>
  <c r="AM56" i="2"/>
  <c r="R75" i="2"/>
  <c r="BO138" i="2"/>
  <c r="AM155" i="2"/>
  <c r="Y178" i="2"/>
  <c r="Q77" i="2"/>
  <c r="V159" i="2"/>
  <c r="AT62" i="2"/>
  <c r="BX138" i="2"/>
  <c r="BM177" i="2"/>
  <c r="Y72" i="2"/>
  <c r="AN125" i="2"/>
  <c r="BY170" i="2"/>
  <c r="AU46" i="2"/>
  <c r="BO10" i="2"/>
  <c r="AF157" i="2"/>
  <c r="AI185" i="2"/>
  <c r="BT143" i="2"/>
  <c r="AS81" i="2"/>
  <c r="AQ109" i="2"/>
  <c r="BE23" i="2"/>
  <c r="BE38" i="2"/>
  <c r="BM127" i="2"/>
  <c r="AM86" i="2"/>
  <c r="AB171" i="2"/>
  <c r="BU14" i="2"/>
  <c r="AE91" i="2"/>
  <c r="BZ171" i="2"/>
  <c r="CB134" i="2"/>
  <c r="BO156" i="2"/>
  <c r="AS128" i="2"/>
  <c r="S151" i="2"/>
  <c r="BW155" i="2"/>
  <c r="BN75" i="2"/>
  <c r="BI171" i="2"/>
  <c r="AQ45" i="2"/>
  <c r="BQ123" i="2"/>
  <c r="BR88" i="2"/>
  <c r="Z59" i="2"/>
  <c r="AX92" i="2"/>
  <c r="BW196" i="2"/>
  <c r="BV171" i="2"/>
  <c r="AW161" i="2"/>
  <c r="BS125" i="2"/>
  <c r="BV49" i="2"/>
  <c r="AD5" i="2"/>
  <c r="AI133" i="2"/>
  <c r="S146" i="2"/>
  <c r="AJ5" i="2"/>
  <c r="S159" i="2"/>
  <c r="CF139" i="2"/>
  <c r="AB13" i="2"/>
  <c r="BV43" i="2"/>
  <c r="Y117" i="2"/>
  <c r="BV166" i="2"/>
  <c r="AY67" i="2"/>
  <c r="BU131" i="2"/>
  <c r="V158" i="2"/>
  <c r="BO161" i="2"/>
  <c r="AO121" i="2"/>
  <c r="BK189" i="2"/>
  <c r="AK38" i="2"/>
  <c r="AU154" i="2"/>
  <c r="BO100" i="2"/>
  <c r="BO155" i="2"/>
  <c r="CF163" i="2"/>
  <c r="AA179" i="2"/>
  <c r="BG90" i="2"/>
  <c r="AB74" i="2"/>
  <c r="AU73" i="2"/>
  <c r="AF141" i="2"/>
  <c r="BH69" i="2"/>
  <c r="CF114" i="2"/>
  <c r="AP48" i="2"/>
  <c r="AJ18" i="2"/>
  <c r="AO173" i="2"/>
  <c r="BQ101" i="2"/>
  <c r="BI135" i="2"/>
  <c r="BK135" i="2"/>
  <c r="AG34" i="2"/>
  <c r="BZ177" i="2"/>
  <c r="AY148" i="2"/>
  <c r="Z24" i="2"/>
  <c r="AB186" i="2"/>
  <c r="AD188" i="2"/>
  <c r="BC196" i="2"/>
  <c r="CE144" i="2"/>
  <c r="BE116" i="2"/>
  <c r="BB19" i="2"/>
  <c r="AI126" i="2"/>
  <c r="AH55" i="2"/>
  <c r="CE62" i="2"/>
  <c r="BL142" i="2"/>
  <c r="Y62" i="2"/>
  <c r="AQ144" i="2"/>
  <c r="AI5" i="2"/>
  <c r="AJ40" i="2"/>
  <c r="AE142" i="2"/>
  <c r="BZ176" i="2"/>
  <c r="BL197" i="2"/>
  <c r="S197" i="2"/>
  <c r="BV82" i="2"/>
  <c r="S82" i="2"/>
  <c r="AJ30" i="2"/>
  <c r="CG23" i="2"/>
  <c r="CA89" i="2"/>
  <c r="AZ125" i="2"/>
  <c r="AW41" i="2"/>
  <c r="CA141" i="2"/>
  <c r="Q186" i="2"/>
  <c r="AG18" i="2"/>
  <c r="AS144" i="2"/>
  <c r="AW169" i="2"/>
  <c r="BT74" i="2"/>
  <c r="AG86" i="2"/>
  <c r="AL106" i="2"/>
  <c r="BY139" i="2"/>
  <c r="AA134" i="2"/>
  <c r="BO90" i="2"/>
  <c r="CC89" i="2"/>
  <c r="CG36" i="2"/>
  <c r="AV73" i="2"/>
  <c r="CB90" i="2"/>
  <c r="AY144" i="2"/>
  <c r="AM36" i="2"/>
  <c r="BW145" i="2"/>
  <c r="BM29" i="2"/>
  <c r="BM78" i="2"/>
  <c r="BZ45" i="2"/>
  <c r="AS171" i="2"/>
  <c r="AE138" i="2"/>
  <c r="BG87" i="2"/>
  <c r="CA16" i="2"/>
  <c r="V184" i="2"/>
  <c r="AJ153" i="2"/>
  <c r="R181" i="2"/>
  <c r="AV157" i="2"/>
  <c r="BG101" i="2"/>
  <c r="S196" i="2"/>
  <c r="AW195" i="2"/>
  <c r="AK33" i="2"/>
  <c r="AB182" i="2"/>
  <c r="BP157" i="2"/>
  <c r="BV90" i="2"/>
  <c r="AB88" i="2"/>
  <c r="CF45" i="2"/>
  <c r="CE50" i="2"/>
  <c r="BI126" i="2"/>
  <c r="AI161" i="2"/>
  <c r="AB17" i="2"/>
  <c r="BN129" i="2"/>
  <c r="CC182" i="2"/>
  <c r="AO182" i="2"/>
  <c r="BQ107" i="2"/>
  <c r="BH41" i="2"/>
  <c r="BC64" i="2"/>
  <c r="AT125" i="2"/>
  <c r="BR51" i="2"/>
  <c r="BQ158" i="2"/>
  <c r="BT195" i="2"/>
  <c r="T133" i="2"/>
  <c r="AW160" i="2"/>
  <c r="BR36" i="2"/>
  <c r="AD35" i="2"/>
  <c r="AA85" i="2"/>
  <c r="AL29" i="2"/>
  <c r="BM33" i="2"/>
  <c r="AN135" i="2"/>
  <c r="AG173" i="2"/>
  <c r="BP24" i="2"/>
  <c r="R135" i="2"/>
  <c r="Z100" i="2"/>
  <c r="BT53" i="2"/>
  <c r="BO123" i="2"/>
  <c r="BG24" i="2"/>
  <c r="BG68" i="2"/>
  <c r="AB164" i="2"/>
  <c r="CC64" i="2"/>
  <c r="AS49" i="2"/>
  <c r="BB92" i="2"/>
  <c r="AR20" i="2"/>
  <c r="CB167" i="2"/>
  <c r="AJ182" i="2"/>
  <c r="AX18" i="2"/>
  <c r="BZ164" i="2"/>
  <c r="BC161" i="2"/>
  <c r="AR150" i="2"/>
  <c r="AW43" i="2"/>
  <c r="AX86" i="2"/>
  <c r="AZ35" i="2"/>
  <c r="AM77" i="2"/>
  <c r="AV70" i="2"/>
  <c r="AR45" i="2"/>
  <c r="BL187" i="2"/>
  <c r="Y66" i="2"/>
  <c r="BD56" i="2"/>
  <c r="BU179" i="2"/>
  <c r="AO94" i="2"/>
  <c r="P114" i="2"/>
  <c r="CA52" i="2"/>
  <c r="AW108" i="2"/>
  <c r="AU176" i="2"/>
  <c r="Q101" i="2"/>
  <c r="AF173" i="2"/>
  <c r="AJ51" i="2"/>
  <c r="CD169" i="2"/>
  <c r="BP75" i="2"/>
  <c r="AZ135" i="2"/>
  <c r="AS153" i="2"/>
  <c r="AA37" i="2"/>
  <c r="AW85" i="2"/>
  <c r="AH27" i="2"/>
  <c r="AA43" i="2"/>
  <c r="AL28" i="2"/>
  <c r="BN44" i="2"/>
  <c r="BC151" i="2"/>
  <c r="AE82" i="2"/>
  <c r="U174" i="2"/>
  <c r="AJ119" i="2"/>
  <c r="BF35" i="2"/>
  <c r="CF141" i="2"/>
  <c r="Y105" i="2"/>
  <c r="BK99" i="2"/>
  <c r="AQ104" i="2"/>
  <c r="AL109" i="2"/>
  <c r="CC13" i="2"/>
  <c r="BW56" i="2"/>
  <c r="CH169" i="2"/>
  <c r="CA47" i="2"/>
  <c r="BV34" i="2"/>
  <c r="BM73" i="2"/>
  <c r="BN69" i="2"/>
  <c r="AX54" i="2"/>
  <c r="BN61" i="2"/>
  <c r="AD85" i="2"/>
  <c r="AI67" i="2"/>
  <c r="BU30" i="2"/>
  <c r="BN90" i="2"/>
  <c r="Z46" i="2"/>
  <c r="BY87" i="2"/>
  <c r="BV73" i="2"/>
  <c r="BI144" i="2"/>
  <c r="BE147" i="2"/>
  <c r="CF29" i="2"/>
  <c r="AS43" i="2"/>
  <c r="BO28" i="2"/>
  <c r="AP7" i="2"/>
  <c r="CB102" i="2"/>
  <c r="O107" i="2"/>
  <c r="AR196" i="2"/>
  <c r="Y174" i="2"/>
  <c r="CC185" i="2"/>
  <c r="BS109" i="2"/>
  <c r="AY7" i="2"/>
  <c r="O103" i="2"/>
  <c r="AP122" i="2"/>
  <c r="BX147" i="2"/>
  <c r="AT106" i="2"/>
  <c r="BU76" i="2"/>
  <c r="BR91" i="2"/>
  <c r="AR70" i="2"/>
  <c r="BL43" i="2"/>
  <c r="BU65" i="2"/>
  <c r="AT90" i="2"/>
  <c r="Q151" i="2"/>
  <c r="BG128" i="2"/>
  <c r="BG151" i="2"/>
  <c r="AL189" i="2"/>
  <c r="V138" i="2"/>
  <c r="BC182" i="2"/>
  <c r="BP150" i="2"/>
  <c r="BI164" i="2"/>
  <c r="BZ181" i="2"/>
  <c r="BD187" i="2"/>
  <c r="V141" i="2"/>
  <c r="AJ35" i="2"/>
  <c r="BN198" i="2"/>
  <c r="CE196" i="2"/>
  <c r="BR180" i="2"/>
  <c r="BX150" i="2"/>
  <c r="BG198" i="2"/>
  <c r="Q156" i="2"/>
  <c r="BS197" i="2"/>
  <c r="BF197" i="2"/>
  <c r="Z198" i="2"/>
  <c r="R198" i="2"/>
  <c r="AC183" i="2"/>
  <c r="BQ198" i="2"/>
  <c r="V198" i="2"/>
  <c r="P100" i="2"/>
  <c r="AN29" i="2"/>
  <c r="AS36" i="2"/>
  <c r="AT129" i="2"/>
  <c r="R151" i="2"/>
  <c r="AK74" i="2"/>
  <c r="BF90" i="2"/>
  <c r="BE87" i="2"/>
  <c r="Y34" i="2"/>
  <c r="CD35" i="2"/>
  <c r="AT58" i="2"/>
  <c r="AF127" i="2"/>
  <c r="CG83" i="2"/>
  <c r="BR39" i="2"/>
  <c r="AZ103" i="2"/>
  <c r="BL64" i="2"/>
  <c r="T137" i="2"/>
  <c r="Z74" i="2"/>
  <c r="BR165" i="2"/>
  <c r="BF65" i="2"/>
  <c r="AG49" i="2"/>
  <c r="BB27" i="2"/>
  <c r="BB128" i="2"/>
  <c r="AQ22" i="2"/>
  <c r="BF17" i="2"/>
  <c r="O152" i="2"/>
  <c r="AO198" i="2"/>
  <c r="BV161" i="2"/>
  <c r="BX177" i="2"/>
  <c r="Q198" i="2"/>
  <c r="BB174" i="2"/>
  <c r="AT186" i="2"/>
  <c r="Z167" i="2"/>
  <c r="BR198" i="2"/>
  <c r="BA198" i="2"/>
  <c r="CA198" i="2"/>
  <c r="BQ155" i="2"/>
  <c r="AB198" i="2"/>
  <c r="CH141" i="2"/>
  <c r="CH198" i="2"/>
  <c r="AA127" i="2"/>
  <c r="AI197" i="2"/>
  <c r="AJ196" i="2"/>
  <c r="BS71" i="2"/>
  <c r="AD140" i="2"/>
  <c r="BX159" i="2"/>
  <c r="W198" i="2"/>
  <c r="BD58" i="2"/>
  <c r="BT141" i="2"/>
  <c r="AS10" i="2"/>
  <c r="Y166" i="2"/>
  <c r="S84" i="2"/>
  <c r="BB150" i="2"/>
  <c r="CC83" i="2"/>
  <c r="BH173" i="2"/>
  <c r="AJ106" i="2"/>
  <c r="AQ177" i="2"/>
  <c r="CH37" i="2"/>
  <c r="BO66" i="2"/>
  <c r="BF165" i="2"/>
  <c r="AV197" i="2"/>
  <c r="AY189" i="2"/>
  <c r="O111" i="2"/>
  <c r="O119" i="2"/>
  <c r="BZ107" i="2"/>
  <c r="BY165" i="2"/>
  <c r="BH17" i="2"/>
  <c r="AF109" i="2"/>
  <c r="T175" i="2"/>
  <c r="AS123" i="2"/>
  <c r="BY9" i="2"/>
  <c r="Q147" i="2"/>
  <c r="AD138" i="2"/>
  <c r="BN43" i="2"/>
  <c r="AU11" i="2"/>
  <c r="CC146" i="2"/>
  <c r="BI129" i="2"/>
  <c r="AU54" i="2"/>
  <c r="AV130" i="2"/>
  <c r="AY63" i="2"/>
  <c r="BR178" i="2"/>
  <c r="BN41" i="2"/>
  <c r="AF35" i="2"/>
  <c r="Y142" i="2"/>
  <c r="CF85" i="2"/>
  <c r="CA169" i="2"/>
  <c r="BF133" i="2"/>
  <c r="BP166" i="2"/>
  <c r="BC163" i="2"/>
  <c r="BW118" i="2"/>
  <c r="AX26" i="2"/>
  <c r="BT70" i="2"/>
  <c r="CE18" i="2"/>
  <c r="BE156" i="2"/>
  <c r="AR89" i="2"/>
  <c r="BF14" i="2"/>
  <c r="AL163" i="2"/>
  <c r="BX155" i="2"/>
  <c r="O112" i="2"/>
  <c r="AU65" i="2"/>
  <c r="BO137" i="2"/>
  <c r="BJ176" i="2"/>
  <c r="AF169" i="2"/>
  <c r="BB103" i="2"/>
  <c r="CH123" i="2"/>
  <c r="CF168" i="2"/>
  <c r="AB90" i="2"/>
  <c r="AB148" i="2"/>
  <c r="AM74" i="2"/>
  <c r="BX66" i="2"/>
  <c r="BF19" i="2"/>
  <c r="BO147" i="2"/>
  <c r="AO38" i="2"/>
  <c r="CD167" i="2"/>
  <c r="AR114" i="2"/>
  <c r="AA82" i="2"/>
  <c r="CB108" i="2"/>
  <c r="AV5" i="2"/>
  <c r="BR139" i="2"/>
  <c r="S185" i="2"/>
  <c r="CC127" i="2"/>
  <c r="BI43" i="2"/>
  <c r="AF181" i="2"/>
  <c r="BG136" i="2"/>
  <c r="BD111" i="2"/>
  <c r="BG131" i="2"/>
  <c r="AW31" i="2"/>
  <c r="BK100" i="2"/>
  <c r="AI168" i="2"/>
  <c r="BY115" i="2"/>
  <c r="AH141" i="2"/>
  <c r="BZ30" i="2"/>
  <c r="BC88" i="2"/>
  <c r="AO95" i="2"/>
  <c r="AA155" i="2"/>
  <c r="BK47" i="2"/>
  <c r="AU79" i="2"/>
  <c r="CF146" i="2"/>
  <c r="BS44" i="2"/>
  <c r="BF117" i="2"/>
  <c r="AS59" i="2"/>
  <c r="AF55" i="2"/>
  <c r="BW156" i="2"/>
  <c r="BW102" i="2"/>
  <c r="BS89" i="2"/>
  <c r="BW111" i="2"/>
  <c r="AH63" i="2"/>
  <c r="R111" i="2"/>
  <c r="Q93" i="2"/>
  <c r="BU110" i="2"/>
  <c r="AL24" i="2"/>
  <c r="CA132" i="2"/>
  <c r="W152" i="2"/>
  <c r="BW162" i="2"/>
  <c r="AZ71" i="2"/>
  <c r="BD14" i="2"/>
  <c r="AU133" i="2"/>
  <c r="AC17" i="2"/>
  <c r="BZ67" i="2"/>
  <c r="AA52" i="2"/>
  <c r="AE117" i="2"/>
  <c r="BU77" i="2"/>
  <c r="AF59" i="2"/>
  <c r="Z175" i="2"/>
  <c r="BS112" i="2"/>
  <c r="BK179" i="2"/>
  <c r="AN47" i="2"/>
  <c r="BB34" i="2"/>
  <c r="BE73" i="2"/>
  <c r="BI155" i="2"/>
  <c r="BS155" i="2"/>
  <c r="AP172" i="2"/>
  <c r="AZ52" i="2"/>
  <c r="BZ112" i="2"/>
  <c r="AV69" i="2"/>
  <c r="AC12" i="2"/>
  <c r="BR50" i="2"/>
  <c r="CA63" i="2"/>
  <c r="AS145" i="2"/>
  <c r="BZ33" i="2"/>
  <c r="BX134" i="2"/>
  <c r="AV95" i="2"/>
  <c r="AN103" i="2"/>
  <c r="AV144" i="2"/>
  <c r="BT21" i="2"/>
  <c r="BD196" i="2"/>
  <c r="AO150" i="2"/>
  <c r="AP20" i="2"/>
  <c r="AN186" i="2"/>
  <c r="BO197" i="2"/>
  <c r="CC177" i="2"/>
  <c r="AR132" i="2"/>
  <c r="AD184" i="2"/>
  <c r="AX178" i="2"/>
  <c r="BU197" i="2"/>
  <c r="BL198" i="2"/>
  <c r="BO134" i="2"/>
  <c r="CB177" i="2"/>
  <c r="BS183" i="2"/>
  <c r="CG163" i="2"/>
  <c r="AT180" i="2"/>
  <c r="R171" i="2"/>
  <c r="AC198" i="2"/>
  <c r="V197" i="2"/>
  <c r="AH197" i="2"/>
  <c r="BB198" i="2"/>
  <c r="BU169" i="2"/>
  <c r="AB197" i="2"/>
  <c r="AF177" i="2"/>
  <c r="BO198" i="2"/>
  <c r="BI197" i="2"/>
  <c r="S126" i="2"/>
  <c r="AN149" i="2"/>
  <c r="AD11" i="2"/>
  <c r="V145" i="2"/>
  <c r="BL100" i="2"/>
  <c r="AO158" i="2"/>
  <c r="BS105" i="2"/>
  <c r="AE134" i="2"/>
  <c r="BS189" i="2"/>
  <c r="AM59" i="2"/>
  <c r="CE99" i="2"/>
  <c r="BR48" i="2"/>
  <c r="AE41" i="2"/>
  <c r="BA17" i="2"/>
  <c r="BF178" i="2"/>
  <c r="BI125" i="2"/>
  <c r="BN149" i="2"/>
  <c r="AO48" i="2"/>
  <c r="BF23" i="2"/>
  <c r="AM168" i="2"/>
  <c r="Y113" i="2"/>
  <c r="V181" i="2"/>
  <c r="BT41" i="2"/>
  <c r="AD65" i="2"/>
  <c r="AL97" i="2"/>
  <c r="BB114" i="2"/>
  <c r="AR170" i="2"/>
  <c r="AK181" i="2"/>
  <c r="BH172" i="2"/>
  <c r="CA166" i="2"/>
  <c r="Z186" i="2"/>
  <c r="BK188" i="2"/>
  <c r="BX187" i="2"/>
  <c r="CD171" i="2"/>
  <c r="AM197" i="2"/>
  <c r="U198" i="2"/>
  <c r="AF197" i="2"/>
  <c r="R197" i="2"/>
  <c r="AH129" i="2"/>
  <c r="BU83" i="2"/>
  <c r="AD176" i="2"/>
  <c r="V179" i="2"/>
  <c r="AC197" i="2"/>
  <c r="Z148" i="2"/>
  <c r="BL39" i="2"/>
  <c r="AW171" i="2"/>
  <c r="AS197" i="2"/>
  <c r="AZ198" i="2"/>
  <c r="AU159" i="2"/>
  <c r="AX196" i="2"/>
  <c r="BN163" i="2"/>
  <c r="BD113" i="2"/>
  <c r="AE24" i="2"/>
  <c r="AI121" i="2"/>
  <c r="BM123" i="2"/>
  <c r="BM101" i="2"/>
  <c r="Q125" i="2"/>
  <c r="AT115" i="2"/>
  <c r="BZ34" i="2"/>
  <c r="Y184" i="2"/>
  <c r="AS198" i="2"/>
  <c r="AK180" i="2"/>
  <c r="Z11" i="2"/>
  <c r="AF65" i="2"/>
  <c r="BM66" i="2"/>
  <c r="AA182" i="2"/>
  <c r="BE124" i="2"/>
  <c r="BU109" i="2"/>
  <c r="BY37" i="2"/>
  <c r="BE165" i="2"/>
  <c r="AB162" i="2"/>
  <c r="P159" i="2"/>
  <c r="AI46" i="2"/>
  <c r="CG92" i="2"/>
  <c r="BL141" i="2"/>
  <c r="BD122" i="2"/>
  <c r="AP77" i="2"/>
  <c r="AO28" i="2"/>
  <c r="BM181" i="2"/>
  <c r="BH176" i="2"/>
  <c r="AC175" i="2"/>
  <c r="AN117" i="2"/>
  <c r="AX116" i="2"/>
  <c r="AW47" i="2"/>
  <c r="BA51" i="2"/>
  <c r="W155" i="2"/>
  <c r="AO153" i="2"/>
  <c r="AG119" i="2"/>
  <c r="BA32" i="2"/>
  <c r="R147" i="2"/>
  <c r="BK54" i="2"/>
  <c r="BA113" i="2"/>
  <c r="AZ120" i="2"/>
  <c r="CH40" i="2"/>
  <c r="BE117" i="2"/>
  <c r="BY110" i="2"/>
  <c r="AG20" i="2"/>
  <c r="AY98" i="2"/>
  <c r="AW159" i="2"/>
  <c r="BW136" i="2"/>
  <c r="CB81" i="2"/>
  <c r="CB107" i="2"/>
  <c r="Y125" i="2"/>
  <c r="CH158" i="2"/>
  <c r="BC40" i="2"/>
  <c r="CE164" i="2"/>
  <c r="CB83" i="2"/>
  <c r="AX17" i="2"/>
  <c r="BO69" i="2"/>
  <c r="AX34" i="2"/>
  <c r="AK117" i="2"/>
  <c r="AL115" i="2"/>
  <c r="CF41" i="2"/>
  <c r="T168" i="2"/>
  <c r="BP90" i="2"/>
  <c r="BK22" i="2"/>
  <c r="AI129" i="2"/>
  <c r="CC24" i="2"/>
  <c r="BS14" i="2"/>
  <c r="AQ8" i="2"/>
  <c r="BH83" i="2"/>
  <c r="AW28" i="2"/>
  <c r="BP107" i="2"/>
  <c r="BS137" i="2"/>
  <c r="BN144" i="2"/>
  <c r="CA36" i="2"/>
  <c r="AD165" i="2"/>
  <c r="BB12" i="2"/>
  <c r="V154" i="2"/>
  <c r="BA64" i="2"/>
  <c r="BB162" i="2"/>
  <c r="AK50" i="2"/>
  <c r="AI198" i="2"/>
  <c r="BJ110" i="2"/>
  <c r="AG151" i="2"/>
  <c r="AZ77" i="2"/>
  <c r="AW132" i="2"/>
  <c r="AS157" i="2"/>
  <c r="AB139" i="2"/>
  <c r="BW185" i="2"/>
  <c r="P103" i="2"/>
  <c r="BF129" i="2"/>
  <c r="BT126" i="2"/>
  <c r="AJ154" i="2"/>
  <c r="AR146" i="2"/>
  <c r="BB40" i="2"/>
  <c r="P127" i="2"/>
  <c r="BU72" i="2"/>
  <c r="AC113" i="2"/>
  <c r="BL32" i="2"/>
  <c r="BV67" i="2"/>
  <c r="AK92" i="2"/>
  <c r="AA67" i="2"/>
  <c r="BY85" i="2"/>
  <c r="AT170" i="2"/>
  <c r="AZ25" i="2"/>
  <c r="AT151" i="2"/>
  <c r="CF157" i="2"/>
  <c r="CC135" i="2"/>
  <c r="BR101" i="2"/>
  <c r="AR22" i="2"/>
  <c r="CC19" i="2"/>
  <c r="BO127" i="2"/>
  <c r="BZ68" i="2"/>
  <c r="BK150" i="2"/>
  <c r="BQ57" i="2"/>
  <c r="BA142" i="2"/>
  <c r="BN65" i="2"/>
  <c r="CF140" i="2"/>
  <c r="AJ186" i="2"/>
  <c r="CF196" i="2"/>
  <c r="AU19" i="2"/>
  <c r="BK59" i="2"/>
  <c r="BM31" i="2"/>
  <c r="R84" i="2"/>
  <c r="AE178" i="2"/>
  <c r="AC139" i="2"/>
  <c r="BY116" i="2"/>
  <c r="CA106" i="2"/>
  <c r="BN76" i="2"/>
  <c r="BJ9" i="2"/>
  <c r="AM166" i="2"/>
  <c r="AQ159" i="2"/>
  <c r="CA69" i="2"/>
  <c r="AV22" i="2"/>
  <c r="BF78" i="2"/>
  <c r="AX109" i="2"/>
  <c r="AE139" i="2"/>
  <c r="BJ36" i="2"/>
  <c r="BR106" i="2"/>
  <c r="AW188" i="2"/>
  <c r="BJ178" i="2"/>
  <c r="AH12" i="2"/>
  <c r="BP134" i="2"/>
  <c r="BB53" i="2"/>
  <c r="BE65" i="2"/>
  <c r="R156" i="2"/>
  <c r="BF103" i="2"/>
  <c r="AC7" i="2"/>
  <c r="AA109" i="2"/>
  <c r="CA55" i="2"/>
  <c r="BV150" i="2"/>
  <c r="AH138" i="2"/>
  <c r="CD34" i="2"/>
  <c r="AT57" i="2"/>
  <c r="BU42" i="2"/>
  <c r="BS114" i="2"/>
  <c r="AW27" i="2"/>
  <c r="CG160" i="2"/>
  <c r="CH137" i="2"/>
  <c r="CA29" i="2"/>
  <c r="CB16" i="2"/>
  <c r="BK9" i="2"/>
  <c r="AP180" i="2"/>
  <c r="CB166" i="2"/>
  <c r="V161" i="2"/>
  <c r="AI166" i="2"/>
  <c r="BP136" i="2"/>
  <c r="CF97" i="2"/>
  <c r="BF33" i="2"/>
  <c r="R146" i="2"/>
  <c r="BH47" i="2"/>
  <c r="AN13" i="2"/>
  <c r="BQ94" i="2"/>
  <c r="CA45" i="2"/>
  <c r="BV38" i="2"/>
  <c r="AQ90" i="2"/>
  <c r="BS61" i="2"/>
  <c r="CH160" i="2"/>
  <c r="BL153" i="2"/>
  <c r="BU103" i="2"/>
  <c r="AY143" i="2"/>
  <c r="CC176" i="2"/>
  <c r="CC50" i="2"/>
  <c r="BQ41" i="2"/>
  <c r="BI38" i="2"/>
  <c r="AV9" i="2"/>
  <c r="BR22" i="2"/>
  <c r="CC26" i="2"/>
  <c r="BM67" i="2"/>
  <c r="AE158" i="2"/>
  <c r="AF96" i="2"/>
  <c r="AP114" i="2"/>
  <c r="V160" i="2"/>
  <c r="BA139" i="2"/>
  <c r="W148" i="2"/>
  <c r="AN52" i="2"/>
  <c r="Q181" i="2"/>
  <c r="AT153" i="2"/>
  <c r="R106" i="2"/>
  <c r="AT181" i="2"/>
  <c r="BD166" i="2"/>
  <c r="S147" i="2"/>
  <c r="BQ26" i="2"/>
  <c r="CF43" i="2"/>
  <c r="AP92" i="2"/>
  <c r="BY26" i="2"/>
  <c r="BX5" i="2"/>
  <c r="CF152" i="2"/>
  <c r="AD196" i="2"/>
  <c r="AP165" i="2"/>
  <c r="AU127" i="2"/>
  <c r="AW51" i="2"/>
  <c r="AY36" i="2"/>
  <c r="BC28" i="2"/>
  <c r="BY93" i="2"/>
  <c r="AO188" i="2"/>
  <c r="AA198" i="2"/>
  <c r="AG186" i="2"/>
  <c r="Y183" i="2"/>
  <c r="AL186" i="2"/>
  <c r="CA48" i="2"/>
  <c r="V163" i="2"/>
  <c r="BS185" i="2"/>
  <c r="CG149" i="2"/>
  <c r="BN176" i="2"/>
  <c r="O198" i="2"/>
  <c r="CE153" i="2"/>
  <c r="CA181" i="2"/>
  <c r="BE198" i="2"/>
  <c r="BM198" i="2"/>
  <c r="BI198" i="2"/>
  <c r="BJ198" i="2"/>
  <c r="BL188" i="2"/>
  <c r="T135" i="2"/>
  <c r="AX197" i="2"/>
  <c r="BT198" i="2"/>
  <c r="AM185" i="2"/>
  <c r="T186" i="2"/>
  <c r="AC53" i="2"/>
  <c r="AT166" i="2"/>
  <c r="AK198" i="2"/>
  <c r="AN197" i="2"/>
  <c r="AM136" i="2"/>
  <c r="BU178" i="2"/>
  <c r="BM83" i="2"/>
  <c r="CA173" i="2"/>
  <c r="BW184" i="2"/>
  <c r="W185" i="2"/>
  <c r="BN184" i="2"/>
  <c r="AU173" i="2"/>
  <c r="BI50" i="2"/>
  <c r="AG196" i="2"/>
  <c r="AS174" i="2"/>
  <c r="BK187" i="2"/>
  <c r="T198" i="2"/>
  <c r="AW198" i="2"/>
  <c r="AQ50" i="2"/>
  <c r="CH162" i="2"/>
  <c r="BC69" i="2"/>
  <c r="BR163" i="2"/>
  <c r="AV196" i="2"/>
  <c r="AI196" i="2"/>
  <c r="Q197" i="2"/>
  <c r="Y198" i="2"/>
  <c r="P198" i="2"/>
  <c r="BP124" i="2"/>
  <c r="CC111" i="2"/>
  <c r="AU153" i="2"/>
  <c r="BP196" i="2"/>
  <c r="AE197" i="2"/>
  <c r="AK197" i="2"/>
  <c r="BB44" i="2"/>
  <c r="BP57" i="2"/>
  <c r="P181" i="2"/>
  <c r="BW183" i="2"/>
  <c r="AL160" i="2"/>
  <c r="AI48" i="2"/>
  <c r="AG15" i="2"/>
  <c r="AJ101" i="2"/>
  <c r="P163" i="2"/>
  <c r="AZ92" i="2"/>
  <c r="AJ8" i="2"/>
  <c r="AP176" i="2"/>
  <c r="S152" i="2"/>
  <c r="AV143" i="2"/>
  <c r="AI14" i="2"/>
  <c r="BF67" i="2"/>
  <c r="AJ183" i="2"/>
  <c r="AP189" i="2"/>
  <c r="BN182" i="2"/>
  <c r="BB156" i="2"/>
  <c r="BB61" i="2"/>
  <c r="BS27" i="2"/>
  <c r="BV141" i="2"/>
  <c r="AK127" i="2"/>
  <c r="AT6" i="2"/>
  <c r="AN119" i="2"/>
  <c r="CB123" i="2"/>
  <c r="BQ143" i="2"/>
  <c r="AY185" i="2"/>
  <c r="BN124" i="2"/>
  <c r="BE13" i="2"/>
  <c r="AV103" i="2"/>
  <c r="AJ132" i="2"/>
  <c r="AW147" i="2"/>
  <c r="BS88" i="2"/>
  <c r="T145" i="2"/>
  <c r="BF119" i="2"/>
  <c r="BR38" i="2"/>
  <c r="AY39" i="2"/>
  <c r="BR25" i="2"/>
  <c r="CE136" i="2"/>
  <c r="AP8" i="2"/>
  <c r="BM8" i="2"/>
  <c r="BD27" i="2"/>
  <c r="AP22" i="2"/>
  <c r="AB92" i="2"/>
  <c r="AS181" i="2"/>
  <c r="AL76" i="2"/>
  <c r="AU101" i="2"/>
  <c r="BC124" i="2"/>
  <c r="BS166" i="2"/>
  <c r="BQ157" i="2"/>
  <c r="BR30" i="2"/>
  <c r="AM85" i="2"/>
  <c r="CE171" i="2"/>
  <c r="AO109" i="2"/>
  <c r="BT119" i="2"/>
  <c r="AS27" i="2"/>
  <c r="BP115" i="2"/>
  <c r="R103" i="2"/>
  <c r="BO60" i="2"/>
  <c r="AI49" i="2"/>
  <c r="BO64" i="2"/>
  <c r="CD140" i="2"/>
  <c r="BV138" i="2"/>
  <c r="AQ106" i="2"/>
  <c r="BJ85" i="2"/>
  <c r="AI91" i="2"/>
  <c r="O129" i="2"/>
  <c r="BK94" i="2"/>
  <c r="BE144" i="2"/>
  <c r="BX83" i="2"/>
  <c r="AZ152" i="2"/>
  <c r="AE6" i="2"/>
  <c r="BU153" i="2"/>
  <c r="AG47" i="2"/>
  <c r="BD41" i="2"/>
  <c r="CH144" i="2"/>
  <c r="CE148" i="2"/>
  <c r="BC134" i="2"/>
  <c r="AQ150" i="2"/>
  <c r="AW176" i="2"/>
  <c r="BQ92" i="2"/>
  <c r="BM139" i="2"/>
  <c r="CA109" i="2"/>
  <c r="BY145" i="2"/>
  <c r="CF149" i="2"/>
  <c r="CE156" i="2"/>
  <c r="BP89" i="2"/>
  <c r="BI81" i="2"/>
  <c r="AR110" i="2"/>
  <c r="BO174" i="2"/>
  <c r="BS142" i="2"/>
  <c r="BL158" i="2"/>
  <c r="Q166" i="2"/>
  <c r="BA96" i="2"/>
  <c r="BU59" i="2"/>
  <c r="CH167" i="2"/>
  <c r="BV24" i="2"/>
  <c r="AR53" i="2"/>
  <c r="CB158" i="2"/>
  <c r="AP85" i="2"/>
  <c r="AQ56" i="2"/>
  <c r="AH87" i="2"/>
  <c r="AZ116" i="2"/>
  <c r="BQ121" i="2"/>
  <c r="AH174" i="2"/>
  <c r="AV44" i="2"/>
  <c r="CB169" i="2"/>
  <c r="AW175" i="2"/>
  <c r="AH148" i="2"/>
  <c r="AZ63" i="2"/>
  <c r="AE174" i="2"/>
  <c r="AU163" i="2"/>
  <c r="CD147" i="2"/>
  <c r="CB162" i="2"/>
  <c r="Q129" i="2"/>
  <c r="CA127" i="2"/>
  <c r="BZ138" i="2"/>
  <c r="AK169" i="2"/>
  <c r="AC180" i="2"/>
  <c r="BY57" i="2"/>
  <c r="AV133" i="2"/>
  <c r="BQ130" i="2"/>
  <c r="BJ69" i="2"/>
  <c r="Q82" i="2"/>
  <c r="AK91" i="2"/>
  <c r="BA40" i="2"/>
  <c r="BB43" i="2"/>
  <c r="BC32" i="2"/>
  <c r="BK196" i="2"/>
  <c r="BV91" i="2"/>
  <c r="Z157" i="2"/>
  <c r="P146" i="2"/>
  <c r="CH109" i="2"/>
  <c r="AL122" i="2"/>
  <c r="AG189" i="2"/>
  <c r="AS182" i="2"/>
  <c r="BT30" i="2"/>
  <c r="CA25" i="2"/>
  <c r="BB134" i="2"/>
  <c r="AL52" i="2"/>
  <c r="Z141" i="2"/>
  <c r="CE138" i="2"/>
  <c r="BP159" i="2"/>
  <c r="S158" i="2"/>
  <c r="AG160" i="2"/>
  <c r="O197" i="2"/>
  <c r="BP182" i="2"/>
  <c r="BA197" i="2"/>
  <c r="T180" i="2"/>
  <c r="AS183" i="2"/>
  <c r="AZ197" i="2"/>
  <c r="AX183" i="2"/>
  <c r="AS151" i="2"/>
  <c r="AE172" i="2"/>
  <c r="AB178" i="2"/>
  <c r="Z171" i="2"/>
  <c r="AV187" i="2"/>
  <c r="CF176" i="2"/>
  <c r="AX186" i="2"/>
  <c r="AZ187" i="2"/>
  <c r="AM198" i="2"/>
  <c r="BK197" i="2"/>
  <c r="BK198" i="2"/>
  <c r="CB198" i="2"/>
  <c r="AP197" i="2"/>
  <c r="AW197" i="2"/>
  <c r="AQ197" i="2"/>
  <c r="AT77" i="2"/>
  <c r="AB56" i="2"/>
  <c r="CC187" i="2"/>
  <c r="AM143" i="2"/>
  <c r="BC165" i="2"/>
  <c r="Y144" i="2"/>
  <c r="CE142" i="2"/>
  <c r="BN177" i="2"/>
  <c r="CF21" i="2"/>
  <c r="CF30" i="2"/>
  <c r="AR9" i="2"/>
  <c r="AB8" i="2"/>
  <c r="BH156" i="2"/>
  <c r="Z129" i="2"/>
  <c r="BP130" i="2"/>
  <c r="BO110" i="2"/>
  <c r="BI33" i="2"/>
  <c r="AW111" i="2"/>
  <c r="AS143" i="2"/>
  <c r="AG155" i="2"/>
  <c r="AV123" i="2"/>
  <c r="BP44" i="2"/>
  <c r="AO78" i="2"/>
  <c r="BT138" i="2"/>
  <c r="AN129" i="2"/>
  <c r="BP184" i="2"/>
  <c r="AB163" i="2"/>
  <c r="P185" i="2"/>
  <c r="BL183" i="2"/>
  <c r="BG180" i="2"/>
  <c r="CD185" i="2"/>
  <c r="BD197" i="2"/>
  <c r="BL184" i="2"/>
  <c r="AZ161" i="2"/>
  <c r="BO165" i="2"/>
  <c r="AL197" i="2"/>
  <c r="BW181" i="2"/>
  <c r="BN197" i="2"/>
  <c r="BP198" i="2"/>
  <c r="BY198" i="2"/>
  <c r="CC198" i="2"/>
  <c r="BG184" i="2"/>
  <c r="BJ200" i="2"/>
  <c r="AW196" i="2"/>
  <c r="CE66" i="2"/>
  <c r="AI140" i="2"/>
  <c r="AF9" i="2"/>
  <c r="O181" i="2"/>
  <c r="BH105" i="2"/>
  <c r="AU184" i="2"/>
  <c r="AK178" i="2"/>
  <c r="CC197" i="2"/>
  <c r="BZ198" i="2"/>
  <c r="CD198" i="2"/>
  <c r="CE198" i="2"/>
  <c r="AY197" i="2"/>
  <c r="AW182" i="2"/>
  <c r="AA197" i="2"/>
  <c r="O186" i="2"/>
  <c r="AQ198" i="2"/>
  <c r="BC197" i="2"/>
  <c r="BG112" i="2"/>
  <c r="BY68" i="2"/>
  <c r="T127" i="2"/>
  <c r="BL163" i="2"/>
  <c r="CC103" i="2"/>
  <c r="BA167" i="2"/>
  <c r="BB175" i="2"/>
  <c r="BK185" i="2"/>
  <c r="BL185" i="2"/>
  <c r="AR183" i="2"/>
  <c r="CB197" i="2"/>
  <c r="Z197" i="2"/>
  <c r="AX105" i="2"/>
  <c r="BP17" i="2"/>
  <c r="AP15" i="2"/>
  <c r="AA96" i="2"/>
  <c r="BD162" i="2"/>
  <c r="BI183" i="2"/>
  <c r="BG178" i="2"/>
  <c r="CE197" i="2"/>
  <c r="BN97" i="2"/>
  <c r="AM21" i="2"/>
  <c r="AA50" i="2"/>
  <c r="BQ197" i="2"/>
  <c r="W197" i="2"/>
  <c r="AF122" i="2"/>
  <c r="AI183" i="2"/>
  <c r="W178" i="2"/>
  <c r="R39" i="2"/>
  <c r="AP126" i="2"/>
  <c r="BP40" i="2"/>
  <c r="BW146" i="2"/>
  <c r="BJ55" i="2"/>
  <c r="AF161" i="2"/>
  <c r="AM31" i="2"/>
  <c r="AH35" i="2"/>
  <c r="Z64" i="2"/>
  <c r="AT104" i="2"/>
  <c r="AY180" i="2"/>
  <c r="BC186" i="2"/>
  <c r="Q171" i="2"/>
  <c r="AC177" i="2"/>
  <c r="AG198" i="2"/>
  <c r="BV200" i="2"/>
  <c r="BS200" i="2"/>
  <c r="T199" i="2"/>
  <c r="R200" i="2"/>
  <c r="AV199" i="2"/>
  <c r="BB199" i="2"/>
  <c r="AO199" i="2"/>
  <c r="BQ199" i="2"/>
  <c r="BT200" i="2"/>
  <c r="CF199" i="2"/>
  <c r="BH200" i="2"/>
  <c r="AD199" i="2"/>
  <c r="AC200" i="2"/>
  <c r="BK200" i="2"/>
  <c r="BM200" i="2"/>
  <c r="AF199" i="2"/>
  <c r="CB200" i="2"/>
  <c r="BC199" i="2"/>
  <c r="AJ200" i="2"/>
  <c r="CA197" i="2"/>
  <c r="CD197" i="2"/>
  <c r="BU200" i="2"/>
  <c r="AX198" i="2"/>
  <c r="AN198" i="2"/>
  <c r="BD198" i="2"/>
  <c r="AG199" i="2"/>
  <c r="BP197" i="2"/>
  <c r="BT197" i="2"/>
  <c r="AY198" i="2"/>
  <c r="BB197" i="2"/>
  <c r="BE199" i="2"/>
  <c r="AB200" i="2"/>
  <c r="BT199" i="2"/>
  <c r="R199" i="2"/>
  <c r="AT197" i="2"/>
  <c r="AV198" i="2"/>
  <c r="AZ200" i="2"/>
  <c r="BF198" i="2"/>
  <c r="BO200" i="2"/>
  <c r="BB200" i="2"/>
  <c r="AM200" i="2"/>
  <c r="AL198" i="2"/>
  <c r="BQ200" i="2"/>
  <c r="CE200" i="2"/>
  <c r="O199" i="2"/>
  <c r="CF197" i="2"/>
  <c r="BH197" i="2"/>
  <c r="BX197" i="2"/>
  <c r="AR198" i="2"/>
  <c r="AA200" i="2"/>
  <c r="U197" i="2"/>
  <c r="BV197" i="2"/>
  <c r="BJ197" i="2"/>
  <c r="Y199" i="2"/>
  <c r="AJ197" i="2"/>
  <c r="BZ200" i="2"/>
  <c r="AI200" i="2"/>
  <c r="BD200" i="2"/>
  <c r="P199" i="2"/>
  <c r="AZ199" i="2"/>
  <c r="BN199" i="2"/>
  <c r="CH199" i="2"/>
  <c r="AH200" i="2"/>
  <c r="BU201" i="2"/>
  <c r="AU197" i="2"/>
  <c r="AB199" i="2"/>
  <c r="CB199" i="2"/>
  <c r="S200" i="2"/>
  <c r="AJ201" i="2"/>
  <c r="AA199" i="2"/>
  <c r="BN200" i="2"/>
  <c r="U200" i="2"/>
  <c r="CA199" i="2"/>
  <c r="CH201" i="2"/>
  <c r="CD199" i="2"/>
  <c r="BD199" i="2"/>
  <c r="BH199" i="2"/>
  <c r="BL199" i="2"/>
  <c r="AP200" i="2"/>
  <c r="AR197" i="2"/>
  <c r="CD200" i="2"/>
  <c r="BI199" i="2"/>
  <c r="AS199" i="2"/>
  <c r="AF200" i="2"/>
  <c r="AQ201" i="2"/>
  <c r="S199" i="2"/>
  <c r="AT199" i="2"/>
  <c r="AH199" i="2"/>
  <c r="AL199" i="2"/>
  <c r="BZ201" i="2"/>
  <c r="AM199" i="2"/>
  <c r="BW201" i="2"/>
  <c r="AE199" i="2"/>
  <c r="Y200" i="2"/>
  <c r="CG199" i="2"/>
  <c r="AJ199" i="2"/>
  <c r="AK200" i="2"/>
  <c r="BX200" i="2"/>
  <c r="U199" i="2"/>
  <c r="BS199" i="2"/>
  <c r="AB201" i="2"/>
  <c r="AF201" i="2"/>
  <c r="AN200" i="2"/>
  <c r="BA200" i="2"/>
  <c r="Z199" i="2"/>
  <c r="BY200" i="2"/>
  <c r="CH200" i="2"/>
  <c r="BD201" i="2"/>
  <c r="AC199" i="2"/>
  <c r="P200" i="2"/>
  <c r="AN199" i="2"/>
  <c r="AX199" i="2"/>
  <c r="V201" i="2"/>
  <c r="CC199" i="2"/>
  <c r="AV200" i="2"/>
  <c r="AG200" i="2"/>
  <c r="AW200" i="2"/>
  <c r="BR197" i="2"/>
  <c r="P197" i="2"/>
  <c r="AU199" i="2"/>
  <c r="BK199" i="2"/>
  <c r="CG200" i="2"/>
  <c r="AR199" i="2"/>
  <c r="BA199" i="2"/>
  <c r="AQ200" i="2"/>
  <c r="W201" i="2"/>
  <c r="AA201" i="2"/>
  <c r="AM201" i="2"/>
  <c r="BR199" i="2"/>
  <c r="BG199" i="2"/>
  <c r="BO199" i="2"/>
  <c r="AL200" i="2"/>
  <c r="CG198" i="2"/>
  <c r="CC200" i="2"/>
  <c r="V199" i="2"/>
  <c r="Z201" i="2"/>
  <c r="BF199" i="2"/>
  <c r="Y201" i="2"/>
  <c r="AX200" i="2"/>
  <c r="BQ201" i="2"/>
  <c r="BV201" i="2"/>
  <c r="AQ199" i="2"/>
  <c r="BW199" i="2"/>
  <c r="Z200" i="2"/>
  <c r="AY199" i="2"/>
  <c r="BL200" i="2"/>
  <c r="BM199" i="2"/>
  <c r="AO200" i="2"/>
  <c r="AD200" i="2"/>
  <c r="BC200" i="2"/>
  <c r="BH201" i="2"/>
  <c r="AK199" i="2"/>
  <c r="W200" i="2"/>
  <c r="W199" i="2"/>
  <c r="AS200" i="2"/>
  <c r="BP200" i="2"/>
  <c r="CF200" i="2"/>
  <c r="BP199" i="2"/>
  <c r="T200" i="2"/>
  <c r="AP199" i="2"/>
  <c r="BW200" i="2"/>
  <c r="AA202" i="2"/>
  <c r="BU199" i="2"/>
  <c r="U201" i="2"/>
  <c r="Q199" i="2"/>
  <c r="AI199" i="2"/>
  <c r="AS201" i="2"/>
  <c r="AW199" i="2"/>
  <c r="AO201" i="2"/>
  <c r="BS201" i="2"/>
  <c r="BC201" i="2"/>
  <c r="CE199" i="2"/>
  <c r="BY199" i="2"/>
  <c r="BE201" i="2"/>
  <c r="BX199" i="2"/>
  <c r="BZ199" i="2"/>
  <c r="AE201" i="2"/>
  <c r="BF201" i="2"/>
  <c r="AU201" i="2"/>
  <c r="BG201" i="2"/>
  <c r="BB201" i="2"/>
  <c r="BD202" i="2"/>
  <c r="BP202" i="2"/>
  <c r="AU200" i="2"/>
  <c r="AL202" i="2"/>
  <c r="AR201" i="2"/>
  <c r="Q200" i="2"/>
  <c r="BM201" i="2"/>
  <c r="R202" i="2"/>
  <c r="AC202" i="2"/>
  <c r="AT200" i="2"/>
  <c r="AF202" i="2"/>
  <c r="AZ202" i="2"/>
  <c r="AO202" i="2"/>
  <c r="AI201" i="2"/>
  <c r="AC201" i="2"/>
  <c r="BF200" i="2"/>
  <c r="AY201" i="2"/>
  <c r="BN201" i="2"/>
  <c r="BN202" i="2"/>
  <c r="AT201" i="2"/>
  <c r="AK202" i="2"/>
  <c r="O200" i="2"/>
  <c r="AG201" i="2"/>
  <c r="O201" i="2"/>
  <c r="S201" i="2"/>
  <c r="AN201" i="2"/>
  <c r="W203" i="2"/>
  <c r="BT201" i="2"/>
  <c r="AX202" i="2"/>
  <c r="BX201" i="2"/>
  <c r="CA200" i="2"/>
  <c r="CF201" i="2"/>
  <c r="CG201" i="2"/>
  <c r="BY201" i="2"/>
  <c r="T201" i="2"/>
  <c r="BS202" i="2"/>
  <c r="BL201" i="2"/>
  <c r="CD201" i="2"/>
  <c r="BV199" i="2"/>
  <c r="BK201" i="2"/>
  <c r="AE200" i="2"/>
  <c r="R201" i="2"/>
  <c r="BG200" i="2"/>
  <c r="BP203" i="2"/>
  <c r="AK201" i="2"/>
  <c r="BR202" i="2"/>
  <c r="BR201" i="2"/>
  <c r="AH201" i="2"/>
  <c r="BI200" i="2"/>
  <c r="AL201" i="2"/>
  <c r="AR200" i="2"/>
  <c r="CB201" i="2"/>
  <c r="BB202" i="2"/>
  <c r="BI201" i="2"/>
  <c r="T202" i="2"/>
  <c r="BJ199" i="2"/>
  <c r="BO201" i="2"/>
  <c r="AD201" i="2"/>
  <c r="CA201" i="2"/>
  <c r="AY200" i="2"/>
  <c r="U202" i="2"/>
  <c r="AG202" i="2"/>
  <c r="P201" i="2"/>
  <c r="BP201" i="2"/>
  <c r="AV201" i="2"/>
  <c r="AP201" i="2"/>
  <c r="AZ201" i="2"/>
  <c r="Q201" i="2"/>
  <c r="CE201" i="2"/>
  <c r="CC202" i="2"/>
  <c r="CC201" i="2"/>
  <c r="BA201" i="2"/>
  <c r="AX201" i="2"/>
  <c r="AW201" i="2"/>
  <c r="BR200" i="2"/>
  <c r="BE200" i="2"/>
  <c r="AL203" i="2"/>
  <c r="V200" i="2"/>
  <c r="Y203" i="2"/>
  <c r="BJ201" i="2"/>
  <c r="AY203" i="2"/>
  <c r="AY202" i="2"/>
  <c r="BZ202" i="2"/>
  <c r="BX203" i="2"/>
  <c r="CD204" i="2"/>
  <c r="BI202" i="2"/>
  <c r="P202" i="2"/>
  <c r="AE202" i="2"/>
  <c r="W204" i="2"/>
  <c r="BT204" i="2"/>
  <c r="CH202" i="2"/>
  <c r="AV204" i="2"/>
  <c r="V205" i="2"/>
  <c r="S202" i="2"/>
  <c r="BX202" i="2"/>
  <c r="CH203" i="2"/>
  <c r="BD204" i="2"/>
  <c r="AT202" i="2"/>
  <c r="BF202" i="2"/>
  <c r="BO202" i="2"/>
  <c r="Q203" i="2"/>
  <c r="Z202" i="2"/>
  <c r="CA202" i="2"/>
  <c r="AP202" i="2"/>
  <c r="CE202" i="2"/>
  <c r="BS204" i="2"/>
  <c r="BV203" i="2"/>
  <c r="AH204" i="2"/>
  <c r="BW202" i="2"/>
  <c r="BQ202" i="2"/>
  <c r="AG203" i="2"/>
  <c r="AM202" i="2"/>
  <c r="AT204" i="2"/>
  <c r="AU202" i="2"/>
  <c r="Q202" i="2"/>
  <c r="CB202" i="2"/>
  <c r="AW202" i="2"/>
  <c r="AD202" i="2"/>
  <c r="CD202" i="2"/>
  <c r="BE202" i="2"/>
  <c r="BY202" i="2"/>
  <c r="AI203" i="2"/>
  <c r="AJ202" i="2"/>
  <c r="Z204" i="2"/>
  <c r="BX204" i="2"/>
  <c r="BM202" i="2"/>
  <c r="AR202" i="2"/>
  <c r="BA202" i="2"/>
  <c r="BC202" i="2"/>
  <c r="AV202" i="2"/>
  <c r="AR204" i="2"/>
  <c r="BL204" i="2"/>
  <c r="CF202" i="2"/>
  <c r="Y202" i="2"/>
  <c r="AN202" i="2"/>
  <c r="BH204" i="2"/>
  <c r="CB203" i="2"/>
  <c r="O203" i="2"/>
  <c r="AJ203" i="2"/>
  <c r="CC203" i="2"/>
  <c r="BV204" i="2"/>
  <c r="V202" i="2"/>
  <c r="BU203" i="2"/>
  <c r="O202" i="2"/>
  <c r="BU202" i="2"/>
  <c r="AO204" i="2"/>
  <c r="AD203" i="2"/>
  <c r="BH202" i="2"/>
  <c r="BN204" i="2"/>
  <c r="AA204" i="2"/>
  <c r="AQ202" i="2"/>
  <c r="BA203" i="2"/>
  <c r="AI202" i="2"/>
  <c r="AF204" i="2"/>
  <c r="CG202" i="2"/>
  <c r="AS202" i="2"/>
  <c r="AH202" i="2"/>
  <c r="AZ204" i="2"/>
  <c r="AB202" i="2"/>
  <c r="W202" i="2"/>
  <c r="BV202" i="2"/>
  <c r="BL202" i="2"/>
  <c r="AU204" i="2"/>
  <c r="AS204" i="2"/>
  <c r="BG202" i="2"/>
  <c r="CB206" i="2"/>
  <c r="AJ204" i="2"/>
  <c r="BC205" i="2"/>
  <c r="AM204" i="2"/>
  <c r="BM204" i="2"/>
  <c r="BP204" i="2"/>
  <c r="O205" i="2"/>
  <c r="BR203" i="2"/>
  <c r="BT202" i="2"/>
  <c r="BJ202" i="2"/>
  <c r="P203" i="2"/>
  <c r="AO203" i="2"/>
  <c r="AL204" i="2"/>
  <c r="BK202" i="2"/>
  <c r="AQ203" i="2"/>
  <c r="BE205" i="2"/>
  <c r="BG203" i="2"/>
  <c r="AS205" i="2"/>
  <c r="BB203" i="2"/>
  <c r="BQ204" i="2"/>
  <c r="S203" i="2"/>
  <c r="AQ205" i="2"/>
  <c r="CF203" i="2"/>
  <c r="BN203" i="2"/>
  <c r="AW204" i="2"/>
  <c r="CD203" i="2"/>
  <c r="CG203" i="2"/>
  <c r="CA203" i="2"/>
  <c r="V204" i="2"/>
  <c r="BL206" i="2"/>
  <c r="BY204" i="2"/>
  <c r="BR204" i="2"/>
  <c r="AZ206" i="2"/>
  <c r="BE203" i="2"/>
  <c r="AN204" i="2"/>
  <c r="Q204" i="2"/>
  <c r="BO204" i="2"/>
  <c r="BC203" i="2"/>
  <c r="BJ204" i="2"/>
  <c r="BT203" i="2"/>
  <c r="BD203" i="2"/>
  <c r="AK204" i="2"/>
  <c r="BY203" i="2"/>
  <c r="CG204" i="2"/>
  <c r="AC204" i="2"/>
  <c r="BJ203" i="2"/>
  <c r="AE203" i="2"/>
  <c r="U203" i="2"/>
  <c r="CE204" i="2"/>
  <c r="AV203" i="2"/>
  <c r="BB205" i="2"/>
  <c r="AB203" i="2"/>
  <c r="AX203" i="2"/>
  <c r="CH204" i="2"/>
  <c r="AT203" i="2"/>
  <c r="T203" i="2"/>
  <c r="O204" i="2"/>
  <c r="AU203" i="2"/>
  <c r="BF203" i="2"/>
  <c r="BI204" i="2"/>
  <c r="AC203" i="2"/>
  <c r="AY204" i="2"/>
  <c r="BZ203" i="2"/>
  <c r="R204" i="2"/>
  <c r="AP203" i="2"/>
  <c r="BH203" i="2"/>
  <c r="R203" i="2"/>
  <c r="BK204" i="2"/>
  <c r="AF203" i="2"/>
  <c r="CC204" i="2"/>
  <c r="CF204" i="2"/>
  <c r="AP204" i="2"/>
  <c r="AZ203" i="2"/>
  <c r="BZ204" i="2"/>
  <c r="BB204" i="2"/>
  <c r="BE204" i="2"/>
  <c r="AX204" i="2"/>
  <c r="AK203" i="2"/>
  <c r="BK206" i="2"/>
  <c r="BC204" i="2"/>
  <c r="BK203" i="2"/>
  <c r="AS203" i="2"/>
  <c r="AH203" i="2"/>
  <c r="S204" i="2"/>
  <c r="T204" i="2"/>
  <c r="BG204" i="2"/>
  <c r="AR203" i="2"/>
  <c r="BM203" i="2"/>
  <c r="AV206" i="2"/>
  <c r="BU204" i="2"/>
  <c r="BO203" i="2"/>
  <c r="AB204" i="2"/>
  <c r="AA203" i="2"/>
  <c r="AQ204" i="2"/>
  <c r="BW204" i="2"/>
  <c r="BW203" i="2"/>
  <c r="AW203" i="2"/>
  <c r="AE204" i="2"/>
  <c r="P204" i="2"/>
  <c r="BS203" i="2"/>
  <c r="BN206" i="2"/>
  <c r="AM203" i="2"/>
  <c r="U204" i="2"/>
  <c r="AN203" i="2"/>
  <c r="BQ203" i="2"/>
  <c r="Y204" i="2"/>
  <c r="BL203" i="2"/>
  <c r="CE203" i="2"/>
  <c r="AD204" i="2"/>
  <c r="BI203" i="2"/>
  <c r="V203" i="2"/>
  <c r="Z203" i="2"/>
  <c r="BA204" i="2"/>
  <c r="AI204" i="2"/>
  <c r="BP205" i="2"/>
  <c r="V206" i="2"/>
  <c r="T206" i="2"/>
  <c r="CF206" i="2"/>
  <c r="BA205" i="2"/>
  <c r="P205" i="2"/>
  <c r="BF205" i="2"/>
  <c r="BS205" i="2"/>
  <c r="AM205" i="2"/>
  <c r="BK205" i="2"/>
  <c r="BT206" i="2"/>
  <c r="AN206" i="2"/>
  <c r="CE206" i="2"/>
  <c r="CC206" i="2"/>
  <c r="AG204" i="2"/>
  <c r="AA205" i="2"/>
  <c r="BL205" i="2"/>
  <c r="BF206" i="2"/>
  <c r="BO206" i="2"/>
  <c r="AQ206" i="2"/>
  <c r="BE206" i="2"/>
  <c r="AK205" i="2"/>
  <c r="AW206" i="2"/>
  <c r="AD206" i="2"/>
  <c r="AY205" i="2"/>
  <c r="BO205" i="2"/>
  <c r="BQ206" i="2"/>
  <c r="CA206" i="2"/>
  <c r="Z206" i="2"/>
  <c r="Q205" i="2"/>
  <c r="BX206" i="2"/>
  <c r="CF205" i="2"/>
  <c r="AC206" i="2"/>
  <c r="AJ205" i="2"/>
  <c r="BV205" i="2"/>
  <c r="BG205" i="2"/>
  <c r="BJ206" i="2"/>
  <c r="AT205" i="2"/>
  <c r="CB205" i="2"/>
  <c r="CD206" i="2"/>
  <c r="W205" i="2"/>
  <c r="CA204" i="2"/>
  <c r="Z205" i="2"/>
  <c r="BZ205" i="2"/>
  <c r="BT205" i="2"/>
  <c r="BJ205" i="2"/>
  <c r="AO206" i="2"/>
  <c r="AZ205" i="2"/>
  <c r="CA205" i="2"/>
  <c r="BR205" i="2"/>
  <c r="AF206" i="2"/>
  <c r="BU206" i="2"/>
  <c r="BF204" i="2"/>
  <c r="S205" i="2"/>
  <c r="AD205" i="2"/>
  <c r="CC205" i="2"/>
  <c r="BG206" i="2"/>
  <c r="BQ205" i="2"/>
  <c r="AB205" i="2"/>
  <c r="Y206" i="2"/>
  <c r="AU206" i="2"/>
  <c r="BU205" i="2"/>
  <c r="AG206" i="2"/>
  <c r="AU205" i="2"/>
  <c r="BD205" i="2"/>
  <c r="AL206" i="2"/>
  <c r="AO205" i="2"/>
  <c r="BM206" i="2"/>
  <c r="BN205" i="2"/>
  <c r="BW205" i="2"/>
  <c r="AG205" i="2"/>
  <c r="AW205" i="2"/>
  <c r="AJ206" i="2"/>
  <c r="BH205" i="2"/>
  <c r="CH205" i="2"/>
  <c r="AB206" i="2"/>
  <c r="BR206" i="2"/>
  <c r="BY205" i="2"/>
  <c r="AR205" i="2"/>
  <c r="AN205" i="2"/>
  <c r="AH205" i="2"/>
  <c r="CD205" i="2"/>
  <c r="CB204" i="2"/>
  <c r="AX205" i="2"/>
  <c r="AM206" i="2"/>
  <c r="R205" i="2"/>
  <c r="BM205" i="2"/>
  <c r="AT207" i="2"/>
  <c r="AI206" i="2"/>
  <c r="CE208" i="2"/>
  <c r="AG207" i="2"/>
  <c r="BP207" i="2"/>
  <c r="AV208" i="2"/>
  <c r="AH206" i="2"/>
  <c r="Y205" i="2"/>
  <c r="T205" i="2"/>
  <c r="AL205" i="2"/>
  <c r="BX205" i="2"/>
  <c r="T207" i="2"/>
  <c r="CB207" i="2"/>
  <c r="BM208" i="2"/>
  <c r="Q207" i="2"/>
  <c r="AE207" i="2"/>
  <c r="AE206" i="2"/>
  <c r="BC207" i="2"/>
  <c r="BA206" i="2"/>
  <c r="BW206" i="2"/>
  <c r="BV206" i="2"/>
  <c r="AS206" i="2"/>
  <c r="AH208" i="2"/>
  <c r="BH206" i="2"/>
  <c r="AI205" i="2"/>
  <c r="U205" i="2"/>
  <c r="CG208" i="2"/>
  <c r="BD206" i="2"/>
  <c r="AV207" i="2"/>
  <c r="AO207" i="2"/>
  <c r="O206" i="2"/>
  <c r="AA208" i="2"/>
  <c r="W206" i="2"/>
  <c r="BS206" i="2"/>
  <c r="AR206" i="2"/>
  <c r="BR207" i="2"/>
  <c r="AR207" i="2"/>
  <c r="BX207" i="2"/>
  <c r="CF210" i="2"/>
  <c r="BZ207" i="2"/>
  <c r="AX206" i="2"/>
  <c r="AU207" i="2"/>
  <c r="BI206" i="2"/>
  <c r="P207" i="2"/>
  <c r="BI205" i="2"/>
  <c r="BT207" i="2"/>
  <c r="CH206" i="2"/>
  <c r="AV205" i="2"/>
  <c r="AK206" i="2"/>
  <c r="BC206" i="2"/>
  <c r="BZ206" i="2"/>
  <c r="CH207" i="2"/>
  <c r="BP206" i="2"/>
  <c r="Q206" i="2"/>
  <c r="CE205" i="2"/>
  <c r="AA206" i="2"/>
  <c r="BO207" i="2"/>
  <c r="CC207" i="2"/>
  <c r="BG207" i="2"/>
  <c r="BS207" i="2"/>
  <c r="AE205" i="2"/>
  <c r="AC205" i="2"/>
  <c r="CG205" i="2"/>
  <c r="S206" i="2"/>
  <c r="AC207" i="2"/>
  <c r="AH207" i="2"/>
  <c r="AT206" i="2"/>
  <c r="CG206" i="2"/>
  <c r="AB207" i="2"/>
  <c r="AP205" i="2"/>
  <c r="AF205" i="2"/>
  <c r="AI207" i="2"/>
  <c r="T208" i="2"/>
  <c r="CE207" i="2"/>
  <c r="P206" i="2"/>
  <c r="AK207" i="2"/>
  <c r="BQ207" i="2"/>
  <c r="BU207" i="2"/>
  <c r="BY206" i="2"/>
  <c r="BN207" i="2"/>
  <c r="CA209" i="2"/>
  <c r="AZ207" i="2"/>
  <c r="AP207" i="2"/>
  <c r="AX207" i="2"/>
  <c r="BW208" i="2"/>
  <c r="CG207" i="2"/>
  <c r="CA207" i="2"/>
  <c r="BA209" i="2"/>
  <c r="BD207" i="2"/>
  <c r="BM207" i="2"/>
  <c r="BV209" i="2"/>
  <c r="AY206" i="2"/>
  <c r="BK207" i="2"/>
  <c r="W207" i="2"/>
  <c r="U207" i="2"/>
  <c r="CD207" i="2"/>
  <c r="AO208" i="2"/>
  <c r="V207" i="2"/>
  <c r="BI207" i="2"/>
  <c r="AA207" i="2"/>
  <c r="R206" i="2"/>
  <c r="AP206" i="2"/>
  <c r="CH209" i="2"/>
  <c r="AW207" i="2"/>
  <c r="AY209" i="2"/>
  <c r="BB206" i="2"/>
  <c r="Y207" i="2"/>
  <c r="U206" i="2"/>
  <c r="BV207" i="2"/>
  <c r="BA207" i="2"/>
  <c r="AM207" i="2"/>
  <c r="AJ209" i="2"/>
  <c r="BK209" i="2"/>
  <c r="AS207" i="2"/>
  <c r="Y208" i="2"/>
  <c r="AR210" i="2"/>
  <c r="P208" i="2"/>
  <c r="AY207" i="2"/>
  <c r="BA208" i="2"/>
  <c r="AD208" i="2"/>
  <c r="AZ210" i="2"/>
  <c r="AP209" i="2"/>
  <c r="CF209" i="2"/>
  <c r="AL207" i="2"/>
  <c r="BF207" i="2"/>
  <c r="AD210" i="2"/>
  <c r="BT208" i="2"/>
  <c r="BY208" i="2"/>
  <c r="AT208" i="2"/>
  <c r="AN207" i="2"/>
  <c r="Y209" i="2"/>
  <c r="AB208" i="2"/>
  <c r="AF207" i="2"/>
  <c r="BY207" i="2"/>
  <c r="S207" i="2"/>
  <c r="AU208" i="2"/>
  <c r="R210" i="2"/>
  <c r="BU209" i="2"/>
  <c r="BD210" i="2"/>
  <c r="BB210" i="2"/>
  <c r="CF208" i="2"/>
  <c r="BJ207" i="2"/>
  <c r="BG210" i="2"/>
  <c r="BB207" i="2"/>
  <c r="BL208" i="2"/>
  <c r="BH207" i="2"/>
  <c r="BL210" i="2"/>
  <c r="AR208" i="2"/>
  <c r="CF207" i="2"/>
  <c r="BT210" i="2"/>
  <c r="AJ207" i="2"/>
  <c r="R207" i="2"/>
  <c r="P209" i="2"/>
  <c r="AG210" i="2"/>
  <c r="AE210" i="2"/>
  <c r="AQ207" i="2"/>
  <c r="O207" i="2"/>
  <c r="AL210" i="2"/>
  <c r="AS208" i="2"/>
  <c r="BD209" i="2"/>
  <c r="BC208" i="2"/>
  <c r="AI208" i="2"/>
  <c r="W209" i="2"/>
  <c r="BL207" i="2"/>
  <c r="CH208" i="2"/>
  <c r="AT209" i="2"/>
  <c r="BJ209" i="2"/>
  <c r="BB209" i="2"/>
  <c r="AZ208" i="2"/>
  <c r="Z208" i="2"/>
  <c r="AI210" i="2"/>
  <c r="Q209" i="2"/>
  <c r="W210" i="2"/>
  <c r="AH211" i="2"/>
  <c r="U210" i="2"/>
  <c r="BW210" i="2"/>
  <c r="BP210" i="2"/>
  <c r="AB210" i="2"/>
  <c r="BF210" i="2"/>
  <c r="BD208" i="2"/>
  <c r="BR208" i="2"/>
  <c r="BT209" i="2"/>
  <c r="AA210" i="2"/>
  <c r="AX209" i="2"/>
  <c r="T209" i="2"/>
  <c r="CC209" i="2"/>
  <c r="AZ209" i="2"/>
  <c r="AG208" i="2"/>
  <c r="Z207" i="2"/>
  <c r="CA208" i="2"/>
  <c r="AH209" i="2"/>
  <c r="CA210" i="2"/>
  <c r="BO211" i="2"/>
  <c r="AM208" i="2"/>
  <c r="BX208" i="2"/>
  <c r="AD211" i="2"/>
  <c r="BE208" i="2"/>
  <c r="AD209" i="2"/>
  <c r="Z209" i="2"/>
  <c r="BG209" i="2"/>
  <c r="AB209" i="2"/>
  <c r="R209" i="2"/>
  <c r="AE209" i="2"/>
  <c r="BZ209" i="2"/>
  <c r="AJ208" i="2"/>
  <c r="BZ208" i="2"/>
  <c r="BO209" i="2"/>
  <c r="AK209" i="2"/>
  <c r="BV208" i="2"/>
  <c r="BI209" i="2"/>
  <c r="AU210" i="2"/>
  <c r="BL209" i="2"/>
  <c r="AF209" i="2"/>
  <c r="V209" i="2"/>
  <c r="AK208" i="2"/>
  <c r="BM209" i="2"/>
  <c r="U208" i="2"/>
  <c r="BM210" i="2"/>
  <c r="AQ210" i="2"/>
  <c r="BY211" i="2"/>
  <c r="BZ210" i="2"/>
  <c r="AN208" i="2"/>
  <c r="AN209" i="2"/>
  <c r="BJ208" i="2"/>
  <c r="AI209" i="2"/>
  <c r="AJ210" i="2"/>
  <c r="O208" i="2"/>
  <c r="BS209" i="2"/>
  <c r="P210" i="2"/>
  <c r="AB211" i="2"/>
  <c r="AY208" i="2"/>
  <c r="W211" i="2"/>
  <c r="BQ208" i="2"/>
  <c r="BF208" i="2"/>
  <c r="BY209" i="2"/>
  <c r="BO208" i="2"/>
  <c r="BW207" i="2"/>
  <c r="AC208" i="2"/>
  <c r="AV210" i="2"/>
  <c r="BR210" i="2"/>
  <c r="BH211" i="2"/>
  <c r="S208" i="2"/>
  <c r="AC209" i="2"/>
  <c r="AP210" i="2"/>
  <c r="AC210" i="2"/>
  <c r="O209" i="2"/>
  <c r="BX210" i="2"/>
  <c r="AD207" i="2"/>
  <c r="AE208" i="2"/>
  <c r="CB210" i="2"/>
  <c r="AO210" i="2"/>
  <c r="BS208" i="2"/>
  <c r="AW210" i="2"/>
  <c r="AN210" i="2"/>
  <c r="AK210" i="2"/>
  <c r="BG208" i="2"/>
  <c r="AX208" i="2"/>
  <c r="CB208" i="2"/>
  <c r="CC210" i="2"/>
  <c r="AP208" i="2"/>
  <c r="Y210" i="2"/>
  <c r="CE209" i="2"/>
  <c r="CD210" i="2"/>
  <c r="BE209" i="2"/>
  <c r="T210" i="2"/>
  <c r="BB211" i="2"/>
  <c r="BX209" i="2"/>
  <c r="CC208" i="2"/>
  <c r="BI210" i="2"/>
  <c r="CD208" i="2"/>
  <c r="BI208" i="2"/>
  <c r="AA209" i="2"/>
  <c r="AL208" i="2"/>
  <c r="BB208" i="2"/>
  <c r="AW209" i="2"/>
  <c r="AR209" i="2"/>
  <c r="BH208" i="2"/>
  <c r="R208" i="2"/>
  <c r="S210" i="2"/>
  <c r="AL209" i="2"/>
  <c r="BE207" i="2"/>
  <c r="BN208" i="2"/>
  <c r="BP208" i="2"/>
  <c r="AY211" i="2"/>
  <c r="BW209" i="2"/>
  <c r="AU209" i="2"/>
  <c r="BF209" i="2"/>
  <c r="CB209" i="2"/>
  <c r="BC210" i="2"/>
  <c r="AG209" i="2"/>
  <c r="Q208" i="2"/>
  <c r="BK208" i="2"/>
  <c r="AO209" i="2"/>
  <c r="BQ210" i="2"/>
  <c r="AQ208" i="2"/>
  <c r="AS209" i="2"/>
  <c r="BN209" i="2"/>
  <c r="W208" i="2"/>
  <c r="BE210" i="2"/>
  <c r="AQ211" i="2"/>
  <c r="AM209" i="2"/>
  <c r="AF208" i="2"/>
  <c r="S209" i="2"/>
  <c r="AV209" i="2"/>
  <c r="CD209" i="2"/>
  <c r="AS210" i="2"/>
  <c r="AQ209" i="2"/>
  <c r="BP209" i="2"/>
  <c r="V208" i="2"/>
  <c r="BU211" i="2"/>
  <c r="BC209" i="2"/>
  <c r="AW208" i="2"/>
  <c r="CH210" i="2"/>
  <c r="BH209" i="2"/>
  <c r="BD212" i="2"/>
  <c r="Z211" i="2"/>
  <c r="AX211" i="2"/>
  <c r="BS211" i="2"/>
  <c r="AM210" i="2"/>
  <c r="AT210" i="2"/>
  <c r="CE211" i="2"/>
  <c r="BG211" i="2"/>
  <c r="CD211" i="2"/>
  <c r="AT211" i="2"/>
  <c r="BR211" i="2"/>
  <c r="CH211" i="2"/>
  <c r="BA210" i="2"/>
  <c r="AZ211" i="2"/>
  <c r="P211" i="2"/>
  <c r="BY210" i="2"/>
  <c r="Z210" i="2"/>
  <c r="BJ212" i="2"/>
  <c r="AY210" i="2"/>
  <c r="BR209" i="2"/>
  <c r="BI211" i="2"/>
  <c r="BC211" i="2"/>
  <c r="BZ211" i="2"/>
  <c r="AE211" i="2"/>
  <c r="BS210" i="2"/>
  <c r="AM211" i="2"/>
  <c r="O210" i="2"/>
  <c r="CA212" i="2"/>
  <c r="AL211" i="2"/>
  <c r="BI212" i="2"/>
  <c r="CC211" i="2"/>
  <c r="AX210" i="2"/>
  <c r="AU211" i="2"/>
  <c r="AG211" i="2"/>
  <c r="BU208" i="2"/>
  <c r="U211" i="2"/>
  <c r="AJ211" i="2"/>
  <c r="BU210" i="2"/>
  <c r="Q210" i="2"/>
  <c r="AS212" i="2"/>
  <c r="AS211" i="2"/>
  <c r="BD211" i="2"/>
  <c r="BO210" i="2"/>
  <c r="AF210" i="2"/>
  <c r="AH210" i="2"/>
  <c r="BQ211" i="2"/>
  <c r="CF211" i="2"/>
  <c r="S211" i="2"/>
  <c r="CE210" i="2"/>
  <c r="AD212" i="2"/>
  <c r="V210" i="2"/>
  <c r="BV211" i="2"/>
  <c r="BF212" i="2"/>
  <c r="R211" i="2"/>
  <c r="BW211" i="2"/>
  <c r="CA211" i="2"/>
  <c r="BF211" i="2"/>
  <c r="AI211" i="2"/>
  <c r="BX211" i="2"/>
  <c r="AG212" i="2"/>
  <c r="AP211" i="2"/>
  <c r="BJ210" i="2"/>
  <c r="V211" i="2"/>
  <c r="AC211" i="2"/>
  <c r="U209" i="2"/>
  <c r="BV210" i="2"/>
  <c r="BK210" i="2"/>
  <c r="AW211" i="2"/>
  <c r="AR211" i="2"/>
  <c r="O211" i="2"/>
  <c r="CG210" i="2"/>
  <c r="CG209" i="2"/>
  <c r="R212" i="2"/>
  <c r="W212" i="2"/>
  <c r="AB212" i="2"/>
  <c r="BV212" i="2"/>
  <c r="AK211" i="2"/>
  <c r="T212" i="2"/>
  <c r="AM212" i="2"/>
  <c r="BE213" i="2"/>
  <c r="P212" i="2"/>
  <c r="AT212" i="2"/>
  <c r="BG212" i="2"/>
  <c r="AW212" i="2"/>
  <c r="U212" i="2"/>
  <c r="S212" i="2"/>
  <c r="BY212" i="2"/>
  <c r="BK211" i="2"/>
  <c r="BM212" i="2"/>
  <c r="CH212" i="2"/>
  <c r="BL212" i="2"/>
  <c r="BN211" i="2"/>
  <c r="BN210" i="2"/>
  <c r="BU213" i="2"/>
  <c r="AX212" i="2"/>
  <c r="AC212" i="2"/>
  <c r="AN211" i="2"/>
  <c r="Y211" i="2"/>
  <c r="CG211" i="2"/>
  <c r="BU212" i="2"/>
  <c r="BS212" i="2"/>
  <c r="AA213" i="2"/>
  <c r="CD212" i="2"/>
  <c r="BP211" i="2"/>
  <c r="AO211" i="2"/>
  <c r="Q212" i="2"/>
  <c r="BZ213" i="2"/>
  <c r="BC213" i="2"/>
  <c r="BE211" i="2"/>
  <c r="BT211" i="2"/>
  <c r="Q211" i="2"/>
  <c r="BW212" i="2"/>
  <c r="AV211" i="2"/>
  <c r="CB211" i="2"/>
  <c r="V212" i="2"/>
  <c r="BZ212" i="2"/>
  <c r="BM211" i="2"/>
  <c r="W213" i="2"/>
  <c r="Z212" i="2"/>
  <c r="T211" i="2"/>
  <c r="BH210" i="2"/>
  <c r="BQ209" i="2"/>
  <c r="BM213" i="2"/>
  <c r="AJ213" i="2"/>
  <c r="AP212" i="2"/>
  <c r="AF211" i="2"/>
  <c r="AL212" i="2"/>
  <c r="BA211" i="2"/>
  <c r="BL211" i="2"/>
  <c r="BG215" i="2"/>
  <c r="U214" i="2"/>
  <c r="AM214" i="2"/>
  <c r="AY212" i="2"/>
  <c r="BK212" i="2"/>
  <c r="BJ213" i="2"/>
  <c r="AH212" i="2"/>
  <c r="AI214" i="2"/>
  <c r="BX212" i="2"/>
  <c r="O212" i="2"/>
  <c r="AA212" i="2"/>
  <c r="BJ211" i="2"/>
  <c r="AY213" i="2"/>
  <c r="BE214" i="2"/>
  <c r="CC213" i="2"/>
  <c r="BL213" i="2"/>
  <c r="BS214" i="2"/>
  <c r="AR213" i="2"/>
  <c r="Y213" i="2"/>
  <c r="AQ212" i="2"/>
  <c r="AA211" i="2"/>
  <c r="AF212" i="2"/>
  <c r="AE212" i="2"/>
  <c r="CG212" i="2"/>
  <c r="BL214" i="2"/>
  <c r="AX213" i="2"/>
  <c r="AQ214" i="2"/>
  <c r="BA212" i="2"/>
  <c r="BK213" i="2"/>
  <c r="BB212" i="2"/>
  <c r="BA213" i="2"/>
  <c r="T214" i="2"/>
  <c r="P213" i="2"/>
  <c r="Y214" i="2"/>
  <c r="BR213" i="2"/>
  <c r="AU214" i="2"/>
  <c r="Q214" i="2"/>
  <c r="BO213" i="2"/>
  <c r="AO213" i="2"/>
  <c r="BP213" i="2"/>
  <c r="AD213" i="2"/>
  <c r="AG213" i="2"/>
  <c r="BT212" i="2"/>
  <c r="AK212" i="2"/>
  <c r="BH212" i="2"/>
  <c r="AO212" i="2"/>
  <c r="AV213" i="2"/>
  <c r="AQ213" i="2"/>
  <c r="AZ212" i="2"/>
  <c r="AN213" i="2"/>
  <c r="BR212" i="2"/>
  <c r="BW213" i="2"/>
  <c r="AU212" i="2"/>
  <c r="BN212" i="2"/>
  <c r="AF213" i="2"/>
  <c r="Z214" i="2"/>
  <c r="CC214" i="2"/>
  <c r="AR212" i="2"/>
  <c r="BC212" i="2"/>
  <c r="AN214" i="2"/>
  <c r="AI212" i="2"/>
  <c r="O213" i="2"/>
  <c r="CF212" i="2"/>
  <c r="CD213" i="2"/>
  <c r="AE213" i="2"/>
  <c r="W214" i="2"/>
  <c r="BP212" i="2"/>
  <c r="V214" i="2"/>
  <c r="BS213" i="2"/>
  <c r="R213" i="2"/>
  <c r="BN213" i="2"/>
  <c r="BB213" i="2"/>
  <c r="AB213" i="2"/>
  <c r="BP214" i="2"/>
  <c r="Y212" i="2"/>
  <c r="CC212" i="2"/>
  <c r="AN212" i="2"/>
  <c r="CB214" i="2"/>
  <c r="CD214" i="2"/>
  <c r="CE212" i="2"/>
  <c r="BI213" i="2"/>
  <c r="BT213" i="2"/>
  <c r="BO212" i="2"/>
  <c r="BR214" i="2"/>
  <c r="BV214" i="2"/>
  <c r="CB212" i="2"/>
  <c r="BD213" i="2"/>
  <c r="AS213" i="2"/>
  <c r="AM213" i="2"/>
  <c r="AJ212" i="2"/>
  <c r="BQ212" i="2"/>
  <c r="AV212" i="2"/>
  <c r="BE212" i="2"/>
  <c r="BG213" i="2"/>
  <c r="AJ214" i="2"/>
  <c r="AL214" i="2"/>
  <c r="AC213" i="2"/>
  <c r="CH214" i="2"/>
  <c r="AD215" i="2"/>
  <c r="AX215" i="2"/>
  <c r="AA214" i="2"/>
  <c r="AW214" i="2"/>
  <c r="BY214" i="2"/>
  <c r="AZ215" i="2"/>
  <c r="BZ214" i="2"/>
  <c r="T213" i="2"/>
  <c r="BJ214" i="2"/>
  <c r="AE214" i="2"/>
  <c r="AL213" i="2"/>
  <c r="BN214" i="2"/>
  <c r="CA213" i="2"/>
  <c r="BV213" i="2"/>
  <c r="AH214" i="2"/>
  <c r="BG214" i="2"/>
  <c r="CF213" i="2"/>
  <c r="BB215" i="2"/>
  <c r="AB214" i="2"/>
  <c r="BQ213" i="2"/>
  <c r="AY215" i="2"/>
  <c r="W215" i="2"/>
  <c r="CG213" i="2"/>
  <c r="AP214" i="2"/>
  <c r="CA214" i="2"/>
  <c r="AK214" i="2"/>
  <c r="BK214" i="2"/>
  <c r="CD215" i="2"/>
  <c r="AF215" i="2"/>
  <c r="BO215" i="2"/>
  <c r="AZ213" i="2"/>
  <c r="CB213" i="2"/>
  <c r="BL215" i="2"/>
  <c r="R214" i="2"/>
  <c r="BH214" i="2"/>
  <c r="AO214" i="2"/>
  <c r="AI213" i="2"/>
  <c r="AS214" i="2"/>
  <c r="AC214" i="2"/>
  <c r="BI214" i="2"/>
  <c r="AF214" i="2"/>
  <c r="BF213" i="2"/>
  <c r="BQ214" i="2"/>
  <c r="BW214" i="2"/>
  <c r="BH213" i="2"/>
  <c r="BA215" i="2"/>
  <c r="S213" i="2"/>
  <c r="AT213" i="2"/>
  <c r="CE213" i="2"/>
  <c r="BQ215" i="2"/>
  <c r="CH213" i="2"/>
  <c r="AE215" i="2"/>
  <c r="AR214" i="2"/>
  <c r="CA215" i="2"/>
  <c r="AN215" i="2"/>
  <c r="BC214" i="2"/>
  <c r="BX214" i="2"/>
  <c r="AW213" i="2"/>
  <c r="AI216" i="2"/>
  <c r="AU213" i="2"/>
  <c r="AD214" i="2"/>
  <c r="AH213" i="2"/>
  <c r="BX213" i="2"/>
  <c r="CE214" i="2"/>
  <c r="O214" i="2"/>
  <c r="BB214" i="2"/>
  <c r="BA214" i="2"/>
  <c r="BI215" i="2"/>
  <c r="BU214" i="2"/>
  <c r="CG214" i="2"/>
  <c r="AT214" i="2"/>
  <c r="U213" i="2"/>
  <c r="BO214" i="2"/>
  <c r="Q213" i="2"/>
  <c r="BD215" i="2"/>
  <c r="Z213" i="2"/>
  <c r="S214" i="2"/>
  <c r="AK213" i="2"/>
  <c r="AY214" i="2"/>
  <c r="BM214" i="2"/>
  <c r="AG214" i="2"/>
  <c r="P214" i="2"/>
  <c r="R215" i="2"/>
  <c r="AX214" i="2"/>
  <c r="BF214" i="2"/>
  <c r="BD214" i="2"/>
  <c r="V213" i="2"/>
  <c r="BY213" i="2"/>
  <c r="AL215" i="2"/>
  <c r="CF214" i="2"/>
  <c r="AO215" i="2"/>
  <c r="AV214" i="2"/>
  <c r="AP213" i="2"/>
  <c r="AR215" i="2"/>
  <c r="R216" i="2"/>
  <c r="BT214" i="2"/>
  <c r="AP216" i="2"/>
  <c r="AA216" i="2"/>
  <c r="AH215" i="2"/>
  <c r="BM216" i="2"/>
  <c r="AG216" i="2"/>
  <c r="BT215" i="2"/>
  <c r="CF216" i="2"/>
  <c r="BE216" i="2"/>
  <c r="AJ216" i="2"/>
  <c r="AM216" i="2"/>
  <c r="BS215" i="2"/>
  <c r="BJ216" i="2"/>
  <c r="AP215" i="2"/>
  <c r="O216" i="2"/>
  <c r="AZ214" i="2"/>
  <c r="AS215" i="2"/>
  <c r="BI216" i="2"/>
  <c r="CG216" i="2"/>
  <c r="BO216" i="2"/>
  <c r="CB215" i="2"/>
  <c r="AC216" i="2"/>
  <c r="T215" i="2"/>
  <c r="BQ216" i="2"/>
  <c r="AT216" i="2"/>
  <c r="BD217" i="2"/>
  <c r="BT216" i="2"/>
  <c r="AG215" i="2"/>
  <c r="BH216" i="2"/>
  <c r="AB215" i="2"/>
  <c r="U216" i="2"/>
  <c r="BL216" i="2"/>
  <c r="AW215" i="2"/>
  <c r="AS216" i="2"/>
  <c r="AN216" i="2"/>
  <c r="AH216" i="2"/>
  <c r="CD216" i="2"/>
  <c r="BZ216" i="2"/>
  <c r="AV215" i="2"/>
  <c r="AO216" i="2"/>
  <c r="AC215" i="2"/>
  <c r="CF215" i="2"/>
  <c r="AD216" i="2"/>
  <c r="S215" i="2"/>
  <c r="CA216" i="2"/>
  <c r="V216" i="2"/>
  <c r="AY216" i="2"/>
  <c r="BZ215" i="2"/>
  <c r="BK215" i="2"/>
  <c r="Q217" i="2"/>
  <c r="AI215" i="2"/>
  <c r="AE216" i="2"/>
  <c r="BN215" i="2"/>
  <c r="BG216" i="2"/>
  <c r="Y215" i="2"/>
  <c r="AK215" i="2"/>
  <c r="AB216" i="2"/>
  <c r="AK216" i="2"/>
  <c r="BK216" i="2"/>
  <c r="CE215" i="2"/>
  <c r="AA215" i="2"/>
  <c r="CC216" i="2"/>
  <c r="AW216" i="2"/>
  <c r="BN216" i="2"/>
  <c r="BY215" i="2"/>
  <c r="BJ215" i="2"/>
  <c r="BP215" i="2"/>
  <c r="CB216" i="2"/>
  <c r="AT215" i="2"/>
  <c r="BX215" i="2"/>
  <c r="BF215" i="2"/>
  <c r="AV216" i="2"/>
  <c r="P216" i="2"/>
  <c r="CC215" i="2"/>
  <c r="CG215" i="2"/>
  <c r="W216" i="2"/>
  <c r="T216" i="2"/>
  <c r="BC215" i="2"/>
  <c r="Q216" i="2"/>
  <c r="BR215" i="2"/>
  <c r="AJ215" i="2"/>
  <c r="Z215" i="2"/>
  <c r="BW216" i="2"/>
  <c r="BE215" i="2"/>
  <c r="CE217" i="2"/>
  <c r="BU215" i="2"/>
  <c r="BY216" i="2"/>
  <c r="BM215" i="2"/>
  <c r="AZ216" i="2"/>
  <c r="Y216" i="2"/>
  <c r="BD216" i="2"/>
  <c r="BC216" i="2"/>
  <c r="V215" i="2"/>
  <c r="BU216" i="2"/>
  <c r="AL216" i="2"/>
  <c r="AU215" i="2"/>
  <c r="CH215" i="2"/>
  <c r="AF216" i="2"/>
  <c r="CH216" i="2"/>
  <c r="BV215" i="2"/>
  <c r="BW215" i="2"/>
  <c r="Q215" i="2"/>
  <c r="BP216" i="2"/>
  <c r="P215" i="2"/>
  <c r="U215" i="2"/>
  <c r="AU216" i="2"/>
  <c r="BS216" i="2"/>
  <c r="BH215" i="2"/>
  <c r="AM215" i="2"/>
  <c r="AQ216" i="2"/>
  <c r="AQ215" i="2"/>
  <c r="CE216" i="2"/>
  <c r="AA217" i="2"/>
  <c r="CG217" i="2"/>
  <c r="BF216" i="2"/>
  <c r="BX216" i="2"/>
  <c r="BV216" i="2"/>
  <c r="S216" i="2"/>
  <c r="AQ220" i="2"/>
  <c r="P217" i="2"/>
  <c r="AF217" i="2"/>
  <c r="R217" i="2"/>
  <c r="BY217" i="2"/>
  <c r="BA217" i="2"/>
  <c r="AR216" i="2"/>
  <c r="AZ217" i="2"/>
  <c r="BC217" i="2"/>
  <c r="AJ217" i="2"/>
  <c r="CD217" i="2"/>
  <c r="AR217" i="2"/>
  <c r="CH217" i="2"/>
  <c r="BK217" i="2"/>
  <c r="AH217" i="2"/>
  <c r="S217" i="2"/>
  <c r="AW217" i="2"/>
  <c r="BN217" i="2"/>
  <c r="CB217" i="2"/>
  <c r="CC217" i="2"/>
  <c r="BO217" i="2"/>
  <c r="AK217" i="2"/>
  <c r="O217" i="2"/>
  <c r="BA216" i="2"/>
  <c r="BG217" i="2"/>
  <c r="AQ217" i="2"/>
  <c r="AX216" i="2"/>
  <c r="BR217" i="2"/>
  <c r="AY217" i="2"/>
  <c r="W217" i="2"/>
  <c r="AX217" i="2"/>
  <c r="U217" i="2"/>
  <c r="BL217" i="2"/>
  <c r="BZ217" i="2"/>
  <c r="BS217" i="2"/>
  <c r="BW217" i="2"/>
  <c r="AD217" i="2"/>
  <c r="BM217" i="2"/>
  <c r="CF217" i="2"/>
  <c r="AT217" i="2"/>
  <c r="AO217" i="2"/>
  <c r="Z216" i="2"/>
  <c r="BI217" i="2"/>
  <c r="V217" i="2"/>
  <c r="BB216" i="2"/>
  <c r="AI217" i="2"/>
  <c r="AE217" i="2"/>
  <c r="AV217" i="2"/>
  <c r="BX217" i="2"/>
  <c r="AN217" i="2"/>
  <c r="BE217" i="2"/>
  <c r="BT217" i="2"/>
  <c r="AL217" i="2"/>
  <c r="BP217" i="2"/>
  <c r="AP217" i="2"/>
  <c r="T217" i="2"/>
  <c r="BJ217" i="2"/>
  <c r="Y217" i="2"/>
  <c r="BQ217" i="2"/>
  <c r="O215" i="2"/>
  <c r="AB217" i="2"/>
  <c r="AS217" i="2"/>
  <c r="BB217" i="2"/>
  <c r="Z217" i="2"/>
  <c r="BU217" i="2"/>
  <c r="BF217" i="2"/>
  <c r="AG217" i="2"/>
  <c r="BH217" i="2"/>
  <c r="AC217" i="2"/>
  <c r="BR216" i="2"/>
  <c r="AU217" i="2"/>
  <c r="AM217" i="2"/>
  <c r="CB220" i="2"/>
  <c r="BT220" i="2"/>
  <c r="AG218" i="2"/>
  <c r="AN220" i="2"/>
  <c r="Z218" i="2"/>
  <c r="BV218" i="2"/>
  <c r="V220" i="2"/>
  <c r="BO219" i="2"/>
  <c r="BZ220" i="2"/>
  <c r="AH220" i="2"/>
  <c r="BI220" i="2"/>
  <c r="R218" i="2"/>
  <c r="AS219" i="2"/>
  <c r="AX219" i="2"/>
  <c r="BU220" i="2"/>
  <c r="AI218" i="2"/>
  <c r="U220" i="2"/>
  <c r="CG218" i="2"/>
  <c r="AN219" i="2"/>
  <c r="CH218" i="2"/>
  <c r="AF220" i="2"/>
  <c r="BT218" i="2"/>
  <c r="BH218" i="2"/>
  <c r="BA218" i="2"/>
  <c r="BB218" i="2"/>
  <c r="AS220" i="2"/>
  <c r="AY219" i="2"/>
  <c r="BP218" i="2"/>
  <c r="AN218" i="2"/>
  <c r="AB220" i="2"/>
  <c r="AO218" i="2"/>
  <c r="AC218" i="2"/>
  <c r="BD218" i="2"/>
  <c r="BP220" i="2"/>
  <c r="BK218" i="2"/>
  <c r="AM218" i="2"/>
  <c r="BZ218" i="2"/>
  <c r="CB218" i="2"/>
  <c r="CA220" i="2"/>
  <c r="BL219" i="2"/>
  <c r="BF219" i="2"/>
  <c r="AS218" i="2"/>
  <c r="AQ219" i="2"/>
  <c r="AX220" i="2"/>
  <c r="W220" i="2"/>
  <c r="V218" i="2"/>
  <c r="BS218" i="2"/>
  <c r="CH219" i="2"/>
  <c r="AM220" i="2"/>
  <c r="BF218" i="2"/>
  <c r="AK220" i="2"/>
  <c r="Y219" i="2"/>
  <c r="AW218" i="2"/>
  <c r="U218" i="2"/>
  <c r="BQ218" i="2"/>
  <c r="AK218" i="2"/>
  <c r="AV218" i="2"/>
  <c r="CE220" i="2"/>
  <c r="CF218" i="2"/>
  <c r="BF220" i="2"/>
  <c r="BS219" i="2"/>
  <c r="BQ220" i="2"/>
  <c r="AX218" i="2"/>
  <c r="BW219" i="2"/>
  <c r="AZ218" i="2"/>
  <c r="BX218" i="2"/>
  <c r="BL218" i="2"/>
  <c r="CE218" i="2"/>
  <c r="AP218" i="2"/>
  <c r="BY219" i="2"/>
  <c r="BM218" i="2"/>
  <c r="BI218" i="2"/>
  <c r="AU218" i="2"/>
  <c r="BW218" i="2"/>
  <c r="CG220" i="2"/>
  <c r="AA218" i="2"/>
  <c r="AE218" i="2"/>
  <c r="AJ218" i="2"/>
  <c r="CD218" i="2"/>
  <c r="U219" i="2"/>
  <c r="AZ219" i="2"/>
  <c r="BN218" i="2"/>
  <c r="Q220" i="2"/>
  <c r="BH220" i="2"/>
  <c r="CC220" i="2"/>
  <c r="CA218" i="2"/>
  <c r="AQ218" i="2"/>
  <c r="BO218" i="2"/>
  <c r="AI220" i="2"/>
  <c r="BU219" i="2"/>
  <c r="AD218" i="2"/>
  <c r="AR220" i="2"/>
  <c r="AO219" i="2"/>
  <c r="AY218" i="2"/>
  <c r="AJ219" i="2"/>
  <c r="AL218" i="2"/>
  <c r="O218" i="2"/>
  <c r="CA217" i="2"/>
  <c r="AT220" i="2"/>
  <c r="P218" i="2"/>
  <c r="BJ220" i="2"/>
  <c r="CC218" i="2"/>
  <c r="T218" i="2"/>
  <c r="AT218" i="2"/>
  <c r="BE220" i="2"/>
  <c r="BY218" i="2"/>
  <c r="BC220" i="2"/>
  <c r="Y218" i="2"/>
  <c r="CF220" i="2"/>
  <c r="AE220" i="2"/>
  <c r="AB218" i="2"/>
  <c r="AP220" i="2"/>
  <c r="Y220" i="2"/>
  <c r="O220" i="2"/>
  <c r="BJ218" i="2"/>
  <c r="BU218" i="2"/>
  <c r="BR218" i="2"/>
  <c r="BZ219" i="2"/>
  <c r="BC219" i="2"/>
  <c r="S218" i="2"/>
  <c r="Q218" i="2"/>
  <c r="BC218" i="2"/>
  <c r="BE218" i="2"/>
  <c r="W218" i="2"/>
  <c r="AR218" i="2"/>
  <c r="BP219" i="2"/>
  <c r="BV217" i="2"/>
  <c r="P219" i="2"/>
  <c r="BG218" i="2"/>
  <c r="AM219" i="2"/>
  <c r="CB219" i="2"/>
  <c r="AH218" i="2"/>
  <c r="BY220" i="2"/>
  <c r="Z220" i="2"/>
  <c r="AK219" i="2"/>
  <c r="AF218" i="2"/>
  <c r="BO220" i="2"/>
  <c r="AA219" i="2"/>
  <c r="BV221" i="2"/>
  <c r="BJ219" i="2"/>
  <c r="BE219" i="2"/>
  <c r="AI221" i="2"/>
  <c r="AD220" i="2"/>
  <c r="S222" i="2"/>
  <c r="BA221" i="2"/>
  <c r="BH221" i="2"/>
  <c r="BE222" i="2"/>
  <c r="BA219" i="2"/>
  <c r="CD221" i="2"/>
  <c r="AA220" i="2"/>
  <c r="BH219" i="2"/>
  <c r="BT219" i="2"/>
  <c r="CF219" i="2"/>
  <c r="AE219" i="2"/>
  <c r="O219" i="2"/>
  <c r="O221" i="2"/>
  <c r="BM221" i="2"/>
  <c r="BX220" i="2"/>
  <c r="AB219" i="2"/>
  <c r="AG221" i="2"/>
  <c r="BD219" i="2"/>
  <c r="BI219" i="2"/>
  <c r="BG222" i="2"/>
  <c r="BN222" i="2"/>
  <c r="AU219" i="2"/>
  <c r="BL220" i="2"/>
  <c r="CH221" i="2"/>
  <c r="AY220" i="2"/>
  <c r="BK221" i="2"/>
  <c r="P220" i="2"/>
  <c r="CG222" i="2"/>
  <c r="BV220" i="2"/>
  <c r="AC220" i="2"/>
  <c r="BR222" i="2"/>
  <c r="BN220" i="2"/>
  <c r="BT222" i="2"/>
  <c r="BB219" i="2"/>
  <c r="AG219" i="2"/>
  <c r="CE219" i="2"/>
  <c r="BV219" i="2"/>
  <c r="AQ222" i="2"/>
  <c r="AB222" i="2"/>
  <c r="BB220" i="2"/>
  <c r="BK222" i="2"/>
  <c r="AU221" i="2"/>
  <c r="S221" i="2"/>
  <c r="T220" i="2"/>
  <c r="AE222" i="2"/>
  <c r="BX219" i="2"/>
  <c r="CG219" i="2"/>
  <c r="AT219" i="2"/>
  <c r="AD221" i="2"/>
  <c r="BS220" i="2"/>
  <c r="AG222" i="2"/>
  <c r="AT222" i="2"/>
  <c r="BP221" i="2"/>
  <c r="BG219" i="2"/>
  <c r="U222" i="2"/>
  <c r="S219" i="2"/>
  <c r="CD220" i="2"/>
  <c r="AW220" i="2"/>
  <c r="BN219" i="2"/>
  <c r="BW220" i="2"/>
  <c r="W219" i="2"/>
  <c r="BQ221" i="2"/>
  <c r="AH224" i="2"/>
  <c r="W221" i="2"/>
  <c r="R220" i="2"/>
  <c r="CA219" i="2"/>
  <c r="AP219" i="2"/>
  <c r="BK219" i="2"/>
  <c r="BO222" i="2"/>
  <c r="AU220" i="2"/>
  <c r="BU222" i="2"/>
  <c r="CC222" i="2"/>
  <c r="AD219" i="2"/>
  <c r="S220" i="2"/>
  <c r="BC222" i="2"/>
  <c r="AO220" i="2"/>
  <c r="BM219" i="2"/>
  <c r="BH222" i="2"/>
  <c r="CD219" i="2"/>
  <c r="BR220" i="2"/>
  <c r="BQ219" i="2"/>
  <c r="AR222" i="2"/>
  <c r="T221" i="2"/>
  <c r="Y222" i="2"/>
  <c r="CA222" i="2"/>
  <c r="BY222" i="2"/>
  <c r="CE221" i="2"/>
  <c r="AF219" i="2"/>
  <c r="V219" i="2"/>
  <c r="Z219" i="2"/>
  <c r="AJ220" i="2"/>
  <c r="CC219" i="2"/>
  <c r="BK220" i="2"/>
  <c r="Q222" i="2"/>
  <c r="BD222" i="2"/>
  <c r="AL219" i="2"/>
  <c r="AH219" i="2"/>
  <c r="CA221" i="2"/>
  <c r="AW219" i="2"/>
  <c r="R221" i="2"/>
  <c r="AL221" i="2"/>
  <c r="AY221" i="2"/>
  <c r="AC219" i="2"/>
  <c r="AY222" i="2"/>
  <c r="BF221" i="2"/>
  <c r="AX222" i="2"/>
  <c r="Q219" i="2"/>
  <c r="AE221" i="2"/>
  <c r="AR219" i="2"/>
  <c r="BA220" i="2"/>
  <c r="BG220" i="2"/>
  <c r="CF222" i="2"/>
  <c r="AG220" i="2"/>
  <c r="BD220" i="2"/>
  <c r="CH220" i="2"/>
  <c r="R219" i="2"/>
  <c r="T219" i="2"/>
  <c r="AV220" i="2"/>
  <c r="BO221" i="2"/>
  <c r="CH222" i="2"/>
  <c r="BX222" i="2"/>
  <c r="BM222" i="2"/>
  <c r="BB221" i="2"/>
  <c r="AS222" i="2"/>
  <c r="BR219" i="2"/>
  <c r="AL220" i="2"/>
  <c r="AI219" i="2"/>
  <c r="AZ220" i="2"/>
  <c r="AR221" i="2"/>
  <c r="AK222" i="2"/>
  <c r="Q221" i="2"/>
  <c r="AV219" i="2"/>
  <c r="BM220" i="2"/>
  <c r="AP221" i="2"/>
  <c r="AP222" i="2"/>
  <c r="CD222" i="2"/>
  <c r="AS221" i="2"/>
  <c r="BE224" i="2"/>
  <c r="AP224" i="2"/>
  <c r="AO221" i="2"/>
  <c r="BC224" i="2"/>
  <c r="CF224" i="2"/>
  <c r="W222" i="2"/>
  <c r="CD223" i="2"/>
  <c r="BA223" i="2"/>
  <c r="CA223" i="2"/>
  <c r="P221" i="2"/>
  <c r="AX221" i="2"/>
  <c r="AH222" i="2"/>
  <c r="BT223" i="2"/>
  <c r="BV222" i="2"/>
  <c r="BU221" i="2"/>
  <c r="AZ224" i="2"/>
  <c r="Y221" i="2"/>
  <c r="AK221" i="2"/>
  <c r="BS222" i="2"/>
  <c r="Z221" i="2"/>
  <c r="AF222" i="2"/>
  <c r="AW222" i="2"/>
  <c r="AM221" i="2"/>
  <c r="AC222" i="2"/>
  <c r="AQ221" i="2"/>
  <c r="CC223" i="2"/>
  <c r="BW221" i="2"/>
  <c r="BI222" i="2"/>
  <c r="BJ224" i="2"/>
  <c r="T223" i="2"/>
  <c r="BZ222" i="2"/>
  <c r="AL224" i="2"/>
  <c r="BE221" i="2"/>
  <c r="BD221" i="2"/>
  <c r="BQ223" i="2"/>
  <c r="BL222" i="2"/>
  <c r="CF221" i="2"/>
  <c r="BS221" i="2"/>
  <c r="CE222" i="2"/>
  <c r="AL222" i="2"/>
  <c r="BI221" i="2"/>
  <c r="CE224" i="2"/>
  <c r="T222" i="2"/>
  <c r="BZ221" i="2"/>
  <c r="R223" i="2"/>
  <c r="CB222" i="2"/>
  <c r="BN224" i="2"/>
  <c r="P222" i="2"/>
  <c r="AU222" i="2"/>
  <c r="BF222" i="2"/>
  <c r="BU224" i="2"/>
  <c r="BL221" i="2"/>
  <c r="BJ221" i="2"/>
  <c r="AZ221" i="2"/>
  <c r="V222" i="2"/>
  <c r="AB221" i="2"/>
  <c r="AN222" i="2"/>
  <c r="Y223" i="2"/>
  <c r="T224" i="2"/>
  <c r="AH221" i="2"/>
  <c r="AA222" i="2"/>
  <c r="AM222" i="2"/>
  <c r="AN221" i="2"/>
  <c r="AC221" i="2"/>
  <c r="BX224" i="2"/>
  <c r="BG221" i="2"/>
  <c r="AZ222" i="2"/>
  <c r="CB221" i="2"/>
  <c r="AT221" i="2"/>
  <c r="BQ222" i="2"/>
  <c r="BP222" i="2"/>
  <c r="CC221" i="2"/>
  <c r="BN221" i="2"/>
  <c r="BK223" i="2"/>
  <c r="BT221" i="2"/>
  <c r="AJ222" i="2"/>
  <c r="BV223" i="2"/>
  <c r="BW222" i="2"/>
  <c r="BR221" i="2"/>
  <c r="AA221" i="2"/>
  <c r="AW221" i="2"/>
  <c r="AJ221" i="2"/>
  <c r="BC221" i="2"/>
  <c r="CG221" i="2"/>
  <c r="Z222" i="2"/>
  <c r="AO222" i="2"/>
  <c r="AE224" i="2"/>
  <c r="BB222" i="2"/>
  <c r="AF221" i="2"/>
  <c r="U221" i="2"/>
  <c r="O222" i="2"/>
  <c r="BA222" i="2"/>
  <c r="R222" i="2"/>
  <c r="O224" i="2"/>
  <c r="V221" i="2"/>
  <c r="BJ222" i="2"/>
  <c r="BX221" i="2"/>
  <c r="AR224" i="2"/>
  <c r="AI222" i="2"/>
  <c r="BY221" i="2"/>
  <c r="AD222" i="2"/>
  <c r="AV221" i="2"/>
  <c r="BX223" i="2"/>
  <c r="AV222" i="2"/>
  <c r="BQ224" i="2"/>
  <c r="AN223" i="2"/>
  <c r="Q224" i="2"/>
  <c r="AP223" i="2"/>
  <c r="BY223" i="2"/>
  <c r="AK224" i="2"/>
  <c r="AF223" i="2"/>
  <c r="BR224" i="2"/>
  <c r="BS224" i="2"/>
  <c r="BD223" i="2"/>
  <c r="S223" i="2"/>
  <c r="S224" i="2"/>
  <c r="Q223" i="2"/>
  <c r="BR223" i="2"/>
  <c r="BW224" i="2"/>
  <c r="AJ223" i="2"/>
  <c r="AR223" i="2"/>
  <c r="BT224" i="2"/>
  <c r="AL223" i="2"/>
  <c r="BA224" i="2"/>
  <c r="BQ226" i="2"/>
  <c r="AB223" i="2"/>
  <c r="AV223" i="2"/>
  <c r="BY224" i="2"/>
  <c r="AS224" i="2"/>
  <c r="AX224" i="2"/>
  <c r="AA223" i="2"/>
  <c r="AI224" i="2"/>
  <c r="CG223" i="2"/>
  <c r="BU223" i="2"/>
  <c r="O223" i="2"/>
  <c r="V223" i="2"/>
  <c r="BF223" i="2"/>
  <c r="BM223" i="2"/>
  <c r="BF224" i="2"/>
  <c r="U224" i="2"/>
  <c r="BW226" i="2"/>
  <c r="AY223" i="2"/>
  <c r="BS223" i="2"/>
  <c r="BH223" i="2"/>
  <c r="BD224" i="2"/>
  <c r="AH223" i="2"/>
  <c r="Z223" i="2"/>
  <c r="BB223" i="2"/>
  <c r="AN224" i="2"/>
  <c r="AX226" i="2"/>
  <c r="AG224" i="2"/>
  <c r="AW224" i="2"/>
  <c r="CH223" i="2"/>
  <c r="AU224" i="2"/>
  <c r="CG224" i="2"/>
  <c r="AI223" i="2"/>
  <c r="BG224" i="2"/>
  <c r="BH224" i="2"/>
  <c r="AS223" i="2"/>
  <c r="AZ223" i="2"/>
  <c r="U223" i="2"/>
  <c r="CB224" i="2"/>
  <c r="BI224" i="2"/>
  <c r="BL224" i="2"/>
  <c r="AC224" i="2"/>
  <c r="AM224" i="2"/>
  <c r="CC224" i="2"/>
  <c r="BV224" i="2"/>
  <c r="BO224" i="2"/>
  <c r="CE223" i="2"/>
  <c r="BJ223" i="2"/>
  <c r="W224" i="2"/>
  <c r="AQ223" i="2"/>
  <c r="AY224" i="2"/>
  <c r="AX223" i="2"/>
  <c r="AQ224" i="2"/>
  <c r="AM223" i="2"/>
  <c r="P223" i="2"/>
  <c r="AW223" i="2"/>
  <c r="CF223" i="2"/>
  <c r="AG223" i="2"/>
  <c r="AT223" i="2"/>
  <c r="BL223" i="2"/>
  <c r="R224" i="2"/>
  <c r="AK223" i="2"/>
  <c r="BG223" i="2"/>
  <c r="BN226" i="2"/>
  <c r="AE223" i="2"/>
  <c r="AU223" i="2"/>
  <c r="AC223" i="2"/>
  <c r="AO224" i="2"/>
  <c r="CB223" i="2"/>
  <c r="CH224" i="2"/>
  <c r="AD224" i="2"/>
  <c r="CA224" i="2"/>
  <c r="BZ223" i="2"/>
  <c r="BW223" i="2"/>
  <c r="AD223" i="2"/>
  <c r="BI223" i="2"/>
  <c r="AT224" i="2"/>
  <c r="W223" i="2"/>
  <c r="AA224" i="2"/>
  <c r="P224" i="2"/>
  <c r="AV224" i="2"/>
  <c r="BP224" i="2"/>
  <c r="BB224" i="2"/>
  <c r="CD224" i="2"/>
  <c r="AB224" i="2"/>
  <c r="BE223" i="2"/>
  <c r="Y224" i="2"/>
  <c r="V224" i="2"/>
  <c r="BM224" i="2"/>
  <c r="BK224" i="2"/>
  <c r="AO223" i="2"/>
  <c r="BC223" i="2"/>
  <c r="BP223" i="2"/>
  <c r="BN223" i="2"/>
  <c r="BO223" i="2"/>
  <c r="AW227" i="2"/>
  <c r="AD225" i="2"/>
  <c r="U226" i="2"/>
  <c r="R225" i="2"/>
  <c r="BB225" i="2"/>
  <c r="AE225" i="2"/>
  <c r="BH225" i="2"/>
  <c r="BF225" i="2"/>
  <c r="BC226" i="2"/>
  <c r="BK225" i="2"/>
  <c r="AS226" i="2"/>
  <c r="AF227" i="2"/>
  <c r="AJ226" i="2"/>
  <c r="V225" i="2"/>
  <c r="BI226" i="2"/>
  <c r="AP226" i="2"/>
  <c r="AY226" i="2"/>
  <c r="CC226" i="2"/>
  <c r="AQ226" i="2"/>
  <c r="BC225" i="2"/>
  <c r="AU226" i="2"/>
  <c r="BE225" i="2"/>
  <c r="BJ225" i="2"/>
  <c r="BX226" i="2"/>
  <c r="AY225" i="2"/>
  <c r="BI225" i="2"/>
  <c r="P225" i="2"/>
  <c r="AS225" i="2"/>
  <c r="BS226" i="2"/>
  <c r="CB226" i="2"/>
  <c r="CG225" i="2"/>
  <c r="AI225" i="2"/>
  <c r="AO225" i="2"/>
  <c r="P226" i="2"/>
  <c r="BU226" i="2"/>
  <c r="AQ225" i="2"/>
  <c r="AA226" i="2"/>
  <c r="BR225" i="2"/>
  <c r="CH225" i="2"/>
  <c r="BA225" i="2"/>
  <c r="CG226" i="2"/>
  <c r="AB225" i="2"/>
  <c r="BT225" i="2"/>
  <c r="AF225" i="2"/>
  <c r="Z226" i="2"/>
  <c r="BM226" i="2"/>
  <c r="BQ225" i="2"/>
  <c r="AN226" i="2"/>
  <c r="BG226" i="2"/>
  <c r="BZ225" i="2"/>
  <c r="S225" i="2"/>
  <c r="BZ226" i="2"/>
  <c r="BV225" i="2"/>
  <c r="BS225" i="2"/>
  <c r="AE226" i="2"/>
  <c r="BG225" i="2"/>
  <c r="AW225" i="2"/>
  <c r="BY225" i="2"/>
  <c r="AJ224" i="2"/>
  <c r="BJ226" i="2"/>
  <c r="CF225" i="2"/>
  <c r="AP225" i="2"/>
  <c r="Y225" i="2"/>
  <c r="U225" i="2"/>
  <c r="R226" i="2"/>
  <c r="BW225" i="2"/>
  <c r="AA225" i="2"/>
  <c r="BO225" i="2"/>
  <c r="BP227" i="2"/>
  <c r="AM225" i="2"/>
  <c r="AH225" i="2"/>
  <c r="CE225" i="2"/>
  <c r="BH226" i="2"/>
  <c r="AV225" i="2"/>
  <c r="Z225" i="2"/>
  <c r="AJ225" i="2"/>
  <c r="T225" i="2"/>
  <c r="BY226" i="2"/>
  <c r="BD225" i="2"/>
  <c r="AK226" i="2"/>
  <c r="AP227" i="2"/>
  <c r="AU225" i="2"/>
  <c r="T226" i="2"/>
  <c r="Q225" i="2"/>
  <c r="BN225" i="2"/>
  <c r="BP226" i="2"/>
  <c r="AG227" i="2"/>
  <c r="O225" i="2"/>
  <c r="AC225" i="2"/>
  <c r="AO226" i="2"/>
  <c r="AT226" i="2"/>
  <c r="CA226" i="2"/>
  <c r="AR226" i="2"/>
  <c r="AF226" i="2"/>
  <c r="AF224" i="2"/>
  <c r="Z224" i="2"/>
  <c r="AZ225" i="2"/>
  <c r="BX225" i="2"/>
  <c r="W225" i="2"/>
  <c r="CD225" i="2"/>
  <c r="Q226" i="2"/>
  <c r="BV226" i="2"/>
  <c r="AB226" i="2"/>
  <c r="AG226" i="2"/>
  <c r="AG225" i="2"/>
  <c r="AI226" i="2"/>
  <c r="AW226" i="2"/>
  <c r="BP225" i="2"/>
  <c r="CB225" i="2"/>
  <c r="O226" i="2"/>
  <c r="BM225" i="2"/>
  <c r="AX225" i="2"/>
  <c r="BB226" i="2"/>
  <c r="W226" i="2"/>
  <c r="CE226" i="2"/>
  <c r="BE226" i="2"/>
  <c r="AR225" i="2"/>
  <c r="BL225" i="2"/>
  <c r="CF226" i="2"/>
  <c r="CA225" i="2"/>
  <c r="BZ224" i="2"/>
  <c r="CE229" i="2"/>
  <c r="AS227" i="2"/>
  <c r="AO227" i="2"/>
  <c r="AZ227" i="2"/>
  <c r="CE227" i="2"/>
  <c r="S226" i="2"/>
  <c r="AV227" i="2"/>
  <c r="CF227" i="2"/>
  <c r="BX227" i="2"/>
  <c r="BI227" i="2"/>
  <c r="AT225" i="2"/>
  <c r="BF226" i="2"/>
  <c r="CH226" i="2"/>
  <c r="AK227" i="2"/>
  <c r="AN225" i="2"/>
  <c r="BE227" i="2"/>
  <c r="BT227" i="2"/>
  <c r="AZ226" i="2"/>
  <c r="CD227" i="2"/>
  <c r="AL225" i="2"/>
  <c r="AM227" i="2"/>
  <c r="AC226" i="2"/>
  <c r="T227" i="2"/>
  <c r="BK226" i="2"/>
  <c r="CH227" i="2"/>
  <c r="CC225" i="2"/>
  <c r="AK225" i="2"/>
  <c r="BR227" i="2"/>
  <c r="BM227" i="2"/>
  <c r="CB227" i="2"/>
  <c r="BU225" i="2"/>
  <c r="CC227" i="2"/>
  <c r="BT226" i="2"/>
  <c r="W227" i="2"/>
  <c r="Y226" i="2"/>
  <c r="AL226" i="2"/>
  <c r="BA226" i="2"/>
  <c r="Z227" i="2"/>
  <c r="BL227" i="2"/>
  <c r="O227" i="2"/>
  <c r="AD226" i="2"/>
  <c r="BD227" i="2"/>
  <c r="BL226" i="2"/>
  <c r="V227" i="2"/>
  <c r="BC227" i="2"/>
  <c r="Y227" i="2"/>
  <c r="BW227" i="2"/>
  <c r="BR226" i="2"/>
  <c r="BI228" i="2"/>
  <c r="AL227" i="2"/>
  <c r="BK227" i="2"/>
  <c r="BZ227" i="2"/>
  <c r="AL229" i="2"/>
  <c r="BU227" i="2"/>
  <c r="BY227" i="2"/>
  <c r="BO226" i="2"/>
  <c r="BH228" i="2"/>
  <c r="BD226" i="2"/>
  <c r="BB229" i="2"/>
  <c r="CG227" i="2"/>
  <c r="V226" i="2"/>
  <c r="AJ227" i="2"/>
  <c r="AA227" i="2"/>
  <c r="AM226" i="2"/>
  <c r="BG227" i="2"/>
  <c r="R227" i="2"/>
  <c r="U229" i="2"/>
  <c r="CC229" i="2"/>
  <c r="O229" i="2"/>
  <c r="AH226" i="2"/>
  <c r="BH227" i="2"/>
  <c r="AR227" i="2"/>
  <c r="BJ229" i="2"/>
  <c r="AV226" i="2"/>
  <c r="AI227" i="2"/>
  <c r="AQ227" i="2"/>
  <c r="BF227" i="2"/>
  <c r="BV228" i="2"/>
  <c r="AO229" i="2"/>
  <c r="AH227" i="2"/>
  <c r="P227" i="2"/>
  <c r="BN227" i="2"/>
  <c r="AC227" i="2"/>
  <c r="CA227" i="2"/>
  <c r="BL229" i="2"/>
  <c r="AZ229" i="2"/>
  <c r="AT227" i="2"/>
  <c r="BA227" i="2"/>
  <c r="BS227" i="2"/>
  <c r="BQ227" i="2"/>
  <c r="BE229" i="2"/>
  <c r="AN227" i="2"/>
  <c r="AE227" i="2"/>
  <c r="Q227" i="2"/>
  <c r="BO227" i="2"/>
  <c r="U227" i="2"/>
  <c r="AD227" i="2"/>
  <c r="BV227" i="2"/>
  <c r="CB229" i="2"/>
  <c r="BO228" i="2"/>
  <c r="CD229" i="2"/>
  <c r="BJ227" i="2"/>
  <c r="AY227" i="2"/>
  <c r="AB227" i="2"/>
  <c r="CD226" i="2"/>
  <c r="S227" i="2"/>
  <c r="AU227" i="2"/>
  <c r="P229" i="2"/>
  <c r="AG229" i="2"/>
  <c r="BM229" i="2"/>
  <c r="AU231" i="2"/>
  <c r="BK229" i="2"/>
  <c r="BO232" i="2"/>
  <c r="BN229" i="2"/>
  <c r="BN228" i="2"/>
  <c r="BA229" i="2"/>
  <c r="BC228" i="2"/>
  <c r="BV229" i="2"/>
  <c r="AE228" i="2"/>
  <c r="AP229" i="2"/>
  <c r="R229" i="2"/>
  <c r="BF229" i="2"/>
  <c r="AX229" i="2"/>
  <c r="Y229" i="2"/>
  <c r="AX227" i="2"/>
  <c r="O228" i="2"/>
  <c r="BI229" i="2"/>
  <c r="AV229" i="2"/>
  <c r="CD231" i="2"/>
  <c r="BY229" i="2"/>
  <c r="AH229" i="2"/>
  <c r="BB227" i="2"/>
  <c r="BP229" i="2"/>
  <c r="BR229" i="2"/>
  <c r="S229" i="2"/>
  <c r="AK228" i="2"/>
  <c r="AY229" i="2"/>
  <c r="AB229" i="2"/>
  <c r="Z228" i="2"/>
  <c r="AS229" i="2"/>
  <c r="V229" i="2"/>
  <c r="Q229" i="2"/>
  <c r="AD228" i="2"/>
  <c r="T228" i="2"/>
  <c r="Y228" i="2"/>
  <c r="BC229" i="2"/>
  <c r="AT231" i="2"/>
  <c r="BY228" i="2"/>
  <c r="BK228" i="2"/>
  <c r="BZ228" i="2"/>
  <c r="U228" i="2"/>
  <c r="AK231" i="2"/>
  <c r="AQ228" i="2"/>
  <c r="AH228" i="2"/>
  <c r="AB228" i="2"/>
  <c r="BU228" i="2"/>
  <c r="AU229" i="2"/>
  <c r="AI228" i="2"/>
  <c r="O230" i="2"/>
  <c r="CB228" i="2"/>
  <c r="BQ231" i="2"/>
  <c r="AF231" i="2"/>
  <c r="BB231" i="2"/>
  <c r="AF228" i="2"/>
  <c r="BS231" i="2"/>
  <c r="AW228" i="2"/>
  <c r="AL231" i="2"/>
  <c r="BP228" i="2"/>
  <c r="CH228" i="2"/>
  <c r="BN230" i="2"/>
  <c r="AW230" i="2"/>
  <c r="O231" i="2"/>
  <c r="BB228" i="2"/>
  <c r="AM229" i="2"/>
  <c r="CH231" i="2"/>
  <c r="BE228" i="2"/>
  <c r="BO229" i="2"/>
  <c r="W229" i="2"/>
  <c r="CG229" i="2"/>
  <c r="T229" i="2"/>
  <c r="BT229" i="2"/>
  <c r="AU228" i="2"/>
  <c r="CE228" i="2"/>
  <c r="CH229" i="2"/>
  <c r="AP231" i="2"/>
  <c r="AJ228" i="2"/>
  <c r="AK229" i="2"/>
  <c r="CA229" i="2"/>
  <c r="CG228" i="2"/>
  <c r="V228" i="2"/>
  <c r="AA228" i="2"/>
  <c r="AP233" i="2"/>
  <c r="BF228" i="2"/>
  <c r="BS229" i="2"/>
  <c r="CG231" i="2"/>
  <c r="AW229" i="2"/>
  <c r="AV228" i="2"/>
  <c r="AL228" i="2"/>
  <c r="AO231" i="2"/>
  <c r="AD229" i="2"/>
  <c r="AN228" i="2"/>
  <c r="CF229" i="2"/>
  <c r="BX229" i="2"/>
  <c r="W231" i="2"/>
  <c r="BR228" i="2"/>
  <c r="S228" i="2"/>
  <c r="BQ229" i="2"/>
  <c r="BJ228" i="2"/>
  <c r="R228" i="2"/>
  <c r="BT228" i="2"/>
  <c r="AX228" i="2"/>
  <c r="AY228" i="2"/>
  <c r="BH229" i="2"/>
  <c r="BM228" i="2"/>
  <c r="BG228" i="2"/>
  <c r="AM228" i="2"/>
  <c r="AN229" i="2"/>
  <c r="BW228" i="2"/>
  <c r="AN231" i="2"/>
  <c r="AC228" i="2"/>
  <c r="Z229" i="2"/>
  <c r="P228" i="2"/>
  <c r="AA229" i="2"/>
  <c r="AE229" i="2"/>
  <c r="BW229" i="2"/>
  <c r="BL228" i="2"/>
  <c r="CA228" i="2"/>
  <c r="BA231" i="2"/>
  <c r="AQ229" i="2"/>
  <c r="CA231" i="2"/>
  <c r="CF228" i="2"/>
  <c r="AG228" i="2"/>
  <c r="AF229" i="2"/>
  <c r="Q228" i="2"/>
  <c r="AC229" i="2"/>
  <c r="BI230" i="2"/>
  <c r="BO231" i="2"/>
  <c r="AZ228" i="2"/>
  <c r="CD228" i="2"/>
  <c r="BI231" i="2"/>
  <c r="BD228" i="2"/>
  <c r="BS228" i="2"/>
  <c r="AO228" i="2"/>
  <c r="AV230" i="2"/>
  <c r="BD231" i="2"/>
  <c r="BA228" i="2"/>
  <c r="BX228" i="2"/>
  <c r="AR228" i="2"/>
  <c r="AS228" i="2"/>
  <c r="AP228" i="2"/>
  <c r="AT228" i="2"/>
  <c r="CC228" i="2"/>
  <c r="AT229" i="2"/>
  <c r="BQ228" i="2"/>
  <c r="BZ229" i="2"/>
  <c r="W228" i="2"/>
  <c r="AJ229" i="2"/>
  <c r="BK231" i="2"/>
  <c r="BU229" i="2"/>
  <c r="BL231" i="2"/>
  <c r="CD230" i="2"/>
  <c r="AV231" i="2"/>
  <c r="S230" i="2"/>
  <c r="AT230" i="2"/>
  <c r="AA231" i="2"/>
  <c r="AD231" i="2"/>
  <c r="R231" i="2"/>
  <c r="BH231" i="2"/>
  <c r="AC230" i="2"/>
  <c r="CE231" i="2"/>
  <c r="BP231" i="2"/>
  <c r="BD229" i="2"/>
  <c r="AI229" i="2"/>
  <c r="BW231" i="2"/>
  <c r="AM231" i="2"/>
  <c r="AJ231" i="2"/>
  <c r="AR231" i="2"/>
  <c r="AD230" i="2"/>
  <c r="BJ231" i="2"/>
  <c r="U230" i="2"/>
  <c r="BN231" i="2"/>
  <c r="AR229" i="2"/>
  <c r="BV231" i="2"/>
  <c r="AX231" i="2"/>
  <c r="BG229" i="2"/>
  <c r="CF231" i="2"/>
  <c r="AS231" i="2"/>
  <c r="CC230" i="2"/>
  <c r="V231" i="2"/>
  <c r="U231" i="2"/>
  <c r="BT231" i="2"/>
  <c r="AE231" i="2"/>
  <c r="T231" i="2"/>
  <c r="AZ231" i="2"/>
  <c r="AF230" i="2"/>
  <c r="CA230" i="2"/>
  <c r="AG230" i="2"/>
  <c r="CH232" i="2"/>
  <c r="Z231" i="2"/>
  <c r="BJ230" i="2"/>
  <c r="BR232" i="2"/>
  <c r="AG232" i="2"/>
  <c r="BC232" i="2"/>
  <c r="W230" i="2"/>
  <c r="BU231" i="2"/>
  <c r="AQ231" i="2"/>
  <c r="BS230" i="2"/>
  <c r="BM231" i="2"/>
  <c r="AW231" i="2"/>
  <c r="BT230" i="2"/>
  <c r="AS230" i="2"/>
  <c r="BI232" i="2"/>
  <c r="BX231" i="2"/>
  <c r="Q230" i="2"/>
  <c r="BW230" i="2"/>
  <c r="BR230" i="2"/>
  <c r="U232" i="2"/>
  <c r="Q231" i="2"/>
  <c r="Z230" i="2"/>
  <c r="AG231" i="2"/>
  <c r="AW232" i="2"/>
  <c r="BZ231" i="2"/>
  <c r="Q232" i="2"/>
  <c r="BM230" i="2"/>
  <c r="BE230" i="2"/>
  <c r="P231" i="2"/>
  <c r="BL230" i="2"/>
  <c r="AI232" i="2"/>
  <c r="BH230" i="2"/>
  <c r="AV233" i="2"/>
  <c r="BC231" i="2"/>
  <c r="R230" i="2"/>
  <c r="AL230" i="2"/>
  <c r="BR235" i="2"/>
  <c r="BS233" i="2"/>
  <c r="AQ230" i="2"/>
  <c r="Y231" i="2"/>
  <c r="AI231" i="2"/>
  <c r="S231" i="2"/>
  <c r="AM230" i="2"/>
  <c r="BG230" i="2"/>
  <c r="P230" i="2"/>
  <c r="AK230" i="2"/>
  <c r="CC231" i="2"/>
  <c r="BE231" i="2"/>
  <c r="BY230" i="2"/>
  <c r="BQ230" i="2"/>
  <c r="AI230" i="2"/>
  <c r="AY231" i="2"/>
  <c r="AU230" i="2"/>
  <c r="BR231" i="2"/>
  <c r="AB230" i="2"/>
  <c r="Y230" i="2"/>
  <c r="CG230" i="2"/>
  <c r="BD230" i="2"/>
  <c r="AO230" i="2"/>
  <c r="T230" i="2"/>
  <c r="BV230" i="2"/>
  <c r="Z232" i="2"/>
  <c r="AU232" i="2"/>
  <c r="BK230" i="2"/>
  <c r="BG231" i="2"/>
  <c r="BT232" i="2"/>
  <c r="BO230" i="2"/>
  <c r="BC230" i="2"/>
  <c r="BK232" i="2"/>
  <c r="AH230" i="2"/>
  <c r="AZ230" i="2"/>
  <c r="CB230" i="2"/>
  <c r="AB231" i="2"/>
  <c r="BM232" i="2"/>
  <c r="BA230" i="2"/>
  <c r="BP230" i="2"/>
  <c r="BF231" i="2"/>
  <c r="BV232" i="2"/>
  <c r="BY231" i="2"/>
  <c r="V232" i="2"/>
  <c r="BB230" i="2"/>
  <c r="CH230" i="2"/>
  <c r="AZ232" i="2"/>
  <c r="BN232" i="2"/>
  <c r="BX230" i="2"/>
  <c r="AA230" i="2"/>
  <c r="BZ230" i="2"/>
  <c r="AE230" i="2"/>
  <c r="BF230" i="2"/>
  <c r="V230" i="2"/>
  <c r="BP232" i="2"/>
  <c r="AR230" i="2"/>
  <c r="AP230" i="2"/>
  <c r="AX230" i="2"/>
  <c r="BF232" i="2"/>
  <c r="AN230" i="2"/>
  <c r="AA232" i="2"/>
  <c r="CB231" i="2"/>
  <c r="AT232" i="2"/>
  <c r="AH232" i="2"/>
  <c r="CF230" i="2"/>
  <c r="BU230" i="2"/>
  <c r="AY230" i="2"/>
  <c r="AH231" i="2"/>
  <c r="AJ230" i="2"/>
  <c r="CE230" i="2"/>
  <c r="AC232" i="2"/>
  <c r="AL232" i="2"/>
  <c r="P232" i="2"/>
  <c r="BA232" i="2"/>
  <c r="BQ232" i="2"/>
  <c r="AX232" i="2"/>
  <c r="S232" i="2"/>
  <c r="CC232" i="2"/>
  <c r="BB232" i="2"/>
  <c r="Y232" i="2"/>
  <c r="AC231" i="2"/>
  <c r="AO232" i="2"/>
  <c r="AJ232" i="2"/>
  <c r="BD232" i="2"/>
  <c r="BW232" i="2"/>
  <c r="W232" i="2"/>
  <c r="AR232" i="2"/>
  <c r="CA235" i="2"/>
  <c r="BY232" i="2"/>
  <c r="CA232" i="2"/>
  <c r="CD232" i="2"/>
  <c r="CE232" i="2"/>
  <c r="BS232" i="2"/>
  <c r="AB232" i="2"/>
  <c r="CF232" i="2"/>
  <c r="AM232" i="2"/>
  <c r="BZ232" i="2"/>
  <c r="BH232" i="2"/>
  <c r="BG232" i="2"/>
  <c r="AF232" i="2"/>
  <c r="Z236" i="2"/>
  <c r="AE232" i="2"/>
  <c r="BE232" i="2"/>
  <c r="AY232" i="2"/>
  <c r="R232" i="2"/>
  <c r="AM233" i="2"/>
  <c r="BK233" i="2"/>
  <c r="BM233" i="2"/>
  <c r="AQ232" i="2"/>
  <c r="CF233" i="2"/>
  <c r="AH233" i="2"/>
  <c r="BX233" i="2"/>
  <c r="AK232" i="2"/>
  <c r="BL232" i="2"/>
  <c r="V235" i="2"/>
  <c r="Y233" i="2"/>
  <c r="O232" i="2"/>
  <c r="T232" i="2"/>
  <c r="BE233" i="2"/>
  <c r="BR233" i="2"/>
  <c r="AP232" i="2"/>
  <c r="T233" i="2"/>
  <c r="AI233" i="2"/>
  <c r="AF233" i="2"/>
  <c r="AT233" i="2"/>
  <c r="BD233" i="2"/>
  <c r="AC233" i="2"/>
  <c r="CA233" i="2"/>
  <c r="BQ233" i="2"/>
  <c r="CH233" i="2"/>
  <c r="T235" i="2"/>
  <c r="AN232" i="2"/>
  <c r="W233" i="2"/>
  <c r="R233" i="2"/>
  <c r="AO233" i="2"/>
  <c r="AU233" i="2"/>
  <c r="CG232" i="2"/>
  <c r="BZ233" i="2"/>
  <c r="BC233" i="2"/>
  <c r="AB233" i="2"/>
  <c r="AV232" i="2"/>
  <c r="AX233" i="2"/>
  <c r="AR235" i="2"/>
  <c r="AQ233" i="2"/>
  <c r="CE233" i="2"/>
  <c r="AD232" i="2"/>
  <c r="BX232" i="2"/>
  <c r="BJ232" i="2"/>
  <c r="BU232" i="2"/>
  <c r="BV233" i="2"/>
  <c r="AD233" i="2"/>
  <c r="AZ233" i="2"/>
  <c r="CB232" i="2"/>
  <c r="BL233" i="2"/>
  <c r="AJ233" i="2"/>
  <c r="AW233" i="2"/>
  <c r="BG233" i="2"/>
  <c r="AS232" i="2"/>
  <c r="BN233" i="2"/>
  <c r="BI233" i="2"/>
  <c r="CC233" i="2"/>
  <c r="CD233" i="2"/>
  <c r="AA233" i="2"/>
  <c r="AK234" i="2"/>
  <c r="BH235" i="2"/>
  <c r="AY233" i="2"/>
  <c r="AC235" i="2"/>
  <c r="BW233" i="2"/>
  <c r="BH233" i="2"/>
  <c r="AL233" i="2"/>
  <c r="CG233" i="2"/>
  <c r="BO233" i="2"/>
  <c r="S233" i="2"/>
  <c r="AN233" i="2"/>
  <c r="AR233" i="2"/>
  <c r="AK233" i="2"/>
  <c r="V233" i="2"/>
  <c r="BF233" i="2"/>
  <c r="BY234" i="2"/>
  <c r="BB233" i="2"/>
  <c r="CB233" i="2"/>
  <c r="AS233" i="2"/>
  <c r="BP233" i="2"/>
  <c r="BA233" i="2"/>
  <c r="BD235" i="2"/>
  <c r="BT233" i="2"/>
  <c r="Q233" i="2"/>
  <c r="BY233" i="2"/>
  <c r="BU233" i="2"/>
  <c r="U233" i="2"/>
  <c r="P233" i="2"/>
  <c r="AG233" i="2"/>
  <c r="O233" i="2"/>
  <c r="AJ235" i="2"/>
  <c r="BJ233" i="2"/>
  <c r="AE233" i="2"/>
  <c r="BL235" i="2"/>
  <c r="Z233" i="2"/>
  <c r="O234" i="2"/>
  <c r="AZ234" i="2"/>
  <c r="BP234" i="2"/>
  <c r="CF234" i="2"/>
  <c r="BH234" i="2"/>
  <c r="W235" i="2"/>
  <c r="BN235" i="2"/>
  <c r="BQ236" i="2"/>
  <c r="BT236" i="2"/>
  <c r="BB236" i="2"/>
  <c r="AU235" i="2"/>
  <c r="BV236" i="2"/>
  <c r="AB236" i="2"/>
  <c r="BV235" i="2"/>
  <c r="AK235" i="2"/>
  <c r="AJ234" i="2"/>
  <c r="BW235" i="2"/>
  <c r="BI235" i="2"/>
  <c r="CH236" i="2"/>
  <c r="AI234" i="2"/>
  <c r="AP234" i="2"/>
  <c r="AN235" i="2"/>
  <c r="S236" i="2"/>
  <c r="AK236" i="2"/>
  <c r="AX235" i="2"/>
  <c r="AB235" i="2"/>
  <c r="BY236" i="2"/>
  <c r="O236" i="2"/>
  <c r="P235" i="2"/>
  <c r="AW236" i="2"/>
  <c r="CG235" i="2"/>
  <c r="CF237" i="2"/>
  <c r="AO234" i="2"/>
  <c r="V236" i="2"/>
  <c r="BD236" i="2"/>
  <c r="CD235" i="2"/>
  <c r="T236" i="2"/>
  <c r="CB234" i="2"/>
  <c r="W234" i="2"/>
  <c r="AY234" i="2"/>
  <c r="BN234" i="2"/>
  <c r="BY235" i="2"/>
  <c r="R234" i="2"/>
  <c r="AE236" i="2"/>
  <c r="R236" i="2"/>
  <c r="BE236" i="2"/>
  <c r="AS236" i="2"/>
  <c r="CC235" i="2"/>
  <c r="AS235" i="2"/>
  <c r="AT234" i="2"/>
  <c r="AX236" i="2"/>
  <c r="BM235" i="2"/>
  <c r="BG234" i="2"/>
  <c r="AP236" i="2"/>
  <c r="AL234" i="2"/>
  <c r="BL234" i="2"/>
  <c r="Q235" i="2"/>
  <c r="AN234" i="2"/>
  <c r="Q234" i="2"/>
  <c r="AE235" i="2"/>
  <c r="CE236" i="2"/>
  <c r="AJ236" i="2"/>
  <c r="AR236" i="2"/>
  <c r="BQ235" i="2"/>
  <c r="AA235" i="2"/>
  <c r="AZ236" i="2"/>
  <c r="CD236" i="2"/>
  <c r="BZ236" i="2"/>
  <c r="AZ235" i="2"/>
  <c r="AQ236" i="2"/>
  <c r="U236" i="2"/>
  <c r="BJ234" i="2"/>
  <c r="AH236" i="2"/>
  <c r="CA234" i="2"/>
  <c r="AG234" i="2"/>
  <c r="CC234" i="2"/>
  <c r="AM234" i="2"/>
  <c r="BM234" i="2"/>
  <c r="BT234" i="2"/>
  <c r="AC234" i="2"/>
  <c r="Z234" i="2"/>
  <c r="BR234" i="2"/>
  <c r="AV234" i="2"/>
  <c r="BF235" i="2"/>
  <c r="AD235" i="2"/>
  <c r="O235" i="2"/>
  <c r="BG236" i="2"/>
  <c r="AF236" i="2"/>
  <c r="U234" i="2"/>
  <c r="CH235" i="2"/>
  <c r="CE234" i="2"/>
  <c r="AG236" i="2"/>
  <c r="Y235" i="2"/>
  <c r="BD234" i="2"/>
  <c r="AE234" i="2"/>
  <c r="BB235" i="2"/>
  <c r="AA234" i="2"/>
  <c r="AY235" i="2"/>
  <c r="CD234" i="2"/>
  <c r="AX234" i="2"/>
  <c r="U235" i="2"/>
  <c r="S235" i="2"/>
  <c r="BP235" i="2"/>
  <c r="AH234" i="2"/>
  <c r="CH234" i="2"/>
  <c r="AV235" i="2"/>
  <c r="CF236" i="2"/>
  <c r="R235" i="2"/>
  <c r="BC234" i="2"/>
  <c r="BZ234" i="2"/>
  <c r="BS236" i="2"/>
  <c r="AT235" i="2"/>
  <c r="AL235" i="2"/>
  <c r="AQ235" i="2"/>
  <c r="AY236" i="2"/>
  <c r="BE234" i="2"/>
  <c r="AB234" i="2"/>
  <c r="AI236" i="2"/>
  <c r="BO234" i="2"/>
  <c r="BX236" i="2"/>
  <c r="AG235" i="2"/>
  <c r="BS234" i="2"/>
  <c r="S234" i="2"/>
  <c r="AW234" i="2"/>
  <c r="AU236" i="2"/>
  <c r="AV236" i="2"/>
  <c r="AM235" i="2"/>
  <c r="Z235" i="2"/>
  <c r="BC235" i="2"/>
  <c r="AF235" i="2"/>
  <c r="BX235" i="2"/>
  <c r="AF234" i="2"/>
  <c r="BA234" i="2"/>
  <c r="CB236" i="2"/>
  <c r="P234" i="2"/>
  <c r="BB234" i="2"/>
  <c r="CG234" i="2"/>
  <c r="BV234" i="2"/>
  <c r="CC236" i="2"/>
  <c r="CB235" i="2"/>
  <c r="V234" i="2"/>
  <c r="BU235" i="2"/>
  <c r="BF234" i="2"/>
  <c r="AM236" i="2"/>
  <c r="AD234" i="2"/>
  <c r="BI236" i="2"/>
  <c r="BU234" i="2"/>
  <c r="AS234" i="2"/>
  <c r="BW236" i="2"/>
  <c r="BO235" i="2"/>
  <c r="Q236" i="2"/>
  <c r="BP236" i="2"/>
  <c r="AL236" i="2"/>
  <c r="BE235" i="2"/>
  <c r="BA236" i="2"/>
  <c r="BH236" i="2"/>
  <c r="AI235" i="2"/>
  <c r="AW235" i="2"/>
  <c r="BF236" i="2"/>
  <c r="BS235" i="2"/>
  <c r="BG235" i="2"/>
  <c r="BK236" i="2"/>
  <c r="AR234" i="2"/>
  <c r="AQ234" i="2"/>
  <c r="AU234" i="2"/>
  <c r="CF235" i="2"/>
  <c r="BQ234" i="2"/>
  <c r="CE235" i="2"/>
  <c r="BW234" i="2"/>
  <c r="T234" i="2"/>
  <c r="BK234" i="2"/>
  <c r="BA235" i="2"/>
  <c r="Y234" i="2"/>
  <c r="AO235" i="2"/>
  <c r="AM239" i="2"/>
  <c r="AP235" i="2"/>
  <c r="AH235" i="2"/>
  <c r="P236" i="2"/>
  <c r="BX234" i="2"/>
  <c r="BI234" i="2"/>
  <c r="BK235" i="2"/>
  <c r="AO236" i="2"/>
  <c r="BC236" i="2"/>
  <c r="BL236" i="2"/>
  <c r="CG237" i="2"/>
  <c r="BZ235" i="2"/>
  <c r="AU237" i="2"/>
  <c r="AY237" i="2"/>
  <c r="AS237" i="2"/>
  <c r="AD236" i="2"/>
  <c r="CG236" i="2"/>
  <c r="AV237" i="2"/>
  <c r="CA237" i="2"/>
  <c r="BT235" i="2"/>
  <c r="CA236" i="2"/>
  <c r="BR237" i="2"/>
  <c r="BS237" i="2"/>
  <c r="BM237" i="2"/>
  <c r="BJ236" i="2"/>
  <c r="AT236" i="2"/>
  <c r="W237" i="2"/>
  <c r="AI237" i="2"/>
  <c r="BF237" i="2"/>
  <c r="BO236" i="2"/>
  <c r="BN236" i="2"/>
  <c r="AD237" i="2"/>
  <c r="AM237" i="2"/>
  <c r="AJ237" i="2"/>
  <c r="AN237" i="2"/>
  <c r="AX237" i="2"/>
  <c r="T237" i="2"/>
  <c r="Y236" i="2"/>
  <c r="BK237" i="2"/>
  <c r="BT237" i="2"/>
  <c r="W236" i="2"/>
  <c r="BG237" i="2"/>
  <c r="BJ237" i="2"/>
  <c r="AF237" i="2"/>
  <c r="AN236" i="2"/>
  <c r="BU236" i="2"/>
  <c r="Z237" i="2"/>
  <c r="AK237" i="2"/>
  <c r="BP237" i="2"/>
  <c r="AR237" i="2"/>
  <c r="BO237" i="2"/>
  <c r="BR236" i="2"/>
  <c r="BU237" i="2"/>
  <c r="AW237" i="2"/>
  <c r="BI237" i="2"/>
  <c r="AO237" i="2"/>
  <c r="BM236" i="2"/>
  <c r="BJ235" i="2"/>
  <c r="AE237" i="2"/>
  <c r="CB238" i="2"/>
  <c r="AH238" i="2"/>
  <c r="AZ237" i="2"/>
  <c r="BY237" i="2"/>
  <c r="CC238" i="2"/>
  <c r="R238" i="2"/>
  <c r="BI238" i="2"/>
  <c r="AN238" i="2"/>
  <c r="AC236" i="2"/>
  <c r="AG238" i="2"/>
  <c r="P237" i="2"/>
  <c r="AC237" i="2"/>
  <c r="AY239" i="2"/>
  <c r="BL238" i="2"/>
  <c r="T238" i="2"/>
  <c r="CC237" i="2"/>
  <c r="Y237" i="2"/>
  <c r="O237" i="2"/>
  <c r="BW237" i="2"/>
  <c r="BB237" i="2"/>
  <c r="S238" i="2"/>
  <c r="BA239" i="2"/>
  <c r="AP237" i="2"/>
  <c r="BA237" i="2"/>
  <c r="BE238" i="2"/>
  <c r="AH239" i="2"/>
  <c r="CD237" i="2"/>
  <c r="BW238" i="2"/>
  <c r="AF238" i="2"/>
  <c r="BS238" i="2"/>
  <c r="BE237" i="2"/>
  <c r="AQ237" i="2"/>
  <c r="AY238" i="2"/>
  <c r="AA239" i="2"/>
  <c r="U238" i="2"/>
  <c r="AH237" i="2"/>
  <c r="BU238" i="2"/>
  <c r="AL238" i="2"/>
  <c r="BH238" i="2"/>
  <c r="CF238" i="2"/>
  <c r="U239" i="2"/>
  <c r="BN237" i="2"/>
  <c r="V237" i="2"/>
  <c r="BV238" i="2"/>
  <c r="R237" i="2"/>
  <c r="AS238" i="2"/>
  <c r="BQ237" i="2"/>
  <c r="Q237" i="2"/>
  <c r="BC237" i="2"/>
  <c r="BZ237" i="2"/>
  <c r="AB237" i="2"/>
  <c r="BG238" i="2"/>
  <c r="AE238" i="2"/>
  <c r="BD237" i="2"/>
  <c r="AG237" i="2"/>
  <c r="AX238" i="2"/>
  <c r="BU239" i="2"/>
  <c r="AU238" i="2"/>
  <c r="BL237" i="2"/>
  <c r="S237" i="2"/>
  <c r="CB237" i="2"/>
  <c r="BH237" i="2"/>
  <c r="BB239" i="2"/>
  <c r="BC238" i="2"/>
  <c r="AN239" i="2"/>
  <c r="CE237" i="2"/>
  <c r="BF238" i="2"/>
  <c r="U237" i="2"/>
  <c r="AL237" i="2"/>
  <c r="AA236" i="2"/>
  <c r="CH237" i="2"/>
  <c r="AA237" i="2"/>
  <c r="AU239" i="2"/>
  <c r="AM238" i="2"/>
  <c r="AP240" i="2"/>
  <c r="BK238" i="2"/>
  <c r="Z238" i="2"/>
  <c r="BM238" i="2"/>
  <c r="AC241" i="2"/>
  <c r="AV241" i="2"/>
  <c r="AA238" i="2"/>
  <c r="AK238" i="2"/>
  <c r="AV238" i="2"/>
  <c r="CD238" i="2"/>
  <c r="CF239" i="2"/>
  <c r="BX237" i="2"/>
  <c r="BP238" i="2"/>
  <c r="BV237" i="2"/>
  <c r="BQ238" i="2"/>
  <c r="BJ240" i="2"/>
  <c r="AH240" i="2"/>
  <c r="BB240" i="2"/>
  <c r="AS240" i="2"/>
  <c r="AO239" i="2"/>
  <c r="V238" i="2"/>
  <c r="CH238" i="2"/>
  <c r="W238" i="2"/>
  <c r="AR238" i="2"/>
  <c r="BP239" i="2"/>
  <c r="AU240" i="2"/>
  <c r="CG238" i="2"/>
  <c r="BB238" i="2"/>
  <c r="AZ238" i="2"/>
  <c r="Y239" i="2"/>
  <c r="BX238" i="2"/>
  <c r="AM240" i="2"/>
  <c r="CA238" i="2"/>
  <c r="BN238" i="2"/>
  <c r="BT238" i="2"/>
  <c r="Y238" i="2"/>
  <c r="Q238" i="2"/>
  <c r="AV239" i="2"/>
  <c r="BV241" i="2"/>
  <c r="AQ240" i="2"/>
  <c r="BJ238" i="2"/>
  <c r="O239" i="2"/>
  <c r="BD240" i="2"/>
  <c r="R239" i="2"/>
  <c r="AW238" i="2"/>
  <c r="AT238" i="2"/>
  <c r="BZ238" i="2"/>
  <c r="AT237" i="2"/>
  <c r="CG239" i="2"/>
  <c r="AB238" i="2"/>
  <c r="BQ239" i="2"/>
  <c r="CG240" i="2"/>
  <c r="AK240" i="2"/>
  <c r="AR239" i="2"/>
  <c r="CD240" i="2"/>
  <c r="BA238" i="2"/>
  <c r="AS239" i="2"/>
  <c r="O238" i="2"/>
  <c r="BO238" i="2"/>
  <c r="AQ238" i="2"/>
  <c r="AE239" i="2"/>
  <c r="AJ238" i="2"/>
  <c r="AI239" i="2"/>
  <c r="AW239" i="2"/>
  <c r="AO238" i="2"/>
  <c r="AD240" i="2"/>
  <c r="BS239" i="2"/>
  <c r="AO240" i="2"/>
  <c r="BC239" i="2"/>
  <c r="AE240" i="2"/>
  <c r="AF239" i="2"/>
  <c r="BJ239" i="2"/>
  <c r="AB239" i="2"/>
  <c r="CD239" i="2"/>
  <c r="BD239" i="2"/>
  <c r="P238" i="2"/>
  <c r="V239" i="2"/>
  <c r="AD238" i="2"/>
  <c r="BK239" i="2"/>
  <c r="AP238" i="2"/>
  <c r="CE239" i="2"/>
  <c r="BW239" i="2"/>
  <c r="BL239" i="2"/>
  <c r="AG240" i="2"/>
  <c r="CE238" i="2"/>
  <c r="BY238" i="2"/>
  <c r="AT239" i="2"/>
  <c r="AJ239" i="2"/>
  <c r="BT239" i="2"/>
  <c r="AI240" i="2"/>
  <c r="CH239" i="2"/>
  <c r="BT240" i="2"/>
  <c r="BZ240" i="2"/>
  <c r="P240" i="2"/>
  <c r="BY239" i="2"/>
  <c r="AX240" i="2"/>
  <c r="BO239" i="2"/>
  <c r="BI239" i="2"/>
  <c r="AT240" i="2"/>
  <c r="BR238" i="2"/>
  <c r="AS243" i="2"/>
  <c r="Z240" i="2"/>
  <c r="BM240" i="2"/>
  <c r="S240" i="2"/>
  <c r="AL239" i="2"/>
  <c r="BM239" i="2"/>
  <c r="P239" i="2"/>
  <c r="CC239" i="2"/>
  <c r="BR239" i="2"/>
  <c r="AI238" i="2"/>
  <c r="BE240" i="2"/>
  <c r="AA240" i="2"/>
  <c r="AD239" i="2"/>
  <c r="AC238" i="2"/>
  <c r="AG241" i="2"/>
  <c r="BN239" i="2"/>
  <c r="AC239" i="2"/>
  <c r="S239" i="2"/>
  <c r="BO241" i="2"/>
  <c r="BX239" i="2"/>
  <c r="CA239" i="2"/>
  <c r="BD238" i="2"/>
  <c r="BR240" i="2"/>
  <c r="AP239" i="2"/>
  <c r="BE239" i="2"/>
  <c r="BG239" i="2"/>
  <c r="AQ239" i="2"/>
  <c r="CB239" i="2"/>
  <c r="Q239" i="2"/>
  <c r="AX239" i="2"/>
  <c r="BZ239" i="2"/>
  <c r="AG239" i="2"/>
  <c r="BV239" i="2"/>
  <c r="BF239" i="2"/>
  <c r="W239" i="2"/>
  <c r="CF240" i="2"/>
  <c r="Z239" i="2"/>
  <c r="AZ239" i="2"/>
  <c r="BO240" i="2"/>
  <c r="AK239" i="2"/>
  <c r="T239" i="2"/>
  <c r="BC241" i="2"/>
  <c r="BU241" i="2"/>
  <c r="O241" i="2"/>
  <c r="AT241" i="2"/>
  <c r="BP240" i="2"/>
  <c r="CC241" i="2"/>
  <c r="AN241" i="2"/>
  <c r="BG241" i="2"/>
  <c r="AS241" i="2"/>
  <c r="BG240" i="2"/>
  <c r="AX241" i="2"/>
  <c r="BD241" i="2"/>
  <c r="AH241" i="2"/>
  <c r="CC240" i="2"/>
  <c r="BQ240" i="2"/>
  <c r="T241" i="2"/>
  <c r="BA240" i="2"/>
  <c r="V241" i="2"/>
  <c r="BI240" i="2"/>
  <c r="CE240" i="2"/>
  <c r="AE241" i="2"/>
  <c r="BY240" i="2"/>
  <c r="AW240" i="2"/>
  <c r="BX240" i="2"/>
  <c r="AY240" i="2"/>
  <c r="BX241" i="2"/>
  <c r="BS240" i="2"/>
  <c r="BL241" i="2"/>
  <c r="BU240" i="2"/>
  <c r="Q241" i="2"/>
  <c r="BR241" i="2"/>
  <c r="BI241" i="2"/>
  <c r="AR241" i="2"/>
  <c r="BC240" i="2"/>
  <c r="BE241" i="2"/>
  <c r="CA241" i="2"/>
  <c r="CD241" i="2"/>
  <c r="AQ241" i="2"/>
  <c r="AK241" i="2"/>
  <c r="AD241" i="2"/>
  <c r="AL240" i="2"/>
  <c r="BK241" i="2"/>
  <c r="AF240" i="2"/>
  <c r="CB240" i="2"/>
  <c r="BH239" i="2"/>
  <c r="AY241" i="2"/>
  <c r="AC240" i="2"/>
  <c r="AF241" i="2"/>
  <c r="AO241" i="2"/>
  <c r="CA240" i="2"/>
  <c r="CG241" i="2"/>
  <c r="AJ241" i="2"/>
  <c r="BJ241" i="2"/>
  <c r="BW240" i="2"/>
  <c r="AZ240" i="2"/>
  <c r="BV240" i="2"/>
  <c r="AJ240" i="2"/>
  <c r="AB241" i="2"/>
  <c r="BY241" i="2"/>
  <c r="AV240" i="2"/>
  <c r="W240" i="2"/>
  <c r="BF240" i="2"/>
  <c r="BH240" i="2"/>
  <c r="CF241" i="2"/>
  <c r="AP241" i="2"/>
  <c r="W241" i="2"/>
  <c r="S241" i="2"/>
  <c r="BS243" i="2"/>
  <c r="Q240" i="2"/>
  <c r="T240" i="2"/>
  <c r="V240" i="2"/>
  <c r="CH240" i="2"/>
  <c r="AI241" i="2"/>
  <c r="BK240" i="2"/>
  <c r="BL240" i="2"/>
  <c r="AF243" i="2"/>
  <c r="BC242" i="2"/>
  <c r="AG243" i="2"/>
  <c r="T242" i="2"/>
  <c r="AU243" i="2"/>
  <c r="BA242" i="2"/>
  <c r="BY242" i="2"/>
  <c r="AL243" i="2"/>
  <c r="BU243" i="2"/>
  <c r="CE243" i="2"/>
  <c r="AF242" i="2"/>
  <c r="W242" i="2"/>
  <c r="CB241" i="2"/>
  <c r="AR240" i="2"/>
  <c r="AM241" i="2"/>
  <c r="AP243" i="2"/>
  <c r="BX243" i="2"/>
  <c r="BH243" i="2"/>
  <c r="V242" i="2"/>
  <c r="CF243" i="2"/>
  <c r="BR242" i="2"/>
  <c r="BH241" i="2"/>
  <c r="BR243" i="2"/>
  <c r="BL242" i="2"/>
  <c r="BW241" i="2"/>
  <c r="Q243" i="2"/>
  <c r="AN240" i="2"/>
  <c r="BT241" i="2"/>
  <c r="BQ241" i="2"/>
  <c r="R242" i="2"/>
  <c r="BO242" i="2"/>
  <c r="Y240" i="2"/>
  <c r="AO242" i="2"/>
  <c r="CA242" i="2"/>
  <c r="BB243" i="2"/>
  <c r="AD243" i="2"/>
  <c r="BM243" i="2"/>
  <c r="BM241" i="2"/>
  <c r="R240" i="2"/>
  <c r="AL241" i="2"/>
  <c r="BC243" i="2"/>
  <c r="BD243" i="2"/>
  <c r="AU242" i="2"/>
  <c r="AD242" i="2"/>
  <c r="Q242" i="2"/>
  <c r="R241" i="2"/>
  <c r="AY242" i="2"/>
  <c r="CC243" i="2"/>
  <c r="Z243" i="2"/>
  <c r="AA241" i="2"/>
  <c r="U240" i="2"/>
  <c r="BM242" i="2"/>
  <c r="BA241" i="2"/>
  <c r="Y243" i="2"/>
  <c r="CH241" i="2"/>
  <c r="BV242" i="2"/>
  <c r="BQ242" i="2"/>
  <c r="AB243" i="2"/>
  <c r="AH243" i="2"/>
  <c r="BV243" i="2"/>
  <c r="CH243" i="2"/>
  <c r="AW241" i="2"/>
  <c r="BB242" i="2"/>
  <c r="CG242" i="2"/>
  <c r="AP242" i="2"/>
  <c r="AA243" i="2"/>
  <c r="AU241" i="2"/>
  <c r="T243" i="2"/>
  <c r="AS242" i="2"/>
  <c r="BS242" i="2"/>
  <c r="BT242" i="2"/>
  <c r="Y241" i="2"/>
  <c r="CB242" i="2"/>
  <c r="BS241" i="2"/>
  <c r="AK242" i="2"/>
  <c r="P243" i="2"/>
  <c r="BZ242" i="2"/>
  <c r="BZ241" i="2"/>
  <c r="Z242" i="2"/>
  <c r="AB240" i="2"/>
  <c r="BF241" i="2"/>
  <c r="BN243" i="2"/>
  <c r="BN242" i="2"/>
  <c r="P241" i="2"/>
  <c r="AT243" i="2"/>
  <c r="AK243" i="2"/>
  <c r="BH242" i="2"/>
  <c r="AN242" i="2"/>
  <c r="BU242" i="2"/>
  <c r="CB243" i="2"/>
  <c r="O240" i="2"/>
  <c r="U241" i="2"/>
  <c r="AW243" i="2"/>
  <c r="S242" i="2"/>
  <c r="BN241" i="2"/>
  <c r="AW242" i="2"/>
  <c r="AJ243" i="2"/>
  <c r="CH242" i="2"/>
  <c r="BN240" i="2"/>
  <c r="BB241" i="2"/>
  <c r="CG243" i="2"/>
  <c r="BX242" i="2"/>
  <c r="AV242" i="2"/>
  <c r="BO243" i="2"/>
  <c r="CD243" i="2"/>
  <c r="AZ241" i="2"/>
  <c r="Z241" i="2"/>
  <c r="CD242" i="2"/>
  <c r="AE242" i="2"/>
  <c r="CF242" i="2"/>
  <c r="CE241" i="2"/>
  <c r="BP241" i="2"/>
  <c r="AQ243" i="2"/>
  <c r="AM242" i="2"/>
  <c r="BJ243" i="2"/>
  <c r="BP244" i="2"/>
  <c r="AL242" i="2"/>
  <c r="BD242" i="2"/>
  <c r="AB242" i="2"/>
  <c r="AG242" i="2"/>
  <c r="CG244" i="2"/>
  <c r="AT242" i="2"/>
  <c r="AE243" i="2"/>
  <c r="AV244" i="2"/>
  <c r="AI242" i="2"/>
  <c r="AY243" i="2"/>
  <c r="BG242" i="2"/>
  <c r="BX244" i="2"/>
  <c r="AZ243" i="2"/>
  <c r="BF242" i="2"/>
  <c r="BW242" i="2"/>
  <c r="U244" i="2"/>
  <c r="BY243" i="2"/>
  <c r="AC242" i="2"/>
  <c r="AI243" i="2"/>
  <c r="AD244" i="2"/>
  <c r="BK243" i="2"/>
  <c r="U242" i="2"/>
  <c r="AX242" i="2"/>
  <c r="BI242" i="2"/>
  <c r="V243" i="2"/>
  <c r="AA246" i="2"/>
  <c r="BW243" i="2"/>
  <c r="BP243" i="2"/>
  <c r="AG244" i="2"/>
  <c r="BQ243" i="2"/>
  <c r="BT243" i="2"/>
  <c r="CC245" i="2"/>
  <c r="AH244" i="2"/>
  <c r="BT244" i="2"/>
  <c r="O242" i="2"/>
  <c r="AV243" i="2"/>
  <c r="BJ242" i="2"/>
  <c r="BP242" i="2"/>
  <c r="BG244" i="2"/>
  <c r="AM243" i="2"/>
  <c r="AF244" i="2"/>
  <c r="BK242" i="2"/>
  <c r="AT244" i="2"/>
  <c r="AN244" i="2"/>
  <c r="AJ242" i="2"/>
  <c r="BA243" i="2"/>
  <c r="CE242" i="2"/>
  <c r="AR242" i="2"/>
  <c r="BL244" i="2"/>
  <c r="AR243" i="2"/>
  <c r="Q244" i="2"/>
  <c r="BZ243" i="2"/>
  <c r="AN243" i="2"/>
  <c r="AB244" i="2"/>
  <c r="AR244" i="2"/>
  <c r="AA242" i="2"/>
  <c r="CA244" i="2"/>
  <c r="AS244" i="2"/>
  <c r="BM244" i="2"/>
  <c r="Z244" i="2"/>
  <c r="S243" i="2"/>
  <c r="BF243" i="2"/>
  <c r="AZ242" i="2"/>
  <c r="BE242" i="2"/>
  <c r="BL243" i="2"/>
  <c r="U243" i="2"/>
  <c r="AX243" i="2"/>
  <c r="AH242" i="2"/>
  <c r="P242" i="2"/>
  <c r="T244" i="2"/>
  <c r="AO244" i="2"/>
  <c r="BI244" i="2"/>
  <c r="BW244" i="2"/>
  <c r="BB244" i="2"/>
  <c r="S244" i="2"/>
  <c r="V244" i="2"/>
  <c r="AM244" i="2"/>
  <c r="AC243" i="2"/>
  <c r="BR244" i="2"/>
  <c r="AI244" i="2"/>
  <c r="BD244" i="2"/>
  <c r="AX244" i="2"/>
  <c r="CC242" i="2"/>
  <c r="CE244" i="2"/>
  <c r="BK244" i="2"/>
  <c r="BE243" i="2"/>
  <c r="AU244" i="2"/>
  <c r="CG245" i="2"/>
  <c r="AC244" i="2"/>
  <c r="R243" i="2"/>
  <c r="BC244" i="2"/>
  <c r="AQ242" i="2"/>
  <c r="BI243" i="2"/>
  <c r="Y242" i="2"/>
  <c r="AE244" i="2"/>
  <c r="BR247" i="2"/>
  <c r="W243" i="2"/>
  <c r="AO243" i="2"/>
  <c r="AY244" i="2"/>
  <c r="AP244" i="2"/>
  <c r="BW245" i="2"/>
  <c r="O243" i="2"/>
  <c r="CH244" i="2"/>
  <c r="AO245" i="2"/>
  <c r="CA243" i="2"/>
  <c r="BY244" i="2"/>
  <c r="AP245" i="2"/>
  <c r="AR245" i="2"/>
  <c r="BE246" i="2"/>
  <c r="AE247" i="2"/>
  <c r="Y244" i="2"/>
  <c r="BY246" i="2"/>
  <c r="AJ246" i="2"/>
  <c r="BH244" i="2"/>
  <c r="AT246" i="2"/>
  <c r="AV246" i="2"/>
  <c r="CC244" i="2"/>
  <c r="BG243" i="2"/>
  <c r="AW245" i="2"/>
  <c r="AB246" i="2"/>
  <c r="W244" i="2"/>
  <c r="Y245" i="2"/>
  <c r="BO246" i="2"/>
  <c r="BH246" i="2"/>
  <c r="AR246" i="2"/>
  <c r="BA244" i="2"/>
  <c r="BD246" i="2"/>
  <c r="BY245" i="2"/>
  <c r="AD245" i="2"/>
  <c r="BD245" i="2"/>
  <c r="BQ244" i="2"/>
  <c r="AZ246" i="2"/>
  <c r="AS246" i="2"/>
  <c r="BJ245" i="2"/>
  <c r="BU244" i="2"/>
  <c r="AZ244" i="2"/>
  <c r="AI245" i="2"/>
  <c r="BR245" i="2"/>
  <c r="P246" i="2"/>
  <c r="AI246" i="2"/>
  <c r="CD244" i="2"/>
  <c r="BM245" i="2"/>
  <c r="BQ246" i="2"/>
  <c r="CB245" i="2"/>
  <c r="BI245" i="2"/>
  <c r="AA244" i="2"/>
  <c r="AJ244" i="2"/>
  <c r="Z245" i="2"/>
  <c r="AK245" i="2"/>
  <c r="AA245" i="2"/>
  <c r="CF244" i="2"/>
  <c r="AJ245" i="2"/>
  <c r="BX245" i="2"/>
  <c r="BZ245" i="2"/>
  <c r="CE245" i="2"/>
  <c r="AQ245" i="2"/>
  <c r="BG246" i="2"/>
  <c r="AY246" i="2"/>
  <c r="BE244" i="2"/>
  <c r="AC245" i="2"/>
  <c r="R244" i="2"/>
  <c r="BT245" i="2"/>
  <c r="BL246" i="2"/>
  <c r="BV244" i="2"/>
  <c r="Z246" i="2"/>
  <c r="O245" i="2"/>
  <c r="BP245" i="2"/>
  <c r="BA245" i="2"/>
  <c r="AL246" i="2"/>
  <c r="BO244" i="2"/>
  <c r="O244" i="2"/>
  <c r="CB246" i="2"/>
  <c r="R245" i="2"/>
  <c r="U245" i="2"/>
  <c r="CF245" i="2"/>
  <c r="AU245" i="2"/>
  <c r="BT246" i="2"/>
  <c r="CD246" i="2"/>
  <c r="BB246" i="2"/>
  <c r="AL245" i="2"/>
  <c r="AY245" i="2"/>
  <c r="CF246" i="2"/>
  <c r="P244" i="2"/>
  <c r="AN245" i="2"/>
  <c r="AN246" i="2"/>
  <c r="S245" i="2"/>
  <c r="AW246" i="2"/>
  <c r="BS244" i="2"/>
  <c r="BP246" i="2"/>
  <c r="BN244" i="2"/>
  <c r="AQ244" i="2"/>
  <c r="AH245" i="2"/>
  <c r="AD246" i="2"/>
  <c r="BJ244" i="2"/>
  <c r="BH245" i="2"/>
  <c r="R246" i="2"/>
  <c r="AK246" i="2"/>
  <c r="AE246" i="2"/>
  <c r="AM245" i="2"/>
  <c r="S246" i="2"/>
  <c r="BX246" i="2"/>
  <c r="AV245" i="2"/>
  <c r="AF245" i="2"/>
  <c r="AE245" i="2"/>
  <c r="O246" i="2"/>
  <c r="CA245" i="2"/>
  <c r="BV246" i="2"/>
  <c r="T245" i="2"/>
  <c r="AL244" i="2"/>
  <c r="AK244" i="2"/>
  <c r="Q245" i="2"/>
  <c r="CH246" i="2"/>
  <c r="V245" i="2"/>
  <c r="BB245" i="2"/>
  <c r="AU246" i="2"/>
  <c r="AQ246" i="2"/>
  <c r="AZ245" i="2"/>
  <c r="BK245" i="2"/>
  <c r="BQ245" i="2"/>
  <c r="BU246" i="2"/>
  <c r="P245" i="2"/>
  <c r="BC246" i="2"/>
  <c r="BE245" i="2"/>
  <c r="AO246" i="2"/>
  <c r="CB244" i="2"/>
  <c r="BZ246" i="2"/>
  <c r="AS245" i="2"/>
  <c r="BN245" i="2"/>
  <c r="V246" i="2"/>
  <c r="AW244" i="2"/>
  <c r="BC245" i="2"/>
  <c r="BF244" i="2"/>
  <c r="AH246" i="2"/>
  <c r="BS245" i="2"/>
  <c r="CD245" i="2"/>
  <c r="BV245" i="2"/>
  <c r="AX246" i="2"/>
  <c r="BZ244" i="2"/>
  <c r="AT245" i="2"/>
  <c r="CH245" i="2"/>
  <c r="AG246" i="2"/>
  <c r="W245" i="2"/>
  <c r="BF246" i="2"/>
  <c r="AX245" i="2"/>
  <c r="BR246" i="2"/>
  <c r="BO245" i="2"/>
  <c r="BG245" i="2"/>
  <c r="AC246" i="2"/>
  <c r="BF245" i="2"/>
  <c r="BS246" i="2"/>
  <c r="AU247" i="2"/>
  <c r="BQ247" i="2"/>
  <c r="Q247" i="2"/>
  <c r="Y247" i="2"/>
  <c r="BE247" i="2"/>
  <c r="W246" i="2"/>
  <c r="BH247" i="2"/>
  <c r="AF246" i="2"/>
  <c r="BW246" i="2"/>
  <c r="CB247" i="2"/>
  <c r="AB245" i="2"/>
  <c r="BW247" i="2"/>
  <c r="BJ246" i="2"/>
  <c r="AD247" i="2"/>
  <c r="AR247" i="2"/>
  <c r="AI247" i="2"/>
  <c r="U247" i="2"/>
  <c r="R247" i="2"/>
  <c r="BI246" i="2"/>
  <c r="BG247" i="2"/>
  <c r="BB248" i="2"/>
  <c r="AG247" i="2"/>
  <c r="BO247" i="2"/>
  <c r="W247" i="2"/>
  <c r="BU245" i="2"/>
  <c r="CE246" i="2"/>
  <c r="AY247" i="2"/>
  <c r="T246" i="2"/>
  <c r="CC247" i="2"/>
  <c r="T247" i="2"/>
  <c r="CA247" i="2"/>
  <c r="BM246" i="2"/>
  <c r="BN246" i="2"/>
  <c r="CA246" i="2"/>
  <c r="BC247" i="2"/>
  <c r="BA247" i="2"/>
  <c r="U246" i="2"/>
  <c r="Q246" i="2"/>
  <c r="CC246" i="2"/>
  <c r="AP246" i="2"/>
  <c r="Y246" i="2"/>
  <c r="BT247" i="2"/>
  <c r="V247" i="2"/>
  <c r="BI247" i="2"/>
  <c r="AG245" i="2"/>
  <c r="BK246" i="2"/>
  <c r="AL247" i="2"/>
  <c r="CE250" i="2"/>
  <c r="BL245" i="2"/>
  <c r="CG246" i="2"/>
  <c r="BV247" i="2"/>
  <c r="AM247" i="2"/>
  <c r="BI248" i="2"/>
  <c r="BJ248" i="2"/>
  <c r="BB247" i="2"/>
  <c r="AW248" i="2"/>
  <c r="CB248" i="2"/>
  <c r="AT247" i="2"/>
  <c r="AT248" i="2"/>
  <c r="BE248" i="2"/>
  <c r="BU247" i="2"/>
  <c r="BH248" i="2"/>
  <c r="AX247" i="2"/>
  <c r="CE247" i="2"/>
  <c r="BP247" i="2"/>
  <c r="AM246" i="2"/>
  <c r="AA247" i="2"/>
  <c r="V248" i="2"/>
  <c r="BZ247" i="2"/>
  <c r="BY248" i="2"/>
  <c r="CG247" i="2"/>
  <c r="AQ247" i="2"/>
  <c r="AL250" i="2"/>
  <c r="CE248" i="2"/>
  <c r="AO247" i="2"/>
  <c r="BL248" i="2"/>
  <c r="CD247" i="2"/>
  <c r="AG248" i="2"/>
  <c r="BZ248" i="2"/>
  <c r="BY247" i="2"/>
  <c r="AN248" i="2"/>
  <c r="BS247" i="2"/>
  <c r="BD248" i="2"/>
  <c r="AR248" i="2"/>
  <c r="BA246" i="2"/>
  <c r="AV248" i="2"/>
  <c r="AZ251" i="2"/>
  <c r="AV247" i="2"/>
  <c r="Z248" i="2"/>
  <c r="CH247" i="2"/>
  <c r="BD247" i="2"/>
  <c r="AI248" i="2"/>
  <c r="Z247" i="2"/>
  <c r="AS247" i="2"/>
  <c r="CA248" i="2"/>
  <c r="W248" i="2"/>
  <c r="AP247" i="2"/>
  <c r="AC247" i="2"/>
  <c r="AF247" i="2"/>
  <c r="AE248" i="2"/>
  <c r="BF248" i="2"/>
  <c r="BS248" i="2"/>
  <c r="BX248" i="2"/>
  <c r="AX248" i="2"/>
  <c r="S248" i="2"/>
  <c r="CC248" i="2"/>
  <c r="AK248" i="2"/>
  <c r="BK248" i="2"/>
  <c r="BX247" i="2"/>
  <c r="BM247" i="2"/>
  <c r="AA248" i="2"/>
  <c r="AY248" i="2"/>
  <c r="BN248" i="2"/>
  <c r="BM248" i="2"/>
  <c r="AP248" i="2"/>
  <c r="AZ247" i="2"/>
  <c r="BK247" i="2"/>
  <c r="U248" i="2"/>
  <c r="O248" i="2"/>
  <c r="AD248" i="2"/>
  <c r="AS248" i="2"/>
  <c r="Q248" i="2"/>
  <c r="BW248" i="2"/>
  <c r="AB248" i="2"/>
  <c r="BR248" i="2"/>
  <c r="BN247" i="2"/>
  <c r="AJ247" i="2"/>
  <c r="BU248" i="2"/>
  <c r="CD248" i="2"/>
  <c r="AB247" i="2"/>
  <c r="AJ248" i="2"/>
  <c r="S247" i="2"/>
  <c r="AK247" i="2"/>
  <c r="T248" i="2"/>
  <c r="AO248" i="2"/>
  <c r="AJ250" i="2"/>
  <c r="AC249" i="2"/>
  <c r="Y248" i="2"/>
  <c r="AQ248" i="2"/>
  <c r="CF247" i="2"/>
  <c r="O247" i="2"/>
  <c r="BG248" i="2"/>
  <c r="CG248" i="2"/>
  <c r="BO251" i="2"/>
  <c r="BO248" i="2"/>
  <c r="BF247" i="2"/>
  <c r="AN247" i="2"/>
  <c r="AZ248" i="2"/>
  <c r="AH247" i="2"/>
  <c r="BJ247" i="2"/>
  <c r="BL247" i="2"/>
  <c r="AC248" i="2"/>
  <c r="BV248" i="2"/>
  <c r="BP248" i="2"/>
  <c r="AW247" i="2"/>
  <c r="AF248" i="2"/>
  <c r="BT248" i="2"/>
  <c r="P247" i="2"/>
  <c r="AH248" i="2"/>
  <c r="AQ250" i="2"/>
  <c r="AJ249" i="2"/>
  <c r="AU248" i="2"/>
  <c r="AU250" i="2"/>
  <c r="Q249" i="2"/>
  <c r="BZ250" i="2"/>
  <c r="V249" i="2"/>
  <c r="BG249" i="2"/>
  <c r="AR250" i="2"/>
  <c r="AQ249" i="2"/>
  <c r="BO249" i="2"/>
  <c r="AF250" i="2"/>
  <c r="BO250" i="2"/>
  <c r="BS250" i="2"/>
  <c r="BV249" i="2"/>
  <c r="P250" i="2"/>
  <c r="AK250" i="2"/>
  <c r="AT249" i="2"/>
  <c r="CA250" i="2"/>
  <c r="BH250" i="2"/>
  <c r="BA248" i="2"/>
  <c r="T251" i="2"/>
  <c r="BW249" i="2"/>
  <c r="P251" i="2"/>
  <c r="Y251" i="2"/>
  <c r="P249" i="2"/>
  <c r="AN249" i="2"/>
  <c r="BI249" i="2"/>
  <c r="BG250" i="2"/>
  <c r="BQ248" i="2"/>
  <c r="P248" i="2"/>
  <c r="AB250" i="2"/>
  <c r="V251" i="2"/>
  <c r="BD251" i="2"/>
  <c r="AP249" i="2"/>
  <c r="AD250" i="2"/>
  <c r="AZ249" i="2"/>
  <c r="BL249" i="2"/>
  <c r="BA249" i="2"/>
  <c r="AF251" i="2"/>
  <c r="AO249" i="2"/>
  <c r="Y250" i="2"/>
  <c r="BU251" i="2"/>
  <c r="BE251" i="2"/>
  <c r="AX249" i="2"/>
  <c r="AZ250" i="2"/>
  <c r="BY250" i="2"/>
  <c r="T249" i="2"/>
  <c r="AE249" i="2"/>
  <c r="BK249" i="2"/>
  <c r="BB249" i="2"/>
  <c r="AV249" i="2"/>
  <c r="AM250" i="2"/>
  <c r="AI250" i="2"/>
  <c r="AG251" i="2"/>
  <c r="AX250" i="2"/>
  <c r="BN250" i="2"/>
  <c r="BH251" i="2"/>
  <c r="R249" i="2"/>
  <c r="AD249" i="2"/>
  <c r="Z249" i="2"/>
  <c r="BX249" i="2"/>
  <c r="CD250" i="2"/>
  <c r="AB249" i="2"/>
  <c r="BX250" i="2"/>
  <c r="AS250" i="2"/>
  <c r="Q251" i="2"/>
  <c r="BF250" i="2"/>
  <c r="AH250" i="2"/>
  <c r="BM249" i="2"/>
  <c r="BU249" i="2"/>
  <c r="CB249" i="2"/>
  <c r="CA249" i="2"/>
  <c r="BF249" i="2"/>
  <c r="CF248" i="2"/>
  <c r="BD250" i="2"/>
  <c r="U250" i="2"/>
  <c r="S251" i="2"/>
  <c r="CE249" i="2"/>
  <c r="V250" i="2"/>
  <c r="AA251" i="2"/>
  <c r="CG249" i="2"/>
  <c r="AC250" i="2"/>
  <c r="BQ250" i="2"/>
  <c r="AM251" i="2"/>
  <c r="AK249" i="2"/>
  <c r="BU250" i="2"/>
  <c r="BM250" i="2"/>
  <c r="BR249" i="2"/>
  <c r="BD249" i="2"/>
  <c r="AY249" i="2"/>
  <c r="AO250" i="2"/>
  <c r="AD251" i="2"/>
  <c r="AP251" i="2"/>
  <c r="AI249" i="2"/>
  <c r="BC249" i="2"/>
  <c r="CG250" i="2"/>
  <c r="BT249" i="2"/>
  <c r="BN249" i="2"/>
  <c r="AR249" i="2"/>
  <c r="AA249" i="2"/>
  <c r="CH249" i="2"/>
  <c r="AM248" i="2"/>
  <c r="BV251" i="2"/>
  <c r="BE250" i="2"/>
  <c r="CF250" i="2"/>
  <c r="BI250" i="2"/>
  <c r="AN250" i="2"/>
  <c r="AF249" i="2"/>
  <c r="R248" i="2"/>
  <c r="U249" i="2"/>
  <c r="BC248" i="2"/>
  <c r="AV250" i="2"/>
  <c r="W250" i="2"/>
  <c r="BL250" i="2"/>
  <c r="BS249" i="2"/>
  <c r="BK250" i="2"/>
  <c r="O251" i="2"/>
  <c r="BW250" i="2"/>
  <c r="AA250" i="2"/>
  <c r="T250" i="2"/>
  <c r="CH248" i="2"/>
  <c r="BB250" i="2"/>
  <c r="BQ251" i="2"/>
  <c r="AM249" i="2"/>
  <c r="AL251" i="2"/>
  <c r="BY249" i="2"/>
  <c r="BC250" i="2"/>
  <c r="O249" i="2"/>
  <c r="BT251" i="2"/>
  <c r="BP250" i="2"/>
  <c r="CH250" i="2"/>
  <c r="CD249" i="2"/>
  <c r="BE249" i="2"/>
  <c r="Z250" i="2"/>
  <c r="Y249" i="2"/>
  <c r="BA250" i="2"/>
  <c r="AY251" i="2"/>
  <c r="AL249" i="2"/>
  <c r="AL248" i="2"/>
  <c r="AU249" i="2"/>
  <c r="AZ252" i="2"/>
  <c r="CC249" i="2"/>
  <c r="AX251" i="2"/>
  <c r="W249" i="2"/>
  <c r="AW249" i="2"/>
  <c r="S249" i="2"/>
  <c r="BX251" i="2"/>
  <c r="AT250" i="2"/>
  <c r="BZ249" i="2"/>
  <c r="BU252" i="2"/>
  <c r="AY250" i="2"/>
  <c r="CG251" i="2"/>
  <c r="CD251" i="2"/>
  <c r="CF249" i="2"/>
  <c r="BV250" i="2"/>
  <c r="BJ249" i="2"/>
  <c r="Q250" i="2"/>
  <c r="AS249" i="2"/>
  <c r="AE250" i="2"/>
  <c r="BH249" i="2"/>
  <c r="AG249" i="2"/>
  <c r="BP249" i="2"/>
  <c r="BJ250" i="2"/>
  <c r="R251" i="2"/>
  <c r="CB250" i="2"/>
  <c r="AN251" i="2"/>
  <c r="T252" i="2"/>
  <c r="AG250" i="2"/>
  <c r="R250" i="2"/>
  <c r="AC251" i="2"/>
  <c r="AP250" i="2"/>
  <c r="BQ249" i="2"/>
  <c r="AQ252" i="2"/>
  <c r="AH249" i="2"/>
  <c r="BT250" i="2"/>
  <c r="AW251" i="2"/>
  <c r="AH251" i="2"/>
  <c r="W251" i="2"/>
  <c r="AU251" i="2"/>
  <c r="AQ251" i="2"/>
  <c r="AL252" i="2"/>
  <c r="AA252" i="2"/>
  <c r="AK252" i="2"/>
  <c r="AN252" i="2"/>
  <c r="Z252" i="2"/>
  <c r="CB252" i="2"/>
  <c r="Y253" i="2"/>
  <c r="BR250" i="2"/>
  <c r="AW250" i="2"/>
  <c r="BO252" i="2"/>
  <c r="AD252" i="2"/>
  <c r="BG251" i="2"/>
  <c r="BP252" i="2"/>
  <c r="BB251" i="2"/>
  <c r="AE251" i="2"/>
  <c r="BK251" i="2"/>
  <c r="BI251" i="2"/>
  <c r="AG252" i="2"/>
  <c r="BL252" i="2"/>
  <c r="BY251" i="2"/>
  <c r="AF252" i="2"/>
  <c r="BC252" i="2"/>
  <c r="P252" i="2"/>
  <c r="AK251" i="2"/>
  <c r="BA252" i="2"/>
  <c r="AT252" i="2"/>
  <c r="BQ252" i="2"/>
  <c r="BM252" i="2"/>
  <c r="BR251" i="2"/>
  <c r="S252" i="2"/>
  <c r="BV252" i="2"/>
  <c r="CH251" i="2"/>
  <c r="BX252" i="2"/>
  <c r="CA252" i="2"/>
  <c r="Q252" i="2"/>
  <c r="BN252" i="2"/>
  <c r="CE251" i="2"/>
  <c r="AX252" i="2"/>
  <c r="AU252" i="2"/>
  <c r="AV251" i="2"/>
  <c r="CC250" i="2"/>
  <c r="BP251" i="2"/>
  <c r="AJ251" i="2"/>
  <c r="BB252" i="2"/>
  <c r="O250" i="2"/>
  <c r="CC252" i="2"/>
  <c r="BS251" i="2"/>
  <c r="CG252" i="2"/>
  <c r="U252" i="2"/>
  <c r="AO251" i="2"/>
  <c r="AB251" i="2"/>
  <c r="BF251" i="2"/>
  <c r="AW252" i="2"/>
  <c r="O252" i="2"/>
  <c r="AT251" i="2"/>
  <c r="Z251" i="2"/>
  <c r="CB251" i="2"/>
  <c r="AE252" i="2"/>
  <c r="AS251" i="2"/>
  <c r="V252" i="2"/>
  <c r="U251" i="2"/>
  <c r="BK252" i="2"/>
  <c r="AY252" i="2"/>
  <c r="AR252" i="2"/>
  <c r="BZ252" i="2"/>
  <c r="BD252" i="2"/>
  <c r="BW252" i="2"/>
  <c r="BE252" i="2"/>
  <c r="CA251" i="2"/>
  <c r="BS252" i="2"/>
  <c r="BL251" i="2"/>
  <c r="CF252" i="2"/>
  <c r="BM251" i="2"/>
  <c r="BN251" i="2"/>
  <c r="CC251" i="2"/>
  <c r="S250" i="2"/>
  <c r="BC251" i="2"/>
  <c r="BF252" i="2"/>
  <c r="CF251" i="2"/>
  <c r="BY252" i="2"/>
  <c r="AI252" i="2"/>
  <c r="BJ251" i="2"/>
  <c r="AM252" i="2"/>
  <c r="AI251" i="2"/>
  <c r="AP252" i="2"/>
  <c r="CD252" i="2"/>
  <c r="AR251" i="2"/>
  <c r="AV253" i="2"/>
  <c r="R252" i="2"/>
  <c r="BX253" i="2"/>
  <c r="BR252" i="2"/>
  <c r="S253" i="2"/>
  <c r="AT253" i="2"/>
  <c r="AV252" i="2"/>
  <c r="BA251" i="2"/>
  <c r="Y252" i="2"/>
  <c r="AS252" i="2"/>
  <c r="AO252" i="2"/>
  <c r="BG252" i="2"/>
  <c r="P253" i="2"/>
  <c r="BT253" i="2"/>
  <c r="BI252" i="2"/>
  <c r="W252" i="2"/>
  <c r="AB252" i="2"/>
  <c r="BJ252" i="2"/>
  <c r="CE252" i="2"/>
  <c r="BC253" i="2"/>
  <c r="BZ251" i="2"/>
  <c r="BT252" i="2"/>
  <c r="CH252" i="2"/>
  <c r="BW251" i="2"/>
  <c r="CG253" i="2"/>
  <c r="AF253" i="2"/>
  <c r="AH253" i="2"/>
  <c r="BL253" i="2"/>
  <c r="CC253" i="2"/>
  <c r="AN253" i="2"/>
  <c r="CE253" i="2"/>
  <c r="BZ253" i="2"/>
  <c r="AQ253" i="2"/>
  <c r="AB253" i="2"/>
  <c r="AY253" i="2"/>
  <c r="AX253" i="2"/>
  <c r="BF254" i="2"/>
  <c r="R254" i="2"/>
  <c r="AA253" i="2"/>
  <c r="BM253" i="2"/>
  <c r="CA254" i="2"/>
  <c r="BF253" i="2"/>
  <c r="BU253" i="2"/>
  <c r="AK253" i="2"/>
  <c r="BY253" i="2"/>
  <c r="AC253" i="2"/>
  <c r="BO253" i="2"/>
  <c r="AV254" i="2"/>
  <c r="AJ253" i="2"/>
  <c r="BE253" i="2"/>
  <c r="BP253" i="2"/>
  <c r="BR253" i="2"/>
  <c r="AZ253" i="2"/>
  <c r="BA253" i="2"/>
  <c r="AL253" i="2"/>
  <c r="CD253" i="2"/>
  <c r="BW253" i="2"/>
  <c r="AS253" i="2"/>
  <c r="BQ253" i="2"/>
  <c r="BI253" i="2"/>
  <c r="BV253" i="2"/>
  <c r="U253" i="2"/>
  <c r="AH252" i="2"/>
  <c r="BS253" i="2"/>
  <c r="AC252" i="2"/>
  <c r="AM253" i="2"/>
  <c r="O253" i="2"/>
  <c r="BG253" i="2"/>
  <c r="AW253" i="2"/>
  <c r="AD253" i="2"/>
  <c r="Z253" i="2"/>
  <c r="CF253" i="2"/>
  <c r="BD253" i="2"/>
  <c r="BH253" i="2"/>
  <c r="AU253" i="2"/>
  <c r="BA254" i="2"/>
  <c r="AO253" i="2"/>
  <c r="W253" i="2"/>
  <c r="AE253" i="2"/>
  <c r="AJ252" i="2"/>
  <c r="AI253" i="2"/>
  <c r="AP253" i="2"/>
  <c r="BH252" i="2"/>
  <c r="Q253" i="2"/>
  <c r="AF254" i="2"/>
  <c r="AX254" i="2"/>
  <c r="CA253" i="2"/>
  <c r="BW254" i="2"/>
  <c r="BN254" i="2"/>
  <c r="BZ254" i="2"/>
  <c r="BJ253" i="2"/>
  <c r="BI254" i="2"/>
  <c r="AL254" i="2"/>
  <c r="U254" i="2"/>
  <c r="AG253" i="2"/>
  <c r="CH253" i="2"/>
  <c r="AJ254" i="2"/>
  <c r="BK254" i="2"/>
  <c r="CH254" i="2"/>
  <c r="AC254" i="2"/>
  <c r="AY254" i="2"/>
  <c r="AA254" i="2"/>
  <c r="CB253" i="2"/>
  <c r="CB254" i="2"/>
  <c r="BR254" i="2"/>
  <c r="AR253" i="2"/>
  <c r="R253" i="2"/>
  <c r="V253" i="2"/>
  <c r="BB254" i="2"/>
  <c r="BD254" i="2"/>
  <c r="BK253" i="2"/>
  <c r="BB253" i="2"/>
  <c r="BS254" i="2"/>
  <c r="O254" i="2"/>
  <c r="Z254" i="2"/>
  <c r="AU254" i="2"/>
  <c r="AD254" i="2"/>
  <c r="BX254" i="2"/>
  <c r="BT256" i="2"/>
  <c r="BN253" i="2"/>
  <c r="T254" i="2"/>
  <c r="T253" i="2"/>
  <c r="BY254" i="2"/>
  <c r="BC254" i="2"/>
  <c r="CH255" i="2"/>
  <c r="AV255" i="2"/>
  <c r="S254" i="2"/>
  <c r="AS254" i="2"/>
  <c r="CC254" i="2"/>
  <c r="W255" i="2"/>
  <c r="AW254" i="2"/>
  <c r="AG256" i="2"/>
  <c r="CD255" i="2"/>
  <c r="BI255" i="2"/>
  <c r="AN255" i="2"/>
  <c r="BW255" i="2"/>
  <c r="AT255" i="2"/>
  <c r="BL256" i="2"/>
  <c r="BQ256" i="2"/>
  <c r="AE255" i="2"/>
  <c r="CG254" i="2"/>
  <c r="AJ256" i="2"/>
  <c r="AB254" i="2"/>
  <c r="CD254" i="2"/>
  <c r="AI254" i="2"/>
  <c r="BW256" i="2"/>
  <c r="BR255" i="2"/>
  <c r="AN256" i="2"/>
  <c r="BH256" i="2"/>
  <c r="AR255" i="2"/>
  <c r="AB256" i="2"/>
  <c r="AU256" i="2"/>
  <c r="CH256" i="2"/>
  <c r="V256" i="2"/>
  <c r="S255" i="2"/>
  <c r="AQ255" i="2"/>
  <c r="AI255" i="2"/>
  <c r="AZ254" i="2"/>
  <c r="CD256" i="2"/>
  <c r="BD256" i="2"/>
  <c r="BG256" i="2"/>
  <c r="AQ254" i="2"/>
  <c r="BX255" i="2"/>
  <c r="AY256" i="2"/>
  <c r="BM254" i="2"/>
  <c r="BA256" i="2"/>
  <c r="BX256" i="2"/>
  <c r="AT254" i="2"/>
  <c r="AN254" i="2"/>
  <c r="BP254" i="2"/>
  <c r="BB256" i="2"/>
  <c r="Y256" i="2"/>
  <c r="BN255" i="2"/>
  <c r="AK255" i="2"/>
  <c r="AM254" i="2"/>
  <c r="BT254" i="2"/>
  <c r="V255" i="2"/>
  <c r="Q254" i="2"/>
  <c r="BQ254" i="2"/>
  <c r="AF255" i="2"/>
  <c r="BV254" i="2"/>
  <c r="AH255" i="2"/>
  <c r="BB255" i="2"/>
  <c r="BL254" i="2"/>
  <c r="BU254" i="2"/>
  <c r="AR254" i="2"/>
  <c r="P254" i="2"/>
  <c r="BT255" i="2"/>
  <c r="CC256" i="2"/>
  <c r="AH254" i="2"/>
  <c r="BE254" i="2"/>
  <c r="AE254" i="2"/>
  <c r="AM255" i="2"/>
  <c r="BS256" i="2"/>
  <c r="W254" i="2"/>
  <c r="BG254" i="2"/>
  <c r="V254" i="2"/>
  <c r="CA255" i="2"/>
  <c r="AS256" i="2"/>
  <c r="BJ254" i="2"/>
  <c r="AK254" i="2"/>
  <c r="BA255" i="2"/>
  <c r="Q256" i="2"/>
  <c r="Z256" i="2"/>
  <c r="AG254" i="2"/>
  <c r="BK256" i="2"/>
  <c r="AP255" i="2"/>
  <c r="BQ255" i="2"/>
  <c r="W256" i="2"/>
  <c r="Y254" i="2"/>
  <c r="BH254" i="2"/>
  <c r="AO254" i="2"/>
  <c r="AZ256" i="2"/>
  <c r="BE255" i="2"/>
  <c r="AL255" i="2"/>
  <c r="AD256" i="2"/>
  <c r="AJ255" i="2"/>
  <c r="BC256" i="2"/>
  <c r="AZ255" i="2"/>
  <c r="O255" i="2"/>
  <c r="AX255" i="2"/>
  <c r="CE254" i="2"/>
  <c r="CF254" i="2"/>
  <c r="AC255" i="2"/>
  <c r="AI256" i="2"/>
  <c r="T256" i="2"/>
  <c r="AW258" i="2"/>
  <c r="AF257" i="2"/>
  <c r="BK257" i="2"/>
  <c r="BV257" i="2"/>
  <c r="CD257" i="2"/>
  <c r="T255" i="2"/>
  <c r="BX257" i="2"/>
  <c r="AC256" i="2"/>
  <c r="BH257" i="2"/>
  <c r="BD255" i="2"/>
  <c r="CE255" i="2"/>
  <c r="AS255" i="2"/>
  <c r="BH255" i="2"/>
  <c r="BO256" i="2"/>
  <c r="AJ257" i="2"/>
  <c r="Z255" i="2"/>
  <c r="U255" i="2"/>
  <c r="AU257" i="2"/>
  <c r="BU256" i="2"/>
  <c r="BZ259" i="2"/>
  <c r="BJ256" i="2"/>
  <c r="BJ257" i="2"/>
  <c r="BQ257" i="2"/>
  <c r="R256" i="2"/>
  <c r="AW256" i="2"/>
  <c r="BB257" i="2"/>
  <c r="AH257" i="2"/>
  <c r="AP254" i="2"/>
  <c r="CF255" i="2"/>
  <c r="AK257" i="2"/>
  <c r="O256" i="2"/>
  <c r="CB255" i="2"/>
  <c r="AW255" i="2"/>
  <c r="BZ256" i="2"/>
  <c r="BJ255" i="2"/>
  <c r="AX256" i="2"/>
  <c r="BZ255" i="2"/>
  <c r="CC255" i="2"/>
  <c r="CG256" i="2"/>
  <c r="BC255" i="2"/>
  <c r="AL256" i="2"/>
  <c r="AP256" i="2"/>
  <c r="AR256" i="2"/>
  <c r="AY255" i="2"/>
  <c r="AA255" i="2"/>
  <c r="BU257" i="2"/>
  <c r="U256" i="2"/>
  <c r="R257" i="2"/>
  <c r="AL257" i="2"/>
  <c r="BV255" i="2"/>
  <c r="CA256" i="2"/>
  <c r="AQ256" i="2"/>
  <c r="P255" i="2"/>
  <c r="BI256" i="2"/>
  <c r="BL255" i="2"/>
  <c r="BF256" i="2"/>
  <c r="BR256" i="2"/>
  <c r="CF256" i="2"/>
  <c r="BZ257" i="2"/>
  <c r="BN256" i="2"/>
  <c r="AO255" i="2"/>
  <c r="S256" i="2"/>
  <c r="BA257" i="2"/>
  <c r="Y257" i="2"/>
  <c r="BY255" i="2"/>
  <c r="AK256" i="2"/>
  <c r="AY257" i="2"/>
  <c r="AD255" i="2"/>
  <c r="BP255" i="2"/>
  <c r="BD257" i="2"/>
  <c r="R255" i="2"/>
  <c r="BO254" i="2"/>
  <c r="Q255" i="2"/>
  <c r="AB255" i="2"/>
  <c r="AM257" i="2"/>
  <c r="BL257" i="2"/>
  <c r="BS257" i="2"/>
  <c r="BK255" i="2"/>
  <c r="AX257" i="2"/>
  <c r="BM255" i="2"/>
  <c r="BM256" i="2"/>
  <c r="BP256" i="2"/>
  <c r="O257" i="2"/>
  <c r="BY256" i="2"/>
  <c r="BY257" i="2"/>
  <c r="BE256" i="2"/>
  <c r="BG255" i="2"/>
  <c r="AU255" i="2"/>
  <c r="AT256" i="2"/>
  <c r="CG257" i="2"/>
  <c r="AR257" i="2"/>
  <c r="W260" i="2"/>
  <c r="BW259" i="2"/>
  <c r="AQ257" i="2"/>
  <c r="W257" i="2"/>
  <c r="AO257" i="2"/>
  <c r="AB258" i="2"/>
  <c r="AE256" i="2"/>
  <c r="P256" i="2"/>
  <c r="BU255" i="2"/>
  <c r="R259" i="2"/>
  <c r="AA256" i="2"/>
  <c r="CA257" i="2"/>
  <c r="CA259" i="2"/>
  <c r="AD257" i="2"/>
  <c r="AG255" i="2"/>
  <c r="CH259" i="2"/>
  <c r="BW257" i="2"/>
  <c r="U259" i="2"/>
  <c r="AJ259" i="2"/>
  <c r="AC257" i="2"/>
  <c r="BO255" i="2"/>
  <c r="Y255" i="2"/>
  <c r="BF258" i="2"/>
  <c r="AJ258" i="2"/>
  <c r="AV257" i="2"/>
  <c r="BN258" i="2"/>
  <c r="BP258" i="2"/>
  <c r="BH258" i="2"/>
  <c r="BO257" i="2"/>
  <c r="BF255" i="2"/>
  <c r="BK258" i="2"/>
  <c r="AZ259" i="2"/>
  <c r="BK259" i="2"/>
  <c r="AA257" i="2"/>
  <c r="BE258" i="2"/>
  <c r="AT259" i="2"/>
  <c r="AI257" i="2"/>
  <c r="AT257" i="2"/>
  <c r="AM256" i="2"/>
  <c r="AV256" i="2"/>
  <c r="CD258" i="2"/>
  <c r="AN258" i="2"/>
  <c r="AS258" i="2"/>
  <c r="BA259" i="2"/>
  <c r="CE256" i="2"/>
  <c r="AK258" i="2"/>
  <c r="BV256" i="2"/>
  <c r="BG259" i="2"/>
  <c r="AO256" i="2"/>
  <c r="BS255" i="2"/>
  <c r="AO258" i="2"/>
  <c r="BB258" i="2"/>
  <c r="AW257" i="2"/>
  <c r="CG255" i="2"/>
  <c r="AY259" i="2"/>
  <c r="CB257" i="2"/>
  <c r="AD258" i="2"/>
  <c r="AE258" i="2"/>
  <c r="BR258" i="2"/>
  <c r="AE257" i="2"/>
  <c r="S257" i="2"/>
  <c r="AG257" i="2"/>
  <c r="BB259" i="2"/>
  <c r="Q259" i="2"/>
  <c r="Z257" i="2"/>
  <c r="AR260" i="2"/>
  <c r="Q258" i="2"/>
  <c r="P257" i="2"/>
  <c r="AD260" i="2"/>
  <c r="BC258" i="2"/>
  <c r="CB259" i="2"/>
  <c r="R258" i="2"/>
  <c r="BF257" i="2"/>
  <c r="AA259" i="2"/>
  <c r="AM258" i="2"/>
  <c r="AH256" i="2"/>
  <c r="BC259" i="2"/>
  <c r="AR259" i="2"/>
  <c r="BM258" i="2"/>
  <c r="BU258" i="2"/>
  <c r="AN257" i="2"/>
  <c r="AB257" i="2"/>
  <c r="AI258" i="2"/>
  <c r="AL260" i="2"/>
  <c r="CH257" i="2"/>
  <c r="P258" i="2"/>
  <c r="BM259" i="2"/>
  <c r="BT259" i="2"/>
  <c r="AC259" i="2"/>
  <c r="BZ258" i="2"/>
  <c r="BO259" i="2"/>
  <c r="BS259" i="2"/>
  <c r="CC259" i="2"/>
  <c r="CB256" i="2"/>
  <c r="BM257" i="2"/>
  <c r="V257" i="2"/>
  <c r="V258" i="2"/>
  <c r="CF257" i="2"/>
  <c r="BJ258" i="2"/>
  <c r="AX258" i="2"/>
  <c r="BN257" i="2"/>
  <c r="BZ260" i="2"/>
  <c r="BT257" i="2"/>
  <c r="AV259" i="2"/>
  <c r="AP259" i="2"/>
  <c r="CC257" i="2"/>
  <c r="BQ259" i="2"/>
  <c r="BC257" i="2"/>
  <c r="AF256" i="2"/>
  <c r="T257" i="2"/>
  <c r="BG257" i="2"/>
  <c r="AD259" i="2"/>
  <c r="S258" i="2"/>
  <c r="BP257" i="2"/>
  <c r="AZ257" i="2"/>
  <c r="Y258" i="2"/>
  <c r="AL259" i="2"/>
  <c r="BJ259" i="2"/>
  <c r="U257" i="2"/>
  <c r="BL259" i="2"/>
  <c r="AZ258" i="2"/>
  <c r="CA260" i="2"/>
  <c r="AT258" i="2"/>
  <c r="CF258" i="2"/>
  <c r="BH259" i="2"/>
  <c r="BX258" i="2"/>
  <c r="BE257" i="2"/>
  <c r="CF259" i="2"/>
  <c r="BW258" i="2"/>
  <c r="CG259" i="2"/>
  <c r="V259" i="2"/>
  <c r="AO259" i="2"/>
  <c r="AQ258" i="2"/>
  <c r="BL258" i="2"/>
  <c r="W258" i="2"/>
  <c r="BD259" i="2"/>
  <c r="AY258" i="2"/>
  <c r="BO258" i="2"/>
  <c r="BG258" i="2"/>
  <c r="AP257" i="2"/>
  <c r="AF258" i="2"/>
  <c r="CE257" i="2"/>
  <c r="AI259" i="2"/>
  <c r="AP258" i="2"/>
  <c r="AS262" i="2"/>
  <c r="Q257" i="2"/>
  <c r="BF260" i="2"/>
  <c r="CG258" i="2"/>
  <c r="AK259" i="2"/>
  <c r="AP260" i="2"/>
  <c r="AX259" i="2"/>
  <c r="BV259" i="2"/>
  <c r="AV258" i="2"/>
  <c r="AS257" i="2"/>
  <c r="AR258" i="2"/>
  <c r="CB260" i="2"/>
  <c r="Y259" i="2"/>
  <c r="AK260" i="2"/>
  <c r="AM260" i="2"/>
  <c r="AU258" i="2"/>
  <c r="AG259" i="2"/>
  <c r="CB258" i="2"/>
  <c r="BN260" i="2"/>
  <c r="BT258" i="2"/>
  <c r="BS260" i="2"/>
  <c r="Z259" i="2"/>
  <c r="BF259" i="2"/>
  <c r="BA260" i="2"/>
  <c r="BA258" i="2"/>
  <c r="CH258" i="2"/>
  <c r="AC258" i="2"/>
  <c r="BX259" i="2"/>
  <c r="AJ262" i="2"/>
  <c r="BU259" i="2"/>
  <c r="Z258" i="2"/>
  <c r="BR257" i="2"/>
  <c r="AG258" i="2"/>
  <c r="BJ260" i="2"/>
  <c r="AW259" i="2"/>
  <c r="BP259" i="2"/>
  <c r="AA258" i="2"/>
  <c r="BI258" i="2"/>
  <c r="BI257" i="2"/>
  <c r="CE258" i="2"/>
  <c r="CC258" i="2"/>
  <c r="CE259" i="2"/>
  <c r="W259" i="2"/>
  <c r="BY259" i="2"/>
  <c r="CD260" i="2"/>
  <c r="CD259" i="2"/>
  <c r="BS258" i="2"/>
  <c r="AU259" i="2"/>
  <c r="BO261" i="2"/>
  <c r="BY260" i="2"/>
  <c r="BD258" i="2"/>
  <c r="AT261" i="2"/>
  <c r="CE260" i="2"/>
  <c r="BV260" i="2"/>
  <c r="BO260" i="2"/>
  <c r="AY260" i="2"/>
  <c r="AQ259" i="2"/>
  <c r="R260" i="2"/>
  <c r="CA258" i="2"/>
  <c r="AB259" i="2"/>
  <c r="BH261" i="2"/>
  <c r="T258" i="2"/>
  <c r="U258" i="2"/>
  <c r="O259" i="2"/>
  <c r="T260" i="2"/>
  <c r="BE259" i="2"/>
  <c r="AM259" i="2"/>
  <c r="BH260" i="2"/>
  <c r="AJ260" i="2"/>
  <c r="BQ258" i="2"/>
  <c r="AN259" i="2"/>
  <c r="AN260" i="2"/>
  <c r="Y260" i="2"/>
  <c r="AG260" i="2"/>
  <c r="BV258" i="2"/>
  <c r="S259" i="2"/>
  <c r="AQ261" i="2"/>
  <c r="BZ261" i="2"/>
  <c r="AF260" i="2"/>
  <c r="AC260" i="2"/>
  <c r="AH261" i="2"/>
  <c r="W261" i="2"/>
  <c r="AF259" i="2"/>
  <c r="AS259" i="2"/>
  <c r="BY258" i="2"/>
  <c r="O258" i="2"/>
  <c r="BN259" i="2"/>
  <c r="AE260" i="2"/>
  <c r="AO260" i="2"/>
  <c r="AH258" i="2"/>
  <c r="BI259" i="2"/>
  <c r="P259" i="2"/>
  <c r="T259" i="2"/>
  <c r="BQ260" i="2"/>
  <c r="AL258" i="2"/>
  <c r="AZ261" i="2"/>
  <c r="Q264" i="2"/>
  <c r="S260" i="2"/>
  <c r="BM261" i="2"/>
  <c r="S261" i="2"/>
  <c r="CD262" i="2"/>
  <c r="CB261" i="2"/>
  <c r="BI260" i="2"/>
  <c r="AR261" i="2"/>
  <c r="BC261" i="2"/>
  <c r="P260" i="2"/>
  <c r="AZ260" i="2"/>
  <c r="AB262" i="2"/>
  <c r="BS261" i="2"/>
  <c r="BK261" i="2"/>
  <c r="BG260" i="2"/>
  <c r="BD261" i="2"/>
  <c r="BP260" i="2"/>
  <c r="AH259" i="2"/>
  <c r="Y261" i="2"/>
  <c r="V260" i="2"/>
  <c r="AS260" i="2"/>
  <c r="BL260" i="2"/>
  <c r="AO261" i="2"/>
  <c r="AB260" i="2"/>
  <c r="BR261" i="2"/>
  <c r="AC261" i="2"/>
  <c r="CF261" i="2"/>
  <c r="AU260" i="2"/>
  <c r="CD261" i="2"/>
  <c r="Q260" i="2"/>
  <c r="BR262" i="2"/>
  <c r="BD260" i="2"/>
  <c r="BT260" i="2"/>
  <c r="BX260" i="2"/>
  <c r="BT262" i="2"/>
  <c r="AT260" i="2"/>
  <c r="AY261" i="2"/>
  <c r="BW260" i="2"/>
  <c r="Z261" i="2"/>
  <c r="AC262" i="2"/>
  <c r="AF261" i="2"/>
  <c r="P262" i="2"/>
  <c r="BX261" i="2"/>
  <c r="AA261" i="2"/>
  <c r="BE260" i="2"/>
  <c r="AM261" i="2"/>
  <c r="CH260" i="2"/>
  <c r="BJ261" i="2"/>
  <c r="U260" i="2"/>
  <c r="BR259" i="2"/>
  <c r="BP262" i="2"/>
  <c r="AA264" i="2"/>
  <c r="AH260" i="2"/>
  <c r="BE261" i="2"/>
  <c r="AU261" i="2"/>
  <c r="BB261" i="2"/>
  <c r="CC260" i="2"/>
  <c r="AV260" i="2"/>
  <c r="BB260" i="2"/>
  <c r="CG260" i="2"/>
  <c r="AX260" i="2"/>
  <c r="CC261" i="2"/>
  <c r="BM260" i="2"/>
  <c r="AJ261" i="2"/>
  <c r="AN261" i="2"/>
  <c r="AI261" i="2"/>
  <c r="BY262" i="2"/>
  <c r="BO262" i="2"/>
  <c r="AE259" i="2"/>
  <c r="AW260" i="2"/>
  <c r="BA261" i="2"/>
  <c r="T261" i="2"/>
  <c r="BR260" i="2"/>
  <c r="BC260" i="2"/>
  <c r="AL262" i="2"/>
  <c r="CF260" i="2"/>
  <c r="BT261" i="2"/>
  <c r="AW261" i="2"/>
  <c r="CH261" i="2"/>
  <c r="AL261" i="2"/>
  <c r="Z260" i="2"/>
  <c r="BW261" i="2"/>
  <c r="AQ260" i="2"/>
  <c r="AI260" i="2"/>
  <c r="O260" i="2"/>
  <c r="AA260" i="2"/>
  <c r="BK260" i="2"/>
  <c r="AO263" i="2"/>
  <c r="AF262" i="2"/>
  <c r="AF263" i="2"/>
  <c r="CC264" i="2"/>
  <c r="AO262" i="2"/>
  <c r="AS261" i="2"/>
  <c r="BB263" i="2"/>
  <c r="AN262" i="2"/>
  <c r="BN261" i="2"/>
  <c r="BG263" i="2"/>
  <c r="BL264" i="2"/>
  <c r="BY261" i="2"/>
  <c r="Z262" i="2"/>
  <c r="BY263" i="2"/>
  <c r="O262" i="2"/>
  <c r="AQ262" i="2"/>
  <c r="BO264" i="2"/>
  <c r="BV261" i="2"/>
  <c r="BJ262" i="2"/>
  <c r="CH263" i="2"/>
  <c r="AH262" i="2"/>
  <c r="AK262" i="2"/>
  <c r="CG264" i="2"/>
  <c r="AU263" i="2"/>
  <c r="BA263" i="2"/>
  <c r="AI262" i="2"/>
  <c r="BL263" i="2"/>
  <c r="AX262" i="2"/>
  <c r="CA261" i="2"/>
  <c r="BZ263" i="2"/>
  <c r="BU260" i="2"/>
  <c r="AY262" i="2"/>
  <c r="S262" i="2"/>
  <c r="AR263" i="2"/>
  <c r="AV262" i="2"/>
  <c r="AY263" i="2"/>
  <c r="BS262" i="2"/>
  <c r="CF262" i="2"/>
  <c r="AG261" i="2"/>
  <c r="U263" i="2"/>
  <c r="AV264" i="2"/>
  <c r="AE261" i="2"/>
  <c r="BG261" i="2"/>
  <c r="CC262" i="2"/>
  <c r="R262" i="2"/>
  <c r="BX262" i="2"/>
  <c r="BL262" i="2"/>
  <c r="BH262" i="2"/>
  <c r="AG262" i="2"/>
  <c r="U261" i="2"/>
  <c r="BI262" i="2"/>
  <c r="BD262" i="2"/>
  <c r="BK262" i="2"/>
  <c r="BW262" i="2"/>
  <c r="AT264" i="2"/>
  <c r="BZ262" i="2"/>
  <c r="BF261" i="2"/>
  <c r="V261" i="2"/>
  <c r="BE264" i="2"/>
  <c r="CG262" i="2"/>
  <c r="V262" i="2"/>
  <c r="U262" i="2"/>
  <c r="AK261" i="2"/>
  <c r="BL261" i="2"/>
  <c r="AP262" i="2"/>
  <c r="BU262" i="2"/>
  <c r="AD261" i="2"/>
  <c r="BU261" i="2"/>
  <c r="AD262" i="2"/>
  <c r="BU264" i="2"/>
  <c r="AW264" i="2"/>
  <c r="CE263" i="2"/>
  <c r="U264" i="2"/>
  <c r="AB264" i="2"/>
  <c r="BV264" i="2"/>
  <c r="AM262" i="2"/>
  <c r="T263" i="2"/>
  <c r="AV261" i="2"/>
  <c r="BQ261" i="2"/>
  <c r="BQ264" i="2"/>
  <c r="AK264" i="2"/>
  <c r="Q263" i="2"/>
  <c r="AI263" i="2"/>
  <c r="O261" i="2"/>
  <c r="CD263" i="2"/>
  <c r="Z263" i="2"/>
  <c r="CH262" i="2"/>
  <c r="AE262" i="2"/>
  <c r="CG261" i="2"/>
  <c r="BF262" i="2"/>
  <c r="AP261" i="2"/>
  <c r="R263" i="2"/>
  <c r="BN263" i="2"/>
  <c r="BC264" i="2"/>
  <c r="AX261" i="2"/>
  <c r="AK263" i="2"/>
  <c r="BN262" i="2"/>
  <c r="BG262" i="2"/>
  <c r="AW262" i="2"/>
  <c r="AB261" i="2"/>
  <c r="CE262" i="2"/>
  <c r="Y263" i="2"/>
  <c r="BB262" i="2"/>
  <c r="AC264" i="2"/>
  <c r="AR262" i="2"/>
  <c r="S263" i="2"/>
  <c r="AA262" i="2"/>
  <c r="CA264" i="2"/>
  <c r="AJ263" i="2"/>
  <c r="BR263" i="2"/>
  <c r="AY264" i="2"/>
  <c r="AH263" i="2"/>
  <c r="AH264" i="2"/>
  <c r="BC262" i="2"/>
  <c r="P263" i="2"/>
  <c r="Q261" i="2"/>
  <c r="R261" i="2"/>
  <c r="AT262" i="2"/>
  <c r="W262" i="2"/>
  <c r="BV262" i="2"/>
  <c r="AS263" i="2"/>
  <c r="CF263" i="2"/>
  <c r="BP264" i="2"/>
  <c r="AX263" i="2"/>
  <c r="BA262" i="2"/>
  <c r="BP261" i="2"/>
  <c r="BQ262" i="2"/>
  <c r="T262" i="2"/>
  <c r="AB263" i="2"/>
  <c r="CE261" i="2"/>
  <c r="CB262" i="2"/>
  <c r="BX263" i="2"/>
  <c r="BI261" i="2"/>
  <c r="AZ263" i="2"/>
  <c r="BQ263" i="2"/>
  <c r="CH264" i="2"/>
  <c r="Y262" i="2"/>
  <c r="AZ262" i="2"/>
  <c r="Q262" i="2"/>
  <c r="O264" i="2"/>
  <c r="BD263" i="2"/>
  <c r="P261" i="2"/>
  <c r="BJ264" i="2"/>
  <c r="CA262" i="2"/>
  <c r="AU262" i="2"/>
  <c r="BM262" i="2"/>
  <c r="AE264" i="2"/>
  <c r="AP263" i="2"/>
  <c r="Z264" i="2"/>
  <c r="BE262" i="2"/>
  <c r="AR264" i="2"/>
  <c r="BT264" i="2"/>
  <c r="BI264" i="2"/>
  <c r="BT265" i="2"/>
  <c r="BG264" i="2"/>
  <c r="AI264" i="2"/>
  <c r="BK263" i="2"/>
  <c r="AG265" i="2"/>
  <c r="AD264" i="2"/>
  <c r="CF264" i="2"/>
  <c r="CE264" i="2"/>
  <c r="BC263" i="2"/>
  <c r="BI263" i="2"/>
  <c r="AZ264" i="2"/>
  <c r="BU263" i="2"/>
  <c r="T264" i="2"/>
  <c r="BP263" i="2"/>
  <c r="CG265" i="2"/>
  <c r="AM264" i="2"/>
  <c r="BX264" i="2"/>
  <c r="V264" i="2"/>
  <c r="CB264" i="2"/>
  <c r="BV263" i="2"/>
  <c r="AS266" i="2"/>
  <c r="BZ266" i="2"/>
  <c r="BN264" i="2"/>
  <c r="CD264" i="2"/>
  <c r="AP264" i="2"/>
  <c r="AM263" i="2"/>
  <c r="BE263" i="2"/>
  <c r="BX266" i="2"/>
  <c r="BF263" i="2"/>
  <c r="AW263" i="2"/>
  <c r="AJ264" i="2"/>
  <c r="AV263" i="2"/>
  <c r="R264" i="2"/>
  <c r="AF264" i="2"/>
  <c r="Q265" i="2"/>
  <c r="AT263" i="2"/>
  <c r="AN263" i="2"/>
  <c r="CB263" i="2"/>
  <c r="BM264" i="2"/>
  <c r="AX266" i="2"/>
  <c r="AJ265" i="2"/>
  <c r="CG263" i="2"/>
  <c r="BK264" i="2"/>
  <c r="AD265" i="2"/>
  <c r="BJ263" i="2"/>
  <c r="AS264" i="2"/>
  <c r="AE263" i="2"/>
  <c r="BA264" i="2"/>
  <c r="Y264" i="2"/>
  <c r="O263" i="2"/>
  <c r="BD265" i="2"/>
  <c r="BS264" i="2"/>
  <c r="V263" i="2"/>
  <c r="BZ264" i="2"/>
  <c r="AE265" i="2"/>
  <c r="AO264" i="2"/>
  <c r="W263" i="2"/>
  <c r="AA265" i="2"/>
  <c r="AG264" i="2"/>
  <c r="AR265" i="2"/>
  <c r="BF264" i="2"/>
  <c r="BW266" i="2"/>
  <c r="AV265" i="2"/>
  <c r="BB266" i="2"/>
  <c r="AQ263" i="2"/>
  <c r="AL263" i="2"/>
  <c r="BS263" i="2"/>
  <c r="BO263" i="2"/>
  <c r="AD263" i="2"/>
  <c r="S264" i="2"/>
  <c r="BD264" i="2"/>
  <c r="S266" i="2"/>
  <c r="BW264" i="2"/>
  <c r="BR264" i="2"/>
  <c r="BH263" i="2"/>
  <c r="BH264" i="2"/>
  <c r="BM263" i="2"/>
  <c r="AA263" i="2"/>
  <c r="AE266" i="2"/>
  <c r="AG263" i="2"/>
  <c r="AX264" i="2"/>
  <c r="CE266" i="2"/>
  <c r="AQ264" i="2"/>
  <c r="CA263" i="2"/>
  <c r="AL264" i="2"/>
  <c r="CC263" i="2"/>
  <c r="AP265" i="2"/>
  <c r="AU264" i="2"/>
  <c r="P264" i="2"/>
  <c r="R266" i="2"/>
  <c r="CC266" i="2"/>
  <c r="BH266" i="2"/>
  <c r="BA266" i="2"/>
  <c r="BY264" i="2"/>
  <c r="AF265" i="2"/>
  <c r="AN264" i="2"/>
  <c r="AT266" i="2"/>
  <c r="BY266" i="2"/>
  <c r="BC266" i="2"/>
  <c r="BH265" i="2"/>
  <c r="AD266" i="2"/>
  <c r="W264" i="2"/>
  <c r="BW263" i="2"/>
  <c r="BT266" i="2"/>
  <c r="BB264" i="2"/>
  <c r="AM266" i="2"/>
  <c r="AC263" i="2"/>
  <c r="BI265" i="2"/>
  <c r="BT263" i="2"/>
  <c r="BR266" i="2"/>
  <c r="AG266" i="2"/>
  <c r="BM266" i="2"/>
  <c r="BE266" i="2"/>
  <c r="BU271" i="2"/>
  <c r="AG271" i="2"/>
  <c r="AU268" i="2"/>
  <c r="BR271" i="2"/>
  <c r="Y272" i="2"/>
  <c r="O272" i="2"/>
  <c r="AX272" i="2"/>
  <c r="W272" i="2"/>
  <c r="BQ272" i="2"/>
  <c r="R270" i="2"/>
  <c r="BB269" i="2"/>
  <c r="AY265" i="2"/>
  <c r="CF269" i="2"/>
  <c r="BM268" i="2"/>
  <c r="AW269" i="2"/>
  <c r="AA268" i="2"/>
  <c r="BI267" i="2"/>
  <c r="AZ268" i="2"/>
  <c r="BB267" i="2"/>
  <c r="BO267" i="2"/>
  <c r="BP269" i="2"/>
  <c r="S271" i="2"/>
  <c r="AQ271" i="2"/>
  <c r="BQ271" i="2"/>
  <c r="CE269" i="2"/>
  <c r="BJ269" i="2"/>
  <c r="BP266" i="2"/>
  <c r="Z269" i="2"/>
  <c r="AV266" i="2"/>
  <c r="BV268" i="2"/>
  <c r="P271" i="2"/>
  <c r="AY271" i="2"/>
  <c r="AP271" i="2"/>
  <c r="AR271" i="2"/>
  <c r="AK267" i="2"/>
  <c r="AN265" i="2"/>
  <c r="BR268" i="2"/>
  <c r="AU269" i="2"/>
  <c r="BW265" i="2"/>
  <c r="BZ271" i="2"/>
  <c r="BI269" i="2"/>
  <c r="AG268" i="2"/>
  <c r="X271" i="2"/>
  <c r="BW271" i="2"/>
  <c r="CH269" i="2"/>
  <c r="AC268" i="2"/>
  <c r="AR269" i="2"/>
  <c r="BC265" i="2"/>
  <c r="AC265" i="2"/>
  <c r="AZ267" i="2"/>
  <c r="AM269" i="2"/>
  <c r="BH271" i="2"/>
  <c r="BL271" i="2"/>
  <c r="BE271" i="2"/>
  <c r="CB269" i="2"/>
  <c r="AI269" i="2"/>
  <c r="BI268" i="2"/>
  <c r="BG268" i="2"/>
  <c r="W269" i="2"/>
  <c r="BL265" i="2"/>
  <c r="R271" i="2"/>
  <c r="U271" i="2"/>
  <c r="AV271" i="2"/>
  <c r="CF271" i="2"/>
  <c r="X272" i="2"/>
  <c r="AU272" i="2"/>
  <c r="AC272" i="2"/>
  <c r="CG272" i="2"/>
  <c r="BE272" i="2"/>
  <c r="BC272" i="2"/>
  <c r="Z271" i="2"/>
  <c r="AT271" i="2"/>
  <c r="Q271" i="2"/>
  <c r="Q272" i="2"/>
  <c r="BM272" i="2"/>
  <c r="BU272" i="2"/>
  <c r="BR272" i="2"/>
  <c r="AS272" i="2"/>
  <c r="AQ272" i="2"/>
  <c r="T265" i="2"/>
  <c r="BG271" i="2"/>
  <c r="BC271" i="2"/>
  <c r="AD271" i="2"/>
  <c r="CC271" i="2"/>
  <c r="BF271" i="2"/>
  <c r="BF272" i="2"/>
  <c r="AI272" i="2"/>
  <c r="AW272" i="2"/>
  <c r="AZ272" i="2"/>
  <c r="AG272" i="2"/>
  <c r="AE272" i="2"/>
  <c r="V271" i="2"/>
  <c r="AC271" i="2"/>
  <c r="CE272" i="2"/>
  <c r="CD272" i="2"/>
  <c r="AB272" i="2"/>
  <c r="AK272" i="2"/>
  <c r="U272" i="2"/>
  <c r="S272" i="2"/>
  <c r="BD266" i="2"/>
  <c r="P266" i="2"/>
  <c r="CE270" i="2"/>
  <c r="BP268" i="2"/>
  <c r="V269" i="2"/>
  <c r="V267" i="2"/>
  <c r="CB271" i="2"/>
  <c r="BF269" i="2"/>
  <c r="AB267" i="2"/>
  <c r="AS271" i="2"/>
  <c r="BK272" i="2"/>
  <c r="AT272" i="2"/>
  <c r="BI272" i="2"/>
  <c r="BT272" i="2"/>
  <c r="V272" i="2"/>
  <c r="CB272" i="2"/>
  <c r="AU271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Joyce Yeoh</author>
  </authors>
  <commentList>
    <comment ref="D8" authorId="0" shapeId="0" xr:uid="{C3C8E61E-8879-427F-83D6-75DAC55309C7}">
      <text>
        <r>
          <rPr>
            <b/>
            <sz val="9"/>
            <color indexed="81"/>
            <rFont val="Tahoma"/>
            <family val="2"/>
          </rPr>
          <t>Joyce Yeoh:</t>
        </r>
        <r>
          <rPr>
            <sz val="9"/>
            <color indexed="81"/>
            <rFont val="Tahoma"/>
            <family val="2"/>
          </rPr>
          <t xml:space="preserve">
Liquid Fuels</t>
        </r>
      </text>
    </comment>
    <comment ref="E8" authorId="0" shapeId="0" xr:uid="{EE1A1740-4A06-4354-91F5-A6A222462462}">
      <text>
        <r>
          <rPr>
            <b/>
            <sz val="9"/>
            <color indexed="81"/>
            <rFont val="Tahoma"/>
            <family val="2"/>
          </rPr>
          <t>Joyce Yeoh:</t>
        </r>
        <r>
          <rPr>
            <sz val="9"/>
            <color indexed="81"/>
            <rFont val="Tahoma"/>
            <family val="2"/>
          </rPr>
          <t xml:space="preserve">
Coal Bituminous</t>
        </r>
      </text>
    </comment>
  </commentList>
</comments>
</file>

<file path=xl/sharedStrings.xml><?xml version="1.0" encoding="utf-8"?>
<sst xmlns="http://schemas.openxmlformats.org/spreadsheetml/2006/main" count="17463" uniqueCount="4245">
  <si>
    <r>
      <t xml:space="preserve">Energy Efficiency and Conservation Authority (EECA) 
</t>
    </r>
    <r>
      <rPr>
        <sz val="8"/>
        <color rgb="FF006C88"/>
        <rFont val="Arial"/>
        <family val="2"/>
      </rPr>
      <t>Level 8, 44 The Terrace, Wellington 6011 
PO Box 388, Wellington 6140</t>
    </r>
  </si>
  <si>
    <r>
      <t xml:space="preserve">T </t>
    </r>
    <r>
      <rPr>
        <sz val="8"/>
        <color rgb="FF0087A1"/>
        <rFont val="Arial"/>
        <family val="2"/>
      </rPr>
      <t xml:space="preserve">09 379 3996
</t>
    </r>
    <r>
      <rPr>
        <b/>
        <sz val="8"/>
        <color rgb="FF0087A1"/>
        <rFont val="Arial"/>
        <family val="2"/>
      </rPr>
      <t xml:space="preserve">E </t>
    </r>
    <r>
      <rPr>
        <sz val="8"/>
        <color rgb="FF0087A1"/>
        <rFont val="Arial"/>
        <family val="2"/>
      </rPr>
      <t xml:space="preserve">nabersnz@nzgbc.org.nz
</t>
    </r>
    <r>
      <rPr>
        <b/>
        <sz val="8"/>
        <color rgb="FF0087A1"/>
        <rFont val="Arial"/>
        <family val="2"/>
      </rPr>
      <t xml:space="preserve">W </t>
    </r>
    <r>
      <rPr>
        <sz val="8"/>
        <color rgb="FF0087A1"/>
        <rFont val="Arial"/>
        <family val="2"/>
      </rPr>
      <t>www.nabersnz.govt.nz</t>
    </r>
  </si>
  <si>
    <t>NABERSNZ Energy for Shopping Centres
Rating Calculator</t>
  </si>
  <si>
    <t>Version:</t>
  </si>
  <si>
    <t>NZ Version 1.0 (based on Aus v3.0)</t>
  </si>
  <si>
    <t>Date:</t>
  </si>
  <si>
    <t xml:space="preserve">This tool helps to calculate NABERSNZ energy rating. 
The Rating Progress Metric (RPM) is a one-decimal place indication of where a rating sits between a whole or half-star value, and allows for more granular tracking of building performance over time.
Note: 
1. Bordered white cells generally need to be completed.
2. Grey cells should not be edited, and will be empty or selected as &lt;Select&gt; for a dropdown cell. They will become white when they need to be edited. </t>
  </si>
  <si>
    <t>ENTER THE SHOPPING CENTRE INFORMATION</t>
  </si>
  <si>
    <t>Region</t>
  </si>
  <si>
    <t>&lt;Select&gt;</t>
  </si>
  <si>
    <t>City (List of Cities will be available after Region is selected):</t>
  </si>
  <si>
    <t>Is the shopping centre single or multi storey</t>
  </si>
  <si>
    <t>Total Gross Lettable Area Retail (GLAR) of the shopping centre</t>
  </si>
  <si>
    <t>Total centrally serviced area of the shopping centre</t>
  </si>
  <si>
    <r>
      <t xml:space="preserve">Total centrally serviced gymnasium area of the shopping centre 
</t>
    </r>
    <r>
      <rPr>
        <i/>
        <sz val="8"/>
        <rFont val="Arial"/>
        <family val="2"/>
      </rPr>
      <t>(only required for Small Shopping Centres with a GLAR less than 15,000 m</t>
    </r>
    <r>
      <rPr>
        <i/>
        <sz val="8"/>
        <rFont val="Aptos Narrow"/>
        <family val="2"/>
        <charset val="1"/>
      </rPr>
      <t>²</t>
    </r>
    <r>
      <rPr>
        <i/>
        <sz val="8"/>
        <rFont val="Arial"/>
        <family val="2"/>
      </rPr>
      <t>)</t>
    </r>
  </si>
  <si>
    <t>Annual number of trading days</t>
  </si>
  <si>
    <t>Number of hours per week the shopping centre operated</t>
  </si>
  <si>
    <r>
      <t xml:space="preserve">Number of mechanically ventilated car spaces
</t>
    </r>
    <r>
      <rPr>
        <i/>
        <sz val="8"/>
        <rFont val="Arial"/>
        <family val="2"/>
      </rPr>
      <t>(assumed 0 if left blank)</t>
    </r>
  </si>
  <si>
    <r>
      <t xml:space="preserve">Number of naturally ventilated car spaces
</t>
    </r>
    <r>
      <rPr>
        <i/>
        <sz val="8"/>
        <rFont val="Arial"/>
        <family val="2"/>
      </rPr>
      <t>(assumed 0 if left blank)</t>
    </r>
  </si>
  <si>
    <r>
      <t xml:space="preserve">Number of food court seats within the shopping centre
</t>
    </r>
    <r>
      <rPr>
        <i/>
        <sz val="8"/>
        <rFont val="Arial"/>
        <family val="2"/>
      </rPr>
      <t>(only required for Small Shopping Centres with a GLAR less than 15,000 m²)</t>
    </r>
  </si>
  <si>
    <t>Energy Consumption:</t>
  </si>
  <si>
    <t>Electricity (kWh)</t>
  </si>
  <si>
    <t>Gas (MJ)</t>
    <phoneticPr fontId="8" type="noConversion"/>
  </si>
  <si>
    <t>LPG (L)</t>
  </si>
  <si>
    <t>Diesel (L)</t>
  </si>
  <si>
    <t>Total Energy Consumption (kWh)</t>
    <phoneticPr fontId="8" type="noConversion"/>
  </si>
  <si>
    <t>All results are an indication only and cannot be promoted or published.</t>
  </si>
  <si>
    <t>RESULTS</t>
  </si>
  <si>
    <t>Benchmarking factor at selected rating</t>
  </si>
  <si>
    <t>NABERSNZ Rating</t>
  </si>
  <si>
    <t>STARS</t>
  </si>
  <si>
    <t>STAR RATING</t>
  </si>
  <si>
    <t>RPM</t>
  </si>
  <si>
    <t>VISUALISATION OF RESULTS</t>
  </si>
  <si>
    <t>*Hide below the line*</t>
    <phoneticPr fontId="8" type="noConversion"/>
  </si>
  <si>
    <t>Calculations</t>
  </si>
  <si>
    <t>Universal Calcs</t>
    <phoneticPr fontId="14" type="noConversion"/>
  </si>
  <si>
    <t>State</t>
    <phoneticPr fontId="14" type="noConversion"/>
  </si>
  <si>
    <t>NZ</t>
  </si>
  <si>
    <t>Climate zone (by Region &amp; City)</t>
  </si>
  <si>
    <t>HDD</t>
  </si>
  <si>
    <t>CDD</t>
  </si>
  <si>
    <t>Small Shopping Centre (True/False) based on GLAR</t>
    <phoneticPr fontId="14" type="noConversion"/>
  </si>
  <si>
    <t>Floors</t>
    <phoneticPr fontId="14" type="noConversion"/>
  </si>
  <si>
    <t>SGEelec</t>
  </si>
  <si>
    <t>SGEgas</t>
  </si>
  <si>
    <t>SGElpg</t>
  </si>
  <si>
    <t>SGEdiese</t>
  </si>
  <si>
    <t>Ggas</t>
    <phoneticPr fontId="14" type="noConversion"/>
  </si>
  <si>
    <t>23.45*Floors</t>
    <phoneticPr fontId="14" type="noConversion"/>
  </si>
  <si>
    <t>0.101*CDD*GLARserviced*HS/GLAR*60</t>
  </si>
  <si>
    <t>0.000438*GLAR*TD/357.2</t>
    <phoneticPr fontId="14" type="noConversion"/>
  </si>
  <si>
    <t>944*CPmv/GLAR</t>
    <phoneticPr fontId="14" type="noConversion"/>
  </si>
  <si>
    <t>204*CPnv/GLAR</t>
  </si>
  <si>
    <t>Ggeneral</t>
    <phoneticPr fontId="14" type="noConversion"/>
  </si>
  <si>
    <t>er</t>
    <phoneticPr fontId="14" type="noConversion"/>
  </si>
  <si>
    <t>0.105*HS/60.25</t>
    <phoneticPr fontId="14" type="noConversion"/>
  </si>
  <si>
    <t>35.54*TD/359.56</t>
    <phoneticPr fontId="14" type="noConversion"/>
  </si>
  <si>
    <t>64.08*Floors</t>
    <phoneticPr fontId="14" type="noConversion"/>
  </si>
  <si>
    <t>7.90*GLARserviced/GLAR</t>
    <phoneticPr fontId="14" type="noConversion"/>
  </si>
  <si>
    <t>150.52*CPmv/GLAR</t>
  </si>
  <si>
    <t>100.35*CPnv/GLAR</t>
    <phoneticPr fontId="14" type="noConversion"/>
  </si>
  <si>
    <t>420.87*FCS/GLAR</t>
  </si>
  <si>
    <t>1868.87*GLARservicedGym/GLAR</t>
    <phoneticPr fontId="14" type="noConversion"/>
  </si>
  <si>
    <t>ersmall</t>
  </si>
  <si>
    <t>e</t>
    <phoneticPr fontId="14" type="noConversion"/>
  </si>
  <si>
    <t>BF (e/er)</t>
    <phoneticPr fontId="14" type="noConversion"/>
  </si>
  <si>
    <t>BFsmall (e/ersmall)</t>
    <phoneticPr fontId="14" type="noConversion"/>
  </si>
  <si>
    <t>Energy Star</t>
  </si>
  <si>
    <t>Final Energy Star</t>
  </si>
  <si>
    <t>Results</t>
    <phoneticPr fontId="14" type="noConversion"/>
  </si>
  <si>
    <t>Decimal Rating Result</t>
  </si>
  <si>
    <t>Energy rating</t>
  </si>
  <si>
    <t>(kgCO2/kWh)</t>
  </si>
  <si>
    <t>(kgCO2/MJ)</t>
  </si>
  <si>
    <t>kgCO2/MJ</t>
  </si>
  <si>
    <t>(kgCO2/Litre)</t>
  </si>
  <si>
    <t>Version</t>
    <phoneticPr fontId="17" type="noConversion"/>
  </si>
  <si>
    <t>Changes</t>
    <phoneticPr fontId="17" type="noConversion"/>
  </si>
  <si>
    <t>Date</t>
  </si>
  <si>
    <t>Made By</t>
  </si>
  <si>
    <t>Notes</t>
    <phoneticPr fontId="17" type="noConversion"/>
  </si>
  <si>
    <t>v1.0</t>
  </si>
  <si>
    <t>Adapted from NABERS (Australia) Prediction Tool v3.0 (last updated on 8/4/2026)</t>
  </si>
  <si>
    <t>DeltaQ (JY)</t>
  </si>
  <si>
    <t>Updated Climate and SGEx
Removed irrelevant sheets - only retained sheets necessary for to calculate the Shopping Centre rating.
Updated some conditional formatting and error checks in the sheet "Shopping Centre"</t>
  </si>
  <si>
    <t>City name</t>
  </si>
  <si>
    <t>Description code</t>
  </si>
  <si>
    <t>Climate zone</t>
  </si>
  <si>
    <t>Latitude</t>
  </si>
  <si>
    <t>Longitude</t>
  </si>
  <si>
    <t>Alford Forest</t>
  </si>
  <si>
    <t>Ashburton District</t>
  </si>
  <si>
    <t>LOC</t>
  </si>
  <si>
    <t>CC</t>
  </si>
  <si>
    <t>Allenton</t>
  </si>
  <si>
    <t>SBRB</t>
  </si>
  <si>
    <t>Auckland City</t>
  </si>
  <si>
    <t>Anama</t>
  </si>
  <si>
    <t>Buller District</t>
  </si>
  <si>
    <t>Number</t>
  </si>
  <si>
    <t>Carterton District</t>
  </si>
  <si>
    <t>Central Hawke's Bay District</t>
  </si>
  <si>
    <t>Central Otago District</t>
  </si>
  <si>
    <t>Christchurch City</t>
  </si>
  <si>
    <t>Clutha District</t>
  </si>
  <si>
    <t>Dunedin City</t>
  </si>
  <si>
    <t>Far North District</t>
  </si>
  <si>
    <t>Franklin District</t>
  </si>
  <si>
    <t>Gisborne District</t>
  </si>
  <si>
    <t>Gore District</t>
  </si>
  <si>
    <t>Grey District</t>
  </si>
  <si>
    <t>Hamilton City</t>
  </si>
  <si>
    <t>Hastings District</t>
  </si>
  <si>
    <t>Hauraki District</t>
  </si>
  <si>
    <t>Horowhenua District</t>
  </si>
  <si>
    <t>Hurunui District</t>
  </si>
  <si>
    <t>Invercargill City</t>
  </si>
  <si>
    <t>Kaikoura District</t>
  </si>
  <si>
    <t>Kaipara District</t>
  </si>
  <si>
    <t>Kapiti Coast District</t>
  </si>
  <si>
    <t>Kawerau District</t>
  </si>
  <si>
    <t>Lower Hutt City</t>
  </si>
  <si>
    <t>Mackenzie District</t>
  </si>
  <si>
    <t>Manawatu District</t>
  </si>
  <si>
    <t>Manukau City</t>
  </si>
  <si>
    <t>Marlborough District</t>
  </si>
  <si>
    <t>Masterton District</t>
  </si>
  <si>
    <t>Matamata-Piako District</t>
  </si>
  <si>
    <t>Napier City</t>
  </si>
  <si>
    <t>Nelson City</t>
  </si>
  <si>
    <t>New Plymouth District</t>
  </si>
  <si>
    <t>North Shore City</t>
  </si>
  <si>
    <t>Opotiki District</t>
  </si>
  <si>
    <t>Otorohanga District</t>
  </si>
  <si>
    <t>Palmerston North City</t>
  </si>
  <si>
    <t>Papakura District</t>
  </si>
  <si>
    <t>Porirua City</t>
  </si>
  <si>
    <t>Queenstown-Lakes District</t>
  </si>
  <si>
    <t>Rangitikei District</t>
  </si>
  <si>
    <t>Rodney District</t>
  </si>
  <si>
    <t>Rotorua District</t>
  </si>
  <si>
    <t>Ruapehu District</t>
  </si>
  <si>
    <t>Selwyn District</t>
  </si>
  <si>
    <t>South Taranaki District</t>
  </si>
  <si>
    <t>South Waikato District</t>
  </si>
  <si>
    <t>South Wairarapa District</t>
  </si>
  <si>
    <t>Southland District</t>
  </si>
  <si>
    <t>Stratford District</t>
  </si>
  <si>
    <t>Tararua District</t>
  </si>
  <si>
    <t>Tasman District</t>
  </si>
  <si>
    <t>Taupo District</t>
  </si>
  <si>
    <t>Tauranga City</t>
  </si>
  <si>
    <t>Thames-Coromandel District</t>
  </si>
  <si>
    <t>Timaru District</t>
  </si>
  <si>
    <t>Upper Hutt City</t>
  </si>
  <si>
    <t>Waikato District</t>
  </si>
  <si>
    <t>Waimakariri District</t>
  </si>
  <si>
    <t>Waimate District</t>
  </si>
  <si>
    <t>Waipa District</t>
  </si>
  <si>
    <t>Wairoa District</t>
  </si>
  <si>
    <t>Waitakere City</t>
  </si>
  <si>
    <t>Waitaki District</t>
  </si>
  <si>
    <t>Waitomo District</t>
  </si>
  <si>
    <t>Wanganui District</t>
  </si>
  <si>
    <t>Wellington City</t>
  </si>
  <si>
    <t>Western Bay of Plenty District</t>
  </si>
  <si>
    <t>Westland District</t>
  </si>
  <si>
    <t>Whakatane District</t>
  </si>
  <si>
    <t>Whangarei District</t>
  </si>
  <si>
    <t>ASHBURTON</t>
  </si>
  <si>
    <t>TOWN</t>
  </si>
  <si>
    <t>Ashton</t>
  </si>
  <si>
    <t>Barrhill</t>
  </si>
  <si>
    <t>Buccleuch</t>
  </si>
  <si>
    <t>Bushside</t>
  </si>
  <si>
    <t>Cairnbrae</t>
  </si>
  <si>
    <t>Carew</t>
  </si>
  <si>
    <t>Cavendish</t>
  </si>
  <si>
    <t>Chertsey</t>
  </si>
  <si>
    <t>Coldstream</t>
  </si>
  <si>
    <t>Dorie</t>
  </si>
  <si>
    <t>Dromore</t>
  </si>
  <si>
    <t>Ealing</t>
  </si>
  <si>
    <t>Eiffelton</t>
  </si>
  <si>
    <t>Elgin</t>
  </si>
  <si>
    <t>Fairton</t>
  </si>
  <si>
    <t>Flemington</t>
  </si>
  <si>
    <t>Greenstreet</t>
  </si>
  <si>
    <t>Hackthorne</t>
  </si>
  <si>
    <t>Hakatere</t>
  </si>
  <si>
    <t>Hampstead</t>
  </si>
  <si>
    <t>Hatfield</t>
  </si>
  <si>
    <t>Highbank</t>
  </si>
  <si>
    <t>Hinds</t>
  </si>
  <si>
    <t>Huntingdon</t>
  </si>
  <si>
    <t>Kyle</t>
  </si>
  <si>
    <t>Lagmhor</t>
  </si>
  <si>
    <t>Lake Clearwater</t>
  </si>
  <si>
    <t>Lauriston</t>
  </si>
  <si>
    <t>Lismore</t>
  </si>
  <si>
    <t>Longbeach</t>
  </si>
  <si>
    <t>Lowcliffe</t>
  </si>
  <si>
    <t>Lyndhurst</t>
  </si>
  <si>
    <t>Lynnford</t>
  </si>
  <si>
    <t>Marawiti</t>
  </si>
  <si>
    <t>Maronan</t>
  </si>
  <si>
    <t>Mayfield</t>
  </si>
  <si>
    <t>Methven</t>
  </si>
  <si>
    <t>POPL</t>
  </si>
  <si>
    <t>Mitcham</t>
  </si>
  <si>
    <t>Montalto</t>
  </si>
  <si>
    <t>Mount Hutt</t>
  </si>
  <si>
    <t>Mount Somers</t>
  </si>
  <si>
    <t>Netherby</t>
  </si>
  <si>
    <t>Newland</t>
  </si>
  <si>
    <t>Overdale</t>
  </si>
  <si>
    <t>Pendarves</t>
  </si>
  <si>
    <t>Punawai</t>
  </si>
  <si>
    <t>Rakaia</t>
  </si>
  <si>
    <t>Riverside</t>
  </si>
  <si>
    <t>Rokeby</t>
  </si>
  <si>
    <t>Ruapuna</t>
  </si>
  <si>
    <t>Seafield</t>
  </si>
  <si>
    <t>Sherwood</t>
  </si>
  <si>
    <t>Somerton</t>
  </si>
  <si>
    <t>Springburn</t>
  </si>
  <si>
    <t>Staveley</t>
  </si>
  <si>
    <t>Tinwald</t>
  </si>
  <si>
    <t>USAT</t>
  </si>
  <si>
    <t>Urrall</t>
  </si>
  <si>
    <t>Valetta</t>
  </si>
  <si>
    <t>Wakanui</t>
  </si>
  <si>
    <t>Waterton</t>
  </si>
  <si>
    <t>Westerfield</t>
  </si>
  <si>
    <t>Wheatstone</t>
  </si>
  <si>
    <t>Willowby</t>
  </si>
  <si>
    <t>Winchmore</t>
  </si>
  <si>
    <t>Windermere</t>
  </si>
  <si>
    <t>Winslow</t>
  </si>
  <si>
    <t>Arch Hill</t>
  </si>
  <si>
    <t>AK</t>
  </si>
  <si>
    <t>AUCKLAND</t>
  </si>
  <si>
    <t>METR</t>
  </si>
  <si>
    <t>Avondale</t>
  </si>
  <si>
    <t>Awana</t>
  </si>
  <si>
    <t>Balmoral</t>
  </si>
  <si>
    <t>Blackpool</t>
  </si>
  <si>
    <t>Blockhouse Bay</t>
  </si>
  <si>
    <t>Claris</t>
  </si>
  <si>
    <t>Cowes</t>
  </si>
  <si>
    <t>Eden Terrace</t>
  </si>
  <si>
    <t>Ellerslie</t>
  </si>
  <si>
    <t>Epsom</t>
  </si>
  <si>
    <t>Freemans Bay</t>
  </si>
  <si>
    <t>Glen Innes</t>
  </si>
  <si>
    <t>Glendowie</t>
  </si>
  <si>
    <t>Grafton</t>
  </si>
  <si>
    <t>Greenlane</t>
  </si>
  <si>
    <t>Grey Lynn</t>
  </si>
  <si>
    <t>Herne Bay</t>
  </si>
  <si>
    <t>Hillsborough</t>
  </si>
  <si>
    <t>Hingaia</t>
  </si>
  <si>
    <t>Kawa</t>
  </si>
  <si>
    <t>Kingsland</t>
  </si>
  <si>
    <t>Kohimarama</t>
  </si>
  <si>
    <t>Lynfield</t>
  </si>
  <si>
    <t>Maara whiu pungarehu</t>
  </si>
  <si>
    <t>Maraeroa</t>
  </si>
  <si>
    <t>Matai takiara</t>
  </si>
  <si>
    <t>Meadowbank</t>
  </si>
  <si>
    <t>Mechanics Bay</t>
  </si>
  <si>
    <t>Mission Bay</t>
  </si>
  <si>
    <t>Morningside</t>
  </si>
  <si>
    <t>Motairehe</t>
  </si>
  <si>
    <t>MOUNT ALBERT</t>
  </si>
  <si>
    <t>MOUNT EDEN</t>
  </si>
  <si>
    <t>MOUNT ROSKILL</t>
  </si>
  <si>
    <t>MOUNT WELLINGTON</t>
  </si>
  <si>
    <t>New Windsor</t>
  </si>
  <si>
    <t>Newmarket</t>
  </si>
  <si>
    <t>Newton</t>
  </si>
  <si>
    <t>Nga Taikorapa</t>
  </si>
  <si>
    <t>Ngapuamataehu</t>
  </si>
  <si>
    <t>Ohinerehia</t>
  </si>
  <si>
    <t>Okiwi</t>
  </si>
  <si>
    <t>Okupu</t>
  </si>
  <si>
    <t>Omiha</t>
  </si>
  <si>
    <t>ONE TREE HILL</t>
  </si>
  <si>
    <t>ONEHUNGA</t>
  </si>
  <si>
    <t>Oneroa</t>
  </si>
  <si>
    <t>Onetangi</t>
  </si>
  <si>
    <t>Orakei</t>
  </si>
  <si>
    <t>Oranga</t>
  </si>
  <si>
    <t>Orapiu</t>
  </si>
  <si>
    <t>Ostend</t>
  </si>
  <si>
    <t>OTAHUHU</t>
  </si>
  <si>
    <t>Owairaka</t>
  </si>
  <si>
    <t>Palm Beach</t>
  </si>
  <si>
    <t>Panmure</t>
  </si>
  <si>
    <t>Pare torotika</t>
  </si>
  <si>
    <t>Parnell</t>
  </si>
  <si>
    <t>Penrose</t>
  </si>
  <si>
    <t>Point Chevalier</t>
  </si>
  <si>
    <t>Point England</t>
  </si>
  <si>
    <t>Ponsonby</t>
  </si>
  <si>
    <t>Port Fitzroy</t>
  </si>
  <si>
    <t>Poukaraka Flats</t>
  </si>
  <si>
    <t>Remuera</t>
  </si>
  <si>
    <t>Royal Oak</t>
  </si>
  <si>
    <t>Saint Heliers</t>
  </si>
  <si>
    <t>Saint Johns</t>
  </si>
  <si>
    <t>Saint Marys Bay</t>
  </si>
  <si>
    <t>Sandringham</t>
  </si>
  <si>
    <t>Southdown</t>
  </si>
  <si>
    <t>Surfdale</t>
  </si>
  <si>
    <t>Tamaki</t>
  </si>
  <si>
    <t>Tauranga o kahu</t>
  </si>
  <si>
    <t>Te Papapa</t>
  </si>
  <si>
    <t>Three Kings</t>
  </si>
  <si>
    <t>Tryphena</t>
  </si>
  <si>
    <t>Wai o Taiki Bay</t>
  </si>
  <si>
    <t>Waikowhai</t>
  </si>
  <si>
    <t>Waterview</t>
  </si>
  <si>
    <t>Wesley</t>
  </si>
  <si>
    <t>Western Springs</t>
  </si>
  <si>
    <t>Westfield</t>
  </si>
  <si>
    <t>Westmere</t>
  </si>
  <si>
    <t>Whangaparapara</t>
  </si>
  <si>
    <t>Arapito</t>
  </si>
  <si>
    <t>WC</t>
  </si>
  <si>
    <t>Berlins</t>
  </si>
  <si>
    <t>Big River</t>
  </si>
  <si>
    <t>Birchfield</t>
  </si>
  <si>
    <t>Blacks Point</t>
  </si>
  <si>
    <t>Blackwater</t>
  </si>
  <si>
    <t>Burnetts Face</t>
  </si>
  <si>
    <t>Caldervale</t>
  </si>
  <si>
    <t>Cape Foulwind</t>
  </si>
  <si>
    <t>Capleston</t>
  </si>
  <si>
    <t>Carters Beach</t>
  </si>
  <si>
    <t>Corbyvale</t>
  </si>
  <si>
    <t>Cronadun</t>
  </si>
  <si>
    <t>Crushington</t>
  </si>
  <si>
    <t>Denniston</t>
  </si>
  <si>
    <t>Fairdown</t>
  </si>
  <si>
    <t>Hector</t>
  </si>
  <si>
    <t>Hinau</t>
  </si>
  <si>
    <t>Hukarere</t>
  </si>
  <si>
    <t>Hukawai</t>
  </si>
  <si>
    <t>Ikamatua</t>
  </si>
  <si>
    <t>Inangahua</t>
  </si>
  <si>
    <t>Inangahua Junction</t>
  </si>
  <si>
    <t>Inangahua Landing</t>
  </si>
  <si>
    <t>Karamea</t>
  </si>
  <si>
    <t>Larrys Creek</t>
  </si>
  <si>
    <t>Lyell</t>
  </si>
  <si>
    <t>Maimai</t>
  </si>
  <si>
    <t>Market Cross</t>
  </si>
  <si>
    <t>Maruia</t>
  </si>
  <si>
    <t>Maruia Springs</t>
  </si>
  <si>
    <t>Mawheraiti</t>
  </si>
  <si>
    <t>Merrijigs</t>
  </si>
  <si>
    <t>Miko</t>
  </si>
  <si>
    <t>Millerton</t>
  </si>
  <si>
    <t>Mokihinui</t>
  </si>
  <si>
    <t>New Creek</t>
  </si>
  <si>
    <t>Ngakawau</t>
  </si>
  <si>
    <t>Nikau</t>
  </si>
  <si>
    <t>Oparara</t>
  </si>
  <si>
    <t>Oweka</t>
  </si>
  <si>
    <t>Pahautane</t>
  </si>
  <si>
    <t>Pororari</t>
  </si>
  <si>
    <t>Progress Junction</t>
  </si>
  <si>
    <t>Punakaiki</t>
  </si>
  <si>
    <t>Rahui</t>
  </si>
  <si>
    <t>Reefton</t>
  </si>
  <si>
    <t>Rotokohu</t>
  </si>
  <si>
    <t>Seddonville</t>
  </si>
  <si>
    <t>Sergeants Hill</t>
  </si>
  <si>
    <t>Springs Junction</t>
  </si>
  <si>
    <t>Stockton</t>
  </si>
  <si>
    <t>Summerlea</t>
  </si>
  <si>
    <t>Taipoiti</t>
  </si>
  <si>
    <t>Tawhai</t>
  </si>
  <si>
    <t>Te Kuha</t>
  </si>
  <si>
    <t>Te Miko</t>
  </si>
  <si>
    <t>Te Namu</t>
  </si>
  <si>
    <t>Tiromoana</t>
  </si>
  <si>
    <t>Tiroroa</t>
  </si>
  <si>
    <t>Umere</t>
  </si>
  <si>
    <t>Waimangaroa</t>
  </si>
  <si>
    <t>Waimaunga</t>
  </si>
  <si>
    <t>Waitahu</t>
  </si>
  <si>
    <t>Waiuta</t>
  </si>
  <si>
    <t>Warwick Junction</t>
  </si>
  <si>
    <t>Westport</t>
  </si>
  <si>
    <t>Carrington</t>
  </si>
  <si>
    <t>WI</t>
  </si>
  <si>
    <t>Carterton</t>
  </si>
  <si>
    <t>Clareville</t>
  </si>
  <si>
    <t>Dalefield</t>
  </si>
  <si>
    <t>Gladstone</t>
  </si>
  <si>
    <t>Longbush</t>
  </si>
  <si>
    <t>Matarawa</t>
  </si>
  <si>
    <t>Ponatahi</t>
  </si>
  <si>
    <t>Te Whanga</t>
  </si>
  <si>
    <t>Te Wharau</t>
  </si>
  <si>
    <t>The Pines</t>
  </si>
  <si>
    <t>Waingawa</t>
  </si>
  <si>
    <t>Aramoana</t>
  </si>
  <si>
    <t>EC</t>
  </si>
  <si>
    <t>Argyll East</t>
  </si>
  <si>
    <t>Ashcott</t>
  </si>
  <si>
    <t>Ashley Clinton</t>
  </si>
  <si>
    <t>Blackburn</t>
  </si>
  <si>
    <t>Elsthorpe</t>
  </si>
  <si>
    <t>Hatuma</t>
  </si>
  <si>
    <t>Kairakau Beach</t>
  </si>
  <si>
    <t>Maharakeke</t>
  </si>
  <si>
    <t>Makaretu</t>
  </si>
  <si>
    <t>Mangaorapa</t>
  </si>
  <si>
    <t>Omakere</t>
  </si>
  <si>
    <t>Ongaonga</t>
  </si>
  <si>
    <t>Otane</t>
  </si>
  <si>
    <t>Otawhao</t>
  </si>
  <si>
    <t>Oueroa</t>
  </si>
  <si>
    <t>Patangata</t>
  </si>
  <si>
    <t>Porangahau</t>
  </si>
  <si>
    <t>Pukehou</t>
  </si>
  <si>
    <t>Rakautatahi</t>
  </si>
  <si>
    <t>Ruataniwha</t>
  </si>
  <si>
    <t>Springhill</t>
  </si>
  <si>
    <t>Takapau</t>
  </si>
  <si>
    <t>Te Uri</t>
  </si>
  <si>
    <t>Tikokino</t>
  </si>
  <si>
    <t>Waipawa</t>
  </si>
  <si>
    <t>Waipukurau</t>
  </si>
  <si>
    <t>Wakarara</t>
  </si>
  <si>
    <t>Wallingford</t>
  </si>
  <si>
    <t>Wanstead</t>
  </si>
  <si>
    <t>Whenuahou</t>
  </si>
  <si>
    <t>Wilder Settlement</t>
  </si>
  <si>
    <t>Alexandra</t>
  </si>
  <si>
    <t>OC</t>
  </si>
  <si>
    <t>Ardgour</t>
  </si>
  <si>
    <t>Auripo</t>
  </si>
  <si>
    <t>Bannockburn</t>
  </si>
  <si>
    <t>Becks</t>
  </si>
  <si>
    <t>Bendigo</t>
  </si>
  <si>
    <t>Blackmans</t>
  </si>
  <si>
    <t>Bridge Hill</t>
  </si>
  <si>
    <t>Butchers Gully</t>
  </si>
  <si>
    <t>Cambrians</t>
  </si>
  <si>
    <t>Carricktown</t>
  </si>
  <si>
    <t>Chatto Creek</t>
  </si>
  <si>
    <t>Clyde</t>
  </si>
  <si>
    <t>Coal Creek Flat</t>
  </si>
  <si>
    <t>Conroys Gully</t>
  </si>
  <si>
    <t>Crippletown</t>
  </si>
  <si>
    <t>Cromwell</t>
  </si>
  <si>
    <t>Drybread</t>
  </si>
  <si>
    <t>Dumbarton</t>
  </si>
  <si>
    <t>Earnscleugh</t>
  </si>
  <si>
    <t>Ettrick</t>
  </si>
  <si>
    <t>Fruitlands</t>
  </si>
  <si>
    <t>Galloway</t>
  </si>
  <si>
    <t>Gimmerburn</t>
  </si>
  <si>
    <t>Gorge Creek</t>
  </si>
  <si>
    <t>Hills Creek</t>
  </si>
  <si>
    <t>Ida Valley</t>
  </si>
  <si>
    <t>Idaburn</t>
  </si>
  <si>
    <t>Kawarau Gorge</t>
  </si>
  <si>
    <t>Kokonga</t>
  </si>
  <si>
    <t>Kyeburn</t>
  </si>
  <si>
    <t>Kyeburn Diggings</t>
  </si>
  <si>
    <t>Lake Roxburgh</t>
  </si>
  <si>
    <t>Lauder</t>
  </si>
  <si>
    <t>Lindis Crossing</t>
  </si>
  <si>
    <t>Lindis Valley</t>
  </si>
  <si>
    <t>Little Valley</t>
  </si>
  <si>
    <t>Logantown</t>
  </si>
  <si>
    <t>Lowburn</t>
  </si>
  <si>
    <t>Lower Nevis</t>
  </si>
  <si>
    <t>Matakanui</t>
  </si>
  <si>
    <t>Millers Flat</t>
  </si>
  <si>
    <t>Moa Creek</t>
  </si>
  <si>
    <t>Mount Pisa</t>
  </si>
  <si>
    <t>Muttontown</t>
  </si>
  <si>
    <t>Naseby</t>
  </si>
  <si>
    <t>Nevis Crossing</t>
  </si>
  <si>
    <t>Omakau</t>
  </si>
  <si>
    <t>Ophir</t>
  </si>
  <si>
    <t>Orangapai</t>
  </si>
  <si>
    <t>Oturehua</t>
  </si>
  <si>
    <t>Paerau</t>
  </si>
  <si>
    <t>Patearoa</t>
  </si>
  <si>
    <t>Poolburn</t>
  </si>
  <si>
    <t>Queensberry</t>
  </si>
  <si>
    <t>Raes Junction</t>
  </si>
  <si>
    <t>Ranfurly</t>
  </si>
  <si>
    <t>Rigney</t>
  </si>
  <si>
    <t>Ripponvale</t>
  </si>
  <si>
    <t>Roxburgh</t>
  </si>
  <si>
    <t>Roxburgh East</t>
  </si>
  <si>
    <t>Saint Bathans</t>
  </si>
  <si>
    <t>Shingle Creek</t>
  </si>
  <si>
    <t>Springvale</t>
  </si>
  <si>
    <t>Tarras</t>
  </si>
  <si>
    <t>Tawhiti</t>
  </si>
  <si>
    <t>Teviot</t>
  </si>
  <si>
    <t>Waenga</t>
  </si>
  <si>
    <t>Waikerikeri</t>
  </si>
  <si>
    <t>Waipiata</t>
  </si>
  <si>
    <t>Wedderburn</t>
  </si>
  <si>
    <t>Addington</t>
  </si>
  <si>
    <t>Akaroa</t>
  </si>
  <si>
    <t>Allendale</t>
  </si>
  <si>
    <t>Aranui</t>
  </si>
  <si>
    <t>Ataahua</t>
  </si>
  <si>
    <t>Avonhead</t>
  </si>
  <si>
    <t>Avonside</t>
  </si>
  <si>
    <t>Barrys Bay</t>
  </si>
  <si>
    <t>Beckenham</t>
  </si>
  <si>
    <t>Belfast</t>
  </si>
  <si>
    <t>Bexley</t>
  </si>
  <si>
    <t>Birdlings Flat</t>
  </si>
  <si>
    <t>Bishopdale</t>
  </si>
  <si>
    <t>Bridgend</t>
  </si>
  <si>
    <t>Bromley</t>
  </si>
  <si>
    <t>Brooklands</t>
  </si>
  <si>
    <t>Broomfield</t>
  </si>
  <si>
    <t>Bryndwr</t>
  </si>
  <si>
    <t>Burnside</t>
  </si>
  <si>
    <t>Burwood</t>
  </si>
  <si>
    <t>Casebrook</t>
  </si>
  <si>
    <t>Cashmere</t>
  </si>
  <si>
    <t>Cass Bay</t>
  </si>
  <si>
    <t>Chaneys</t>
  </si>
  <si>
    <t>Charteris Bay</t>
  </si>
  <si>
    <t>Chorlton</t>
  </si>
  <si>
    <t>CHRISTCHURCH</t>
  </si>
  <si>
    <t>Cooptown</t>
  </si>
  <si>
    <t>Cracroft</t>
  </si>
  <si>
    <t>Dallington</t>
  </si>
  <si>
    <t>Diamond Harbour</t>
  </si>
  <si>
    <t>Duvauchelle</t>
  </si>
  <si>
    <t>Fendalton</t>
  </si>
  <si>
    <t>Ferrymead</t>
  </si>
  <si>
    <t>French Farm</t>
  </si>
  <si>
    <t>Gebbies Valley</t>
  </si>
  <si>
    <t>Governors Bay</t>
  </si>
  <si>
    <t>Halswell</t>
  </si>
  <si>
    <t>Harewood</t>
  </si>
  <si>
    <t>Heathcote Valley</t>
  </si>
  <si>
    <t>Hei Hei</t>
  </si>
  <si>
    <t>Hillmorton</t>
  </si>
  <si>
    <t>Hilltop</t>
  </si>
  <si>
    <t>Hoon Hay</t>
  </si>
  <si>
    <t>Hornby</t>
  </si>
  <si>
    <t>Huntsbury</t>
  </si>
  <si>
    <t>Ilam</t>
  </si>
  <si>
    <t>Islington</t>
  </si>
  <si>
    <t>Kainga</t>
  </si>
  <si>
    <t>Kaituna Valley</t>
  </si>
  <si>
    <t>Kukupa</t>
  </si>
  <si>
    <t>Lansdowne</t>
  </si>
  <si>
    <t>Le Bons Bay</t>
  </si>
  <si>
    <t>Linwood</t>
  </si>
  <si>
    <t>Little Akaloa</t>
  </si>
  <si>
    <t>Little River</t>
  </si>
  <si>
    <t>Lyttelton</t>
  </si>
  <si>
    <t>Mairehau</t>
  </si>
  <si>
    <t>Marshland</t>
  </si>
  <si>
    <t>Merivale</t>
  </si>
  <si>
    <t>Middleton</t>
  </si>
  <si>
    <t>Mount Pleasant</t>
  </si>
  <si>
    <t>New Brighton</t>
  </si>
  <si>
    <t>North New Brighton</t>
  </si>
  <si>
    <t>Oaklands</t>
  </si>
  <si>
    <t>Ohinetahi</t>
  </si>
  <si>
    <t>Okains Bay</t>
  </si>
  <si>
    <t>Okuti Valley</t>
  </si>
  <si>
    <t>Opawa</t>
  </si>
  <si>
    <t>Ouruhia</t>
  </si>
  <si>
    <t>Papanui</t>
  </si>
  <si>
    <t>Parklands</t>
  </si>
  <si>
    <t>Pigeon Bay</t>
  </si>
  <si>
    <t>Port Levy</t>
  </si>
  <si>
    <t>Puaha</t>
  </si>
  <si>
    <t>Puari</t>
  </si>
  <si>
    <t>Purau</t>
  </si>
  <si>
    <t>Rapaki</t>
  </si>
  <si>
    <t>Redcliffs</t>
  </si>
  <si>
    <t>Redwood</t>
  </si>
  <si>
    <t>Riccarton</t>
  </si>
  <si>
    <t>Richmond</t>
  </si>
  <si>
    <t>Robinsons Bay</t>
  </si>
  <si>
    <t>Russley</t>
  </si>
  <si>
    <t>Saint Albans</t>
  </si>
  <si>
    <t>Saint Martins</t>
  </si>
  <si>
    <t>Scarborough</t>
  </si>
  <si>
    <t>Shirley</t>
  </si>
  <si>
    <t>Sockburn</t>
  </si>
  <si>
    <t>Somerfield</t>
  </si>
  <si>
    <t>South New Brighton</t>
  </si>
  <si>
    <t>Southshore</t>
  </si>
  <si>
    <t>Spencerville</t>
  </si>
  <si>
    <t>Spreydon</t>
  </si>
  <si>
    <t>Stewarts Gully</t>
  </si>
  <si>
    <t>Sydenham</t>
  </si>
  <si>
    <t>Takamatua</t>
  </si>
  <si>
    <t>Taukahara</t>
  </si>
  <si>
    <t>Te Awaparahi</t>
  </si>
  <si>
    <t>Te Onepoto/Taylors Mistake</t>
  </si>
  <si>
    <t>Teddington</t>
  </si>
  <si>
    <t>Templeton</t>
  </si>
  <si>
    <t>The Kaik</t>
  </si>
  <si>
    <t>Upper Riccarton</t>
  </si>
  <si>
    <t>Waimairi Beach</t>
  </si>
  <si>
    <t>Wainoni</t>
  </si>
  <si>
    <t>Wainui</t>
  </si>
  <si>
    <t>Waltham</t>
  </si>
  <si>
    <t>Westmorland</t>
  </si>
  <si>
    <t>Woolston</t>
  </si>
  <si>
    <t>Yaldhurst</t>
  </si>
  <si>
    <t>Adams Flat</t>
  </si>
  <si>
    <t>DN</t>
  </si>
  <si>
    <t>Ahuriri Flat</t>
  </si>
  <si>
    <t>Ashley Downs</t>
  </si>
  <si>
    <t>Awamangu</t>
  </si>
  <si>
    <t>Awatea</t>
  </si>
  <si>
    <t>Balclutha</t>
  </si>
  <si>
    <t>Barnego</t>
  </si>
  <si>
    <t>Beaumont</t>
  </si>
  <si>
    <t>Benhar</t>
  </si>
  <si>
    <t>Black Gully</t>
  </si>
  <si>
    <t>Blue Spur</t>
  </si>
  <si>
    <t>Bowlers Creek</t>
  </si>
  <si>
    <t>Bungtown</t>
  </si>
  <si>
    <t>Caberfeidh</t>
  </si>
  <si>
    <t>Chaslands</t>
  </si>
  <si>
    <t>Clarendon</t>
  </si>
  <si>
    <t>Clarksville</t>
  </si>
  <si>
    <t>Clifton</t>
  </si>
  <si>
    <t>Clinton</t>
  </si>
  <si>
    <t>Clydevale</t>
  </si>
  <si>
    <t>Conical Hill</t>
  </si>
  <si>
    <t>Craigellachie</t>
  </si>
  <si>
    <t>Crichton</t>
  </si>
  <si>
    <t>Crookston</t>
  </si>
  <si>
    <t>Crossans Corner</t>
  </si>
  <si>
    <t>Dunrobin</t>
  </si>
  <si>
    <t>Dusky Forest</t>
  </si>
  <si>
    <t>Edievale</t>
  </si>
  <si>
    <t>Finegand</t>
  </si>
  <si>
    <t>Forsyth</t>
  </si>
  <si>
    <t>Gabriels Gully</t>
  </si>
  <si>
    <t>Glenkenich</t>
  </si>
  <si>
    <t>Glenledi</t>
  </si>
  <si>
    <t>Glenomaru</t>
  </si>
  <si>
    <t>Glenore</t>
  </si>
  <si>
    <t>Greenfield</t>
  </si>
  <si>
    <t>Helensbrook</t>
  </si>
  <si>
    <t>Heriot</t>
  </si>
  <si>
    <t>Hillend</t>
  </si>
  <si>
    <t>Hinahina</t>
  </si>
  <si>
    <t>Houipapa</t>
  </si>
  <si>
    <t>Johnston</t>
  </si>
  <si>
    <t>Kahuika</t>
  </si>
  <si>
    <t>Kaihiku</t>
  </si>
  <si>
    <t>Kaitangata</t>
  </si>
  <si>
    <t>Kaka Point</t>
  </si>
  <si>
    <t>Kakapuaka</t>
  </si>
  <si>
    <t>Kapiti</t>
  </si>
  <si>
    <t>Katea</t>
  </si>
  <si>
    <t>Kelso</t>
  </si>
  <si>
    <t>Kononi</t>
  </si>
  <si>
    <t>Kuriwao</t>
  </si>
  <si>
    <t>Lawrence</t>
  </si>
  <si>
    <t>Lee Flat</t>
  </si>
  <si>
    <t>Lochindorb</t>
  </si>
  <si>
    <t>Lovells Flat</t>
  </si>
  <si>
    <t>Maclennan</t>
  </si>
  <si>
    <t>Makura</t>
  </si>
  <si>
    <t>Manuka Creek</t>
  </si>
  <si>
    <t>Matau</t>
  </si>
  <si>
    <t>Milburn</t>
  </si>
  <si>
    <t>Milton</t>
  </si>
  <si>
    <t>Moa Flat</t>
  </si>
  <si>
    <t>Moneymore</t>
  </si>
  <si>
    <t>Mount Stuart</t>
  </si>
  <si>
    <t>New Haven</t>
  </si>
  <si>
    <t>Otanomomo</t>
  </si>
  <si>
    <t>Otekura</t>
  </si>
  <si>
    <t>Owaka</t>
  </si>
  <si>
    <t>Owaka Valley</t>
  </si>
  <si>
    <t>Papatowai</t>
  </si>
  <si>
    <t>Paretai</t>
  </si>
  <si>
    <t>Park Hill</t>
  </si>
  <si>
    <t>Pomahaka</t>
  </si>
  <si>
    <t>Popotunoa</t>
  </si>
  <si>
    <t>Port Molyneux</t>
  </si>
  <si>
    <t>Pounawea</t>
  </si>
  <si>
    <t>Puerua</t>
  </si>
  <si>
    <t>Pukeawa</t>
  </si>
  <si>
    <t>Pukekoma</t>
  </si>
  <si>
    <t>Pukepito</t>
  </si>
  <si>
    <t>Puketi</t>
  </si>
  <si>
    <t>Puketiro</t>
  </si>
  <si>
    <t>Purakauiti</t>
  </si>
  <si>
    <t>Purakaunui</t>
  </si>
  <si>
    <t>Purekireki</t>
  </si>
  <si>
    <t>Rankleburn</t>
  </si>
  <si>
    <t>Ratanui</t>
  </si>
  <si>
    <t>Romahapa</t>
  </si>
  <si>
    <t>Rongahere</t>
  </si>
  <si>
    <t>Round Hill</t>
  </si>
  <si>
    <t>Stirling</t>
  </si>
  <si>
    <t>Stony Creek</t>
  </si>
  <si>
    <t>Stuarts</t>
  </si>
  <si>
    <t>Summer Hill</t>
  </si>
  <si>
    <t>Tahakopa</t>
  </si>
  <si>
    <t>Tahatika</t>
  </si>
  <si>
    <t>Taieri Beach</t>
  </si>
  <si>
    <t>Taieri Mouth</t>
  </si>
  <si>
    <t>Tapanui</t>
  </si>
  <si>
    <t>Tarara</t>
  </si>
  <si>
    <t>Taumata</t>
  </si>
  <si>
    <t>Tautuku</t>
  </si>
  <si>
    <t>Tawanui</t>
  </si>
  <si>
    <t>Te Houka</t>
  </si>
  <si>
    <t>Tirohanga</t>
  </si>
  <si>
    <t>Titri</t>
  </si>
  <si>
    <t>Toko Mouth</t>
  </si>
  <si>
    <t>Tokoiti</t>
  </si>
  <si>
    <t>Tuapeka Flat</t>
  </si>
  <si>
    <t>Tuapeka Mouth</t>
  </si>
  <si>
    <t>Tuapeka West</t>
  </si>
  <si>
    <t>Waihola</t>
  </si>
  <si>
    <t>Waikoikoi</t>
  </si>
  <si>
    <t>Waipahi</t>
  </si>
  <si>
    <t>Waipori</t>
  </si>
  <si>
    <t>Waipori Falls</t>
  </si>
  <si>
    <t>Wairuna</t>
  </si>
  <si>
    <t>Waitahuna</t>
  </si>
  <si>
    <t>Waitahuna Gully</t>
  </si>
  <si>
    <t>Waitahuna West</t>
  </si>
  <si>
    <t>Waitepeka</t>
  </si>
  <si>
    <t>Waiwera South</t>
  </si>
  <si>
    <t>Wangaloa</t>
  </si>
  <si>
    <t>Warepa</t>
  </si>
  <si>
    <t>Wetherstons</t>
  </si>
  <si>
    <t>Wharetoa</t>
  </si>
  <si>
    <t>Wilden</t>
  </si>
  <si>
    <t>Abbotsford</t>
  </si>
  <si>
    <t>Allanton</t>
  </si>
  <si>
    <t>Andersons Bay</t>
  </si>
  <si>
    <t>Balaclava</t>
  </si>
  <si>
    <t>Belleknowes</t>
  </si>
  <si>
    <t>Berwick</t>
  </si>
  <si>
    <t>Blackhead</t>
  </si>
  <si>
    <t>Bradford</t>
  </si>
  <si>
    <t>Brighton</t>
  </si>
  <si>
    <t>Broad Bay</t>
  </si>
  <si>
    <t>Brockville</t>
  </si>
  <si>
    <t>Bucklands Crossing</t>
  </si>
  <si>
    <t>Burkes</t>
  </si>
  <si>
    <t>Careys Bay</t>
  </si>
  <si>
    <t>Caversham</t>
  </si>
  <si>
    <t>Chain Hills</t>
  </si>
  <si>
    <t>Challis</t>
  </si>
  <si>
    <t>Clarks Junction</t>
  </si>
  <si>
    <t>Collinswood</t>
  </si>
  <si>
    <t>Company Bay</t>
  </si>
  <si>
    <t>Concord</t>
  </si>
  <si>
    <t>Corstorphine</t>
  </si>
  <si>
    <t>Dalmore</t>
  </si>
  <si>
    <t>Deborah Bay</t>
  </si>
  <si>
    <t>DUNEDIN</t>
  </si>
  <si>
    <t>East Taieri</t>
  </si>
  <si>
    <t>Evansdale</t>
  </si>
  <si>
    <t>Fairfield</t>
  </si>
  <si>
    <t>Gills Corner</t>
  </si>
  <si>
    <t>Glenleith</t>
  </si>
  <si>
    <t>Green Island</t>
  </si>
  <si>
    <t>Halfway Bush</t>
  </si>
  <si>
    <t>Harington Point</t>
  </si>
  <si>
    <t>Harveys Flat</t>
  </si>
  <si>
    <t>Harwood</t>
  </si>
  <si>
    <t>Hawksbury Bush</t>
  </si>
  <si>
    <t>Helensburgh</t>
  </si>
  <si>
    <t>Henley</t>
  </si>
  <si>
    <t>Heyward Point</t>
  </si>
  <si>
    <t>Highcliff</t>
  </si>
  <si>
    <t>Hindon</t>
  </si>
  <si>
    <t>Hoopers Inlet</t>
  </si>
  <si>
    <t>Hyde</t>
  </si>
  <si>
    <t>Janefield</t>
  </si>
  <si>
    <t>Kaikorai</t>
  </si>
  <si>
    <t>Karitane</t>
  </si>
  <si>
    <t>Kenmure</t>
  </si>
  <si>
    <t>Kensington</t>
  </si>
  <si>
    <t>Kew</t>
  </si>
  <si>
    <t>Kuri Bush</t>
  </si>
  <si>
    <t>Lee Stream</t>
  </si>
  <si>
    <t>Leith Valley</t>
  </si>
  <si>
    <t>Liberton</t>
  </si>
  <si>
    <t>Long Beach</t>
  </si>
  <si>
    <t>Lower Portobello</t>
  </si>
  <si>
    <t>Macandrew Bay</t>
  </si>
  <si>
    <t>Maia</t>
  </si>
  <si>
    <t>Maori Hill</t>
  </si>
  <si>
    <t>Maryhill</t>
  </si>
  <si>
    <t>Matarae</t>
  </si>
  <si>
    <t>Maungatua</t>
  </si>
  <si>
    <t>Merton</t>
  </si>
  <si>
    <t>Michies Crossing</t>
  </si>
  <si>
    <t>Middlemarch</t>
  </si>
  <si>
    <t>Mihiwaka</t>
  </si>
  <si>
    <t>Momona</t>
  </si>
  <si>
    <t>Mornington</t>
  </si>
  <si>
    <t>MOSGIEL</t>
  </si>
  <si>
    <t>Mount Allan</t>
  </si>
  <si>
    <t>Mount Cargill</t>
  </si>
  <si>
    <t>Mount Mera</t>
  </si>
  <si>
    <t>Mount Stoker</t>
  </si>
  <si>
    <t>Musselburgh</t>
  </si>
  <si>
    <t>Ngapuna</t>
  </si>
  <si>
    <t>Normanby</t>
  </si>
  <si>
    <t>North Dunedin</t>
  </si>
  <si>
    <t>North East Valley</t>
  </si>
  <si>
    <t>North Taieri</t>
  </si>
  <si>
    <t>Ocean Grove</t>
  </si>
  <si>
    <t>Omimi</t>
  </si>
  <si>
    <t>Opoho</t>
  </si>
  <si>
    <t>Orokonui</t>
  </si>
  <si>
    <t>Osborne</t>
  </si>
  <si>
    <t>Otakou</t>
  </si>
  <si>
    <t>Otokia</t>
  </si>
  <si>
    <t>Outram</t>
  </si>
  <si>
    <t>Owhiro</t>
  </si>
  <si>
    <t>Pigeon Flat</t>
  </si>
  <si>
    <t>Pine Hill</t>
  </si>
  <si>
    <t>Port Chalmers</t>
  </si>
  <si>
    <t>Portobello</t>
  </si>
  <si>
    <t>Pukehiki</t>
  </si>
  <si>
    <t>Pukerangi</t>
  </si>
  <si>
    <t>Puketeraki</t>
  </si>
  <si>
    <t>Ravensbourne</t>
  </si>
  <si>
    <t>Rock and Pillar</t>
  </si>
  <si>
    <t>Roseneath</t>
  </si>
  <si>
    <t>Roslyn</t>
  </si>
  <si>
    <t>Saddle Hill</t>
  </si>
  <si>
    <t>Saint Clair</t>
  </si>
  <si>
    <t>Saint Kilda</t>
  </si>
  <si>
    <t>Saint Leonards</t>
  </si>
  <si>
    <t>Sandymount</t>
  </si>
  <si>
    <t>Sawyers Bay</t>
  </si>
  <si>
    <t>Scroggs Hill</t>
  </si>
  <si>
    <t>Seacliff</t>
  </si>
  <si>
    <t>Shannon</t>
  </si>
  <si>
    <t>Shiel Hill</t>
  </si>
  <si>
    <t>South Dunedin</t>
  </si>
  <si>
    <t>Sunnyvale</t>
  </si>
  <si>
    <t>Sunshine</t>
  </si>
  <si>
    <t>Sutton</t>
  </si>
  <si>
    <t>Tainui</t>
  </si>
  <si>
    <t>Tara Hills</t>
  </si>
  <si>
    <t>Te Matai</t>
  </si>
  <si>
    <t>Te Ngaru</t>
  </si>
  <si>
    <t>The Cove</t>
  </si>
  <si>
    <t>Tiroiti</t>
  </si>
  <si>
    <t>Tumai</t>
  </si>
  <si>
    <t>Upper Junction</t>
  </si>
  <si>
    <t>Upper Waitati</t>
  </si>
  <si>
    <t>Vauxhall</t>
  </si>
  <si>
    <t>Waikouaiti</t>
  </si>
  <si>
    <t>Waitati</t>
  </si>
  <si>
    <t>Wakari</t>
  </si>
  <si>
    <t>Waldronville</t>
  </si>
  <si>
    <t>Warrington</t>
  </si>
  <si>
    <t>Waverley</t>
  </si>
  <si>
    <t>Westwood</t>
  </si>
  <si>
    <t>Whare Flat</t>
  </si>
  <si>
    <t>Wingatui</t>
  </si>
  <si>
    <t>Woodhaugh</t>
  </si>
  <si>
    <t>Woodside</t>
  </si>
  <si>
    <t>Wyllies Crossing</t>
  </si>
  <si>
    <t>Ahipara</t>
  </si>
  <si>
    <t>NL</t>
  </si>
  <si>
    <t>Akatere</t>
  </si>
  <si>
    <t>Akerama</t>
  </si>
  <si>
    <t>Aputerewa</t>
  </si>
  <si>
    <t>Aurere</t>
  </si>
  <si>
    <t>Awanui</t>
  </si>
  <si>
    <t>Awaroa</t>
  </si>
  <si>
    <t>Awarua</t>
  </si>
  <si>
    <t>Back River</t>
  </si>
  <si>
    <t>Broadwood</t>
  </si>
  <si>
    <t>Cable Bay</t>
  </si>
  <si>
    <t>Cape Reinga</t>
  </si>
  <si>
    <t>Coopers Beach</t>
  </si>
  <si>
    <t>Diggers Valley</t>
  </si>
  <si>
    <t>Fairburn</t>
  </si>
  <si>
    <t>Fern Flat</t>
  </si>
  <si>
    <t>Frenchmans Swamp</t>
  </si>
  <si>
    <t>Haruru</t>
  </si>
  <si>
    <t>Herekino</t>
  </si>
  <si>
    <t>Hihi</t>
  </si>
  <si>
    <t>Honeymoon Valley</t>
  </si>
  <si>
    <t>Horeke</t>
  </si>
  <si>
    <t>Houhora</t>
  </si>
  <si>
    <t>Houhora Heads</t>
  </si>
  <si>
    <t>Hupara</t>
  </si>
  <si>
    <t>Ivydale</t>
  </si>
  <si>
    <t>Kaeo</t>
  </si>
  <si>
    <t>Kahikatoa</t>
  </si>
  <si>
    <t>Kahoe</t>
  </si>
  <si>
    <t>Kaiaka</t>
  </si>
  <si>
    <t>Kaikohe</t>
  </si>
  <si>
    <t>Kaikou</t>
  </si>
  <si>
    <t>Kaimaumau</t>
  </si>
  <si>
    <t>Kaingaroa</t>
  </si>
  <si>
    <t>Kaitaia</t>
  </si>
  <si>
    <t>Kapiro</t>
  </si>
  <si>
    <t>Kapowairua</t>
  </si>
  <si>
    <t>Karatia (Thoms Landing)</t>
  </si>
  <si>
    <t>Kareponia</t>
  </si>
  <si>
    <t>Karetu</t>
  </si>
  <si>
    <t>Karuhiruhi</t>
  </si>
  <si>
    <t>Kawakawa</t>
  </si>
  <si>
    <t>Kawerua</t>
  </si>
  <si>
    <t>Kawiti</t>
  </si>
  <si>
    <t>Kenana</t>
  </si>
  <si>
    <t>Kerikeri</t>
  </si>
  <si>
    <t>Kerikeri Inlet</t>
  </si>
  <si>
    <t>Kirioke</t>
  </si>
  <si>
    <t>Kohukohu</t>
  </si>
  <si>
    <t>Kohumaru</t>
  </si>
  <si>
    <t>Koutu</t>
  </si>
  <si>
    <t>Lake Ohia</t>
  </si>
  <si>
    <t>Lake Omapere</t>
  </si>
  <si>
    <t>Lower Waihou</t>
  </si>
  <si>
    <t>Mahinepua</t>
  </si>
  <si>
    <t>Manawaora</t>
  </si>
  <si>
    <t>Mangamuka</t>
  </si>
  <si>
    <t>Mangamuka Bridge</t>
  </si>
  <si>
    <t>Mangapa</t>
  </si>
  <si>
    <t>Mangataiore</t>
  </si>
  <si>
    <t>Mangataipa</t>
  </si>
  <si>
    <t>Mangataraire</t>
  </si>
  <si>
    <t>Mangatoetoe</t>
  </si>
  <si>
    <t>Mangawhero</t>
  </si>
  <si>
    <t>Mangonui</t>
  </si>
  <si>
    <t>Mangungu</t>
  </si>
  <si>
    <t>Manukau</t>
  </si>
  <si>
    <t>Marlow</t>
  </si>
  <si>
    <t>Maromaku</t>
  </si>
  <si>
    <t>Mata</t>
  </si>
  <si>
    <t>Matangirau</t>
  </si>
  <si>
    <t>Mataraua</t>
  </si>
  <si>
    <t>Matauri Bay</t>
  </si>
  <si>
    <t>Matawaia</t>
  </si>
  <si>
    <t>Matawhera</t>
  </si>
  <si>
    <t>Matihetihe</t>
  </si>
  <si>
    <t>Merita</t>
  </si>
  <si>
    <t>Mitimiti</t>
  </si>
  <si>
    <t>Moehau</t>
  </si>
  <si>
    <t>Moerewa</t>
  </si>
  <si>
    <t>Mohuiti</t>
  </si>
  <si>
    <t>Motatau</t>
  </si>
  <si>
    <t>Motukaraka</t>
  </si>
  <si>
    <t>Motukauri</t>
  </si>
  <si>
    <t>Motutangi</t>
  </si>
  <si>
    <t>Motuti</t>
  </si>
  <si>
    <t>Motutoa</t>
  </si>
  <si>
    <t>Ngaiotonga</t>
  </si>
  <si>
    <t>Ngapipito</t>
  </si>
  <si>
    <t>Ngapuhi</t>
  </si>
  <si>
    <t>Ngataki</t>
  </si>
  <si>
    <t>Ngatiwhetu</t>
  </si>
  <si>
    <t>Ngawha</t>
  </si>
  <si>
    <t>Ngawha Springs</t>
  </si>
  <si>
    <t>Ohaeawai</t>
  </si>
  <si>
    <t>Ohuri</t>
  </si>
  <si>
    <t>Okahu</t>
  </si>
  <si>
    <t>Okaihau</t>
  </si>
  <si>
    <t>Okaka</t>
  </si>
  <si>
    <t>Okiato</t>
  </si>
  <si>
    <t>Omahuta</t>
  </si>
  <si>
    <t>Omanaia</t>
  </si>
  <si>
    <t>Omapere</t>
  </si>
  <si>
    <t>Omaunu</t>
  </si>
  <si>
    <t>Onoke</t>
  </si>
  <si>
    <t>Opahi</t>
  </si>
  <si>
    <t>Opara</t>
  </si>
  <si>
    <t>Opononi</t>
  </si>
  <si>
    <t>Opua</t>
  </si>
  <si>
    <t>Oraora</t>
  </si>
  <si>
    <t>Orauta</t>
  </si>
  <si>
    <t>Orawau</t>
  </si>
  <si>
    <t>Orira</t>
  </si>
  <si>
    <t>Oromahoe</t>
  </si>
  <si>
    <t>Orongo Bay</t>
  </si>
  <si>
    <t>Orotere</t>
  </si>
  <si>
    <t>Oruaiti</t>
  </si>
  <si>
    <t>Oruru</t>
  </si>
  <si>
    <t>Otaha</t>
  </si>
  <si>
    <t>Otangaroa</t>
  </si>
  <si>
    <t>Otao</t>
  </si>
  <si>
    <t>Otaua</t>
  </si>
  <si>
    <t>Otehei Bay</t>
  </si>
  <si>
    <t>Otiria</t>
  </si>
  <si>
    <t>Otoroa</t>
  </si>
  <si>
    <t>Oturu</t>
  </si>
  <si>
    <t>Oue</t>
  </si>
  <si>
    <t>Owhata</t>
  </si>
  <si>
    <t>Paiaka</t>
  </si>
  <si>
    <t>Paihia</t>
  </si>
  <si>
    <t>Pakanae</t>
  </si>
  <si>
    <t>Pakaraka</t>
  </si>
  <si>
    <t>Pamapuria</t>
  </si>
  <si>
    <t>Pandora</t>
  </si>
  <si>
    <t>Panguru</t>
  </si>
  <si>
    <t>Paparore</t>
  </si>
  <si>
    <t>Paponga</t>
  </si>
  <si>
    <t>Paranui</t>
  </si>
  <si>
    <t>Parapara</t>
  </si>
  <si>
    <t>Parekura Bay</t>
  </si>
  <si>
    <t>Paroa Bay</t>
  </si>
  <si>
    <t>Paroanui</t>
  </si>
  <si>
    <t>Paua</t>
  </si>
  <si>
    <t>Pawarenga</t>
  </si>
  <si>
    <t>Pekerau</t>
  </si>
  <si>
    <t>Peria</t>
  </si>
  <si>
    <t>Pokapu</t>
  </si>
  <si>
    <t>Pokere</t>
  </si>
  <si>
    <t>Puhata</t>
  </si>
  <si>
    <t>Puhau</t>
  </si>
  <si>
    <t>Pukemiro</t>
  </si>
  <si>
    <t>Pukenui</t>
  </si>
  <si>
    <t>Pukepoto</t>
  </si>
  <si>
    <t>Puketona</t>
  </si>
  <si>
    <t>Punakitere</t>
  </si>
  <si>
    <t>Punakitere Valley</t>
  </si>
  <si>
    <t>Punehu</t>
  </si>
  <si>
    <t>Pungaere</t>
  </si>
  <si>
    <t>Pupuke</t>
  </si>
  <si>
    <t>Purerua</t>
  </si>
  <si>
    <t>Rahiri</t>
  </si>
  <si>
    <t>Raio</t>
  </si>
  <si>
    <t>Rakautao</t>
  </si>
  <si>
    <t>Rangi Point</t>
  </si>
  <si>
    <t>Rangiahua</t>
  </si>
  <si>
    <t>Rangiora</t>
  </si>
  <si>
    <t>Rangiputa</t>
  </si>
  <si>
    <t>Rangitihi</t>
  </si>
  <si>
    <t>Rangitoto</t>
  </si>
  <si>
    <t>Rawene</t>
  </si>
  <si>
    <t>Rawhia</t>
  </si>
  <si>
    <t>Rawhiti</t>
  </si>
  <si>
    <t>Reena</t>
  </si>
  <si>
    <t>Remuera Settlement</t>
  </si>
  <si>
    <t>Roma</t>
  </si>
  <si>
    <t>Rotokakahi</t>
  </si>
  <si>
    <t>Ruapekapeka</t>
  </si>
  <si>
    <t>Ruaroa</t>
  </si>
  <si>
    <t>Runaruna</t>
  </si>
  <si>
    <t>Russell</t>
  </si>
  <si>
    <t>Saies</t>
  </si>
  <si>
    <t>Sweetwater</t>
  </si>
  <si>
    <t>Taemaro</t>
  </si>
  <si>
    <t>Taheke</t>
  </si>
  <si>
    <t>Taikirau</t>
  </si>
  <si>
    <t>Taipa</t>
  </si>
  <si>
    <t>Takahue</t>
  </si>
  <si>
    <t>Takou Bay</t>
  </si>
  <si>
    <t>Tangoake</t>
  </si>
  <si>
    <t>Tapuhi</t>
  </si>
  <si>
    <t>Tapuwae</t>
  </si>
  <si>
    <t>Taronui Bay</t>
  </si>
  <si>
    <t>Taumarere</t>
  </si>
  <si>
    <t>Taupo Bay</t>
  </si>
  <si>
    <t>Tauranga Bay</t>
  </si>
  <si>
    <t>Tauranga Valley</t>
  </si>
  <si>
    <t>Tautoro</t>
  </si>
  <si>
    <t>Te Ahuahu</t>
  </si>
  <si>
    <t>Te Hapua</t>
  </si>
  <si>
    <t>Te Haumi</t>
  </si>
  <si>
    <t>Te Huahua</t>
  </si>
  <si>
    <t>Te Huia</t>
  </si>
  <si>
    <t>Te Iringa</t>
  </si>
  <si>
    <t>Te Kao</t>
  </si>
  <si>
    <t>Te Karae</t>
  </si>
  <si>
    <t>Te Karaka</t>
  </si>
  <si>
    <t>Te Ngaere</t>
  </si>
  <si>
    <t>Te Paki</t>
  </si>
  <si>
    <t>Te Puhi</t>
  </si>
  <si>
    <t>Te Raupo</t>
  </si>
  <si>
    <t>Te Rore</t>
  </si>
  <si>
    <t>Te Tii</t>
  </si>
  <si>
    <t>Te Whau</t>
  </si>
  <si>
    <t>Tepene</t>
  </si>
  <si>
    <t>Three Bridges</t>
  </si>
  <si>
    <t>Toatoa</t>
  </si>
  <si>
    <t>Tokerau Beach</t>
  </si>
  <si>
    <t>Totara North</t>
  </si>
  <si>
    <t>Totoare</t>
  </si>
  <si>
    <t>Towai</t>
  </si>
  <si>
    <t>Tuhipa</t>
  </si>
  <si>
    <t>Tutekehua</t>
  </si>
  <si>
    <t>Umawera</t>
  </si>
  <si>
    <t>Unahi</t>
  </si>
  <si>
    <t>Upokorau</t>
  </si>
  <si>
    <t>Urungaio</t>
  </si>
  <si>
    <t>Utakura</t>
  </si>
  <si>
    <t>Victoria Valley</t>
  </si>
  <si>
    <t>Waiare</t>
  </si>
  <si>
    <t>Waihaha</t>
  </si>
  <si>
    <t>Waihapa</t>
  </si>
  <si>
    <t>Waiharara</t>
  </si>
  <si>
    <t>Waihopo</t>
  </si>
  <si>
    <t>Waihou Valley</t>
  </si>
  <si>
    <t>Waihuka</t>
  </si>
  <si>
    <t>Waikare</t>
  </si>
  <si>
    <t>Waima</t>
  </si>
  <si>
    <t>Waima Valley</t>
  </si>
  <si>
    <t>Waimamaku</t>
  </si>
  <si>
    <t>Waimanoni</t>
  </si>
  <si>
    <t>Waimate North</t>
  </si>
  <si>
    <t>Wainui Junction</t>
  </si>
  <si>
    <t>Waiomio</t>
  </si>
  <si>
    <t>Waiotehue</t>
  </si>
  <si>
    <t>Waiotemarama</t>
  </si>
  <si>
    <t>Waipapa</t>
  </si>
  <si>
    <t>Waipapakauri</t>
  </si>
  <si>
    <t>Waipapakauri Beach</t>
  </si>
  <si>
    <t>Waiparera</t>
  </si>
  <si>
    <t>Waireia</t>
  </si>
  <si>
    <t>Wairere</t>
  </si>
  <si>
    <t>Waitangi</t>
  </si>
  <si>
    <t>Waitapu</t>
  </si>
  <si>
    <t>Waitaruke</t>
  </si>
  <si>
    <t>Waitetoki</t>
  </si>
  <si>
    <t>Waitiki Landing</t>
  </si>
  <si>
    <t>Wekaweka</t>
  </si>
  <si>
    <t>Whangae</t>
  </si>
  <si>
    <t>Whangamumu</t>
  </si>
  <si>
    <t>Whangape</t>
  </si>
  <si>
    <t>Whangaroa</t>
  </si>
  <si>
    <t>Whatuwhiwhi</t>
  </si>
  <si>
    <t>Whirinaki</t>
  </si>
  <si>
    <t>Aka Aka</t>
  </si>
  <si>
    <t>Ararimu</t>
  </si>
  <si>
    <t>Awhitu</t>
  </si>
  <si>
    <t>Awhitu Central</t>
  </si>
  <si>
    <t>Big Bay</t>
  </si>
  <si>
    <t>Bombay</t>
  </si>
  <si>
    <t>Buckland</t>
  </si>
  <si>
    <t>Clarks Beach</t>
  </si>
  <si>
    <t>Elletts Beach</t>
  </si>
  <si>
    <t>Glen Murray</t>
  </si>
  <si>
    <t>Glenbrook</t>
  </si>
  <si>
    <t>Glenbrook Beach</t>
  </si>
  <si>
    <t>Grahams Beach</t>
  </si>
  <si>
    <t>Happy Valley</t>
  </si>
  <si>
    <t>Harrisville</t>
  </si>
  <si>
    <t>Helvetia</t>
  </si>
  <si>
    <t>Hunua</t>
  </si>
  <si>
    <t>Kaawa</t>
  </si>
  <si>
    <t>Kaiaua</t>
  </si>
  <si>
    <t>Karaka</t>
  </si>
  <si>
    <t>Karioitahi</t>
  </si>
  <si>
    <t>Kellyville</t>
  </si>
  <si>
    <t>Kingseat</t>
  </si>
  <si>
    <t>Kohekohe</t>
  </si>
  <si>
    <t>Limestone Downs</t>
  </si>
  <si>
    <t>Maioro</t>
  </si>
  <si>
    <t>Mangatangi</t>
  </si>
  <si>
    <t>Mangatawhiri</t>
  </si>
  <si>
    <t>Matakawau</t>
  </si>
  <si>
    <t>Mauku</t>
  </si>
  <si>
    <t>Mercer</t>
  </si>
  <si>
    <t>Mission Bush</t>
  </si>
  <si>
    <t>Moumoukai</t>
  </si>
  <si>
    <t>Naike</t>
  </si>
  <si>
    <t>Onewhero</t>
  </si>
  <si>
    <t>Opuatia</t>
  </si>
  <si>
    <t>Orton</t>
  </si>
  <si>
    <t>Orua Bay</t>
  </si>
  <si>
    <t>Paerata</t>
  </si>
  <si>
    <t>Paparata</t>
  </si>
  <si>
    <t>Paparimu</t>
  </si>
  <si>
    <t>Patumahoe</t>
  </si>
  <si>
    <t>Pokeno</t>
  </si>
  <si>
    <t>Pollok</t>
  </si>
  <si>
    <t>Ponga</t>
  </si>
  <si>
    <t>Port Waikato</t>
  </si>
  <si>
    <t>Pukekawa</t>
  </si>
  <si>
    <t>Pukekohe</t>
  </si>
  <si>
    <t>Pukekohe East</t>
  </si>
  <si>
    <t>Pukeoware</t>
  </si>
  <si>
    <t>Puni</t>
  </si>
  <si>
    <t>Ramarama</t>
  </si>
  <si>
    <t>Seagrove</t>
  </si>
  <si>
    <t>Sedgebrook</t>
  </si>
  <si>
    <t>Tauranganui</t>
  </si>
  <si>
    <t>Taurangaruru</t>
  </si>
  <si>
    <t>Te Hihi</t>
  </si>
  <si>
    <t>Te Kohanga</t>
  </si>
  <si>
    <t>Te Toro</t>
  </si>
  <si>
    <t>Tuakau</t>
  </si>
  <si>
    <t>Waiau Beach</t>
  </si>
  <si>
    <t>Waiau Pa</t>
  </si>
  <si>
    <t>Waikaretu</t>
  </si>
  <si>
    <t>Waipipi</t>
  </si>
  <si>
    <t>Wairamarama</t>
  </si>
  <si>
    <t>Waiuku</t>
  </si>
  <si>
    <t>Wattle Bay</t>
  </si>
  <si>
    <t>Whangarata</t>
  </si>
  <si>
    <t>Whiriwhiri</t>
  </si>
  <si>
    <t>Woodleigh</t>
  </si>
  <si>
    <t>Aorangi</t>
  </si>
  <si>
    <t>Arero</t>
  </si>
  <si>
    <t>Awapuni</t>
  </si>
  <si>
    <t>Awatere</t>
  </si>
  <si>
    <t>GISBORNE</t>
  </si>
  <si>
    <t>Hangaroa</t>
  </si>
  <si>
    <t>Hauiti</t>
  </si>
  <si>
    <t>Hautanoa</t>
  </si>
  <si>
    <t>Hexton</t>
  </si>
  <si>
    <t>Hicks Bay</t>
  </si>
  <si>
    <t>Hikuwai</t>
  </si>
  <si>
    <t>Hiruharama</t>
  </si>
  <si>
    <t>Horoera</t>
  </si>
  <si>
    <t>Huiarua</t>
  </si>
  <si>
    <t>Ihungia</t>
  </si>
  <si>
    <t>Kaitaratahi</t>
  </si>
  <si>
    <t>Kaiti</t>
  </si>
  <si>
    <t>Kakariki</t>
  </si>
  <si>
    <t>Kanakanaia</t>
  </si>
  <si>
    <t>Keretu</t>
  </si>
  <si>
    <t>Kopuaroa</t>
  </si>
  <si>
    <t>Koranga</t>
  </si>
  <si>
    <t>Mahora</t>
  </si>
  <si>
    <t>Makaraka</t>
  </si>
  <si>
    <t>Makauri</t>
  </si>
  <si>
    <t>Mangapapa</t>
  </si>
  <si>
    <t>Mangatuna</t>
  </si>
  <si>
    <t>Manutuke</t>
  </si>
  <si>
    <t>Maraehara</t>
  </si>
  <si>
    <t>Maraetaha</t>
  </si>
  <si>
    <t>Matawai</t>
  </si>
  <si>
    <t>Matawhero</t>
  </si>
  <si>
    <t>Motu</t>
  </si>
  <si>
    <t>Moutohora</t>
  </si>
  <si>
    <t>Muriwai</t>
  </si>
  <si>
    <t>Ngatapa</t>
  </si>
  <si>
    <t>Ohineakai</t>
  </si>
  <si>
    <t>Ongaruru</t>
  </si>
  <si>
    <t>Ormond</t>
  </si>
  <si>
    <t>Otirangi</t>
  </si>
  <si>
    <t>Otoko</t>
  </si>
  <si>
    <t>Outer Kaiti</t>
  </si>
  <si>
    <t>Papawera</t>
  </si>
  <si>
    <t>Paremata</t>
  </si>
  <si>
    <t>Patutahi</t>
  </si>
  <si>
    <t>Pehiri</t>
  </si>
  <si>
    <t>Pohatukura</t>
  </si>
  <si>
    <t>Port Awanui</t>
  </si>
  <si>
    <t>Potaka</t>
  </si>
  <si>
    <t>Puha</t>
  </si>
  <si>
    <t>Rakauroa</t>
  </si>
  <si>
    <t>Rangitukia</t>
  </si>
  <si>
    <t>Reporua</t>
  </si>
  <si>
    <t>Rere</t>
  </si>
  <si>
    <t>Rotokautuku</t>
  </si>
  <si>
    <t>Ruatoria</t>
  </si>
  <si>
    <t>Tahunga</t>
  </si>
  <si>
    <t>Takamore</t>
  </si>
  <si>
    <t>Tamarau</t>
  </si>
  <si>
    <t>Tatapouri</t>
  </si>
  <si>
    <t>Tauwhareparae</t>
  </si>
  <si>
    <t>Te Araroa</t>
  </si>
  <si>
    <t>Te Ariuru</t>
  </si>
  <si>
    <t>Te Hapara</t>
  </si>
  <si>
    <t>Te Puia Springs</t>
  </si>
  <si>
    <t>Te Puka</t>
  </si>
  <si>
    <t>Te Rerengaotukiriahi</t>
  </si>
  <si>
    <t>Te Waipuna</t>
  </si>
  <si>
    <t>The Five Bridges</t>
  </si>
  <si>
    <t>Tikitiki</t>
  </si>
  <si>
    <t>Tiniroto</t>
  </si>
  <si>
    <t>Tokata</t>
  </si>
  <si>
    <t>Tuatini</t>
  </si>
  <si>
    <t>Tuparoa</t>
  </si>
  <si>
    <t>Waerengaahika</t>
  </si>
  <si>
    <t>Waerengaokuri</t>
  </si>
  <si>
    <t>Waihirere</t>
  </si>
  <si>
    <t>Waihoa</t>
  </si>
  <si>
    <t>Waimata</t>
  </si>
  <si>
    <t>Waingake</t>
  </si>
  <si>
    <t>Waiomatatini</t>
  </si>
  <si>
    <t>Waipaoa</t>
  </si>
  <si>
    <t>Waipiro Bay</t>
  </si>
  <si>
    <t>Wairoa</t>
  </si>
  <si>
    <t>Waituhi</t>
  </si>
  <si>
    <t>Whakaangiangi</t>
  </si>
  <si>
    <t>Whakapourangi</t>
  </si>
  <si>
    <t>Whakawhitira</t>
  </si>
  <si>
    <t>Whangara</t>
  </si>
  <si>
    <t>Wharekaka</t>
  </si>
  <si>
    <t>Wharekopae</t>
  </si>
  <si>
    <t>Whareponga</t>
  </si>
  <si>
    <t>Wharerata</t>
  </si>
  <si>
    <t>Whatatutu</t>
  </si>
  <si>
    <t>Whataupoko</t>
  </si>
  <si>
    <t>Arthurton</t>
  </si>
  <si>
    <t>IN</t>
  </si>
  <si>
    <t>Benio</t>
  </si>
  <si>
    <t>Charlton</t>
  </si>
  <si>
    <t>Chatton</t>
  </si>
  <si>
    <t>Chatton North</t>
  </si>
  <si>
    <t>Croydon</t>
  </si>
  <si>
    <t>East Chatton</t>
  </si>
  <si>
    <t>East Gore</t>
  </si>
  <si>
    <t>Ferndale</t>
  </si>
  <si>
    <t>Flemming</t>
  </si>
  <si>
    <t>GORE</t>
  </si>
  <si>
    <t>Greenvale</t>
  </si>
  <si>
    <t>Kaiwera</t>
  </si>
  <si>
    <t>Knapdale</t>
  </si>
  <si>
    <t>Maitland</t>
  </si>
  <si>
    <t>Mandeville</t>
  </si>
  <si>
    <t>Mataura</t>
  </si>
  <si>
    <t>McNab</t>
  </si>
  <si>
    <t>Merino Downs</t>
  </si>
  <si>
    <t>Otama</t>
  </si>
  <si>
    <t>Otamita</t>
  </si>
  <si>
    <t>Otaraia</t>
  </si>
  <si>
    <t>Otikerama</t>
  </si>
  <si>
    <t>Pukerau</t>
  </si>
  <si>
    <t>Te Kiteroa</t>
  </si>
  <si>
    <t>Upper Charlton</t>
  </si>
  <si>
    <t>Waiarikiki</t>
  </si>
  <si>
    <t>Waikaka</t>
  </si>
  <si>
    <t>Waikaka Valley</t>
  </si>
  <si>
    <t>Waikana</t>
  </si>
  <si>
    <t>Waimumu</t>
  </si>
  <si>
    <t>Waitane</t>
  </si>
  <si>
    <t>Wendon</t>
  </si>
  <si>
    <t>Wendon Valley</t>
  </si>
  <si>
    <t>Whiterigg</t>
  </si>
  <si>
    <t>Willowbank</t>
  </si>
  <si>
    <t>Ahaura</t>
  </si>
  <si>
    <t>Aratika</t>
  </si>
  <si>
    <t>Atarau</t>
  </si>
  <si>
    <t>Barrytown</t>
  </si>
  <si>
    <t>Bell Hill</t>
  </si>
  <si>
    <t>Blackball</t>
  </si>
  <si>
    <t>Blaketown</t>
  </si>
  <si>
    <t>Boddytown</t>
  </si>
  <si>
    <t>Brunner</t>
  </si>
  <si>
    <t>Camerons</t>
  </si>
  <si>
    <t>Cobden</t>
  </si>
  <si>
    <t>Craigieburn</t>
  </si>
  <si>
    <t>Dobson</t>
  </si>
  <si>
    <t>Dunganville</t>
  </si>
  <si>
    <t>Dunollie</t>
  </si>
  <si>
    <t>Greenstone (Pounamu)</t>
  </si>
  <si>
    <t>Greigs</t>
  </si>
  <si>
    <t>Greymouth</t>
  </si>
  <si>
    <t>Haupiri</t>
  </si>
  <si>
    <t>Hohonu</t>
  </si>
  <si>
    <t>Inchbonnie</t>
  </si>
  <si>
    <t>Kaiata</t>
  </si>
  <si>
    <t>Kaimata</t>
  </si>
  <si>
    <t>Kamaka</t>
  </si>
  <si>
    <t>Kokiri</t>
  </si>
  <si>
    <t>Kopara</t>
  </si>
  <si>
    <t>Kotuku</t>
  </si>
  <si>
    <t>Marsden</t>
  </si>
  <si>
    <t>Matai</t>
  </si>
  <si>
    <t>Mitchells</t>
  </si>
  <si>
    <t>Moana</t>
  </si>
  <si>
    <t>Nelson Creek</t>
  </si>
  <si>
    <t>Ngahere</t>
  </si>
  <si>
    <t>Nobles</t>
  </si>
  <si>
    <t>Notown</t>
  </si>
  <si>
    <t>Omoto</t>
  </si>
  <si>
    <t>Paroa</t>
  </si>
  <si>
    <t>Poerua</t>
  </si>
  <si>
    <t>Rapahoe</t>
  </si>
  <si>
    <t>Raupo</t>
  </si>
  <si>
    <t>Red Jacks</t>
  </si>
  <si>
    <t>Rewanui</t>
  </si>
  <si>
    <t>Roa</t>
  </si>
  <si>
    <t>Rotomanu</t>
  </si>
  <si>
    <t>Runanga</t>
  </si>
  <si>
    <t>Ruru</t>
  </si>
  <si>
    <t>Rutherglen</t>
  </si>
  <si>
    <t>Shantytown</t>
  </si>
  <si>
    <t>Slaty Creek</t>
  </si>
  <si>
    <t>South Beach</t>
  </si>
  <si>
    <t>Stillwater</t>
  </si>
  <si>
    <t>Taramakau</t>
  </si>
  <si>
    <t>Taylorville</t>
  </si>
  <si>
    <t>Te Kinga</t>
  </si>
  <si>
    <t>Totara Flat</t>
  </si>
  <si>
    <t>Waipuna</t>
  </si>
  <si>
    <t>Wharemoa</t>
  </si>
  <si>
    <t>Claudelands</t>
  </si>
  <si>
    <t>HN</t>
  </si>
  <si>
    <t>Frankton</t>
  </si>
  <si>
    <t>HAMILTON</t>
  </si>
  <si>
    <t>Hamilton East</t>
  </si>
  <si>
    <t>Hamilton West</t>
  </si>
  <si>
    <t>Melville</t>
  </si>
  <si>
    <t>Rototuna</t>
  </si>
  <si>
    <t>Te Rapa</t>
  </si>
  <si>
    <t>Akina</t>
  </si>
  <si>
    <t>Camberley</t>
  </si>
  <si>
    <t>Clive</t>
  </si>
  <si>
    <t>Dartmoor</t>
  </si>
  <si>
    <t>Eskdale</t>
  </si>
  <si>
    <t>Fernhill</t>
  </si>
  <si>
    <t>Flaxmere</t>
  </si>
  <si>
    <t>Frimley</t>
  </si>
  <si>
    <t>HASTINGS</t>
  </si>
  <si>
    <t>Haumoana</t>
  </si>
  <si>
    <t>Havelock North</t>
  </si>
  <si>
    <t>Kahika</t>
  </si>
  <si>
    <t>Karamu</t>
  </si>
  <si>
    <t>Kereru</t>
  </si>
  <si>
    <t>Kohupatiki</t>
  </si>
  <si>
    <t>Kouturoa</t>
  </si>
  <si>
    <t>Kuripapango</t>
  </si>
  <si>
    <t>Longlands</t>
  </si>
  <si>
    <t>Mangateretere</t>
  </si>
  <si>
    <t>Maraekakaho</t>
  </si>
  <si>
    <t>Mayfair</t>
  </si>
  <si>
    <t>Moteo</t>
  </si>
  <si>
    <t>Ocean Beach</t>
  </si>
  <si>
    <t>Ohingaora</t>
  </si>
  <si>
    <t>Ohurakura</t>
  </si>
  <si>
    <t>Omahu</t>
  </si>
  <si>
    <t>Otamauri</t>
  </si>
  <si>
    <t>Pakipaki</t>
  </si>
  <si>
    <t>Pakowhai</t>
  </si>
  <si>
    <t>Parkvale</t>
  </si>
  <si>
    <t>Patoka</t>
  </si>
  <si>
    <t>Poukawa</t>
  </si>
  <si>
    <t>Pukahu</t>
  </si>
  <si>
    <t>Puketapu</t>
  </si>
  <si>
    <t>Puketitiri</t>
  </si>
  <si>
    <t>Putorino</t>
  </si>
  <si>
    <t>Raureka</t>
  </si>
  <si>
    <t>Rissington</t>
  </si>
  <si>
    <t>Sherenden</t>
  </si>
  <si>
    <t>Tahuwera</t>
  </si>
  <si>
    <t>Tangoio</t>
  </si>
  <si>
    <t>Tarawera</t>
  </si>
  <si>
    <t>Te Aute</t>
  </si>
  <si>
    <t>Te Awanga</t>
  </si>
  <si>
    <t>Te Haroto</t>
  </si>
  <si>
    <t>Te Hauke</t>
  </si>
  <si>
    <t>Te Pohue</t>
  </si>
  <si>
    <t>Tomoana</t>
  </si>
  <si>
    <t>Tutira</t>
  </si>
  <si>
    <t>Twyford</t>
  </si>
  <si>
    <t>Waikoau</t>
  </si>
  <si>
    <t>Waimarama</t>
  </si>
  <si>
    <t>Waiohiki</t>
  </si>
  <si>
    <t>Waipatiki Beach</t>
  </si>
  <si>
    <t>Waipatu</t>
  </si>
  <si>
    <t>Whakatu</t>
  </si>
  <si>
    <t>Willowford</t>
  </si>
  <si>
    <t>Woolwich</t>
  </si>
  <si>
    <t>Awaiti</t>
  </si>
  <si>
    <t>Golden Cross</t>
  </si>
  <si>
    <t>Golden Valley</t>
  </si>
  <si>
    <t>Horahia</t>
  </si>
  <si>
    <t>Kaihere</t>
  </si>
  <si>
    <t>Karangahake</t>
  </si>
  <si>
    <t>Kerepehi</t>
  </si>
  <si>
    <t>Komata</t>
  </si>
  <si>
    <t>Komata North</t>
  </si>
  <si>
    <t>Komata Reefs</t>
  </si>
  <si>
    <t>Kopuarahi</t>
  </si>
  <si>
    <t>Mackaytown</t>
  </si>
  <si>
    <t>Mangatarata</t>
  </si>
  <si>
    <t>Maratoto</t>
  </si>
  <si>
    <t>Miranda Hot Springs</t>
  </si>
  <si>
    <t>Netherton</t>
  </si>
  <si>
    <t>Ngatea</t>
  </si>
  <si>
    <t>Orongo</t>
  </si>
  <si>
    <t>Paeroa</t>
  </si>
  <si>
    <t>Patetonga</t>
  </si>
  <si>
    <t>Pipiroa</t>
  </si>
  <si>
    <t>Te Moananui</t>
  </si>
  <si>
    <t>Tirohia</t>
  </si>
  <si>
    <t>Torehape</t>
  </si>
  <si>
    <t>Turua</t>
  </si>
  <si>
    <t>Waiharakeke</t>
  </si>
  <si>
    <t>Waihi</t>
  </si>
  <si>
    <t>Waikino</t>
  </si>
  <si>
    <t>Waitakaruru</t>
  </si>
  <si>
    <t>Waitawheta</t>
  </si>
  <si>
    <t>Waitekauri</t>
  </si>
  <si>
    <t>Foxton</t>
  </si>
  <si>
    <t>MW</t>
  </si>
  <si>
    <t>Foxton Beach</t>
  </si>
  <si>
    <t>Heatherlea</t>
  </si>
  <si>
    <t>Hokio Beach</t>
  </si>
  <si>
    <t>Ihakara</t>
  </si>
  <si>
    <t>Koputaroa</t>
  </si>
  <si>
    <t>Kuku</t>
  </si>
  <si>
    <t>Levin</t>
  </si>
  <si>
    <t>Makahika</t>
  </si>
  <si>
    <t>Makerua</t>
  </si>
  <si>
    <t>Manakau</t>
  </si>
  <si>
    <t>Mangaore</t>
  </si>
  <si>
    <t>Moutoa</t>
  </si>
  <si>
    <t>Muhunoa</t>
  </si>
  <si>
    <t>Muhunoa East</t>
  </si>
  <si>
    <t>Ohau</t>
  </si>
  <si>
    <t>Opiki</t>
  </si>
  <si>
    <t>Poroutawhao</t>
  </si>
  <si>
    <t>Tokomaru</t>
  </si>
  <si>
    <t>Waikawa Beach</t>
  </si>
  <si>
    <t>Waitarere</t>
  </si>
  <si>
    <t>Weraroa</t>
  </si>
  <si>
    <t>Amberley</t>
  </si>
  <si>
    <t>Amberley Beach</t>
  </si>
  <si>
    <t>Balcairn</t>
  </si>
  <si>
    <t>Blythe Valley</t>
  </si>
  <si>
    <t>Boyle Village</t>
  </si>
  <si>
    <t>Caverhill</t>
  </si>
  <si>
    <t>Cheviot</t>
  </si>
  <si>
    <t>Claverley</t>
  </si>
  <si>
    <t>Conway Flat</t>
  </si>
  <si>
    <t>Culverden</t>
  </si>
  <si>
    <t>Domett</t>
  </si>
  <si>
    <t>Engineers Camp</t>
  </si>
  <si>
    <t>Ferniehurst</t>
  </si>
  <si>
    <t>Glasnevin</t>
  </si>
  <si>
    <t>Gore Bay</t>
  </si>
  <si>
    <t>Greneys Road</t>
  </si>
  <si>
    <t>Greta Valley</t>
  </si>
  <si>
    <t>Hanmer Springs</t>
  </si>
  <si>
    <t>Hawarden</t>
  </si>
  <si>
    <t>Hawkswood</t>
  </si>
  <si>
    <t>Horsley Down</t>
  </si>
  <si>
    <t>Hundalee</t>
  </si>
  <si>
    <t>Hurunui</t>
  </si>
  <si>
    <t>Hurunui Mouth</t>
  </si>
  <si>
    <t>Leamington</t>
  </si>
  <si>
    <t>Leithfield</t>
  </si>
  <si>
    <t>Leithfield Beach</t>
  </si>
  <si>
    <t>Marble Point</t>
  </si>
  <si>
    <t>Masons Flat</t>
  </si>
  <si>
    <t>Medbury</t>
  </si>
  <si>
    <t>Mina</t>
  </si>
  <si>
    <t>Motunau Beach</t>
  </si>
  <si>
    <t>Mount Lyford Village</t>
  </si>
  <si>
    <t>Mouse Point</t>
  </si>
  <si>
    <t>Napenape</t>
  </si>
  <si>
    <t>Nonoti</t>
  </si>
  <si>
    <t>Omihi</t>
  </si>
  <si>
    <t>Pahau</t>
  </si>
  <si>
    <t>Parnassus</t>
  </si>
  <si>
    <t>Phoebe</t>
  </si>
  <si>
    <t>Port Robinson</t>
  </si>
  <si>
    <t>Pyramid Valley</t>
  </si>
  <si>
    <t>Rotherham</t>
  </si>
  <si>
    <t>Scargill</t>
  </si>
  <si>
    <t>Spotswood</t>
  </si>
  <si>
    <t>Spye</t>
  </si>
  <si>
    <t>The Peaks</t>
  </si>
  <si>
    <t>Virginia</t>
  </si>
  <si>
    <t>Waiau</t>
  </si>
  <si>
    <t>Waikari</t>
  </si>
  <si>
    <t>Waipara</t>
  </si>
  <si>
    <t>Weka Pass</t>
  </si>
  <si>
    <t>Appleby</t>
  </si>
  <si>
    <t>Avenal</t>
  </si>
  <si>
    <t>Bluff</t>
  </si>
  <si>
    <t>East End</t>
  </si>
  <si>
    <t>Georgetown</t>
  </si>
  <si>
    <t>Glengarry</t>
  </si>
  <si>
    <t>Grasmere</t>
  </si>
  <si>
    <t>Greenhills</t>
  </si>
  <si>
    <t>Greenpoint</t>
  </si>
  <si>
    <t>Hawthorndale</t>
  </si>
  <si>
    <t>Heidelberg</t>
  </si>
  <si>
    <t>INVERCARGILL</t>
  </si>
  <si>
    <t>Kennington</t>
  </si>
  <si>
    <t>Kingswell</t>
  </si>
  <si>
    <t>Lorneville</t>
  </si>
  <si>
    <t>Makarewa</t>
  </si>
  <si>
    <t>Mill Road</t>
  </si>
  <si>
    <t>Motu Rimu</t>
  </si>
  <si>
    <t>Myross Bush</t>
  </si>
  <si>
    <t>Newfield</t>
  </si>
  <si>
    <t>Omaui</t>
  </si>
  <si>
    <t>Oreti Beach</t>
  </si>
  <si>
    <t>Otatara</t>
  </si>
  <si>
    <t>Rockdale</t>
  </si>
  <si>
    <t>Rosedale</t>
  </si>
  <si>
    <t>Strathern</t>
  </si>
  <si>
    <t>Tisbury</t>
  </si>
  <si>
    <t>Waihopai</t>
  </si>
  <si>
    <t>Waikiwi</t>
  </si>
  <si>
    <t>West End</t>
  </si>
  <si>
    <t>West Plains</t>
  </si>
  <si>
    <t>Windsor</t>
  </si>
  <si>
    <t>Woodend</t>
  </si>
  <si>
    <t>Clarence</t>
  </si>
  <si>
    <t>NM</t>
  </si>
  <si>
    <t>Goose Bay</t>
  </si>
  <si>
    <t>Hapuku</t>
  </si>
  <si>
    <t>Kekerengu</t>
  </si>
  <si>
    <t>Mangamaunu</t>
  </si>
  <si>
    <t>Peketa</t>
  </si>
  <si>
    <t>Rakautara</t>
  </si>
  <si>
    <t>South Bay</t>
  </si>
  <si>
    <t>Ahikiwi</t>
  </si>
  <si>
    <t>Aranga</t>
  </si>
  <si>
    <t>Aranga Beach</t>
  </si>
  <si>
    <t>Arapaoa</t>
  </si>
  <si>
    <t>Arapohue</t>
  </si>
  <si>
    <t>Ararua</t>
  </si>
  <si>
    <t>Aratapu</t>
  </si>
  <si>
    <t>Avoca</t>
  </si>
  <si>
    <t>Awakino Point</t>
  </si>
  <si>
    <t>Batley</t>
  </si>
  <si>
    <t>Baylys Beach</t>
  </si>
  <si>
    <t>Brynderwyn</t>
  </si>
  <si>
    <t>Dargaville</t>
  </si>
  <si>
    <t>Donnellys Crossing</t>
  </si>
  <si>
    <t>Glinks Gully</t>
  </si>
  <si>
    <t>Hakaru</t>
  </si>
  <si>
    <t>Hoanga</t>
  </si>
  <si>
    <t>Huarau</t>
  </si>
  <si>
    <t>Hukatere</t>
  </si>
  <si>
    <t>Kaihu</t>
  </si>
  <si>
    <t>Kairara</t>
  </si>
  <si>
    <t>Kaitui</t>
  </si>
  <si>
    <t>Kaiwaka</t>
  </si>
  <si>
    <t>Kellys Bay</t>
  </si>
  <si>
    <t>Kirikopuni</t>
  </si>
  <si>
    <t>Koremoa</t>
  </si>
  <si>
    <t>Mahuta</t>
  </si>
  <si>
    <t>Maitahi</t>
  </si>
  <si>
    <t>Mamaranui</t>
  </si>
  <si>
    <t>Mangatara</t>
  </si>
  <si>
    <t>Mangatu</t>
  </si>
  <si>
    <t>Mangawhai</t>
  </si>
  <si>
    <t>Mangawhai Heads</t>
  </si>
  <si>
    <t>Mangawhare</t>
  </si>
  <si>
    <t>Mapau</t>
  </si>
  <si>
    <t>Mareretu</t>
  </si>
  <si>
    <t>Marohemo</t>
  </si>
  <si>
    <t>Maropiu</t>
  </si>
  <si>
    <t>Matakohe</t>
  </si>
  <si>
    <t>Maungaturoto</t>
  </si>
  <si>
    <t>Mititai</t>
  </si>
  <si>
    <t>Mount Wesley</t>
  </si>
  <si>
    <t>Naumai</t>
  </si>
  <si>
    <t>Omamari</t>
  </si>
  <si>
    <t>Omana</t>
  </si>
  <si>
    <t>Oneriri</t>
  </si>
  <si>
    <t>Oparaku</t>
  </si>
  <si>
    <t>Oranoa</t>
  </si>
  <si>
    <t>Oruawharo</t>
  </si>
  <si>
    <t>Pahi</t>
  </si>
  <si>
    <t>Paparoa</t>
  </si>
  <si>
    <t>Parahi</t>
  </si>
  <si>
    <t>Parore</t>
  </si>
  <si>
    <t>Pekapekarau</t>
  </si>
  <si>
    <t>Pouto Point</t>
  </si>
  <si>
    <t>Pukehuia</t>
  </si>
  <si>
    <t>Pukekaroro</t>
  </si>
  <si>
    <t>Redhill</t>
  </si>
  <si>
    <t>Rehia</t>
  </si>
  <si>
    <t>Rehutai</t>
  </si>
  <si>
    <t>Repia</t>
  </si>
  <si>
    <t>Ruawai</t>
  </si>
  <si>
    <t>Sunny Nook</t>
  </si>
  <si>
    <t>Taingaehe</t>
  </si>
  <si>
    <t>Taipuha</t>
  </si>
  <si>
    <t>Tangiteroria</t>
  </si>
  <si>
    <t>Tangowahine</t>
  </si>
  <si>
    <t>Tanoa</t>
  </si>
  <si>
    <t>Tara</t>
  </si>
  <si>
    <t>Tatarariki</t>
  </si>
  <si>
    <t>Te Kopuru</t>
  </si>
  <si>
    <t>Te Kowhai</t>
  </si>
  <si>
    <t>Tikinui</t>
  </si>
  <si>
    <t>Tinopai</t>
  </si>
  <si>
    <t>Tokatoka</t>
  </si>
  <si>
    <t>Topuni</t>
  </si>
  <si>
    <t>Turiwiri</t>
  </si>
  <si>
    <t>Tutamoe</t>
  </si>
  <si>
    <t>Waihue</t>
  </si>
  <si>
    <t>Waikaraka Landing</t>
  </si>
  <si>
    <t>Waimatenui</t>
  </si>
  <si>
    <t>Waiotama</t>
  </si>
  <si>
    <t>Waipoua Forest</t>
  </si>
  <si>
    <t>Waipoua Settlement</t>
  </si>
  <si>
    <t>Whakapirau</t>
  </si>
  <si>
    <t>Whatoro</t>
  </si>
  <si>
    <t>Whenuanui</t>
  </si>
  <si>
    <t>Windy Hill</t>
  </si>
  <si>
    <t>Otaihanga</t>
  </si>
  <si>
    <t>Otaki</t>
  </si>
  <si>
    <t>Otaki Beach</t>
  </si>
  <si>
    <t>Otaki Forks</t>
  </si>
  <si>
    <t>PARAPARAUMU</t>
  </si>
  <si>
    <t>Peka Peka</t>
  </si>
  <si>
    <t>Reikorangi</t>
  </si>
  <si>
    <t>Te Horo</t>
  </si>
  <si>
    <t>Waikanae</t>
  </si>
  <si>
    <t>Kawerau</t>
  </si>
  <si>
    <t>BP</t>
  </si>
  <si>
    <t>Alicetown</t>
  </si>
  <si>
    <t>WN</t>
  </si>
  <si>
    <t>Arakura</t>
  </si>
  <si>
    <t>Ava</t>
  </si>
  <si>
    <t>Avalon</t>
  </si>
  <si>
    <t>Belmont</t>
  </si>
  <si>
    <t>Boulcott</t>
  </si>
  <si>
    <t>Days Bay</t>
  </si>
  <si>
    <t>Epuni</t>
  </si>
  <si>
    <t>Glendale</t>
  </si>
  <si>
    <t>Gracefield</t>
  </si>
  <si>
    <t>Harbour View</t>
  </si>
  <si>
    <t>Haywards</t>
  </si>
  <si>
    <t>Holborn</t>
  </si>
  <si>
    <t>Homedale</t>
  </si>
  <si>
    <t>Kelson</t>
  </si>
  <si>
    <t>Korokoro</t>
  </si>
  <si>
    <t>LOWER HUTT</t>
  </si>
  <si>
    <t>Lowry Bay</t>
  </si>
  <si>
    <t>Mahina Bay</t>
  </si>
  <si>
    <t>Manor Park</t>
  </si>
  <si>
    <t>Maungaraki</t>
  </si>
  <si>
    <t>Moera</t>
  </si>
  <si>
    <t>Muritai</t>
  </si>
  <si>
    <t>Naenae</t>
  </si>
  <si>
    <t>Normandale</t>
  </si>
  <si>
    <t>Parkway</t>
  </si>
  <si>
    <t>Point Howard</t>
  </si>
  <si>
    <t>Pomare</t>
  </si>
  <si>
    <t>Rona Bay</t>
  </si>
  <si>
    <t>Stokes Valley</t>
  </si>
  <si>
    <t>Taita</t>
  </si>
  <si>
    <t>WAINUIOMATA</t>
  </si>
  <si>
    <t>Waiwhetu</t>
  </si>
  <si>
    <t>Waterloo</t>
  </si>
  <si>
    <t>Wingate</t>
  </si>
  <si>
    <t>Woburn</t>
  </si>
  <si>
    <t>York Bay</t>
  </si>
  <si>
    <t>Albury</t>
  </si>
  <si>
    <t>Allandale</t>
  </si>
  <si>
    <t>Aoraki/Mount Cook</t>
  </si>
  <si>
    <t>Ashwick Flat</t>
  </si>
  <si>
    <t>Birch Hill</t>
  </si>
  <si>
    <t>Burkes Pass</t>
  </si>
  <si>
    <t>Camp Valley</t>
  </si>
  <si>
    <t>Cannington</t>
  </si>
  <si>
    <t>Cattle Valley</t>
  </si>
  <si>
    <t>Chamberlain</t>
  </si>
  <si>
    <t>Cricklewood</t>
  </si>
  <si>
    <t>Domain Corner</t>
  </si>
  <si>
    <t>Eversley</t>
  </si>
  <si>
    <t>Fairlie</t>
  </si>
  <si>
    <t>Kimbell</t>
  </si>
  <si>
    <t>Lake Tekapo</t>
  </si>
  <si>
    <t>Limestone Valley</t>
  </si>
  <si>
    <t>Mawaro</t>
  </si>
  <si>
    <t>Middle Valley</t>
  </si>
  <si>
    <t>Monavale</t>
  </si>
  <si>
    <t>Mount Nessing</t>
  </si>
  <si>
    <t>Slip Panels Corner</t>
  </si>
  <si>
    <t>Trentham</t>
  </si>
  <si>
    <t>Twizel</t>
  </si>
  <si>
    <t>Winscombe</t>
  </si>
  <si>
    <t>Almadale</t>
  </si>
  <si>
    <t>Apiti</t>
  </si>
  <si>
    <t>Awahou North</t>
  </si>
  <si>
    <t>Awahou South</t>
  </si>
  <si>
    <t>Awahuri</t>
  </si>
  <si>
    <t>Bainesse</t>
  </si>
  <si>
    <t>Beaconsfield</t>
  </si>
  <si>
    <t>Bunnythorpe</t>
  </si>
  <si>
    <t>Carnarvon</t>
  </si>
  <si>
    <t>Cheltenham</t>
  </si>
  <si>
    <t>Cloverlea</t>
  </si>
  <si>
    <t>Clydesdale</t>
  </si>
  <si>
    <t>Colyton</t>
  </si>
  <si>
    <t>Dunolly</t>
  </si>
  <si>
    <t>FEILDING</t>
  </si>
  <si>
    <t>Glen Oroua</t>
  </si>
  <si>
    <t>Halcombe</t>
  </si>
  <si>
    <t>Himatangi</t>
  </si>
  <si>
    <t>Himatangi Beach</t>
  </si>
  <si>
    <t>Hiwinui</t>
  </si>
  <si>
    <t>Kairanga</t>
  </si>
  <si>
    <t>Karere</t>
  </si>
  <si>
    <t>Karewarewa</t>
  </si>
  <si>
    <t>Kauwhata</t>
  </si>
  <si>
    <t>Kimbolton</t>
  </si>
  <si>
    <t>Kiwitea</t>
  </si>
  <si>
    <t>Komako</t>
  </si>
  <si>
    <t>Kopane</t>
  </si>
  <si>
    <t>Livingstone</t>
  </si>
  <si>
    <t>Longburn</t>
  </si>
  <si>
    <t>Maewa</t>
  </si>
  <si>
    <t>Makino</t>
  </si>
  <si>
    <t>Mangarimu</t>
  </si>
  <si>
    <t>Mangaweka</t>
  </si>
  <si>
    <t>Mangawhata</t>
  </si>
  <si>
    <t>Marton Block</t>
  </si>
  <si>
    <t>Mount Biggs</t>
  </si>
  <si>
    <t>Mount Richards</t>
  </si>
  <si>
    <t>Newbury</t>
  </si>
  <si>
    <t>Orangipongo</t>
  </si>
  <si>
    <t>Oroua Downs</t>
  </si>
  <si>
    <t>Otamakapua</t>
  </si>
  <si>
    <t>Pakihikura</t>
  </si>
  <si>
    <t>Peep-o-Day</t>
  </si>
  <si>
    <t>Pemberton</t>
  </si>
  <si>
    <t>Pohangina</t>
  </si>
  <si>
    <t>Rangiotu</t>
  </si>
  <si>
    <t>Rangiwahia</t>
  </si>
  <si>
    <t>Raumai</t>
  </si>
  <si>
    <t>Rewa</t>
  </si>
  <si>
    <t>Rongotea</t>
  </si>
  <si>
    <t>Ruahine</t>
  </si>
  <si>
    <t>Sanson</t>
  </si>
  <si>
    <t>Stanway</t>
  </si>
  <si>
    <t>Taikorea</t>
  </si>
  <si>
    <t>Tangimoana</t>
  </si>
  <si>
    <t>Taonui</t>
  </si>
  <si>
    <t>Te Arakura</t>
  </si>
  <si>
    <t>Tiakitahuna</t>
  </si>
  <si>
    <t>Tokorangi</t>
  </si>
  <si>
    <t>Umutoi</t>
  </si>
  <si>
    <t>Utuwai</t>
  </si>
  <si>
    <t>Waipuru</t>
  </si>
  <si>
    <t>Waitohi</t>
  </si>
  <si>
    <t>Waituna West</t>
  </si>
  <si>
    <t>Ambury Park</t>
  </si>
  <si>
    <t>Beachlands</t>
  </si>
  <si>
    <t>Botany Downs</t>
  </si>
  <si>
    <t>Brookby</t>
  </si>
  <si>
    <t>Bucklands Beach</t>
  </si>
  <si>
    <t>Clevedon</t>
  </si>
  <si>
    <t>Cockle Bay</t>
  </si>
  <si>
    <t>East Tamaki</t>
  </si>
  <si>
    <t>East Tamaki Heights</t>
  </si>
  <si>
    <t>Eastern Beach</t>
  </si>
  <si>
    <t>Farm Cove</t>
  </si>
  <si>
    <t>Favona</t>
  </si>
  <si>
    <t>Flat Bush</t>
  </si>
  <si>
    <t>Half Moon Bay</t>
  </si>
  <si>
    <t>Highland Park</t>
  </si>
  <si>
    <t>Homai</t>
  </si>
  <si>
    <t>Howick</t>
  </si>
  <si>
    <t>Ihumatao</t>
  </si>
  <si>
    <t>Kawakawa Bay</t>
  </si>
  <si>
    <t>Mangere</t>
  </si>
  <si>
    <t>Mangere Bridge</t>
  </si>
  <si>
    <t>Mangere East</t>
  </si>
  <si>
    <t>MANUREWA</t>
  </si>
  <si>
    <t>Manurewa East</t>
  </si>
  <si>
    <t>Maraetai</t>
  </si>
  <si>
    <t>Matingarahi</t>
  </si>
  <si>
    <t>Mellons Bay</t>
  </si>
  <si>
    <t>Middlemore</t>
  </si>
  <si>
    <t>Ness Valley</t>
  </si>
  <si>
    <t>Omana Beach</t>
  </si>
  <si>
    <t>Orere</t>
  </si>
  <si>
    <t>Orere Point</t>
  </si>
  <si>
    <t>Otara</t>
  </si>
  <si>
    <t>Pakuranga</t>
  </si>
  <si>
    <t>Pakuranga Heights</t>
  </si>
  <si>
    <t>PAPATOETOE</t>
  </si>
  <si>
    <t>Puhinui</t>
  </si>
  <si>
    <t>Shelly Park</t>
  </si>
  <si>
    <t>Sunnyhills</t>
  </si>
  <si>
    <t>Wattle Downs</t>
  </si>
  <si>
    <t>Weymouth</t>
  </si>
  <si>
    <t>Whitford</t>
  </si>
  <si>
    <t>Wiri</t>
  </si>
  <si>
    <t>Anakiwa</t>
  </si>
  <si>
    <t>Atau Paparua</t>
  </si>
  <si>
    <t>BLENHEIM</t>
  </si>
  <si>
    <t>Blind River</t>
  </si>
  <si>
    <t>Bulwer</t>
  </si>
  <si>
    <t>Burleigh</t>
  </si>
  <si>
    <t>Canvastown</t>
  </si>
  <si>
    <t>Carluke</t>
  </si>
  <si>
    <t>Crail Bay</t>
  </si>
  <si>
    <t>Curious Cove</t>
  </si>
  <si>
    <t>Dashwood</t>
  </si>
  <si>
    <t>Dip Flat</t>
  </si>
  <si>
    <t>Duncan Bay</t>
  </si>
  <si>
    <t>Elaine Bay</t>
  </si>
  <si>
    <t>Elevation</t>
  </si>
  <si>
    <t>Endeavour Inlet</t>
  </si>
  <si>
    <t>Fairhall</t>
  </si>
  <si>
    <t>Farnham</t>
  </si>
  <si>
    <t>French Pass (Anaru)</t>
  </si>
  <si>
    <t>Grovetown</t>
  </si>
  <si>
    <t>Haukawakawa (Madsen)</t>
  </si>
  <si>
    <t>Hauwai</t>
  </si>
  <si>
    <t>Havelock</t>
  </si>
  <si>
    <t>Hillersden</t>
  </si>
  <si>
    <t>Kaituna</t>
  </si>
  <si>
    <t>Kenepuru Head</t>
  </si>
  <si>
    <t>Koromiko</t>
  </si>
  <si>
    <t>Lake Grassmere</t>
  </si>
  <si>
    <t>Linkwater</t>
  </si>
  <si>
    <t>Manaroa</t>
  </si>
  <si>
    <t>Marshlands</t>
  </si>
  <si>
    <t>Mitikarukaru</t>
  </si>
  <si>
    <t>Moenui</t>
  </si>
  <si>
    <t>Mukahanga</t>
  </si>
  <si>
    <t>Nopera</t>
  </si>
  <si>
    <t>Ohana</t>
  </si>
  <si>
    <t>Okaramio</t>
  </si>
  <si>
    <t>Okiwi Bay</t>
  </si>
  <si>
    <t>Para</t>
  </si>
  <si>
    <t>Patuki</t>
  </si>
  <si>
    <t>Pelorus Bridge</t>
  </si>
  <si>
    <t>Picton</t>
  </si>
  <si>
    <t>Pipitea</t>
  </si>
  <si>
    <t>Portage</t>
  </si>
  <si>
    <t>Rai Valley</t>
  </si>
  <si>
    <t>Rapaura</t>
  </si>
  <si>
    <t>Rarangi</t>
  </si>
  <si>
    <t>Redwoodtown</t>
  </si>
  <si>
    <t>Renwick</t>
  </si>
  <si>
    <t>Riverlands</t>
  </si>
  <si>
    <t>Riversdale</t>
  </si>
  <si>
    <t>Ruruku</t>
  </si>
  <si>
    <t>Seddon</t>
  </si>
  <si>
    <t>Spring Creek</t>
  </si>
  <si>
    <t>Springlands</t>
  </si>
  <si>
    <t>Te Mahia</t>
  </si>
  <si>
    <t>Te Marua</t>
  </si>
  <si>
    <t>Te Rou</t>
  </si>
  <si>
    <t>The Grove</t>
  </si>
  <si>
    <t>Tuamarina</t>
  </si>
  <si>
    <t>Waikawa</t>
  </si>
  <si>
    <t>Wairau Bar</t>
  </si>
  <si>
    <t>Wairau Pa</t>
  </si>
  <si>
    <t>Wairau Valley</t>
  </si>
  <si>
    <t>Waitaria Bay</t>
  </si>
  <si>
    <t>Ward</t>
  </si>
  <si>
    <t>Wharanui</t>
  </si>
  <si>
    <t>Whareata</t>
  </si>
  <si>
    <t>Witherlea</t>
  </si>
  <si>
    <t>Woodbourne</t>
  </si>
  <si>
    <t>Akura</t>
  </si>
  <si>
    <t>Awatoitoi</t>
  </si>
  <si>
    <t>Bideford</t>
  </si>
  <si>
    <t>Blairlogie</t>
  </si>
  <si>
    <t>Carswell</t>
  </si>
  <si>
    <t>Castlepoint</t>
  </si>
  <si>
    <t>Dreyers Rock</t>
  </si>
  <si>
    <t>Hastwell</t>
  </si>
  <si>
    <t>Homebush</t>
  </si>
  <si>
    <t>Kiriwhakapapa</t>
  </si>
  <si>
    <t>Kopuaranga</t>
  </si>
  <si>
    <t>Langdale</t>
  </si>
  <si>
    <t>Mangapakeha</t>
  </si>
  <si>
    <t>MASTERTON</t>
  </si>
  <si>
    <t>Matahiwi</t>
  </si>
  <si>
    <t>Mataikona</t>
  </si>
  <si>
    <t>Mauriceville</t>
  </si>
  <si>
    <t>Mauriceville West</t>
  </si>
  <si>
    <t>Mikimiki</t>
  </si>
  <si>
    <t>Mount Bruce</t>
  </si>
  <si>
    <t>Ngahape</t>
  </si>
  <si>
    <t>Opaki</t>
  </si>
  <si>
    <t>Rangitumau</t>
  </si>
  <si>
    <t>Solway</t>
  </si>
  <si>
    <t>Stronvar</t>
  </si>
  <si>
    <t>Tauweru</t>
  </si>
  <si>
    <t>Te Ore Ore</t>
  </si>
  <si>
    <t>Tinui</t>
  </si>
  <si>
    <t>Wainuioru</t>
  </si>
  <si>
    <t>Whakataki</t>
  </si>
  <si>
    <t>Whangaehu</t>
  </si>
  <si>
    <t>Whareama</t>
  </si>
  <si>
    <t>Elstow</t>
  </si>
  <si>
    <t>Gordon</t>
  </si>
  <si>
    <t>Hinuera</t>
  </si>
  <si>
    <t>Hoe-O-Tainui</t>
  </si>
  <si>
    <t>Hungahunga</t>
  </si>
  <si>
    <t>Kereone</t>
  </si>
  <si>
    <t>Kiwitahi</t>
  </si>
  <si>
    <t>Kuranui</t>
  </si>
  <si>
    <t>Manawaru</t>
  </si>
  <si>
    <t>Mangaiti</t>
  </si>
  <si>
    <t>Mangateparu</t>
  </si>
  <si>
    <t>Matamata</t>
  </si>
  <si>
    <t>Morrinsville</t>
  </si>
  <si>
    <t>Motumaoho</t>
  </si>
  <si>
    <t>Ngarua</t>
  </si>
  <si>
    <t>Okauia</t>
  </si>
  <si>
    <t>Okauia Pa</t>
  </si>
  <si>
    <t>Otway</t>
  </si>
  <si>
    <t>Piarere</t>
  </si>
  <si>
    <t>Richmond Downs</t>
  </si>
  <si>
    <t>Selwyn</t>
  </si>
  <si>
    <t>Shaftesbury</t>
  </si>
  <si>
    <t>Springdale</t>
  </si>
  <si>
    <t>Tahuna</t>
  </si>
  <si>
    <t>Tahuroa</t>
  </si>
  <si>
    <t>Taihoa</t>
  </si>
  <si>
    <t>Tamihana</t>
  </si>
  <si>
    <t>Tatuanui</t>
  </si>
  <si>
    <t>Tauhei</t>
  </si>
  <si>
    <t>Te Aroha</t>
  </si>
  <si>
    <t>Te Aroha West</t>
  </si>
  <si>
    <t>Te Ohaki Pa</t>
  </si>
  <si>
    <t>Te Poi</t>
  </si>
  <si>
    <t>Te Puninga</t>
  </si>
  <si>
    <t>Turangaomoana</t>
  </si>
  <si>
    <t>Waharoa</t>
  </si>
  <si>
    <t>Waihou</t>
  </si>
  <si>
    <t>Waiorongomai</t>
  </si>
  <si>
    <t>Wairakau</t>
  </si>
  <si>
    <t>Waiti</t>
  </si>
  <si>
    <t>Waitoa</t>
  </si>
  <si>
    <t>Walton</t>
  </si>
  <si>
    <t>Wardville</t>
  </si>
  <si>
    <t>Ahuriri</t>
  </si>
  <si>
    <t>Awatoto</t>
  </si>
  <si>
    <t>Bluff Hill</t>
  </si>
  <si>
    <t>Greenmeadows</t>
  </si>
  <si>
    <t>Hospital Hill</t>
  </si>
  <si>
    <t>Jervoistown</t>
  </si>
  <si>
    <t>Keteketerau</t>
  </si>
  <si>
    <t>Maraenui</t>
  </si>
  <si>
    <t>Marewa</t>
  </si>
  <si>
    <t>Meeanee</t>
  </si>
  <si>
    <t>NAPIER</t>
  </si>
  <si>
    <t>Napier South</t>
  </si>
  <si>
    <t>Onekawa</t>
  </si>
  <si>
    <t>Pirimai</t>
  </si>
  <si>
    <t>Poraiti</t>
  </si>
  <si>
    <t>Tamatea</t>
  </si>
  <si>
    <t>Taradale</t>
  </si>
  <si>
    <t>Te Awa</t>
  </si>
  <si>
    <t>Westshore</t>
  </si>
  <si>
    <t>Annesbrook</t>
  </si>
  <si>
    <t>Atawhai</t>
  </si>
  <si>
    <t>Dodson Valley</t>
  </si>
  <si>
    <t>Enner Glynn</t>
  </si>
  <si>
    <t>Glenduan</t>
  </si>
  <si>
    <t>Hira</t>
  </si>
  <si>
    <t>Marybank</t>
  </si>
  <si>
    <t>Monaco</t>
  </si>
  <si>
    <t>NELSON</t>
  </si>
  <si>
    <t>Nelson East</t>
  </si>
  <si>
    <t>Nelson South</t>
  </si>
  <si>
    <t>Port Nelson</t>
  </si>
  <si>
    <t>Stoke</t>
  </si>
  <si>
    <t>Tahunanui</t>
  </si>
  <si>
    <t>Todds Valley</t>
  </si>
  <si>
    <t>Tui Glen</t>
  </si>
  <si>
    <t>Wakapuaka</t>
  </si>
  <si>
    <t>Wakatu</t>
  </si>
  <si>
    <t>Washington Valley</t>
  </si>
  <si>
    <t>Ahititi</t>
  </si>
  <si>
    <t>NP</t>
  </si>
  <si>
    <t>Bell Block</t>
  </si>
  <si>
    <t>Brixton</t>
  </si>
  <si>
    <t>Egmont Village</t>
  </si>
  <si>
    <t>Fitzroy</t>
  </si>
  <si>
    <t>Frankleigh Park</t>
  </si>
  <si>
    <t>Glen Avon</t>
  </si>
  <si>
    <t>Highlands Park</t>
  </si>
  <si>
    <t>Huirangi</t>
  </si>
  <si>
    <t>Hurdon</t>
  </si>
  <si>
    <t>Hurford</t>
  </si>
  <si>
    <t>Hurworth</t>
  </si>
  <si>
    <t>Inglewood</t>
  </si>
  <si>
    <t>Kaimiro</t>
  </si>
  <si>
    <t>Kaipikari</t>
  </si>
  <si>
    <t>Korito</t>
  </si>
  <si>
    <t>Koru</t>
  </si>
  <si>
    <t>Kotare</t>
  </si>
  <si>
    <t>Lepperton</t>
  </si>
  <si>
    <t>Lynmouth</t>
  </si>
  <si>
    <t>Mangorei</t>
  </si>
  <si>
    <t>Merrilands</t>
  </si>
  <si>
    <t>Mimi</t>
  </si>
  <si>
    <t>Motunui</t>
  </si>
  <si>
    <t>Moturoa</t>
  </si>
  <si>
    <t>NEW PLYMOUTH</t>
  </si>
  <si>
    <t>Norfolk</t>
  </si>
  <si>
    <t>North Egmont</t>
  </si>
  <si>
    <t>Oakura</t>
  </si>
  <si>
    <t>Okato</t>
  </si>
  <si>
    <t>Okau</t>
  </si>
  <si>
    <t>Okoki</t>
  </si>
  <si>
    <t>Omata</t>
  </si>
  <si>
    <t>Onaero</t>
  </si>
  <si>
    <t>Pehu</t>
  </si>
  <si>
    <t>Pukearuhe</t>
  </si>
  <si>
    <t>Purangi</t>
  </si>
  <si>
    <t>Ratapiko</t>
  </si>
  <si>
    <t>Sentry Hill</t>
  </si>
  <si>
    <t>Strandon</t>
  </si>
  <si>
    <t>Tarata</t>
  </si>
  <si>
    <t>Tariki</t>
  </si>
  <si>
    <t>Tarurutangi</t>
  </si>
  <si>
    <t>Tataraimaka</t>
  </si>
  <si>
    <t>Te Henui</t>
  </si>
  <si>
    <t>Tikorangi</t>
  </si>
  <si>
    <t>Tongaporutu</t>
  </si>
  <si>
    <t>Urenui</t>
  </si>
  <si>
    <t>Uruti</t>
  </si>
  <si>
    <t>Vogeltown</t>
  </si>
  <si>
    <t>Waiiti</t>
  </si>
  <si>
    <t>Waiongana</t>
  </si>
  <si>
    <t>Waitara</t>
  </si>
  <si>
    <t>Waitoetoe</t>
  </si>
  <si>
    <t>Waitoriki</t>
  </si>
  <si>
    <t>Waitui</t>
  </si>
  <si>
    <t>Welbourn</t>
  </si>
  <si>
    <t>Westown</t>
  </si>
  <si>
    <t>Albany Heights</t>
  </si>
  <si>
    <t>Albany Village</t>
  </si>
  <si>
    <t>Bayswater</t>
  </si>
  <si>
    <t>Beach Haven</t>
  </si>
  <si>
    <t>Birkdale</t>
  </si>
  <si>
    <t>Birkenhead</t>
  </si>
  <si>
    <t>Chatswood</t>
  </si>
  <si>
    <t>Crown Hill</t>
  </si>
  <si>
    <t>Cuthill</t>
  </si>
  <si>
    <t>Devonport</t>
  </si>
  <si>
    <t>Forrest Hill</t>
  </si>
  <si>
    <t>Glenfield</t>
  </si>
  <si>
    <t>Glenvar</t>
  </si>
  <si>
    <t>Greenhithe</t>
  </si>
  <si>
    <t>Hauraki</t>
  </si>
  <si>
    <t>Highbury</t>
  </si>
  <si>
    <t>Hillcrest</t>
  </si>
  <si>
    <t>Long Bay</t>
  </si>
  <si>
    <t>Marlborough</t>
  </si>
  <si>
    <t>Narrow Neck</t>
  </si>
  <si>
    <t>North Harbour</t>
  </si>
  <si>
    <t>Northcote</t>
  </si>
  <si>
    <t>Northcote Central</t>
  </si>
  <si>
    <t>Northcross</t>
  </si>
  <si>
    <t>Okura</t>
  </si>
  <si>
    <t>Paremoremo</t>
  </si>
  <si>
    <t>Pinehill</t>
  </si>
  <si>
    <t>Stanley Bay</t>
  </si>
  <si>
    <t>Sunnynook</t>
  </si>
  <si>
    <t>TAKAPUNA</t>
  </si>
  <si>
    <t>Torbay</t>
  </si>
  <si>
    <t>Waiake</t>
  </si>
  <si>
    <t>Westlake</t>
  </si>
  <si>
    <t>Apanui</t>
  </si>
  <si>
    <t>Cheddar Valley</t>
  </si>
  <si>
    <t>Hariki Beach</t>
  </si>
  <si>
    <t>Hawai</t>
  </si>
  <si>
    <t>Houpoto</t>
  </si>
  <si>
    <t>Kererutahi</t>
  </si>
  <si>
    <t>Kukumoa</t>
  </si>
  <si>
    <t>Kutarere</t>
  </si>
  <si>
    <t>Matahanea</t>
  </si>
  <si>
    <t>Ohiwa</t>
  </si>
  <si>
    <t>Okiore</t>
  </si>
  <si>
    <t>Omaio</t>
  </si>
  <si>
    <t>Omarumutu</t>
  </si>
  <si>
    <t>Opape</t>
  </si>
  <si>
    <t>Oponae</t>
  </si>
  <si>
    <t>Opotiki</t>
  </si>
  <si>
    <t>Oruaiti Beach</t>
  </si>
  <si>
    <t>Otamaroa</t>
  </si>
  <si>
    <t>Otehirinaki</t>
  </si>
  <si>
    <t>Paerata Ridge</t>
  </si>
  <si>
    <t>Papatea</t>
  </si>
  <si>
    <t>Pariokara</t>
  </si>
  <si>
    <t>Raukokore</t>
  </si>
  <si>
    <t>Tablelands</t>
  </si>
  <si>
    <t>Takaputahi</t>
  </si>
  <si>
    <t>Te Kaha</t>
  </si>
  <si>
    <t>Te Kopua</t>
  </si>
  <si>
    <t>Torere</t>
  </si>
  <si>
    <t>Waiaua</t>
  </si>
  <si>
    <t>Waihau Bay</t>
  </si>
  <si>
    <t>Waioeka</t>
  </si>
  <si>
    <t>Waioeka Pa</t>
  </si>
  <si>
    <t>Waiorore</t>
  </si>
  <si>
    <t>Waiotahi</t>
  </si>
  <si>
    <t>Waiotahi Beach</t>
  </si>
  <si>
    <t>Waiotahi Valley</t>
  </si>
  <si>
    <t>Wairata</t>
  </si>
  <si>
    <t>Whanarua Bay</t>
  </si>
  <si>
    <t>Whangaparaoa</t>
  </si>
  <si>
    <t>Whitianga</t>
  </si>
  <si>
    <t>Whitikau</t>
  </si>
  <si>
    <t>Woodlands</t>
  </si>
  <si>
    <t>Aotea</t>
  </si>
  <si>
    <t>Arohena</t>
  </si>
  <si>
    <t>Awatane</t>
  </si>
  <si>
    <t>Hauturu</t>
  </si>
  <si>
    <t>Honikiwi</t>
  </si>
  <si>
    <t>Kahotea</t>
  </si>
  <si>
    <t>Kawhia</t>
  </si>
  <si>
    <t>Kiokio</t>
  </si>
  <si>
    <t>Korakonui</t>
  </si>
  <si>
    <t>Maihiihi</t>
  </si>
  <si>
    <t>Maketu Pa</t>
  </si>
  <si>
    <t>Mangaorongo</t>
  </si>
  <si>
    <t>Mangati</t>
  </si>
  <si>
    <t>Mangatutu</t>
  </si>
  <si>
    <t>Moerangi</t>
  </si>
  <si>
    <t>Ngaroma</t>
  </si>
  <si>
    <t>Ngutunui</t>
  </si>
  <si>
    <t>Okapu</t>
  </si>
  <si>
    <t>Oparau</t>
  </si>
  <si>
    <t>Otewa</t>
  </si>
  <si>
    <t>Otorohanga</t>
  </si>
  <si>
    <t>Paewhenua</t>
  </si>
  <si>
    <t>Panetapu</t>
  </si>
  <si>
    <t>Pukeinoi</t>
  </si>
  <si>
    <t>Puketotara</t>
  </si>
  <si>
    <t>Rakaunui</t>
  </si>
  <si>
    <t>Rangiatea</t>
  </si>
  <si>
    <t>Rewarewa</t>
  </si>
  <si>
    <t>Tahaia</t>
  </si>
  <si>
    <t>Tauraroa</t>
  </si>
  <si>
    <t>Te Kawa</t>
  </si>
  <si>
    <t>Te Kawa West</t>
  </si>
  <si>
    <t>Te Rauamoa</t>
  </si>
  <si>
    <t>Te Raumauku</t>
  </si>
  <si>
    <t>Te Tahi</t>
  </si>
  <si>
    <t>Tihiroa</t>
  </si>
  <si>
    <t>Toa Bridge</t>
  </si>
  <si>
    <t>Waikeria</t>
  </si>
  <si>
    <t>Waimahora</t>
  </si>
  <si>
    <t>Wharepuhunga</t>
  </si>
  <si>
    <t>Whawharua</t>
  </si>
  <si>
    <t>Aokautere</t>
  </si>
  <si>
    <t>Ashhurst</t>
  </si>
  <si>
    <t>Hokowhitu</t>
  </si>
  <si>
    <t>Kelvin Grove</t>
  </si>
  <si>
    <t>Linton</t>
  </si>
  <si>
    <t>Milson</t>
  </si>
  <si>
    <t>PALMERSTON NORTH</t>
  </si>
  <si>
    <t>Summerhill</t>
  </si>
  <si>
    <t>Takaro</t>
  </si>
  <si>
    <t>Terrace End</t>
  </si>
  <si>
    <t>Turitea</t>
  </si>
  <si>
    <t>Whakarongo</t>
  </si>
  <si>
    <t>Alfriston</t>
  </si>
  <si>
    <t>Ardmore</t>
  </si>
  <si>
    <t>Drury</t>
  </si>
  <si>
    <t>Opaheke</t>
  </si>
  <si>
    <t>Pahurehure</t>
  </si>
  <si>
    <t>PAPAKURA</t>
  </si>
  <si>
    <t>Red Hill</t>
  </si>
  <si>
    <t>Runciman</t>
  </si>
  <si>
    <t>Takanini</t>
  </si>
  <si>
    <t>Ascot Park</t>
  </si>
  <si>
    <t>Camborne</t>
  </si>
  <si>
    <t>Cannons Creek</t>
  </si>
  <si>
    <t>Elsdon</t>
  </si>
  <si>
    <t>Judgeford</t>
  </si>
  <si>
    <t>Lindenvale</t>
  </si>
  <si>
    <t>Mana</t>
  </si>
  <si>
    <t>Muri</t>
  </si>
  <si>
    <t>Onepoto</t>
  </si>
  <si>
    <t>Papakowhai</t>
  </si>
  <si>
    <t>Pauatahanui</t>
  </si>
  <si>
    <t>PORIRUA</t>
  </si>
  <si>
    <t>Porirua East</t>
  </si>
  <si>
    <t>Pukerua Bay</t>
  </si>
  <si>
    <t>Ranui Heights</t>
  </si>
  <si>
    <t>Takapuwahia</t>
  </si>
  <si>
    <t>Titahi Bay</t>
  </si>
  <si>
    <t>Waitangirua</t>
  </si>
  <si>
    <t>Whitby</t>
  </si>
  <si>
    <t>Albert Town</t>
  </si>
  <si>
    <t>QL</t>
  </si>
  <si>
    <t>Arrowtown</t>
  </si>
  <si>
    <t>Arthurs Point</t>
  </si>
  <si>
    <t>Bullendale (The Reefs)</t>
  </si>
  <si>
    <t>Cardrona</t>
  </si>
  <si>
    <t>Charlestown</t>
  </si>
  <si>
    <t>Douglasvale</t>
  </si>
  <si>
    <t>Gibbston</t>
  </si>
  <si>
    <t>Glendhu Bay</t>
  </si>
  <si>
    <t>Glenorchy</t>
  </si>
  <si>
    <t>Hawea Flat</t>
  </si>
  <si>
    <t>Kawarau Falls</t>
  </si>
  <si>
    <t>Kelvin Peninsula</t>
  </si>
  <si>
    <t>Kingston</t>
  </si>
  <si>
    <t>Kinloch</t>
  </si>
  <si>
    <t>Lake Hawea</t>
  </si>
  <si>
    <t>Lower Shotover</t>
  </si>
  <si>
    <t>Luggate</t>
  </si>
  <si>
    <t>Macetown</t>
  </si>
  <si>
    <t>Makarora</t>
  </si>
  <si>
    <t>Maungawera</t>
  </si>
  <si>
    <t>Minaret Bay</t>
  </si>
  <si>
    <t>Mount Barker</t>
  </si>
  <si>
    <t>Paradise</t>
  </si>
  <si>
    <t>Queenstown</t>
  </si>
  <si>
    <t>Rees Valley</t>
  </si>
  <si>
    <t>Skippers</t>
  </si>
  <si>
    <t>Wanaka</t>
  </si>
  <si>
    <t>Wharehuanui</t>
  </si>
  <si>
    <t>Bells Junction</t>
  </si>
  <si>
    <t>TP</t>
  </si>
  <si>
    <t>Bonny Glen</t>
  </si>
  <si>
    <t>Bulls</t>
  </si>
  <si>
    <t>Colliers Junction</t>
  </si>
  <si>
    <t>Crofton</t>
  </si>
  <si>
    <t>Greatford</t>
  </si>
  <si>
    <t>Hunterville</t>
  </si>
  <si>
    <t>Irirangi</t>
  </si>
  <si>
    <t>Kaiewe Junction</t>
  </si>
  <si>
    <t>Kaikarangi</t>
  </si>
  <si>
    <t>Kauangaroa</t>
  </si>
  <si>
    <t>Koeke Junction</t>
  </si>
  <si>
    <t>Koitiata</t>
  </si>
  <si>
    <t>Lake Alice</t>
  </si>
  <si>
    <t>Lower Kawhatau</t>
  </si>
  <si>
    <t>Makirikiri South</t>
  </si>
  <si>
    <t>Makohine Valley</t>
  </si>
  <si>
    <t>Mangaonoho</t>
  </si>
  <si>
    <t>Manui</t>
  </si>
  <si>
    <t>Marton</t>
  </si>
  <si>
    <t>Mataroa</t>
  </si>
  <si>
    <t>Moana Roa Beach</t>
  </si>
  <si>
    <t>Moawhango</t>
  </si>
  <si>
    <t>Mount Curl</t>
  </si>
  <si>
    <t>Ngawaka</t>
  </si>
  <si>
    <t>Ohingaiti</t>
  </si>
  <si>
    <t>Ohotu</t>
  </si>
  <si>
    <t>Omatane</t>
  </si>
  <si>
    <t>Opaea</t>
  </si>
  <si>
    <t>Owhakura</t>
  </si>
  <si>
    <t>Papanui Junction</t>
  </si>
  <si>
    <t>Parewanui</t>
  </si>
  <si>
    <t>Pohonui</t>
  </si>
  <si>
    <t>Porewa</t>
  </si>
  <si>
    <t>Poukiore</t>
  </si>
  <si>
    <t>Pouwhakaura</t>
  </si>
  <si>
    <t>Pukeokahu</t>
  </si>
  <si>
    <t>Pungataua</t>
  </si>
  <si>
    <t>Raketapauma Pa</t>
  </si>
  <si>
    <t>Rangiwaea Junction</t>
  </si>
  <si>
    <t>Rata</t>
  </si>
  <si>
    <t>Rataiti</t>
  </si>
  <si>
    <t>Ratana</t>
  </si>
  <si>
    <t>Rongoiti Junction</t>
  </si>
  <si>
    <t>Ruanui</t>
  </si>
  <si>
    <t>Santoft</t>
  </si>
  <si>
    <t>Scotts Ferry</t>
  </si>
  <si>
    <t>Silverhope</t>
  </si>
  <si>
    <t>Taihape</t>
  </si>
  <si>
    <t>Taoroa Junction</t>
  </si>
  <si>
    <t>Te Horoa</t>
  </si>
  <si>
    <t>Te Moehau Junction</t>
  </si>
  <si>
    <t>Tiriraukawa</t>
  </si>
  <si>
    <t>Turakina</t>
  </si>
  <si>
    <t>Turangarere</t>
  </si>
  <si>
    <t>Tutaenui</t>
  </si>
  <si>
    <t>Upper Kawhatau</t>
  </si>
  <si>
    <t>Utiku</t>
  </si>
  <si>
    <t>Vinegar Hill</t>
  </si>
  <si>
    <t>Whitikaupeka Pa</t>
  </si>
  <si>
    <t>Winiata</t>
  </si>
  <si>
    <t>Ahuroa</t>
  </si>
  <si>
    <t>Araparera</t>
  </si>
  <si>
    <t>Army Bay</t>
  </si>
  <si>
    <t>Big Manly</t>
  </si>
  <si>
    <t>Big Omaha</t>
  </si>
  <si>
    <t>Buckleton Beach</t>
  </si>
  <si>
    <t>Coatesville</t>
  </si>
  <si>
    <t>Dairy Flat</t>
  </si>
  <si>
    <t>Dome Valley</t>
  </si>
  <si>
    <t>Glorit</t>
  </si>
  <si>
    <t>Hatfields Beach</t>
  </si>
  <si>
    <t>Helensville</t>
  </si>
  <si>
    <t>Hepburn Creek</t>
  </si>
  <si>
    <t>Hoteo</t>
  </si>
  <si>
    <t>Hoteo North</t>
  </si>
  <si>
    <t>Huapai</t>
  </si>
  <si>
    <t>Kaipara Flats</t>
  </si>
  <si>
    <t>Kakanui</t>
  </si>
  <si>
    <t>Kanohi</t>
  </si>
  <si>
    <t>Kaukapakapa</t>
  </si>
  <si>
    <t>Komokoriki</t>
  </si>
  <si>
    <t>Kourawhero</t>
  </si>
  <si>
    <t>Kumeu</t>
  </si>
  <si>
    <t>Leigh</t>
  </si>
  <si>
    <t>Little Manly</t>
  </si>
  <si>
    <t>Loch Norrie</t>
  </si>
  <si>
    <t>Mahurangi</t>
  </si>
  <si>
    <t>Mahurangi West</t>
  </si>
  <si>
    <t>Mairetahi</t>
  </si>
  <si>
    <t>Makarau</t>
  </si>
  <si>
    <t>Mangakura</t>
  </si>
  <si>
    <t>Matakana</t>
  </si>
  <si>
    <t>Matakatia Bay</t>
  </si>
  <si>
    <t>Omaha</t>
  </si>
  <si>
    <t>Omaha Flats</t>
  </si>
  <si>
    <t>Pakiri</t>
  </si>
  <si>
    <t>Parakai</t>
  </si>
  <si>
    <t>Parkhurst</t>
  </si>
  <si>
    <t>Pine Valley</t>
  </si>
  <si>
    <t>Pohuehue</t>
  </si>
  <si>
    <t>Point Wells</t>
  </si>
  <si>
    <t>Port Albert</t>
  </si>
  <si>
    <t>Puhoi</t>
  </si>
  <si>
    <t>Pukapuka</t>
  </si>
  <si>
    <t>Punganui</t>
  </si>
  <si>
    <t>Red Beach</t>
  </si>
  <si>
    <t>Redvale</t>
  </si>
  <si>
    <t>Reweti</t>
  </si>
  <si>
    <t>Riverhead</t>
  </si>
  <si>
    <t>Sandspit</t>
  </si>
  <si>
    <t>Shelly Beach</t>
  </si>
  <si>
    <t>Silverdale</t>
  </si>
  <si>
    <t>Snells Beach</t>
  </si>
  <si>
    <t>South Head</t>
  </si>
  <si>
    <t>Stanmore Bay</t>
  </si>
  <si>
    <t>Streamlands</t>
  </si>
  <si>
    <t>Tahekeroa</t>
  </si>
  <si>
    <t>Takatu</t>
  </si>
  <si>
    <t>Tapora</t>
  </si>
  <si>
    <t>Tauhoa</t>
  </si>
  <si>
    <t>Taupaki</t>
  </si>
  <si>
    <t>Tawharanui</t>
  </si>
  <si>
    <t>Te Arai</t>
  </si>
  <si>
    <t>Te Arai Point</t>
  </si>
  <si>
    <t>Te Hana</t>
  </si>
  <si>
    <t>Te Pua</t>
  </si>
  <si>
    <t>Ti Point</t>
  </si>
  <si>
    <t>Tindalls Beach</t>
  </si>
  <si>
    <t>Tomarata</t>
  </si>
  <si>
    <t>Wade Heads</t>
  </si>
  <si>
    <t>Waikoukou Valley</t>
  </si>
  <si>
    <t>Waimauku</t>
  </si>
  <si>
    <t>Waioneke</t>
  </si>
  <si>
    <t>Waitakere</t>
  </si>
  <si>
    <t>Waiteitei</t>
  </si>
  <si>
    <t>Waitoki</t>
  </si>
  <si>
    <t>Waiwera</t>
  </si>
  <si>
    <t>Waiwhiu</t>
  </si>
  <si>
    <t>Warkworth</t>
  </si>
  <si>
    <t>Wayby</t>
  </si>
  <si>
    <t>Wayby Valley</t>
  </si>
  <si>
    <t>Wellsford</t>
  </si>
  <si>
    <t>Whangaripo</t>
  </si>
  <si>
    <t>Whangateau</t>
  </si>
  <si>
    <t>Wharehine</t>
  </si>
  <si>
    <t>Wharepapa</t>
  </si>
  <si>
    <t>Woodcocks</t>
  </si>
  <si>
    <t>Woodhill</t>
  </si>
  <si>
    <t>Awahou</t>
  </si>
  <si>
    <t>RR</t>
  </si>
  <si>
    <t>Broadlands</t>
  </si>
  <si>
    <t>Earthquake Flats</t>
  </si>
  <si>
    <t>Fenton Park</t>
  </si>
  <si>
    <t>Fordlands</t>
  </si>
  <si>
    <t>Gisborne Point</t>
  </si>
  <si>
    <t>Glenholme</t>
  </si>
  <si>
    <t>Golden Springs</t>
  </si>
  <si>
    <t>Guthrie</t>
  </si>
  <si>
    <t>Hamurana</t>
  </si>
  <si>
    <t>Hannahs Bay</t>
  </si>
  <si>
    <t>Hauparu</t>
  </si>
  <si>
    <t>Hinehopu</t>
  </si>
  <si>
    <t>Holdens Bay</t>
  </si>
  <si>
    <t>Horohoro</t>
  </si>
  <si>
    <t>Kaharoa</t>
  </si>
  <si>
    <t>Kaingaroa Forest</t>
  </si>
  <si>
    <t>Kapenga</t>
  </si>
  <si>
    <t>Kawaha Point</t>
  </si>
  <si>
    <t>Lake Okareka</t>
  </si>
  <si>
    <t>Lake Rotoma</t>
  </si>
  <si>
    <t>Lynmore</t>
  </si>
  <si>
    <t>Mamaku</t>
  </si>
  <si>
    <t>Mangakakahi</t>
  </si>
  <si>
    <t>Mataikotare</t>
  </si>
  <si>
    <t>Mataikotere Marae</t>
  </si>
  <si>
    <t>Matipo Heights</t>
  </si>
  <si>
    <t>Mihi</t>
  </si>
  <si>
    <t>Moanarua</t>
  </si>
  <si>
    <t>Mourea</t>
  </si>
  <si>
    <t>Ngakuru</t>
  </si>
  <si>
    <t>Ngongotaha</t>
  </si>
  <si>
    <t>Ngongotaha Valley</t>
  </si>
  <si>
    <t>Ohakuri</t>
  </si>
  <si>
    <t>Ohinemutu</t>
  </si>
  <si>
    <t>Okere Falls</t>
  </si>
  <si>
    <t>Otaramarae</t>
  </si>
  <si>
    <t>Oturoa</t>
  </si>
  <si>
    <t>Parekarangi</t>
  </si>
  <si>
    <t>Pikiao Marae</t>
  </si>
  <si>
    <t>Pleasant Heights</t>
  </si>
  <si>
    <t>Pukehangi</t>
  </si>
  <si>
    <t>Punaromia</t>
  </si>
  <si>
    <t>Reporoa</t>
  </si>
  <si>
    <t>Rerewhakaaitu</t>
  </si>
  <si>
    <t>Rotoehu</t>
  </si>
  <si>
    <t>Rotoiti</t>
  </si>
  <si>
    <t>Rotokawa</t>
  </si>
  <si>
    <t>Rotomahana</t>
  </si>
  <si>
    <t>Rotongata</t>
  </si>
  <si>
    <t>ROTORUA</t>
  </si>
  <si>
    <t>Ruato</t>
  </si>
  <si>
    <t>Selwyn Heights</t>
  </si>
  <si>
    <t>Springfield</t>
  </si>
  <si>
    <t>Sunnybrook</t>
  </si>
  <si>
    <t>Tarukenga</t>
  </si>
  <si>
    <t>Te Haehaenga</t>
  </si>
  <si>
    <t>Te Ngae</t>
  </si>
  <si>
    <t>Te Pu</t>
  </si>
  <si>
    <t>Te Wairoa</t>
  </si>
  <si>
    <t>Tihiotonga</t>
  </si>
  <si>
    <t>Tikitere</t>
  </si>
  <si>
    <t>Tokerau</t>
  </si>
  <si>
    <t>Tumunui</t>
  </si>
  <si>
    <t>Utuhina</t>
  </si>
  <si>
    <t>Waikite Valley</t>
  </si>
  <si>
    <t>Waikuta</t>
  </si>
  <si>
    <t>Waimangu</t>
  </si>
  <si>
    <t>Waiotapu</t>
  </si>
  <si>
    <t>Waiotapu Village</t>
  </si>
  <si>
    <t>Waireka</t>
  </si>
  <si>
    <t>Waiteti</t>
  </si>
  <si>
    <t>Western Heights</t>
  </si>
  <si>
    <t>Whakarewarewa</t>
  </si>
  <si>
    <t>Whangamarino</t>
  </si>
  <si>
    <t>Wharepaina</t>
  </si>
  <si>
    <t>Aukopae</t>
  </si>
  <si>
    <t>Echolands</t>
  </si>
  <si>
    <t>Erua</t>
  </si>
  <si>
    <t>Hihitahi</t>
  </si>
  <si>
    <t>Hikumutu</t>
  </si>
  <si>
    <t>Horopito</t>
  </si>
  <si>
    <t>Hukapapa</t>
  </si>
  <si>
    <t>Iwikau Village</t>
  </si>
  <si>
    <t>Kaitieke</t>
  </si>
  <si>
    <t>Kakahi</t>
  </si>
  <si>
    <t>Karioi</t>
  </si>
  <si>
    <t>Kawautahi</t>
  </si>
  <si>
    <t>Ketetahi</t>
  </si>
  <si>
    <t>Kirikau</t>
  </si>
  <si>
    <t>Koiro</t>
  </si>
  <si>
    <t>Lairdvale</t>
  </si>
  <si>
    <t>Makaranui</t>
  </si>
  <si>
    <t>Mangaeturoa</t>
  </si>
  <si>
    <t>Mangakahu Valley</t>
  </si>
  <si>
    <t>Mangaparo</t>
  </si>
  <si>
    <t>Mangatupoto</t>
  </si>
  <si>
    <t>Manunui</t>
  </si>
  <si>
    <t>Maraekowhai</t>
  </si>
  <si>
    <t>Matiere</t>
  </si>
  <si>
    <t>Maungaroa</t>
  </si>
  <si>
    <t>Meringa</t>
  </si>
  <si>
    <t>National Park</t>
  </si>
  <si>
    <t>Ngakonui</t>
  </si>
  <si>
    <t>Ngapuke</t>
  </si>
  <si>
    <t>Nihoniho</t>
  </si>
  <si>
    <t>Ohakune</t>
  </si>
  <si>
    <t>Ohura</t>
  </si>
  <si>
    <t>Oio</t>
  </si>
  <si>
    <t>Okahukura</t>
  </si>
  <si>
    <t>Ongarue</t>
  </si>
  <si>
    <t>Opatu</t>
  </si>
  <si>
    <t>Orautoha</t>
  </si>
  <si>
    <t>Oreore</t>
  </si>
  <si>
    <t>Oruaiwi</t>
  </si>
  <si>
    <t>Otangiwai</t>
  </si>
  <si>
    <t>Otunui</t>
  </si>
  <si>
    <t>Owhango</t>
  </si>
  <si>
    <t>Pipiriki</t>
  </si>
  <si>
    <t>Pirata</t>
  </si>
  <si>
    <t>Piriaka</t>
  </si>
  <si>
    <t>Piropiro</t>
  </si>
  <si>
    <t>Piropiro Flats</t>
  </si>
  <si>
    <t>Pokaka</t>
  </si>
  <si>
    <t>Pungapunga</t>
  </si>
  <si>
    <t>Raetihi</t>
  </si>
  <si>
    <t>Rangataua</t>
  </si>
  <si>
    <t>Raurimu</t>
  </si>
  <si>
    <t>Retaruke</t>
  </si>
  <si>
    <t>Retaruke Upper</t>
  </si>
  <si>
    <t>Riamaki (Upper Ruatiti)</t>
  </si>
  <si>
    <t>Ruatiti</t>
  </si>
  <si>
    <t>Sunshine Settlement</t>
  </si>
  <si>
    <t>Tangiwai</t>
  </si>
  <si>
    <t>Tanupara</t>
  </si>
  <si>
    <t>Tapuiwahine</t>
  </si>
  <si>
    <t>Taringamotu</t>
  </si>
  <si>
    <t>Taringamotu Valley</t>
  </si>
  <si>
    <t>Tatu</t>
  </si>
  <si>
    <t>Taumaruiti</t>
  </si>
  <si>
    <t>Taumarunui</t>
  </si>
  <si>
    <t>Taurewa</t>
  </si>
  <si>
    <t>Tawhata</t>
  </si>
  <si>
    <t>Te Koura</t>
  </si>
  <si>
    <t>Te Maire</t>
  </si>
  <si>
    <t>Te Whakarae</t>
  </si>
  <si>
    <t>Tohunga Junction</t>
  </si>
  <si>
    <t>Tokirima</t>
  </si>
  <si>
    <t>Tongariro</t>
  </si>
  <si>
    <t>Tuhua</t>
  </si>
  <si>
    <t>Tunakotekote</t>
  </si>
  <si>
    <t>Waikune</t>
  </si>
  <si>
    <t>Waimiha</t>
  </si>
  <si>
    <t>Waimiha Flats</t>
  </si>
  <si>
    <t>Waiouru</t>
  </si>
  <si>
    <t>Waiouru Military Camp</t>
  </si>
  <si>
    <t>Waitaanga</t>
  </si>
  <si>
    <t>Whakahoro</t>
  </si>
  <si>
    <t>Whakapapa Village</t>
  </si>
  <si>
    <t>Whakatina</t>
  </si>
  <si>
    <t>Annat</t>
  </si>
  <si>
    <t>Arthur's Pass</t>
  </si>
  <si>
    <t>Aylesbury</t>
  </si>
  <si>
    <t>Bankside</t>
  </si>
  <si>
    <t>Bealey Spur</t>
  </si>
  <si>
    <t>Broadfield</t>
  </si>
  <si>
    <t>Brookside</t>
  </si>
  <si>
    <t>Burnham</t>
  </si>
  <si>
    <t>Cass</t>
  </si>
  <si>
    <t>Castle Hill Village</t>
  </si>
  <si>
    <t>Charing Cross</t>
  </si>
  <si>
    <t>Coalgate</t>
  </si>
  <si>
    <t>Courtenay</t>
  </si>
  <si>
    <t>Darfield</t>
  </si>
  <si>
    <t>Doyleston</t>
  </si>
  <si>
    <t>Dunsandel</t>
  </si>
  <si>
    <t>Ellesmere</t>
  </si>
  <si>
    <t>Glenroy</t>
  </si>
  <si>
    <t>Glentunnel</t>
  </si>
  <si>
    <t>Goulds Road</t>
  </si>
  <si>
    <t>Greendale</t>
  </si>
  <si>
    <t>Greenpark</t>
  </si>
  <si>
    <t>Greenpark Huts</t>
  </si>
  <si>
    <t>Halkett</t>
  </si>
  <si>
    <t>Hawkins</t>
  </si>
  <si>
    <t>Hororata</t>
  </si>
  <si>
    <t>Irwell</t>
  </si>
  <si>
    <t>Killinchy</t>
  </si>
  <si>
    <t>Kimberley</t>
  </si>
  <si>
    <t>Kirwee</t>
  </si>
  <si>
    <t>Kowai Bush</t>
  </si>
  <si>
    <t>Ladbrooks</t>
  </si>
  <si>
    <t>Lake Coleridge</t>
  </si>
  <si>
    <t>Lakeside</t>
  </si>
  <si>
    <t>Leeston</t>
  </si>
  <si>
    <t>Lincoln</t>
  </si>
  <si>
    <t>Little Rakaia</t>
  </si>
  <si>
    <t>Lower Selwyn Huts</t>
  </si>
  <si>
    <t>Mead</t>
  </si>
  <si>
    <t>Milltown</t>
  </si>
  <si>
    <t>Motukarara</t>
  </si>
  <si>
    <t>Norwood</t>
  </si>
  <si>
    <t>Otarama</t>
  </si>
  <si>
    <t>Prebbleton</t>
  </si>
  <si>
    <t>Racecourse Hill</t>
  </si>
  <si>
    <t>Rakaia Huts</t>
  </si>
  <si>
    <t>Rolleston</t>
  </si>
  <si>
    <t>Russells Flat</t>
  </si>
  <si>
    <t>Sandy Knolls</t>
  </si>
  <si>
    <t>Sedgemere</t>
  </si>
  <si>
    <t>Selwyn Huts</t>
  </si>
  <si>
    <t>Sheffield</t>
  </si>
  <si>
    <t>South Malvern</t>
  </si>
  <si>
    <t>Southbridge</t>
  </si>
  <si>
    <t>Springston</t>
  </si>
  <si>
    <t>Springston South</t>
  </si>
  <si>
    <t>Staircase</t>
  </si>
  <si>
    <t>Taitapu</t>
  </si>
  <si>
    <t>Taumutu</t>
  </si>
  <si>
    <t>Te Pirita</t>
  </si>
  <si>
    <t>Waddington</t>
  </si>
  <si>
    <t>Weedons</t>
  </si>
  <si>
    <t>West Melton</t>
  </si>
  <si>
    <t>Whitecliffs</t>
  </si>
  <si>
    <t>Windwhistle</t>
  </si>
  <si>
    <t>Alton</t>
  </si>
  <si>
    <t>Ararata</t>
  </si>
  <si>
    <t>Auroa</t>
  </si>
  <si>
    <t>Awatuna</t>
  </si>
  <si>
    <t>Eltham</t>
  </si>
  <si>
    <t>Fraser Road</t>
  </si>
  <si>
    <t>Hawera</t>
  </si>
  <si>
    <t>Hurleyville</t>
  </si>
  <si>
    <t>Ihaia</t>
  </si>
  <si>
    <t>Inaha</t>
  </si>
  <si>
    <t>Kakaramea</t>
  </si>
  <si>
    <t>Kaponga</t>
  </si>
  <si>
    <t>Kapuni</t>
  </si>
  <si>
    <t>Karahaki</t>
  </si>
  <si>
    <t>Kaupokonui</t>
  </si>
  <si>
    <t>Kohi</t>
  </si>
  <si>
    <t>Maata</t>
  </si>
  <si>
    <t>Makaka</t>
  </si>
  <si>
    <t>Makakaho</t>
  </si>
  <si>
    <t>Makakaho Junction</t>
  </si>
  <si>
    <t>Manaia</t>
  </si>
  <si>
    <t>Mangamingi</t>
  </si>
  <si>
    <t>Mangatoki</t>
  </si>
  <si>
    <t>Mangawhio</t>
  </si>
  <si>
    <t>Manutahi</t>
  </si>
  <si>
    <t>Matapu</t>
  </si>
  <si>
    <t>Matemateaonga</t>
  </si>
  <si>
    <t>Meremere</t>
  </si>
  <si>
    <t>Moeawatea</t>
  </si>
  <si>
    <t>Moeroa</t>
  </si>
  <si>
    <t>Mokoia</t>
  </si>
  <si>
    <t>Moumahaki</t>
  </si>
  <si>
    <t>Newall</t>
  </si>
  <si>
    <t>Ngamatapouri</t>
  </si>
  <si>
    <t>Ngutuwera</t>
  </si>
  <si>
    <t>Nolantown</t>
  </si>
  <si>
    <t>Oaonui</t>
  </si>
  <si>
    <t>Oeo</t>
  </si>
  <si>
    <t>Ohangai</t>
  </si>
  <si>
    <t>Ohawe</t>
  </si>
  <si>
    <t>Okaiawa</t>
  </si>
  <si>
    <t>Omoana</t>
  </si>
  <si>
    <t>Opaku</t>
  </si>
  <si>
    <t>Opunake</t>
  </si>
  <si>
    <t>Orangimea</t>
  </si>
  <si>
    <t>Otakeho</t>
  </si>
  <si>
    <t>Otautu</t>
  </si>
  <si>
    <t>PATEA</t>
  </si>
  <si>
    <t>Pihama</t>
  </si>
  <si>
    <t>Puao</t>
  </si>
  <si>
    <t>Pungarehu</t>
  </si>
  <si>
    <t>Puniho</t>
  </si>
  <si>
    <t>Rahotu</t>
  </si>
  <si>
    <t>Rangitatau</t>
  </si>
  <si>
    <t>Rawhitiroa</t>
  </si>
  <si>
    <t>Riverlea</t>
  </si>
  <si>
    <t>Rotokare</t>
  </si>
  <si>
    <t>Takou</t>
  </si>
  <si>
    <t>Taumatatahi</t>
  </si>
  <si>
    <t>Taungatara</t>
  </si>
  <si>
    <t>Tawhiwhi</t>
  </si>
  <si>
    <t>Te Kiri</t>
  </si>
  <si>
    <t>Te Roti</t>
  </si>
  <si>
    <t>Te Tuhi Junction</t>
  </si>
  <si>
    <t>Tokaora</t>
  </si>
  <si>
    <t>Tumahu</t>
  </si>
  <si>
    <t>Turuturu</t>
  </si>
  <si>
    <t>Upper Kahui</t>
  </si>
  <si>
    <t>Waiinu Beach</t>
  </si>
  <si>
    <t>Waiteika</t>
  </si>
  <si>
    <t>Waitotara</t>
  </si>
  <si>
    <t>Warea</t>
  </si>
  <si>
    <t>WAVERLEY</t>
  </si>
  <si>
    <t>Whakamara</t>
  </si>
  <si>
    <t>Whareroa</t>
  </si>
  <si>
    <t>Whenuakura</t>
  </si>
  <si>
    <t>Arahiwi</t>
  </si>
  <si>
    <t>Arapuni</t>
  </si>
  <si>
    <t>Hodderville</t>
  </si>
  <si>
    <t>Kinleith</t>
  </si>
  <si>
    <t>Lichfield</t>
  </si>
  <si>
    <t>Ngatira</t>
  </si>
  <si>
    <t>Okoroire</t>
  </si>
  <si>
    <t>Pinedale</t>
  </si>
  <si>
    <t>Puketurua</t>
  </si>
  <si>
    <t>Putaruru</t>
  </si>
  <si>
    <t>Tapapa</t>
  </si>
  <si>
    <t>Te Whetu</t>
  </si>
  <si>
    <t>Tirau</t>
  </si>
  <si>
    <t>TOKOROA</t>
  </si>
  <si>
    <t>Upper Atiamuri</t>
  </si>
  <si>
    <t>Waiomou</t>
  </si>
  <si>
    <t>Waotu</t>
  </si>
  <si>
    <t>Wawa</t>
  </si>
  <si>
    <t>Wiltsdown</t>
  </si>
  <si>
    <t>Ahikouka</t>
  </si>
  <si>
    <t>Battersea</t>
  </si>
  <si>
    <t>Cross Creek</t>
  </si>
  <si>
    <t>Dyerville</t>
  </si>
  <si>
    <t>Featherston</t>
  </si>
  <si>
    <t>Fernside</t>
  </si>
  <si>
    <t>Glendhu</t>
  </si>
  <si>
    <t>Greytown</t>
  </si>
  <si>
    <t>Hikawera</t>
  </si>
  <si>
    <t>Hinakura</t>
  </si>
  <si>
    <t>Kahutara</t>
  </si>
  <si>
    <t>Kaiwaiwai</t>
  </si>
  <si>
    <t>Kohunui Maori Settlement</t>
  </si>
  <si>
    <t>Lake Ferry</t>
  </si>
  <si>
    <t>Martinborough</t>
  </si>
  <si>
    <t>Morison Bush</t>
  </si>
  <si>
    <t>Ngawi</t>
  </si>
  <si>
    <t>Pahaoa</t>
  </si>
  <si>
    <t>Pahautea</t>
  </si>
  <si>
    <t>Papawai</t>
  </si>
  <si>
    <t>Pigeon Bush</t>
  </si>
  <si>
    <t>Pirinoa</t>
  </si>
  <si>
    <t>Pukio</t>
  </si>
  <si>
    <t>Ruakokoputuna</t>
  </si>
  <si>
    <t>Tauherenikau</t>
  </si>
  <si>
    <t>Tuhitarata</t>
  </si>
  <si>
    <t>Tuturumuri</t>
  </si>
  <si>
    <t>Whangaimoana</t>
  </si>
  <si>
    <t>Wharekauhau</t>
  </si>
  <si>
    <t>Aparima</t>
  </si>
  <si>
    <t>Ardlussa</t>
  </si>
  <si>
    <t>Ashers</t>
  </si>
  <si>
    <t>Athol</t>
  </si>
  <si>
    <t>Balfour</t>
  </si>
  <si>
    <t>Benmore</t>
  </si>
  <si>
    <t>Birchwood</t>
  </si>
  <si>
    <t>Blackmount</t>
  </si>
  <si>
    <t>Branxholme</t>
  </si>
  <si>
    <t>Browns</t>
  </si>
  <si>
    <t>Brydone</t>
  </si>
  <si>
    <t>Caroline</t>
  </si>
  <si>
    <t>Cascade Creek</t>
  </si>
  <si>
    <t>Castlerock</t>
  </si>
  <si>
    <t>Cattle Flat</t>
  </si>
  <si>
    <t>Centre Bush</t>
  </si>
  <si>
    <t>Clifden</t>
  </si>
  <si>
    <t>Colac Bay/Oraka</t>
  </si>
  <si>
    <t>Crawfords</t>
  </si>
  <si>
    <t>Cromarty</t>
  </si>
  <si>
    <t>Curio Bay</t>
  </si>
  <si>
    <t>Dacre</t>
  </si>
  <si>
    <t>Dipton</t>
  </si>
  <si>
    <t>Dipton West</t>
  </si>
  <si>
    <t>Drummond</t>
  </si>
  <si>
    <t>Dunearn</t>
  </si>
  <si>
    <t>Eastern Bush</t>
  </si>
  <si>
    <t>Edendale</t>
  </si>
  <si>
    <t>Ermedale</t>
  </si>
  <si>
    <t>Fairfax</t>
  </si>
  <si>
    <t>Feldwick</t>
  </si>
  <si>
    <t>Five Rivers</t>
  </si>
  <si>
    <t>Five Roads</t>
  </si>
  <si>
    <t>Fortification</t>
  </si>
  <si>
    <t>Fortrose</t>
  </si>
  <si>
    <t>Freshford</t>
  </si>
  <si>
    <t>Gap Road</t>
  </si>
  <si>
    <t>Garston</t>
  </si>
  <si>
    <t>Gladfield</t>
  </si>
  <si>
    <t>Glencoe</t>
  </si>
  <si>
    <t>Glenham</t>
  </si>
  <si>
    <t>Glenure</t>
  </si>
  <si>
    <t>Gorge Road</t>
  </si>
  <si>
    <t>Gropers Bush</t>
  </si>
  <si>
    <t>Grove Bush</t>
  </si>
  <si>
    <t>Gummies Bush</t>
  </si>
  <si>
    <t>Haldane</t>
  </si>
  <si>
    <t>Halfmoon Bay (Oban)</t>
  </si>
  <si>
    <t>Hazletts</t>
  </si>
  <si>
    <t>Heddon Bush</t>
  </si>
  <si>
    <t>Hedgehope</t>
  </si>
  <si>
    <t>Heenans Corner</t>
  </si>
  <si>
    <t>Hokonui</t>
  </si>
  <si>
    <t>Hollyford</t>
  </si>
  <si>
    <t>Isla Bank</t>
  </si>
  <si>
    <t>Jamestown</t>
  </si>
  <si>
    <t>Josephville</t>
  </si>
  <si>
    <t>Kaika</t>
  </si>
  <si>
    <t>Kamahi</t>
  </si>
  <si>
    <t>Kapuka</t>
  </si>
  <si>
    <t>Kapuka South</t>
  </si>
  <si>
    <t>Kauana</t>
  </si>
  <si>
    <t>Kilbride</t>
  </si>
  <si>
    <t>Kingston Crossing</t>
  </si>
  <si>
    <t>Lady Barkly</t>
  </si>
  <si>
    <t>Limehills</t>
  </si>
  <si>
    <t>Lintley</t>
  </si>
  <si>
    <t>Lochiel</t>
  </si>
  <si>
    <t>Longridge</t>
  </si>
  <si>
    <t>Longridge North</t>
  </si>
  <si>
    <t>Longwood</t>
  </si>
  <si>
    <t>Lowther</t>
  </si>
  <si>
    <t>Lumsden</t>
  </si>
  <si>
    <t>Mabel Bush</t>
  </si>
  <si>
    <t>Makarewa Junction</t>
  </si>
  <si>
    <t>Manapouri</t>
  </si>
  <si>
    <t>Mataura Island</t>
  </si>
  <si>
    <t>Menzies Ferry</t>
  </si>
  <si>
    <t>Merrivale</t>
  </si>
  <si>
    <t>Milford Sound</t>
  </si>
  <si>
    <t>Mimihau</t>
  </si>
  <si>
    <t>Mokoreta</t>
  </si>
  <si>
    <t>Mokotua</t>
  </si>
  <si>
    <t>Monowai</t>
  </si>
  <si>
    <t>Morton Mains</t>
  </si>
  <si>
    <t>Mossburn</t>
  </si>
  <si>
    <t>Niagara</t>
  </si>
  <si>
    <t>Nightcaps</t>
  </si>
  <si>
    <t>Nokomai</t>
  </si>
  <si>
    <t>Northope</t>
  </si>
  <si>
    <t>Ohai</t>
  </si>
  <si>
    <t>Opio</t>
  </si>
  <si>
    <t>Oporo</t>
  </si>
  <si>
    <t>Orawia</t>
  </si>
  <si>
    <t>Orepuki</t>
  </si>
  <si>
    <t>Oreti Plains</t>
  </si>
  <si>
    <t>Ota Creek</t>
  </si>
  <si>
    <t>Otahu Flat</t>
  </si>
  <si>
    <t>Otahuti</t>
  </si>
  <si>
    <t>Otaitai Bush</t>
  </si>
  <si>
    <t>Otapiri</t>
  </si>
  <si>
    <t>Otapiri Gorge</t>
  </si>
  <si>
    <t>Otautau</t>
  </si>
  <si>
    <t>Oteramika</t>
  </si>
  <si>
    <t>Oware</t>
  </si>
  <si>
    <t>Pahia</t>
  </si>
  <si>
    <t>Papatotara</t>
  </si>
  <si>
    <t>Parawa</t>
  </si>
  <si>
    <t>Piko Piko</t>
  </si>
  <si>
    <t>Pine Bush</t>
  </si>
  <si>
    <t>Port Craig</t>
  </si>
  <si>
    <t>Potters</t>
  </si>
  <si>
    <t>Pourakino Valley</t>
  </si>
  <si>
    <t>Progress Valley</t>
  </si>
  <si>
    <t>Pukemaori</t>
  </si>
  <si>
    <t>Pukemutu</t>
  </si>
  <si>
    <t>Pukewao</t>
  </si>
  <si>
    <t>Quarry Hills</t>
  </si>
  <si>
    <t>Rakahouka</t>
  </si>
  <si>
    <t>Raymonds Gap</t>
  </si>
  <si>
    <t>Redan</t>
  </si>
  <si>
    <t>Rimu</t>
  </si>
  <si>
    <t>Ringway</t>
  </si>
  <si>
    <t>Riverton/Aparima</t>
  </si>
  <si>
    <t>Roslyn Bush</t>
  </si>
  <si>
    <t>Ryal Bush</t>
  </si>
  <si>
    <t>Sandstone</t>
  </si>
  <si>
    <t>Scotts Gap</t>
  </si>
  <si>
    <t>Seaward Downs</t>
  </si>
  <si>
    <t>Slope Point</t>
  </si>
  <si>
    <t>South Hillend</t>
  </si>
  <si>
    <t>Spar Bush</t>
  </si>
  <si>
    <t>Springhills</t>
  </si>
  <si>
    <t>St Patricks</t>
  </si>
  <si>
    <t>Taramea Bay</t>
  </si>
  <si>
    <t>Taramoa</t>
  </si>
  <si>
    <t>Te Anau</t>
  </si>
  <si>
    <t>Te Oneroa</t>
  </si>
  <si>
    <t>Te Peka</t>
  </si>
  <si>
    <t>Te Tipua</t>
  </si>
  <si>
    <t>Te Tua</t>
  </si>
  <si>
    <t>Te Waewae</t>
  </si>
  <si>
    <t>The Dale</t>
  </si>
  <si>
    <t>The Key</t>
  </si>
  <si>
    <t>The Rocks</t>
  </si>
  <si>
    <t>Thomsons Crossing</t>
  </si>
  <si>
    <t>Thornbury</t>
  </si>
  <si>
    <t>Tihaka</t>
  </si>
  <si>
    <t>Timpanys</t>
  </si>
  <si>
    <t>Tinkertown</t>
  </si>
  <si>
    <t>Titiroa</t>
  </si>
  <si>
    <t>Tokanui</t>
  </si>
  <si>
    <t>Tuatapere</t>
  </si>
  <si>
    <t>Tussock Creek</t>
  </si>
  <si>
    <t>Tuturau</t>
  </si>
  <si>
    <t>Underwood</t>
  </si>
  <si>
    <t>Waianiwa</t>
  </si>
  <si>
    <t>Waihoaka</t>
  </si>
  <si>
    <t>Waikaia</t>
  </si>
  <si>
    <t>Waikawa Valley</t>
  </si>
  <si>
    <t>Waikouro</t>
  </si>
  <si>
    <t>Waimahaka</t>
  </si>
  <si>
    <t>Waimatua</t>
  </si>
  <si>
    <t>Waimatuku</t>
  </si>
  <si>
    <t>Waimea</t>
  </si>
  <si>
    <t>Waipango</t>
  </si>
  <si>
    <t>Waiparu</t>
  </si>
  <si>
    <t>Waipounamu</t>
  </si>
  <si>
    <t>Wairio</t>
  </si>
  <si>
    <t>Waituna</t>
  </si>
  <si>
    <t>Wakapatu</t>
  </si>
  <si>
    <t>Wallacetown</t>
  </si>
  <si>
    <t>Wendonside</t>
  </si>
  <si>
    <t>Wilsons Crossing</t>
  </si>
  <si>
    <t>Winton</t>
  </si>
  <si>
    <t>Woodlaw</t>
  </si>
  <si>
    <t>Wreys Bush</t>
  </si>
  <si>
    <t>Wrights Bush</t>
  </si>
  <si>
    <t>Wyndham</t>
  </si>
  <si>
    <t>Aotuhia</t>
  </si>
  <si>
    <t>Cardiff</t>
  </si>
  <si>
    <t>Dawson Falls</t>
  </si>
  <si>
    <t>Douglas</t>
  </si>
  <si>
    <t>East Egmont</t>
  </si>
  <si>
    <t>Huiakama</t>
  </si>
  <si>
    <t>Huinga</t>
  </si>
  <si>
    <t>Huiroa</t>
  </si>
  <si>
    <t>Kiore</t>
  </si>
  <si>
    <t>Kohuratahi</t>
  </si>
  <si>
    <t>Kupe</t>
  </si>
  <si>
    <t>Lowgarth</t>
  </si>
  <si>
    <t>Mahoe</t>
  </si>
  <si>
    <t>Makahu</t>
  </si>
  <si>
    <t>Marco</t>
  </si>
  <si>
    <t>Midhirst</t>
  </si>
  <si>
    <t>Ngaere</t>
  </si>
  <si>
    <t>Pembroke</t>
  </si>
  <si>
    <t>Pohokura</t>
  </si>
  <si>
    <t>Pukengahu</t>
  </si>
  <si>
    <t>Puniwhakau</t>
  </si>
  <si>
    <t>Rowan</t>
  </si>
  <si>
    <t>Stratford</t>
  </si>
  <si>
    <t>Strathmore</t>
  </si>
  <si>
    <t>Tahora</t>
  </si>
  <si>
    <t>Tangarakau</t>
  </si>
  <si>
    <t>Te Popo</t>
  </si>
  <si>
    <t>Te Wera</t>
  </si>
  <si>
    <t>Toko</t>
  </si>
  <si>
    <t>Tuna</t>
  </si>
  <si>
    <t>Tututawa</t>
  </si>
  <si>
    <t>Waipuku</t>
  </si>
  <si>
    <t>Whangamomona</t>
  </si>
  <si>
    <t>Wharehuia</t>
  </si>
  <si>
    <t>Akitio</t>
  </si>
  <si>
    <t>Alfredton</t>
  </si>
  <si>
    <t>Atea</t>
  </si>
  <si>
    <t>Awariki</t>
  </si>
  <si>
    <t>Ballance</t>
  </si>
  <si>
    <t>Castlehill</t>
  </si>
  <si>
    <t>Coonoor</t>
  </si>
  <si>
    <t>Dannevirke</t>
  </si>
  <si>
    <t>Eketahuna</t>
  </si>
  <si>
    <t>Hamua</t>
  </si>
  <si>
    <t>Haunui</t>
  </si>
  <si>
    <t>Herbertville</t>
  </si>
  <si>
    <t>Hopelands</t>
  </si>
  <si>
    <t>Horoeka</t>
  </si>
  <si>
    <t>Hukanui</t>
  </si>
  <si>
    <t>Ihuraua</t>
  </si>
  <si>
    <t>Kaiparoro</t>
  </si>
  <si>
    <t>Kaitawa</t>
  </si>
  <si>
    <t>Kaitoke</t>
  </si>
  <si>
    <t>Kiritaki</t>
  </si>
  <si>
    <t>Kohiku</t>
  </si>
  <si>
    <t>Kohinui</t>
  </si>
  <si>
    <t>Konini</t>
  </si>
  <si>
    <t>Kopikopiko</t>
  </si>
  <si>
    <t>Kopua</t>
  </si>
  <si>
    <t>Korora</t>
  </si>
  <si>
    <t>Kumeroa</t>
  </si>
  <si>
    <t>Maharahara</t>
  </si>
  <si>
    <t>Maharahara West</t>
  </si>
  <si>
    <t>Makirikiri</t>
  </si>
  <si>
    <t>Makomako</t>
  </si>
  <si>
    <t>Makotuku</t>
  </si>
  <si>
    <t>Makuri</t>
  </si>
  <si>
    <t>Mangahao</t>
  </si>
  <si>
    <t>Mangahei</t>
  </si>
  <si>
    <t>Mangamaire</t>
  </si>
  <si>
    <t>Mangamutu</t>
  </si>
  <si>
    <t>Mangaone</t>
  </si>
  <si>
    <t>Mangaoranga</t>
  </si>
  <si>
    <t>Mangarawa</t>
  </si>
  <si>
    <t>Mangatainoka</t>
  </si>
  <si>
    <t>Mangatera</t>
  </si>
  <si>
    <t>Mangatiti</t>
  </si>
  <si>
    <t>Mangatoro</t>
  </si>
  <si>
    <t>Mara</t>
  </si>
  <si>
    <t>Marima</t>
  </si>
  <si>
    <t>Matamau</t>
  </si>
  <si>
    <t>Motea</t>
  </si>
  <si>
    <t>Newman</t>
  </si>
  <si>
    <t>Ngamoko</t>
  </si>
  <si>
    <t>Ngapaeruru</t>
  </si>
  <si>
    <t>Ngaturi</t>
  </si>
  <si>
    <t>Ngawapurua</t>
  </si>
  <si>
    <t>Nireaha</t>
  </si>
  <si>
    <t>Norsewood</t>
  </si>
  <si>
    <t>Okarae</t>
  </si>
  <si>
    <t>Oringi</t>
  </si>
  <si>
    <t>Ormondville</t>
  </si>
  <si>
    <t>Owahanga</t>
  </si>
  <si>
    <t>Pahiatua</t>
  </si>
  <si>
    <t>Papatawa</t>
  </si>
  <si>
    <t>Parkville</t>
  </si>
  <si>
    <t>Piripiri</t>
  </si>
  <si>
    <t>Pleckville</t>
  </si>
  <si>
    <t>Pongaroa</t>
  </si>
  <si>
    <t>Pori</t>
  </si>
  <si>
    <t>Puketoi</t>
  </si>
  <si>
    <t>Putara</t>
  </si>
  <si>
    <t>Raumati</t>
  </si>
  <si>
    <t>Rongokokako</t>
  </si>
  <si>
    <t>Rongomai</t>
  </si>
  <si>
    <t>Ruawhata</t>
  </si>
  <si>
    <t>Tahoraiti</t>
  </si>
  <si>
    <t>Tane</t>
  </si>
  <si>
    <t>Tapuata</t>
  </si>
  <si>
    <t>Tataramoa</t>
  </si>
  <si>
    <t>Tawataia</t>
  </si>
  <si>
    <t>Ti Tree Point</t>
  </si>
  <si>
    <t>Timber Bay</t>
  </si>
  <si>
    <t>Tipapakuku</t>
  </si>
  <si>
    <t>Tiratu</t>
  </si>
  <si>
    <t>Tiraumea</t>
  </si>
  <si>
    <t>Toi Flat</t>
  </si>
  <si>
    <t>Waiaruhe</t>
  </si>
  <si>
    <t>Waihoki</t>
  </si>
  <si>
    <t>Waihoki Valley</t>
  </si>
  <si>
    <t>Waimiro</t>
  </si>
  <si>
    <t>Waione</t>
  </si>
  <si>
    <t>Waipatiki</t>
  </si>
  <si>
    <t>Waitahora</t>
  </si>
  <si>
    <t>Waiwaka</t>
  </si>
  <si>
    <t>Weber</t>
  </si>
  <si>
    <t>Whetukura</t>
  </si>
  <si>
    <t>Wimbledon</t>
  </si>
  <si>
    <t>Woodville</t>
  </si>
  <si>
    <t>Anatimo</t>
  </si>
  <si>
    <t>Anatori</t>
  </si>
  <si>
    <t>Aorere</t>
  </si>
  <si>
    <t>Ariki</t>
  </si>
  <si>
    <t>Atapo</t>
  </si>
  <si>
    <t>Bainham</t>
  </si>
  <si>
    <t>Belgrove</t>
  </si>
  <si>
    <t>Braeburn</t>
  </si>
  <si>
    <t>Brightwater</t>
  </si>
  <si>
    <t>Bronte</t>
  </si>
  <si>
    <t>Brooklyn</t>
  </si>
  <si>
    <t>Burnbrae</t>
  </si>
  <si>
    <t>Collingwood</t>
  </si>
  <si>
    <t>Dovedale</t>
  </si>
  <si>
    <t>East Takaka</t>
  </si>
  <si>
    <t>Ferntown</t>
  </si>
  <si>
    <t>Four Rivers Plain</t>
  </si>
  <si>
    <t>Foxhill</t>
  </si>
  <si>
    <t>Gibbstown</t>
  </si>
  <si>
    <t>Glenhope</t>
  </si>
  <si>
    <t>Golden Downs</t>
  </si>
  <si>
    <t>Gowanbridge</t>
  </si>
  <si>
    <t>Hamama</t>
  </si>
  <si>
    <t>Harakeke</t>
  </si>
  <si>
    <t>Hiwipango</t>
  </si>
  <si>
    <t>Hope</t>
  </si>
  <si>
    <t>Howard</t>
  </si>
  <si>
    <t>Kaihoka</t>
  </si>
  <si>
    <t>Kaiteriteri</t>
  </si>
  <si>
    <t>Kaka</t>
  </si>
  <si>
    <t>Kawatiri</t>
  </si>
  <si>
    <t>Kikiwa</t>
  </si>
  <si>
    <t>Kina</t>
  </si>
  <si>
    <t>Kiwi</t>
  </si>
  <si>
    <t>Kohatu</t>
  </si>
  <si>
    <t>Korere</t>
  </si>
  <si>
    <t>Kotinga</t>
  </si>
  <si>
    <t>Longford</t>
  </si>
  <si>
    <t>Lower Moutere</t>
  </si>
  <si>
    <t>Mahana</t>
  </si>
  <si>
    <t>Mangarakau</t>
  </si>
  <si>
    <t>Mangles Valley</t>
  </si>
  <si>
    <t>Mapua</t>
  </si>
  <si>
    <t>Marahau</t>
  </si>
  <si>
    <t>Mararewa</t>
  </si>
  <si>
    <t>Mariri</t>
  </si>
  <si>
    <t>Matakitaki</t>
  </si>
  <si>
    <t>Matariki</t>
  </si>
  <si>
    <t>Meroiti</t>
  </si>
  <si>
    <t>Milnthorpe</t>
  </si>
  <si>
    <t>Minehaha</t>
  </si>
  <si>
    <t>Motueka</t>
  </si>
  <si>
    <t>Motupiko</t>
  </si>
  <si>
    <t>Motupipi</t>
  </si>
  <si>
    <t>Murchison</t>
  </si>
  <si>
    <t>Newton Flat</t>
  </si>
  <si>
    <t>Ngatimoti</t>
  </si>
  <si>
    <t>Onekaka</t>
  </si>
  <si>
    <t>Opou</t>
  </si>
  <si>
    <t>Orinoco</t>
  </si>
  <si>
    <t>Owen Junction</t>
  </si>
  <si>
    <t>Owen River</t>
  </si>
  <si>
    <t>Paenga</t>
  </si>
  <si>
    <t>Pakawau</t>
  </si>
  <si>
    <t>Pangatotara</t>
  </si>
  <si>
    <t>Patons Rock</t>
  </si>
  <si>
    <t>Paturau River</t>
  </si>
  <si>
    <t>Pea Viner Corner</t>
  </si>
  <si>
    <t>Pohara</t>
  </si>
  <si>
    <t>Pokororo</t>
  </si>
  <si>
    <t>Port Motueka</t>
  </si>
  <si>
    <t>Port Puponga</t>
  </si>
  <si>
    <t>Prices Corner</t>
  </si>
  <si>
    <t>Puponga</t>
  </si>
  <si>
    <t>Puramahoi</t>
  </si>
  <si>
    <t>Rakau</t>
  </si>
  <si>
    <t>Rakopi</t>
  </si>
  <si>
    <t>Rangihaeata</t>
  </si>
  <si>
    <t>Redwood Valley</t>
  </si>
  <si>
    <t>RICHMOND</t>
  </si>
  <si>
    <t>Riverside community</t>
  </si>
  <si>
    <t>Riwaka</t>
  </si>
  <si>
    <t>Rockville</t>
  </si>
  <si>
    <t>Rotoroa</t>
  </si>
  <si>
    <t>Ruby Bay</t>
  </si>
  <si>
    <t>Seaford</t>
  </si>
  <si>
    <t>Shenandoah</t>
  </si>
  <si>
    <t>Six Mile</t>
  </si>
  <si>
    <t>Spring Grove</t>
  </si>
  <si>
    <t>St Arnaud</t>
  </si>
  <si>
    <t>Stanley Brook</t>
  </si>
  <si>
    <t>Tadmor</t>
  </si>
  <si>
    <t>Takaka</t>
  </si>
  <si>
    <t>Takapou</t>
  </si>
  <si>
    <t>Tapawera</t>
  </si>
  <si>
    <t>Tarakohe</t>
  </si>
  <si>
    <t>Tasman</t>
  </si>
  <si>
    <t>Te Hapu</t>
  </si>
  <si>
    <t>Te Rae</t>
  </si>
  <si>
    <t>Thorpe</t>
  </si>
  <si>
    <t>Tophouse</t>
  </si>
  <si>
    <t>Tophouse Settlement</t>
  </si>
  <si>
    <t>Totaranui</t>
  </si>
  <si>
    <t>Tui</t>
  </si>
  <si>
    <t>Tutaki</t>
  </si>
  <si>
    <t>Umukuri</t>
  </si>
  <si>
    <t>Upper Matakitaki</t>
  </si>
  <si>
    <t>Upper Moutere</t>
  </si>
  <si>
    <t>Upper Takaka</t>
  </si>
  <si>
    <t>Uruwhenua</t>
  </si>
  <si>
    <t>Wai-iti</t>
  </si>
  <si>
    <t>Waikato</t>
  </si>
  <si>
    <t>Wakefield</t>
  </si>
  <si>
    <t>Woodstock</t>
  </si>
  <si>
    <t>Acacia Bay</t>
  </si>
  <si>
    <t>Arataki</t>
  </si>
  <si>
    <t>Aratiatia</t>
  </si>
  <si>
    <t>Atiamuri</t>
  </si>
  <si>
    <t>Hatepe</t>
  </si>
  <si>
    <t>Hautu Village</t>
  </si>
  <si>
    <t>Hirata</t>
  </si>
  <si>
    <t>Iwitahi</t>
  </si>
  <si>
    <t>Kuratau</t>
  </si>
  <si>
    <t>Kuratau Junction</t>
  </si>
  <si>
    <t>Mangahouhou</t>
  </si>
  <si>
    <t>Mangakino</t>
  </si>
  <si>
    <t>Matea</t>
  </si>
  <si>
    <t>Mokai</t>
  </si>
  <si>
    <t>Motuoapa</t>
  </si>
  <si>
    <t>Motutere</t>
  </si>
  <si>
    <t>Nukuhau</t>
  </si>
  <si>
    <t>Ohaaki</t>
  </si>
  <si>
    <t>Omori</t>
  </si>
  <si>
    <t>Orakei Korako</t>
  </si>
  <si>
    <t>Oruanui</t>
  </si>
  <si>
    <t>Oruatua</t>
  </si>
  <si>
    <t>Otukou</t>
  </si>
  <si>
    <t>Papakai</t>
  </si>
  <si>
    <t>Poukura Pa</t>
  </si>
  <si>
    <t>Pukawa Bay</t>
  </si>
  <si>
    <t>Rainbow Point</t>
  </si>
  <si>
    <t>Rangipo</t>
  </si>
  <si>
    <t>Rangitaiki</t>
  </si>
  <si>
    <t>Tahorakuri</t>
  </si>
  <si>
    <t>TAUPO</t>
  </si>
  <si>
    <t>Te Aputa</t>
  </si>
  <si>
    <t>Te Pouwhakatutu</t>
  </si>
  <si>
    <t>Te Raina</t>
  </si>
  <si>
    <t>Te Rangiita</t>
  </si>
  <si>
    <t>The Nooks</t>
  </si>
  <si>
    <t>Tihoi</t>
  </si>
  <si>
    <t>Tokaanu</t>
  </si>
  <si>
    <t>Tukino Alpine Village</t>
  </si>
  <si>
    <t>Turangi</t>
  </si>
  <si>
    <t>Waihi Village</t>
  </si>
  <si>
    <t>Waimahana</t>
  </si>
  <si>
    <t>Waimihia</t>
  </si>
  <si>
    <t>Waipahihi</t>
  </si>
  <si>
    <t>Wairakei</t>
  </si>
  <si>
    <t>Wairakei Village</t>
  </si>
  <si>
    <t>Waitahanui</t>
  </si>
  <si>
    <t>Waitetoko</t>
  </si>
  <si>
    <t>Whakamaru</t>
  </si>
  <si>
    <t>Whanganui</t>
  </si>
  <si>
    <t>Wharewaka</t>
  </si>
  <si>
    <t>Barkes Corner</t>
  </si>
  <si>
    <t>Bellevue</t>
  </si>
  <si>
    <t>Bethlehem</t>
  </si>
  <si>
    <t>Brookfield</t>
  </si>
  <si>
    <t>Gate Pa</t>
  </si>
  <si>
    <t>Greerton</t>
  </si>
  <si>
    <t>Hairini</t>
  </si>
  <si>
    <t>Judea</t>
  </si>
  <si>
    <t>Kairua</t>
  </si>
  <si>
    <t>Matapihi</t>
  </si>
  <si>
    <t>Matua</t>
  </si>
  <si>
    <t>Maungatapu</t>
  </si>
  <si>
    <t>Omanu</t>
  </si>
  <si>
    <t>Omanu Beach</t>
  </si>
  <si>
    <t>Otumoetai</t>
  </si>
  <si>
    <t>Papamoa Beach</t>
  </si>
  <si>
    <t>TAURANGA</t>
  </si>
  <si>
    <t>Tauriko</t>
  </si>
  <si>
    <t>Te Maunga</t>
  </si>
  <si>
    <t>Te Ranga</t>
  </si>
  <si>
    <t>Waimapu</t>
  </si>
  <si>
    <t>Wairoa Pa</t>
  </si>
  <si>
    <t>Welcome Bay</t>
  </si>
  <si>
    <t>Broken Hills</t>
  </si>
  <si>
    <t>Colville</t>
  </si>
  <si>
    <t>Cooks Beach</t>
  </si>
  <si>
    <t>Coroglen</t>
  </si>
  <si>
    <t>Coromandel</t>
  </si>
  <si>
    <t>Ferry Landing</t>
  </si>
  <si>
    <t>Hahei</t>
  </si>
  <si>
    <t>Hikuai</t>
  </si>
  <si>
    <t>Hikutaia</t>
  </si>
  <si>
    <t>Hot Water Beach</t>
  </si>
  <si>
    <t>Kaimarama</t>
  </si>
  <si>
    <t>Kauaeranga</t>
  </si>
  <si>
    <t>Kennedy Bay</t>
  </si>
  <si>
    <t>Kereta</t>
  </si>
  <si>
    <t>Kopu</t>
  </si>
  <si>
    <t>Kuaotunu West</t>
  </si>
  <si>
    <t>Little Bay</t>
  </si>
  <si>
    <t>Mahakirau</t>
  </si>
  <si>
    <t>Matarangi</t>
  </si>
  <si>
    <t>Matatoki</t>
  </si>
  <si>
    <t>Mill Creek</t>
  </si>
  <si>
    <t>Neavesville</t>
  </si>
  <si>
    <t>Ohui</t>
  </si>
  <si>
    <t>Onemana</t>
  </si>
  <si>
    <t>Opito</t>
  </si>
  <si>
    <t>Opoutere</t>
  </si>
  <si>
    <t>Papaaroha</t>
  </si>
  <si>
    <t>Parakiwai</t>
  </si>
  <si>
    <t>Parawai</t>
  </si>
  <si>
    <t>Pauanui</t>
  </si>
  <si>
    <t>Port Charles</t>
  </si>
  <si>
    <t>Port Jackson</t>
  </si>
  <si>
    <t>Puketui</t>
  </si>
  <si>
    <t>Puriri</t>
  </si>
  <si>
    <t>Ruamahunga</t>
  </si>
  <si>
    <t>Tairua</t>
  </si>
  <si>
    <t>Tapu</t>
  </si>
  <si>
    <t>Tararu</t>
  </si>
  <si>
    <t>Te Kouma</t>
  </si>
  <si>
    <t>Te Puru</t>
  </si>
  <si>
    <t>Te Rerenga</t>
  </si>
  <si>
    <t>Thames North</t>
  </si>
  <si>
    <t>Totara</t>
  </si>
  <si>
    <t>Tuateawa</t>
  </si>
  <si>
    <t>Waiaro</t>
  </si>
  <si>
    <t>Waikawau</t>
  </si>
  <si>
    <t>Whangaahei</t>
  </si>
  <si>
    <t>Whangapoua</t>
  </si>
  <si>
    <t>Wharekawa</t>
  </si>
  <si>
    <t>Wharepoa</t>
  </si>
  <si>
    <t>Whenuakite</t>
  </si>
  <si>
    <t>Adair</t>
  </si>
  <si>
    <t>Andrewville</t>
  </si>
  <si>
    <t>Arowhenua</t>
  </si>
  <si>
    <t>Arundel</t>
  </si>
  <si>
    <t>Beautiful Valley</t>
  </si>
  <si>
    <t>Belfield</t>
  </si>
  <si>
    <t>Blandswood</t>
  </si>
  <si>
    <t>Browns Beach</t>
  </si>
  <si>
    <t>Cave</t>
  </si>
  <si>
    <t>Clandeboye</t>
  </si>
  <si>
    <t>Claremont</t>
  </si>
  <si>
    <t>Coopers Creek</t>
  </si>
  <si>
    <t>Epworth</t>
  </si>
  <si>
    <t>Evans Flat</t>
  </si>
  <si>
    <t>Fairview</t>
  </si>
  <si>
    <t>Four Peaks</t>
  </si>
  <si>
    <t>Gapes Valley</t>
  </si>
  <si>
    <t>Geraldine</t>
  </si>
  <si>
    <t>Geraldine Downs</t>
  </si>
  <si>
    <t>Geraldine Flat</t>
  </si>
  <si>
    <t>Gleniti</t>
  </si>
  <si>
    <t>Glenwood</t>
  </si>
  <si>
    <t>Grantlea</t>
  </si>
  <si>
    <t>Hadlow</t>
  </si>
  <si>
    <t>Hanging Rock</t>
  </si>
  <si>
    <t>Highfield</t>
  </si>
  <si>
    <t>Hilton</t>
  </si>
  <si>
    <t>Kakahu</t>
  </si>
  <si>
    <t>Kakahu Bush</t>
  </si>
  <si>
    <t>Kerrytown</t>
  </si>
  <si>
    <t>Kingsdown</t>
  </si>
  <si>
    <t>Levels</t>
  </si>
  <si>
    <t>Levels Valley</t>
  </si>
  <si>
    <t>Marchwiel</t>
  </si>
  <si>
    <t>Milford</t>
  </si>
  <si>
    <t>Milford Huts</t>
  </si>
  <si>
    <t>Ohapi</t>
  </si>
  <si>
    <t>Opihi</t>
  </si>
  <si>
    <t>Opuha</t>
  </si>
  <si>
    <t>Orakipaoa</t>
  </si>
  <si>
    <t>Orari</t>
  </si>
  <si>
    <t>Orari Bridge</t>
  </si>
  <si>
    <t>Otipua</t>
  </si>
  <si>
    <t>Pareora</t>
  </si>
  <si>
    <t>Pareora West</t>
  </si>
  <si>
    <t>Parkside</t>
  </si>
  <si>
    <t>Peel Forest</t>
  </si>
  <si>
    <t>Pleasant Point</t>
  </si>
  <si>
    <t>Pleasant Valley</t>
  </si>
  <si>
    <t>Puhuka</t>
  </si>
  <si>
    <t>Rangatira Valley</t>
  </si>
  <si>
    <t>Rangitata</t>
  </si>
  <si>
    <t>Rangitata Island</t>
  </si>
  <si>
    <t>Rapuwai</t>
  </si>
  <si>
    <t>Redruth</t>
  </si>
  <si>
    <t>Rosewill</t>
  </si>
  <si>
    <t>Salisbury</t>
  </si>
  <si>
    <t>Seadown</t>
  </si>
  <si>
    <t>Seaforth</t>
  </si>
  <si>
    <t>Seaview</t>
  </si>
  <si>
    <t>Smithfield</t>
  </si>
  <si>
    <t>Sutherlands</t>
  </si>
  <si>
    <t>Taiko</t>
  </si>
  <si>
    <t>Taiko Flat</t>
  </si>
  <si>
    <t>Te Moana</t>
  </si>
  <si>
    <t>Temuka</t>
  </si>
  <si>
    <t>TIMARU</t>
  </si>
  <si>
    <t>Totara Valley</t>
  </si>
  <si>
    <t>Tripp Settlement</t>
  </si>
  <si>
    <t>Upper Waitohi</t>
  </si>
  <si>
    <t>Waiapi</t>
  </si>
  <si>
    <t>Waimataitai</t>
  </si>
  <si>
    <t>Waipopo</t>
  </si>
  <si>
    <t>Waitawa</t>
  </si>
  <si>
    <t>Washdyke</t>
  </si>
  <si>
    <t>Watlington</t>
  </si>
  <si>
    <t>Winchester</t>
  </si>
  <si>
    <t>Woodbury</t>
  </si>
  <si>
    <t>Birchville</t>
  </si>
  <si>
    <t>Brown Owl</t>
  </si>
  <si>
    <t>Cloustonville</t>
  </si>
  <si>
    <t>Heretaunga</t>
  </si>
  <si>
    <t>Kingsley Heights</t>
  </si>
  <si>
    <t>Mangaroa</t>
  </si>
  <si>
    <t>Maoribank</t>
  </si>
  <si>
    <t>Maymorn</t>
  </si>
  <si>
    <t>Pakuratahi</t>
  </si>
  <si>
    <t>Pinehaven</t>
  </si>
  <si>
    <t>Riverstone Terraces</t>
  </si>
  <si>
    <t>Silverstream</t>
  </si>
  <si>
    <t>The Plateau</t>
  </si>
  <si>
    <t>Timberlea</t>
  </si>
  <si>
    <t>Totara Park</t>
  </si>
  <si>
    <t>UPPER HUTT</t>
  </si>
  <si>
    <t>Wallaceville</t>
  </si>
  <si>
    <t>Whitemans Valley</t>
  </si>
  <si>
    <t>Aramiro</t>
  </si>
  <si>
    <t>Churchill</t>
  </si>
  <si>
    <t>Dunmore</t>
  </si>
  <si>
    <t>Eureka</t>
  </si>
  <si>
    <t>Glen Afton</t>
  </si>
  <si>
    <t>Glen Massey</t>
  </si>
  <si>
    <t>Gordonton</t>
  </si>
  <si>
    <t>Haroto Bay</t>
  </si>
  <si>
    <t>Hopuhopu</t>
  </si>
  <si>
    <t>Horotiu</t>
  </si>
  <si>
    <t>Horsham Downs</t>
  </si>
  <si>
    <t>Huntly</t>
  </si>
  <si>
    <t>Huntly West</t>
  </si>
  <si>
    <t>Island Block</t>
  </si>
  <si>
    <t>Kainui</t>
  </si>
  <si>
    <t>Karakariki</t>
  </si>
  <si>
    <t>Kauri Flat</t>
  </si>
  <si>
    <t>Kauroa</t>
  </si>
  <si>
    <t>Kimihia</t>
  </si>
  <si>
    <t>Komakorau</t>
  </si>
  <si>
    <t>Kopuku</t>
  </si>
  <si>
    <t>Mangapiko Valley</t>
  </si>
  <si>
    <t>Mangawara</t>
  </si>
  <si>
    <t>Maramarua</t>
  </si>
  <si>
    <t>Matahuru</t>
  </si>
  <si>
    <t>Matangi</t>
  </si>
  <si>
    <t>Matira</t>
  </si>
  <si>
    <t>Miranda</t>
  </si>
  <si>
    <t>Motakotako</t>
  </si>
  <si>
    <t>Newstead</t>
  </si>
  <si>
    <t>Ngaruawahia</t>
  </si>
  <si>
    <t>Ohautira</t>
  </si>
  <si>
    <t>Ohinewai</t>
  </si>
  <si>
    <t>Okaeria</t>
  </si>
  <si>
    <t>Okete</t>
  </si>
  <si>
    <t>Orini</t>
  </si>
  <si>
    <t>Pepepe</t>
  </si>
  <si>
    <t>Pukekapia</t>
  </si>
  <si>
    <t>Pukemoremore</t>
  </si>
  <si>
    <t>Puketaha</t>
  </si>
  <si>
    <t>Raglan</t>
  </si>
  <si>
    <t>Rahanui</t>
  </si>
  <si>
    <t>Rakaumanga</t>
  </si>
  <si>
    <t>Rangipu</t>
  </si>
  <si>
    <t>Rangiriri</t>
  </si>
  <si>
    <t>Rangiriri West</t>
  </si>
  <si>
    <t>Ranui</t>
  </si>
  <si>
    <t>Raoraokauere</t>
  </si>
  <si>
    <t>Renown</t>
  </si>
  <si>
    <t>Rotokauri</t>
  </si>
  <si>
    <t>Rotongaro</t>
  </si>
  <si>
    <t>Rotowaro</t>
  </si>
  <si>
    <t>Ruakiwi</t>
  </si>
  <si>
    <t>Ruapuke</t>
  </si>
  <si>
    <t>Ruawaro</t>
  </si>
  <si>
    <t>Rukuruku</t>
  </si>
  <si>
    <t>Scotsman Valley</t>
  </si>
  <si>
    <t>Starrtown</t>
  </si>
  <si>
    <t>Tamahere</t>
  </si>
  <si>
    <t>Taniwha</t>
  </si>
  <si>
    <t>Taupiri</t>
  </si>
  <si>
    <t>Tauwhare</t>
  </si>
  <si>
    <t>Tauwhare Pa</t>
  </si>
  <si>
    <t>Te Akatea</t>
  </si>
  <si>
    <t>Te Akau</t>
  </si>
  <si>
    <t>Te Akau South</t>
  </si>
  <si>
    <t>Te Hoe</t>
  </si>
  <si>
    <t>Te Hutewai</t>
  </si>
  <si>
    <t>Te Kauri</t>
  </si>
  <si>
    <t>Te Kauwhata</t>
  </si>
  <si>
    <t>Te Mata</t>
  </si>
  <si>
    <t>Te Papatapu</t>
  </si>
  <si>
    <t>Te Uku</t>
  </si>
  <si>
    <t>Te Uku Landing</t>
  </si>
  <si>
    <t>Three Streams</t>
  </si>
  <si>
    <t>Tikotiko</t>
  </si>
  <si>
    <t>Waerenga</t>
  </si>
  <si>
    <t>Waikokowai</t>
  </si>
  <si>
    <t>Waikorea</t>
  </si>
  <si>
    <t>Waingaro</t>
  </si>
  <si>
    <t>Waiterimu</t>
  </si>
  <si>
    <t>Waitetuna</t>
  </si>
  <si>
    <t>Weavers Crossing</t>
  </si>
  <si>
    <t>Whatawhata</t>
  </si>
  <si>
    <t>Whitikahu</t>
  </si>
  <si>
    <t>Ashley</t>
  </si>
  <si>
    <t>Ashley Gorge</t>
  </si>
  <si>
    <t>Bennetts</t>
  </si>
  <si>
    <t>Carleton</t>
  </si>
  <si>
    <t>Clarkville</t>
  </si>
  <si>
    <t>Cust</t>
  </si>
  <si>
    <t>Eyreton</t>
  </si>
  <si>
    <t>Eyrewell</t>
  </si>
  <si>
    <t>Flaxton</t>
  </si>
  <si>
    <t>Gammans Creek</t>
  </si>
  <si>
    <t>Glentui</t>
  </si>
  <si>
    <t>Horrellville</t>
  </si>
  <si>
    <t>Kaiapoi</t>
  </si>
  <si>
    <t>Kairaki</t>
  </si>
  <si>
    <t>Lees Valley</t>
  </si>
  <si>
    <t>Loburn</t>
  </si>
  <si>
    <t>Loburn North</t>
  </si>
  <si>
    <t>Mandeville North</t>
  </si>
  <si>
    <t>Ohapuku</t>
  </si>
  <si>
    <t>Ohoka</t>
  </si>
  <si>
    <t>Okuku</t>
  </si>
  <si>
    <t>Oxford</t>
  </si>
  <si>
    <t>Pegasus</t>
  </si>
  <si>
    <t>Rockford</t>
  </si>
  <si>
    <t>Saltwater Creek</t>
  </si>
  <si>
    <t>Sefton</t>
  </si>
  <si>
    <t>Southbrook</t>
  </si>
  <si>
    <t>Springbank</t>
  </si>
  <si>
    <t>Swannanoa</t>
  </si>
  <si>
    <t>The Pines Beach</t>
  </si>
  <si>
    <t>The Warren</t>
  </si>
  <si>
    <t>Tuahiwi</t>
  </si>
  <si>
    <t>View Hill</t>
  </si>
  <si>
    <t>Waikuku</t>
  </si>
  <si>
    <t>Waikuku Beach</t>
  </si>
  <si>
    <t>West Eyreton</t>
  </si>
  <si>
    <t>Wetheral</t>
  </si>
  <si>
    <t>Whiterock</t>
  </si>
  <si>
    <t>Woodend Beach</t>
  </si>
  <si>
    <t>Arno</t>
  </si>
  <si>
    <t>Blue Cliffs</t>
  </si>
  <si>
    <t>Broad Gully</t>
  </si>
  <si>
    <t>Cattle Creek</t>
  </si>
  <si>
    <t>Dog Kennel</t>
  </si>
  <si>
    <t>Elephant Hill</t>
  </si>
  <si>
    <t>Esk Valley</t>
  </si>
  <si>
    <t>Glenavy</t>
  </si>
  <si>
    <t>Gordons Valley</t>
  </si>
  <si>
    <t>Grays Corner</t>
  </si>
  <si>
    <t>Green Hills</t>
  </si>
  <si>
    <t>Gum Tree Flat</t>
  </si>
  <si>
    <t>Hakataramea</t>
  </si>
  <si>
    <t>Hook</t>
  </si>
  <si>
    <t>Hunter</t>
  </si>
  <si>
    <t>Ikawai</t>
  </si>
  <si>
    <t>Kapua</t>
  </si>
  <si>
    <t>Kohika</t>
  </si>
  <si>
    <t>Lyalldale</t>
  </si>
  <si>
    <t>Makikihi</t>
  </si>
  <si>
    <t>Maungati</t>
  </si>
  <si>
    <t>Maytown</t>
  </si>
  <si>
    <t>Morven</t>
  </si>
  <si>
    <t>Motukaika</t>
  </si>
  <si>
    <t>Norton Reserve</t>
  </si>
  <si>
    <t>Nukuroa</t>
  </si>
  <si>
    <t>Otaio</t>
  </si>
  <si>
    <t>Otaio Gorge</t>
  </si>
  <si>
    <t>Pentland Hills</t>
  </si>
  <si>
    <t>Pikes Point</t>
  </si>
  <si>
    <t>Riverview</t>
  </si>
  <si>
    <t>Saint Andrews</t>
  </si>
  <si>
    <t>Southburn</t>
  </si>
  <si>
    <t>Springbrook</t>
  </si>
  <si>
    <t>Studholme</t>
  </si>
  <si>
    <t>Tawai</t>
  </si>
  <si>
    <t>Te Waimate</t>
  </si>
  <si>
    <t>Uretane</t>
  </si>
  <si>
    <t>Waihao Downs</t>
  </si>
  <si>
    <t>Waihao Forks</t>
  </si>
  <si>
    <t>Waihaorunga</t>
  </si>
  <si>
    <t>Waikakahi</t>
  </si>
  <si>
    <t>Waimate</t>
  </si>
  <si>
    <t>Willowbridge</t>
  </si>
  <si>
    <t>Bruntwood</t>
  </si>
  <si>
    <t>Cambridge</t>
  </si>
  <si>
    <t>Fencourt</t>
  </si>
  <si>
    <t>French Pass</t>
  </si>
  <si>
    <t>Harapepe</t>
  </si>
  <si>
    <t>Hautapu</t>
  </si>
  <si>
    <t>Horahora</t>
  </si>
  <si>
    <t>Kaipaki</t>
  </si>
  <si>
    <t>Kairangi</t>
  </si>
  <si>
    <t>Kaniwhaniwha</t>
  </si>
  <si>
    <t>Karapiro</t>
  </si>
  <si>
    <t>Kihikihi</t>
  </si>
  <si>
    <t>Koromatua</t>
  </si>
  <si>
    <t>Mangapiko</t>
  </si>
  <si>
    <t>Maungatautari</t>
  </si>
  <si>
    <t>Mystery Creek</t>
  </si>
  <si>
    <t>Ngahinapouri</t>
  </si>
  <si>
    <t>Ngaroto</t>
  </si>
  <si>
    <t>Ohaupo</t>
  </si>
  <si>
    <t>Orakau</t>
  </si>
  <si>
    <t>Owairaka Valley</t>
  </si>
  <si>
    <t>Paepaerahi</t>
  </si>
  <si>
    <t>Parawera</t>
  </si>
  <si>
    <t>Paterangi</t>
  </si>
  <si>
    <t>Pirongia</t>
  </si>
  <si>
    <t>Pokuru</t>
  </si>
  <si>
    <t>Puahue</t>
  </si>
  <si>
    <t>Pukeatua</t>
  </si>
  <si>
    <t>Pukekura</t>
  </si>
  <si>
    <t>Pukerimu</t>
  </si>
  <si>
    <t>Pukeroro</t>
  </si>
  <si>
    <t>Rangiaowhia</t>
  </si>
  <si>
    <t>Rotoorangi</t>
  </si>
  <si>
    <t>Rukuhia</t>
  </si>
  <si>
    <t>Taotaoroa</t>
  </si>
  <si>
    <t>Te Awamutu</t>
  </si>
  <si>
    <t>Te Mawhai</t>
  </si>
  <si>
    <t>Te Miro</t>
  </si>
  <si>
    <t>Te Pahu</t>
  </si>
  <si>
    <t>Te Rahu</t>
  </si>
  <si>
    <t>Temple View</t>
  </si>
  <si>
    <t>Tuhikaramea</t>
  </si>
  <si>
    <t>Wharepapa South</t>
  </si>
  <si>
    <t>Whitehall</t>
  </si>
  <si>
    <t>Aniwaniwa</t>
  </si>
  <si>
    <t>Erepeti</t>
  </si>
  <si>
    <t>Frasertown</t>
  </si>
  <si>
    <t>Kokako</t>
  </si>
  <si>
    <t>Kotemaori</t>
  </si>
  <si>
    <t>Mahanga Beach</t>
  </si>
  <si>
    <t>Mahia</t>
  </si>
  <si>
    <t>Mahia Beach</t>
  </si>
  <si>
    <t>Marumaru</t>
  </si>
  <si>
    <t>Mohaka</t>
  </si>
  <si>
    <t>Morere</t>
  </si>
  <si>
    <t>North Clyde</t>
  </si>
  <si>
    <t>Nuhaka</t>
  </si>
  <si>
    <t>Ohinepaka</t>
  </si>
  <si>
    <t>Ohuka</t>
  </si>
  <si>
    <t>Opoutama</t>
  </si>
  <si>
    <t>Oraka Beach</t>
  </si>
  <si>
    <t>Pariokena</t>
  </si>
  <si>
    <t>Piripaua</t>
  </si>
  <si>
    <t>Raupunga</t>
  </si>
  <si>
    <t>Ruakituri</t>
  </si>
  <si>
    <t>Tahaenui</t>
  </si>
  <si>
    <t>Te Reinga</t>
  </si>
  <si>
    <t>Tuai</t>
  </si>
  <si>
    <t>Tuhara</t>
  </si>
  <si>
    <t>Tukemokihi</t>
  </si>
  <si>
    <t>Waihua</t>
  </si>
  <si>
    <t>Waikaremoana</t>
  </si>
  <si>
    <t>Waikokopu</t>
  </si>
  <si>
    <t>Whakaki</t>
  </si>
  <si>
    <t>Whangawehi</t>
  </si>
  <si>
    <t>Cornwallis</t>
  </si>
  <si>
    <t>French Bay</t>
  </si>
  <si>
    <t>Glen Eden</t>
  </si>
  <si>
    <t>Glendene</t>
  </si>
  <si>
    <t>Green Bay</t>
  </si>
  <si>
    <t>Henderson</t>
  </si>
  <si>
    <t>Henderson Valley</t>
  </si>
  <si>
    <t>Hobsonville</t>
  </si>
  <si>
    <t>Huia</t>
  </si>
  <si>
    <t>Kelston</t>
  </si>
  <si>
    <t>Laingholm</t>
  </si>
  <si>
    <t>Laingholm Central</t>
  </si>
  <si>
    <t>Massey</t>
  </si>
  <si>
    <t>Massey East</t>
  </si>
  <si>
    <t>Massey West</t>
  </si>
  <si>
    <t>McLaren Park</t>
  </si>
  <si>
    <t>New Lynn</t>
  </si>
  <si>
    <t>North Titirangi</t>
  </si>
  <si>
    <t>Oratia</t>
  </si>
  <si>
    <t>Parau</t>
  </si>
  <si>
    <t>South Titirangi</t>
  </si>
  <si>
    <t>Swanson</t>
  </si>
  <si>
    <t>Te Atatu Peninsula</t>
  </si>
  <si>
    <t>Te Atatu South</t>
  </si>
  <si>
    <t>Titirangi</t>
  </si>
  <si>
    <t>Waiatarua</t>
  </si>
  <si>
    <t>West Harbour</t>
  </si>
  <si>
    <t>Whatipu</t>
  </si>
  <si>
    <t>Whenuapai</t>
  </si>
  <si>
    <t>Wood Bay</t>
  </si>
  <si>
    <t>Woodlands Park</t>
  </si>
  <si>
    <t>Airedale</t>
  </si>
  <si>
    <t>Alma</t>
  </si>
  <si>
    <t>Ardgowan</t>
  </si>
  <si>
    <t>Aviemore</t>
  </si>
  <si>
    <t>Awamoko</t>
  </si>
  <si>
    <t>Black Point</t>
  </si>
  <si>
    <t>Bortons</t>
  </si>
  <si>
    <t>Clearburn</t>
  </si>
  <si>
    <t>Cormacks</t>
  </si>
  <si>
    <t>Corriedale</t>
  </si>
  <si>
    <t>Danseys Pass</t>
  </si>
  <si>
    <t>Deborah</t>
  </si>
  <si>
    <t>Dunback</t>
  </si>
  <si>
    <t>Duntroon</t>
  </si>
  <si>
    <t>Earthquakes</t>
  </si>
  <si>
    <t>Elderslie</t>
  </si>
  <si>
    <t>Enfield</t>
  </si>
  <si>
    <t>Five Forks</t>
  </si>
  <si>
    <t>Flag Swamp</t>
  </si>
  <si>
    <t>Fuchsia Creek</t>
  </si>
  <si>
    <t>Glenpark</t>
  </si>
  <si>
    <t>Goodwood</t>
  </si>
  <si>
    <t>Green Valley</t>
  </si>
  <si>
    <t>Hampden</t>
  </si>
  <si>
    <t>Herbert</t>
  </si>
  <si>
    <t>Hilderthorpe</t>
  </si>
  <si>
    <t>Hillgrove</t>
  </si>
  <si>
    <t>Inch Valley</t>
  </si>
  <si>
    <t>Incholme</t>
  </si>
  <si>
    <t>Island Cliff</t>
  </si>
  <si>
    <t>Island Stream</t>
  </si>
  <si>
    <t>Katiki</t>
  </si>
  <si>
    <t>Kauru Hill</t>
  </si>
  <si>
    <t>Kia Ora</t>
  </si>
  <si>
    <t>Kokoamo</t>
  </si>
  <si>
    <t>Kuriheka</t>
  </si>
  <si>
    <t>Kurow</t>
  </si>
  <si>
    <t>Lake Ohau Alpine Village</t>
  </si>
  <si>
    <t>Lake Waitaki</t>
  </si>
  <si>
    <t>Macraes Flat</t>
  </si>
  <si>
    <t>Maerewhenua</t>
  </si>
  <si>
    <t>Maheno</t>
  </si>
  <si>
    <t>Makareao</t>
  </si>
  <si>
    <t>Marakerake</t>
  </si>
  <si>
    <t>Maruakoa</t>
  </si>
  <si>
    <t>Moeraki</t>
  </si>
  <si>
    <t>Moonlight</t>
  </si>
  <si>
    <t>Morrisons</t>
  </si>
  <si>
    <t>Nenthorn</t>
  </si>
  <si>
    <t>Ngapara</t>
  </si>
  <si>
    <t>OAMARU</t>
  </si>
  <si>
    <t>Omarama</t>
  </si>
  <si>
    <t>Otekaieke</t>
  </si>
  <si>
    <t>Otematata</t>
  </si>
  <si>
    <t>Otepopo</t>
  </si>
  <si>
    <t>Otiake</t>
  </si>
  <si>
    <t>Palmerston</t>
  </si>
  <si>
    <t>Papakaio</t>
  </si>
  <si>
    <t>Peebles</t>
  </si>
  <si>
    <t>Pukeraro</t>
  </si>
  <si>
    <t>Pukeuri</t>
  </si>
  <si>
    <t>Queens Flat</t>
  </si>
  <si>
    <t>Reidston</t>
  </si>
  <si>
    <t>Rosebery</t>
  </si>
  <si>
    <t>Shag Point</t>
  </si>
  <si>
    <t>Stoneburn</t>
  </si>
  <si>
    <t>Tapui</t>
  </si>
  <si>
    <t>Taranui</t>
  </si>
  <si>
    <t>Teschemakers</t>
  </si>
  <si>
    <t>Tokarahi</t>
  </si>
  <si>
    <t>Trotters Gorge</t>
  </si>
  <si>
    <t>Waianakarua</t>
  </si>
  <si>
    <t>Waiareka Junction</t>
  </si>
  <si>
    <t>Waihemo</t>
  </si>
  <si>
    <t>Waikaura</t>
  </si>
  <si>
    <t>Waimotu</t>
  </si>
  <si>
    <t>Wairunga</t>
  </si>
  <si>
    <t>Waitaki Bridge</t>
  </si>
  <si>
    <t>Waynes</t>
  </si>
  <si>
    <t>Weston</t>
  </si>
  <si>
    <t>Wharekuri</t>
  </si>
  <si>
    <t>Whitecraig</t>
  </si>
  <si>
    <t>Whitstone</t>
  </si>
  <si>
    <t>Windsor Park</t>
  </si>
  <si>
    <t>Arapae</t>
  </si>
  <si>
    <t>Aratoro</t>
  </si>
  <si>
    <t>Aria</t>
  </si>
  <si>
    <t>Awakino</t>
  </si>
  <si>
    <t>Awamarino</t>
  </si>
  <si>
    <t>Barryville</t>
  </si>
  <si>
    <t>Benneydale</t>
  </si>
  <si>
    <t>Eight Mile Junction</t>
  </si>
  <si>
    <t>Haku</t>
  </si>
  <si>
    <t>Hangatiki</t>
  </si>
  <si>
    <t>Horokino</t>
  </si>
  <si>
    <t>Kinohaku</t>
  </si>
  <si>
    <t>Kiritehere</t>
  </si>
  <si>
    <t>Kopaki</t>
  </si>
  <si>
    <t>Mackford</t>
  </si>
  <si>
    <t>Mahoenui</t>
  </si>
  <si>
    <t>Mairoa</t>
  </si>
  <si>
    <t>Mangaohae</t>
  </si>
  <si>
    <t>Mangaokewa</t>
  </si>
  <si>
    <t>Mangaotaki</t>
  </si>
  <si>
    <t>Mangapehi</t>
  </si>
  <si>
    <t>Mangatea</t>
  </si>
  <si>
    <t>Mapiu</t>
  </si>
  <si>
    <t>Marokopa</t>
  </si>
  <si>
    <t>Moeatoa</t>
  </si>
  <si>
    <t>Mokau</t>
  </si>
  <si>
    <t>Mokauiti</t>
  </si>
  <si>
    <t>Ngapaenga</t>
  </si>
  <si>
    <t>Ngatamahine</t>
  </si>
  <si>
    <t>Oparure</t>
  </si>
  <si>
    <t>Paemako</t>
  </si>
  <si>
    <t>Piopio</t>
  </si>
  <si>
    <t>Pomarangai</t>
  </si>
  <si>
    <t>Porootarao</t>
  </si>
  <si>
    <t>Pukemoe</t>
  </si>
  <si>
    <t>Puketutu</t>
  </si>
  <si>
    <t>Pureora</t>
  </si>
  <si>
    <t>Pururu</t>
  </si>
  <si>
    <t>Taharoa</t>
  </si>
  <si>
    <t>Tanehopuwai</t>
  </si>
  <si>
    <t>Tangitu</t>
  </si>
  <si>
    <t>Te Anga</t>
  </si>
  <si>
    <t>Te Koraha</t>
  </si>
  <si>
    <t>Te Kuiti</t>
  </si>
  <si>
    <t>Te Kumi</t>
  </si>
  <si>
    <t>Te Maika</t>
  </si>
  <si>
    <t>Te Mapara</t>
  </si>
  <si>
    <t>Te Waitere</t>
  </si>
  <si>
    <t>Tiroa</t>
  </si>
  <si>
    <t>Waipa Valley</t>
  </si>
  <si>
    <t>Waitanguru</t>
  </si>
  <si>
    <t>Waitomo Caves</t>
  </si>
  <si>
    <t>Waitomo Valley</t>
  </si>
  <si>
    <t>Aramoho</t>
  </si>
  <si>
    <t>Bastia Hill</t>
  </si>
  <si>
    <t>Brunswick</t>
  </si>
  <si>
    <t>Castlecliff</t>
  </si>
  <si>
    <t>Durie Hill</t>
  </si>
  <si>
    <t>Fordell</t>
  </si>
  <si>
    <t>Gonville</t>
  </si>
  <si>
    <t>Jerusalem</t>
  </si>
  <si>
    <t>Kai Iwi</t>
  </si>
  <si>
    <t>Kai Iwi Beach</t>
  </si>
  <si>
    <t>Kaiwhaiki</t>
  </si>
  <si>
    <t>Kakatahi</t>
  </si>
  <si>
    <t>Koriniti Pa</t>
  </si>
  <si>
    <t>Mangamahu</t>
  </si>
  <si>
    <t>Maxwell</t>
  </si>
  <si>
    <t>Mosston</t>
  </si>
  <si>
    <t>Nukumaru</t>
  </si>
  <si>
    <t>Okoia</t>
  </si>
  <si>
    <t>Operiki Pa</t>
  </si>
  <si>
    <t>Otamatea</t>
  </si>
  <si>
    <t>Paparangi</t>
  </si>
  <si>
    <t>Parikino</t>
  </si>
  <si>
    <t>Parinui</t>
  </si>
  <si>
    <t>Pauri Village</t>
  </si>
  <si>
    <t>Putiki</t>
  </si>
  <si>
    <t>Ramanui</t>
  </si>
  <si>
    <t>Ranana</t>
  </si>
  <si>
    <t>Rapanui</t>
  </si>
  <si>
    <t>Saint Johns Hill</t>
  </si>
  <si>
    <t>Tangahoe</t>
  </si>
  <si>
    <t>Taunoka</t>
  </si>
  <si>
    <t>Upokongaro</t>
  </si>
  <si>
    <t>WANGANUI</t>
  </si>
  <si>
    <t>Wanganui East</t>
  </si>
  <si>
    <t>Berhampore</t>
  </si>
  <si>
    <t>Broadmeadows</t>
  </si>
  <si>
    <t>Chartwell</t>
  </si>
  <si>
    <t>Churton Park</t>
  </si>
  <si>
    <t>Crofton Downs</t>
  </si>
  <si>
    <t>Glenside</t>
  </si>
  <si>
    <t>Greenacres</t>
  </si>
  <si>
    <t>Grenada North</t>
  </si>
  <si>
    <t>Grenada Village</t>
  </si>
  <si>
    <t>Hataitai</t>
  </si>
  <si>
    <t>Houghton Bay</t>
  </si>
  <si>
    <t>Island Bay</t>
  </si>
  <si>
    <t>Johnsonville</t>
  </si>
  <si>
    <t>Karori</t>
  </si>
  <si>
    <t>Karori West</t>
  </si>
  <si>
    <t>Kelburn</t>
  </si>
  <si>
    <t>Khandallah</t>
  </si>
  <si>
    <t>Kilbirnie</t>
  </si>
  <si>
    <t>Kowhai Park</t>
  </si>
  <si>
    <t>Linden</t>
  </si>
  <si>
    <t>Lyall Bay</t>
  </si>
  <si>
    <t>Makara</t>
  </si>
  <si>
    <t>Makara Beach</t>
  </si>
  <si>
    <t>Maupuia</t>
  </si>
  <si>
    <t>Melrose</t>
  </si>
  <si>
    <t>Miramar</t>
  </si>
  <si>
    <t>Mitchelltown</t>
  </si>
  <si>
    <t>Mount Cook</t>
  </si>
  <si>
    <t>Mount Victoria</t>
  </si>
  <si>
    <t>Newlands</t>
  </si>
  <si>
    <t>Newtown</t>
  </si>
  <si>
    <t>Ngaio</t>
  </si>
  <si>
    <t>Ngauranga</t>
  </si>
  <si>
    <t>Northland</t>
  </si>
  <si>
    <t>Owhiro Bay</t>
  </si>
  <si>
    <t>Rangoon Heights</t>
  </si>
  <si>
    <t>Raroa</t>
  </si>
  <si>
    <t>Rongotai</t>
  </si>
  <si>
    <t>Seatoun</t>
  </si>
  <si>
    <t>Seatoun Heights</t>
  </si>
  <si>
    <t>Southgate</t>
  </si>
  <si>
    <t>Strathmore Park</t>
  </si>
  <si>
    <t>TAWA</t>
  </si>
  <si>
    <t>Te Kainga</t>
  </si>
  <si>
    <t>Wadestown</t>
  </si>
  <si>
    <t>WELLINGTON</t>
  </si>
  <si>
    <t>Westhaven</t>
  </si>
  <si>
    <t>Wilton</t>
  </si>
  <si>
    <t>Aongatete</t>
  </si>
  <si>
    <t>Apata</t>
  </si>
  <si>
    <t>Athenree</t>
  </si>
  <si>
    <t>Bowentown</t>
  </si>
  <si>
    <t>Douglas Corner</t>
  </si>
  <si>
    <t>Island View</t>
  </si>
  <si>
    <t>Kaiate Falls</t>
  </si>
  <si>
    <t>Kaitemako</t>
  </si>
  <si>
    <t>Katikati</t>
  </si>
  <si>
    <t>Little Waihi</t>
  </si>
  <si>
    <t>Lower Kaimai</t>
  </si>
  <si>
    <t>Mangatoi</t>
  </si>
  <si>
    <t>Maniatutu</t>
  </si>
  <si>
    <t>Manoeka</t>
  </si>
  <si>
    <t>McLaren Falls</t>
  </si>
  <si>
    <t>Minden</t>
  </si>
  <si>
    <t>Muirs Reef</t>
  </si>
  <si>
    <t>Ngapeke</t>
  </si>
  <si>
    <t>Ngawaro</t>
  </si>
  <si>
    <t>Ohauiti</t>
  </si>
  <si>
    <t>Ohinepanea</t>
  </si>
  <si>
    <t>Omanawa</t>
  </si>
  <si>
    <t>Omanawa Falls</t>
  </si>
  <si>
    <t>Omokoroa</t>
  </si>
  <si>
    <t>Omokoroa Beach</t>
  </si>
  <si>
    <t>Opureora</t>
  </si>
  <si>
    <t>Oropi</t>
  </si>
  <si>
    <t>Otamarakau</t>
  </si>
  <si>
    <t>Paengaroa</t>
  </si>
  <si>
    <t>Pahoia</t>
  </si>
  <si>
    <t>Papamoa</t>
  </si>
  <si>
    <t>Pios Beach</t>
  </si>
  <si>
    <t>Pongakawa</t>
  </si>
  <si>
    <t>Pongakawa Valley</t>
  </si>
  <si>
    <t>Pukehina</t>
  </si>
  <si>
    <t>Pyes Pa</t>
  </si>
  <si>
    <t>Rangiuru</t>
  </si>
  <si>
    <t>Tahawai</t>
  </si>
  <si>
    <t>Te Puke</t>
  </si>
  <si>
    <t>Te Puna</t>
  </si>
  <si>
    <t>Te Tumu</t>
  </si>
  <si>
    <t>Waiari</t>
  </si>
  <si>
    <t>Wainui North</t>
  </si>
  <si>
    <t>Waitao</t>
  </si>
  <si>
    <t>Whakamarama</t>
  </si>
  <si>
    <t>Arahura</t>
  </si>
  <si>
    <t>Arawhata</t>
  </si>
  <si>
    <t>Arthurstown</t>
  </si>
  <si>
    <t>Bruce Bay</t>
  </si>
  <si>
    <t>Callaghans</t>
  </si>
  <si>
    <t>Chesterfield</t>
  </si>
  <si>
    <t>Dillmanstown</t>
  </si>
  <si>
    <t>Donoghues</t>
  </si>
  <si>
    <t>Fergusons</t>
  </si>
  <si>
    <t>Fox Glacier</t>
  </si>
  <si>
    <t>Franz Josef/Waiau</t>
  </si>
  <si>
    <t>Gillespies Beach</t>
  </si>
  <si>
    <t>Goldsborough (Waimea)</t>
  </si>
  <si>
    <t>Haast</t>
  </si>
  <si>
    <t>Haast Beach</t>
  </si>
  <si>
    <t>Hannah's Clearing</t>
  </si>
  <si>
    <t>Harihari</t>
  </si>
  <si>
    <t>Herepo</t>
  </si>
  <si>
    <t>Hokitika</t>
  </si>
  <si>
    <t>Houhou</t>
  </si>
  <si>
    <t>Humphreys</t>
  </si>
  <si>
    <t>Jackson Bay</t>
  </si>
  <si>
    <t>Jacksons</t>
  </si>
  <si>
    <t>Jacobs River</t>
  </si>
  <si>
    <t>Kaihinu</t>
  </si>
  <si>
    <t>Kakapotahi</t>
  </si>
  <si>
    <t>Kaniere</t>
  </si>
  <si>
    <t>Karangarua</t>
  </si>
  <si>
    <t>Kokatahi</t>
  </si>
  <si>
    <t>Kowhitirangi</t>
  </si>
  <si>
    <t>Kumara</t>
  </si>
  <si>
    <t>Kumara Junction</t>
  </si>
  <si>
    <t>Lake Moeraki</t>
  </si>
  <si>
    <t>Lake Paringa</t>
  </si>
  <si>
    <t>Mahitahi</t>
  </si>
  <si>
    <t>Mananui</t>
  </si>
  <si>
    <t>Neils Beach</t>
  </si>
  <si>
    <t>Okarito</t>
  </si>
  <si>
    <t>Okuru</t>
  </si>
  <si>
    <t>Otira</t>
  </si>
  <si>
    <t>Ross</t>
  </si>
  <si>
    <t>Rotokino</t>
  </si>
  <si>
    <t>Ruatapu</t>
  </si>
  <si>
    <t>Stafford</t>
  </si>
  <si>
    <t>Takutai</t>
  </si>
  <si>
    <t>Tatare</t>
  </si>
  <si>
    <t>Te Taho</t>
  </si>
  <si>
    <t>The Forks</t>
  </si>
  <si>
    <t>Turiwhate</t>
  </si>
  <si>
    <t>Waiatoto</t>
  </si>
  <si>
    <t>Wainihinihi</t>
  </si>
  <si>
    <t>Waitaha</t>
  </si>
  <si>
    <t>Whataroa</t>
  </si>
  <si>
    <t>Awakaponga</t>
  </si>
  <si>
    <t>Awakeri</t>
  </si>
  <si>
    <t>Awakeri Springs</t>
  </si>
  <si>
    <t>Coastlands</t>
  </si>
  <si>
    <t>Edgecumbe</t>
  </si>
  <si>
    <t>Galatea</t>
  </si>
  <si>
    <t>Hanamahihi</t>
  </si>
  <si>
    <t>Hauone</t>
  </si>
  <si>
    <t>Heipipi</t>
  </si>
  <si>
    <t>Hopeone</t>
  </si>
  <si>
    <t>Horomanga</t>
  </si>
  <si>
    <t>Kiorenui Village</t>
  </si>
  <si>
    <t>Kopuriki</t>
  </si>
  <si>
    <t>Manawahe</t>
  </si>
  <si>
    <t>Mataatua</t>
  </si>
  <si>
    <t>Matahapa</t>
  </si>
  <si>
    <t>Matahi</t>
  </si>
  <si>
    <t>Matahina</t>
  </si>
  <si>
    <t>Matata</t>
  </si>
  <si>
    <t>Maungapohatu</t>
  </si>
  <si>
    <t>Minginui</t>
  </si>
  <si>
    <t>Murupara</t>
  </si>
  <si>
    <t>Ngaputahi</t>
  </si>
  <si>
    <t>Nukuhou North</t>
  </si>
  <si>
    <t>Ohaua</t>
  </si>
  <si>
    <t>Ohope</t>
  </si>
  <si>
    <t>Onepu</t>
  </si>
  <si>
    <t>Opouriao</t>
  </si>
  <si>
    <t>Otakiri</t>
  </si>
  <si>
    <t>Pahou</t>
  </si>
  <si>
    <t>Papueru</t>
  </si>
  <si>
    <t>Pikowai</t>
  </si>
  <si>
    <t>Piripai</t>
  </si>
  <si>
    <t>Poroporo</t>
  </si>
  <si>
    <t>Port Ohope</t>
  </si>
  <si>
    <t>Raroa Pa</t>
  </si>
  <si>
    <t>Ruatahuna</t>
  </si>
  <si>
    <t>Ruatoki North</t>
  </si>
  <si>
    <t>Tanatana</t>
  </si>
  <si>
    <t>Taneatua</t>
  </si>
  <si>
    <t>Tauwharemanuka</t>
  </si>
  <si>
    <t>Tawhana</t>
  </si>
  <si>
    <t>Te Mahoe</t>
  </si>
  <si>
    <t>Te Teko</t>
  </si>
  <si>
    <t>Te Waiu o Pukemaire/Braemar Springs</t>
  </si>
  <si>
    <t>Te Whaiti</t>
  </si>
  <si>
    <t>Thornton</t>
  </si>
  <si>
    <t>Waikirikiri</t>
  </si>
  <si>
    <t>Waimana</t>
  </si>
  <si>
    <t>Waingarara</t>
  </si>
  <si>
    <t>Waiohau</t>
  </si>
  <si>
    <t>Wairapukao</t>
  </si>
  <si>
    <t>WHAKATANE</t>
  </si>
  <si>
    <t>White Pine Bush</t>
  </si>
  <si>
    <t>Aponga</t>
  </si>
  <si>
    <t>Apotu</t>
  </si>
  <si>
    <t>Braigh</t>
  </si>
  <si>
    <t>Brynavon</t>
  </si>
  <si>
    <t>Glenbervie</t>
  </si>
  <si>
    <t>Gumtown</t>
  </si>
  <si>
    <t>Helena Bay</t>
  </si>
  <si>
    <t>Hikurangi</t>
  </si>
  <si>
    <t>Houto</t>
  </si>
  <si>
    <t>Hukerenui</t>
  </si>
  <si>
    <t>Kaiatea</t>
  </si>
  <si>
    <t>Kaimamaku</t>
  </si>
  <si>
    <t>Kamo</t>
  </si>
  <si>
    <t>Kauri</t>
  </si>
  <si>
    <t>Kiripaka</t>
  </si>
  <si>
    <t>Kokopu</t>
  </si>
  <si>
    <t>Langs Beach</t>
  </si>
  <si>
    <t>Mairtown</t>
  </si>
  <si>
    <t>Mangapai</t>
  </si>
  <si>
    <t>Marsden Bay</t>
  </si>
  <si>
    <t>Marsden Point</t>
  </si>
  <si>
    <t>Marua</t>
  </si>
  <si>
    <t>Matapouri</t>
  </si>
  <si>
    <t>Matarau</t>
  </si>
  <si>
    <t>Maungakaramea</t>
  </si>
  <si>
    <t>Maungatapere</t>
  </si>
  <si>
    <t>Maunu</t>
  </si>
  <si>
    <t>McLeod Bay</t>
  </si>
  <si>
    <t>Moengawahine</t>
  </si>
  <si>
    <t>Moewhare</t>
  </si>
  <si>
    <t>Ngararatunua</t>
  </si>
  <si>
    <t>Ngunguru</t>
  </si>
  <si>
    <t>North River</t>
  </si>
  <si>
    <t>Nukutawhiti</t>
  </si>
  <si>
    <t>Oakleigh</t>
  </si>
  <si>
    <t>Onerahi</t>
  </si>
  <si>
    <t>Opouteke</t>
  </si>
  <si>
    <t>Opuawhanga</t>
  </si>
  <si>
    <t>Otaika</t>
  </si>
  <si>
    <t>Otaika Valley</t>
  </si>
  <si>
    <t>Otakairangi</t>
  </si>
  <si>
    <t>Otangarei</t>
  </si>
  <si>
    <t>Otonga</t>
  </si>
  <si>
    <t>Otuhi</t>
  </si>
  <si>
    <t>Owhiwa</t>
  </si>
  <si>
    <t>Pakotai</t>
  </si>
  <si>
    <t>Parahaka</t>
  </si>
  <si>
    <t>Parakao</t>
  </si>
  <si>
    <t>Parua Bay</t>
  </si>
  <si>
    <t>Pataua</t>
  </si>
  <si>
    <t>Pikiwahine</t>
  </si>
  <si>
    <t>Pipiwai</t>
  </si>
  <si>
    <t>Poroti</t>
  </si>
  <si>
    <t>Portland</t>
  </si>
  <si>
    <t>Puhipuhi</t>
  </si>
  <si>
    <t>Punaruku</t>
  </si>
  <si>
    <t>Purua</t>
  </si>
  <si>
    <t>Puwera</t>
  </si>
  <si>
    <t>Raumanga</t>
  </si>
  <si>
    <t>Reotahi Bay</t>
  </si>
  <si>
    <t>Riponui</t>
  </si>
  <si>
    <t>Ruakaka</t>
  </si>
  <si>
    <t>Ruarangi</t>
  </si>
  <si>
    <t>Ruatangata West</t>
  </si>
  <si>
    <t>Rukuwai</t>
  </si>
  <si>
    <t>Sherwood Rise</t>
  </si>
  <si>
    <t>Springs Flat</t>
  </si>
  <si>
    <t>Tahere</t>
  </si>
  <si>
    <t>Taiharuru</t>
  </si>
  <si>
    <t>Takahiwai</t>
  </si>
  <si>
    <t>Tamaterau</t>
  </si>
  <si>
    <t>Tanekaha</t>
  </si>
  <si>
    <t>Tangihua</t>
  </si>
  <si>
    <t>Taraunui</t>
  </si>
  <si>
    <t>Taurikura</t>
  </si>
  <si>
    <t>Three Mile Bush</t>
  </si>
  <si>
    <t>Tikipunga</t>
  </si>
  <si>
    <t>Titoki</t>
  </si>
  <si>
    <t>Toetoe</t>
  </si>
  <si>
    <t>Tuparehuia</t>
  </si>
  <si>
    <t>Tutaematai</t>
  </si>
  <si>
    <t>Tutukaka</t>
  </si>
  <si>
    <t>Twin Bridges</t>
  </si>
  <si>
    <t>Urquharts Bay</t>
  </si>
  <si>
    <t>Waikaraka</t>
  </si>
  <si>
    <t>Waikiekie</t>
  </si>
  <si>
    <t>Waiotira</t>
  </si>
  <si>
    <t>Waiotu</t>
  </si>
  <si>
    <t>Waipaipai</t>
  </si>
  <si>
    <t>Waipu</t>
  </si>
  <si>
    <t>Waipu Caves</t>
  </si>
  <si>
    <t>Waipu Cove</t>
  </si>
  <si>
    <t>Waro</t>
  </si>
  <si>
    <t>Whakapara</t>
  </si>
  <si>
    <t>Whananaki</t>
  </si>
  <si>
    <t>Whananaki South</t>
  </si>
  <si>
    <t>WHANGAREI</t>
  </si>
  <si>
    <t>Whangarei Heads</t>
  </si>
  <si>
    <t>Whangaruru</t>
  </si>
  <si>
    <t>Whangaruru North</t>
  </si>
  <si>
    <t>Whangaruru South</t>
  </si>
  <si>
    <t>Wharekohe</t>
  </si>
  <si>
    <t>Whareora</t>
  </si>
  <si>
    <t>Whatitiri</t>
  </si>
  <si>
    <t>Whau Valley</t>
  </si>
  <si>
    <t>Wheki Valley</t>
  </si>
  <si>
    <t>Wilsonville</t>
  </si>
  <si>
    <t>Woolleys Bay</t>
  </si>
  <si>
    <t>Climate Zone</t>
  </si>
  <si>
    <t>Heating Degree Days (18°C)</t>
  </si>
  <si>
    <t>Cooling Degree Days (15°C)</t>
  </si>
  <si>
    <t>SHOPPING CENTRE RATING</t>
    <phoneticPr fontId="14" type="noConversion"/>
  </si>
  <si>
    <t>Specific Greenhouse Coefficients (SGEx ) used in the rating calculation are based on the emissions factors used in NABERSNZ for Offices (as of May 2026)</t>
  </si>
  <si>
    <t>Current</t>
  </si>
  <si>
    <t>Electricity
(SGEe)</t>
  </si>
  <si>
    <t>Gas
(SGEg)</t>
  </si>
  <si>
    <t>Diesel
(SGEd)</t>
  </si>
  <si>
    <t>Coal
(SGEc)</t>
  </si>
  <si>
    <t>LPG
(SGEg)</t>
  </si>
  <si>
    <t>State</t>
  </si>
  <si>
    <t>(kgCO2/kg)</t>
  </si>
  <si>
    <t>Energy &amp; Water</t>
  </si>
  <si>
    <t>Benchmark Factors</t>
  </si>
  <si>
    <t>Lower Limit</t>
  </si>
  <si>
    <t>Upper Limit</t>
  </si>
  <si>
    <t>Star Rating</t>
  </si>
  <si>
    <t>Interpolated Bands</t>
  </si>
  <si>
    <t>ERF Reverse Calculator</t>
    <phoneticPr fontId="8" type="noConversion"/>
  </si>
  <si>
    <t>Ratio</t>
  </si>
  <si>
    <t>Stars</t>
  </si>
  <si>
    <t>Slope</t>
  </si>
  <si>
    <t>Intercept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</si>
</sst>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_-* #,##0_-;\-* #,##0_-;_-* &quot;-&quot;??_-;_-@_-"/>
    <numFmt numFmtId="165" formatCode="0.0"/>
    <numFmt numFmtId="166" formatCode="0.000"/>
    <numFmt numFmtId="167" formatCode="_-* #,##0.0_-;\-* #,##0.0_-;_-* &quot;-&quot;?_-;_-@_-"/>
    <numFmt numFmtId="168" formatCode="0.0000"/>
  </numFmts>
  <fonts count="68">
    <font>
      <sz val="10"/>
      <name val="MS Sans Serif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34"/>
      <scheme val="minor"/>
    </font>
    <font>
      <sz val="10"/>
      <name val="Arial"/>
      <family val="2"/>
    </font>
    <font>
      <sz val="9"/>
      <name val="宋体"/>
      <family val="3"/>
      <charset val="134"/>
    </font>
    <font>
      <sz val="10"/>
      <color theme="2"/>
      <name val="Arial"/>
      <family val="2"/>
    </font>
    <font>
      <b/>
      <sz val="16"/>
      <color rgb="FF00799A"/>
      <name val="Arial"/>
      <family val="2"/>
    </font>
    <font>
      <b/>
      <sz val="8"/>
      <color rgb="FF0087A1"/>
      <name val="Arial"/>
      <family val="2"/>
    </font>
    <font>
      <b/>
      <sz val="12"/>
      <color rgb="FF0095B5"/>
      <name val="Arial"/>
      <family val="2"/>
    </font>
    <font>
      <b/>
      <sz val="10"/>
      <color rgb="FF00799A"/>
      <name val="Arial"/>
      <family val="2"/>
    </font>
    <font>
      <sz val="10"/>
      <color rgb="FF00799A"/>
      <name val="Arial"/>
      <family val="2"/>
    </font>
    <font>
      <b/>
      <sz val="13"/>
      <name val="Arial"/>
      <family val="2"/>
    </font>
    <font>
      <b/>
      <sz val="8.5"/>
      <color rgb="FF0087A1"/>
      <name val="Arial"/>
      <family val="2"/>
    </font>
    <font>
      <sz val="8.5"/>
      <color rgb="FF0087A1"/>
      <name val="Arial"/>
      <family val="2"/>
    </font>
    <font>
      <b/>
      <sz val="12"/>
      <name val="Arial"/>
      <family val="2"/>
    </font>
    <font>
      <sz val="10"/>
      <name val="CalQ"/>
    </font>
    <font>
      <b/>
      <sz val="10"/>
      <color indexed="10"/>
      <name val="CalQ"/>
    </font>
    <font>
      <b/>
      <sz val="13"/>
      <name val="CalQ"/>
    </font>
    <font>
      <b/>
      <sz val="20"/>
      <name val="CalQ"/>
    </font>
    <font>
      <b/>
      <sz val="13.5"/>
      <name val="CalQ"/>
    </font>
    <font>
      <b/>
      <sz val="13.5"/>
      <name val="Arial"/>
      <family val="2"/>
    </font>
    <font>
      <sz val="12"/>
      <name val="Arial"/>
      <family val="2"/>
    </font>
    <font>
      <sz val="12"/>
      <name val="CalQ"/>
    </font>
    <font>
      <b/>
      <sz val="10"/>
      <name val="Arial"/>
      <family val="2"/>
    </font>
    <font>
      <b/>
      <sz val="10"/>
      <color rgb="FFFF0000"/>
      <name val="CalQ"/>
    </font>
    <font>
      <sz val="10"/>
      <name val="MS Sans Serif"/>
      <family val="2"/>
    </font>
    <font>
      <b/>
      <sz val="10"/>
      <color indexed="10"/>
      <name val="Arial"/>
      <family val="2"/>
    </font>
    <font>
      <b/>
      <sz val="10"/>
      <color theme="0"/>
      <name val="Arial"/>
      <family val="2"/>
    </font>
    <font>
      <b/>
      <sz val="10"/>
      <name val="CalQ"/>
    </font>
    <font>
      <b/>
      <sz val="10"/>
      <color indexed="53"/>
      <name val="Arial"/>
      <family val="2"/>
    </font>
    <font>
      <b/>
      <sz val="20"/>
      <color indexed="53"/>
      <name val="Arial"/>
      <family val="2"/>
    </font>
    <font>
      <sz val="10"/>
      <color indexed="53"/>
      <name val="Arial"/>
      <family val="2"/>
    </font>
    <font>
      <sz val="10"/>
      <color theme="0" tint="-0.14999847407452621"/>
      <name val="Arial"/>
      <family val="2"/>
    </font>
    <font>
      <b/>
      <sz val="10"/>
      <color theme="1"/>
      <name val="Arial"/>
      <family val="2"/>
    </font>
    <font>
      <sz val="10"/>
      <color indexed="8"/>
      <name val="Arial"/>
      <family val="2"/>
    </font>
    <font>
      <sz val="10"/>
      <color indexed="8"/>
      <name val="MS Sans Serif"/>
      <family val="2"/>
    </font>
    <font>
      <sz val="11"/>
      <color theme="1"/>
      <name val="Calibri"/>
      <family val="2"/>
    </font>
    <font>
      <b/>
      <sz val="11"/>
      <name val="Arial"/>
      <family val="2"/>
    </font>
    <font>
      <b/>
      <sz val="11"/>
      <name val="MS Sans Serif"/>
    </font>
    <font>
      <sz val="11"/>
      <color theme="1"/>
      <name val="Arial"/>
      <family val="2"/>
    </font>
    <font>
      <b/>
      <sz val="14"/>
      <color theme="0"/>
      <name val="MS Sans Serif"/>
    </font>
    <font>
      <b/>
      <sz val="14"/>
      <color rgb="FF00799A"/>
      <name val="Arial"/>
      <family val="2"/>
    </font>
    <font>
      <sz val="10"/>
      <color theme="0"/>
      <name val="CalQ"/>
    </font>
    <font>
      <sz val="8"/>
      <color rgb="FF0087A1"/>
      <name val="Arial"/>
      <family val="2"/>
    </font>
    <font>
      <sz val="8"/>
      <color rgb="FF006C88"/>
      <name val="Arial"/>
      <family val="2"/>
    </font>
    <font>
      <sz val="10"/>
      <color theme="8" tint="0.79998168889431442"/>
      <name val="Arial"/>
      <family val="2"/>
    </font>
    <font>
      <sz val="9"/>
      <color rgb="FF00799A"/>
      <name val="Arial"/>
      <family val="2"/>
    </font>
    <font>
      <b/>
      <i/>
      <sz val="10"/>
      <name val="Arial"/>
      <family val="2"/>
    </font>
    <font>
      <b/>
      <sz val="11"/>
      <color theme="1"/>
      <name val="Arial"/>
      <family val="2"/>
    </font>
    <font>
      <sz val="11"/>
      <color theme="1"/>
      <name val="Calibri"/>
      <family val="3"/>
      <charset val="134"/>
      <scheme val="minor"/>
    </font>
    <font>
      <b/>
      <sz val="11"/>
      <color theme="1"/>
      <name val="Calibri"/>
      <family val="3"/>
      <charset val="134"/>
      <scheme val="minor"/>
    </font>
    <font>
      <b/>
      <sz val="8"/>
      <name val="Arial"/>
      <family val="2"/>
    </font>
    <font>
      <sz val="10"/>
      <color rgb="FFFF0000"/>
      <name val="CalQ"/>
    </font>
    <font>
      <b/>
      <sz val="10"/>
      <color theme="8" tint="0.79998168889431442"/>
      <name val="Arial"/>
      <family val="2"/>
    </font>
    <font>
      <sz val="11"/>
      <name val="Calibri"/>
      <family val="3"/>
      <charset val="134"/>
      <scheme val="minor"/>
    </font>
    <font>
      <b/>
      <sz val="11"/>
      <color theme="0"/>
      <name val="Calibri"/>
      <family val="3"/>
      <charset val="134"/>
      <scheme val="minor"/>
    </font>
    <font>
      <sz val="11"/>
      <color rgb="FFFF0000"/>
      <name val="Arial"/>
      <family val="2"/>
    </font>
    <font>
      <b/>
      <sz val="10"/>
      <color theme="5"/>
      <name val="Arial"/>
      <family val="2"/>
    </font>
    <font>
      <sz val="10"/>
      <color theme="1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i/>
      <sz val="8"/>
      <name val="Arial"/>
      <family val="2"/>
    </font>
    <font>
      <i/>
      <sz val="8"/>
      <name val="Aptos Narrow"/>
      <family val="2"/>
      <charset val="1"/>
    </font>
    <font>
      <b/>
      <sz val="11"/>
      <color theme="1"/>
      <name val="Calibri"/>
      <family val="2"/>
      <scheme val="minor"/>
    </font>
  </fonts>
  <fills count="22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rgb="FF006C88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E7E6E6"/>
        <bgColor indexed="64"/>
      </patternFill>
    </fill>
  </fills>
  <borders count="43">
    <border>
      <left/>
      <right/>
      <top/>
      <bottom/>
      <diagonal/>
    </border>
    <border>
      <left style="thin">
        <color indexed="23"/>
      </left>
      <right/>
      <top style="thin">
        <color indexed="23"/>
      </top>
      <bottom/>
      <diagonal/>
    </border>
    <border>
      <left/>
      <right/>
      <top style="thin">
        <color indexed="23"/>
      </top>
      <bottom/>
      <diagonal/>
    </border>
    <border>
      <left/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/>
      <top/>
      <bottom/>
      <diagonal/>
    </border>
    <border>
      <left/>
      <right style="thin">
        <color indexed="23"/>
      </right>
      <top/>
      <bottom/>
      <diagonal/>
    </border>
    <border>
      <left style="thin">
        <color indexed="23"/>
      </left>
      <right/>
      <top/>
      <bottom style="thin">
        <color indexed="23"/>
      </bottom>
      <diagonal/>
    </border>
    <border>
      <left/>
      <right/>
      <top/>
      <bottom style="thin">
        <color indexed="23"/>
      </bottom>
      <diagonal/>
    </border>
    <border>
      <left/>
      <right style="thin">
        <color indexed="23"/>
      </right>
      <top/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theme="0"/>
      </left>
      <right/>
      <top/>
      <bottom/>
      <diagonal/>
    </border>
    <border>
      <left/>
      <right/>
      <top style="thick">
        <color theme="0"/>
      </top>
      <bottom/>
      <diagonal/>
    </border>
    <border>
      <left style="thin">
        <color theme="0"/>
      </left>
      <right/>
      <top style="thick">
        <color theme="0"/>
      </top>
      <bottom/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indexed="23"/>
      </left>
      <right style="thin">
        <color theme="6" tint="-0.249977111117893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theme="6" tint="-0.249977111117893"/>
      </left>
      <right/>
      <top style="thin">
        <color theme="6" tint="-0.249977111117893"/>
      </top>
      <bottom style="thin">
        <color theme="6" tint="-0.249977111117893"/>
      </bottom>
      <diagonal/>
    </border>
    <border>
      <left/>
      <right style="thin">
        <color indexed="23"/>
      </right>
      <top style="thin">
        <color theme="6" tint="-0.249977111117893"/>
      </top>
      <bottom style="thin">
        <color theme="6" tint="-0.249977111117893"/>
      </bottom>
      <diagonal/>
    </border>
    <border>
      <left/>
      <right style="thin">
        <color theme="6" tint="-0.249977111117893"/>
      </right>
      <top style="thin">
        <color theme="6" tint="-0.249977111117893"/>
      </top>
      <bottom style="thin">
        <color theme="6" tint="-0.24997711111789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8">
    <xf numFmtId="0" fontId="0" fillId="0" borderId="0"/>
    <xf numFmtId="43" fontId="29" fillId="0" borderId="0" applyFont="0" applyFill="0" applyBorder="0" applyAlignment="0" applyProtection="0"/>
    <xf numFmtId="0" fontId="6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40" fillId="0" borderId="0"/>
    <xf numFmtId="0" fontId="7" fillId="0" borderId="0"/>
    <xf numFmtId="0" fontId="5" fillId="0" borderId="0"/>
    <xf numFmtId="0" fontId="4" fillId="0" borderId="0"/>
    <xf numFmtId="9" fontId="4" fillId="0" borderId="0" applyFont="0" applyFill="0" applyBorder="0" applyAlignment="0" applyProtection="0"/>
    <xf numFmtId="0" fontId="3" fillId="0" borderId="0"/>
    <xf numFmtId="0" fontId="2" fillId="0" borderId="0"/>
    <xf numFmtId="0" fontId="2" fillId="0" borderId="0"/>
    <xf numFmtId="0" fontId="29" fillId="0" borderId="0"/>
    <xf numFmtId="0" fontId="1" fillId="0" borderId="0"/>
    <xf numFmtId="0" fontId="7" fillId="0" borderId="0"/>
    <xf numFmtId="0" fontId="7" fillId="0" borderId="0"/>
  </cellStyleXfs>
  <cellXfs count="252">
    <xf numFmtId="0" fontId="0" fillId="0" borderId="0" xfId="0"/>
    <xf numFmtId="0" fontId="7" fillId="6" borderId="0" xfId="0" applyFont="1" applyFill="1"/>
    <xf numFmtId="0" fontId="7" fillId="6" borderId="0" xfId="0" applyFont="1" applyFill="1" applyProtection="1">
      <protection hidden="1"/>
    </xf>
    <xf numFmtId="0" fontId="9" fillId="7" borderId="0" xfId="0" applyFont="1" applyFill="1" applyProtection="1">
      <protection hidden="1"/>
    </xf>
    <xf numFmtId="0" fontId="7" fillId="7" borderId="0" xfId="0" applyFont="1" applyFill="1" applyProtection="1">
      <protection hidden="1"/>
    </xf>
    <xf numFmtId="0" fontId="10" fillId="7" borderId="0" xfId="0" applyFont="1" applyFill="1" applyAlignment="1" applyProtection="1">
      <alignment vertical="top" wrapText="1"/>
      <protection hidden="1"/>
    </xf>
    <xf numFmtId="0" fontId="12" fillId="6" borderId="0" xfId="0" applyFont="1" applyFill="1" applyProtection="1">
      <protection hidden="1"/>
    </xf>
    <xf numFmtId="0" fontId="17" fillId="6" borderId="0" xfId="0" applyFont="1" applyFill="1"/>
    <xf numFmtId="0" fontId="19" fillId="6" borderId="0" xfId="0" applyFont="1" applyFill="1" applyProtection="1">
      <protection hidden="1"/>
    </xf>
    <xf numFmtId="9" fontId="20" fillId="6" borderId="0" xfId="0" applyNumberFormat="1" applyFont="1" applyFill="1" applyAlignment="1" applyProtection="1">
      <alignment horizontal="left" vertical="top"/>
      <protection hidden="1"/>
    </xf>
    <xf numFmtId="0" fontId="21" fillId="6" borderId="0" xfId="0" applyFont="1" applyFill="1" applyProtection="1">
      <protection hidden="1"/>
    </xf>
    <xf numFmtId="0" fontId="22" fillId="6" borderId="0" xfId="0" applyFont="1" applyFill="1" applyAlignment="1" applyProtection="1">
      <alignment horizontal="center" vertical="center"/>
      <protection hidden="1"/>
    </xf>
    <xf numFmtId="0" fontId="23" fillId="6" borderId="0" xfId="0" applyFont="1" applyFill="1" applyAlignment="1" applyProtection="1">
      <alignment horizontal="left" vertical="center"/>
      <protection hidden="1"/>
    </xf>
    <xf numFmtId="0" fontId="15" fillId="6" borderId="0" xfId="0" applyFont="1" applyFill="1" applyAlignment="1" applyProtection="1">
      <alignment vertical="top" wrapText="1"/>
      <protection hidden="1"/>
    </xf>
    <xf numFmtId="0" fontId="15" fillId="6" borderId="0" xfId="0" applyFont="1" applyFill="1" applyAlignment="1" applyProtection="1">
      <alignment horizontal="center" vertical="center"/>
      <protection hidden="1"/>
    </xf>
    <xf numFmtId="0" fontId="19" fillId="8" borderId="0" xfId="0" applyFont="1" applyFill="1" applyProtection="1">
      <protection hidden="1"/>
    </xf>
    <xf numFmtId="0" fontId="19" fillId="6" borderId="0" xfId="0" applyFont="1" applyFill="1" applyAlignment="1" applyProtection="1">
      <alignment vertical="center"/>
      <protection hidden="1"/>
    </xf>
    <xf numFmtId="0" fontId="18" fillId="8" borderId="0" xfId="0" applyFont="1" applyFill="1" applyProtection="1">
      <protection hidden="1"/>
    </xf>
    <xf numFmtId="0" fontId="25" fillId="6" borderId="0" xfId="0" applyFont="1" applyFill="1" applyProtection="1">
      <protection hidden="1"/>
    </xf>
    <xf numFmtId="0" fontId="26" fillId="8" borderId="0" xfId="0" applyFont="1" applyFill="1" applyProtection="1">
      <protection hidden="1"/>
    </xf>
    <xf numFmtId="0" fontId="7" fillId="6" borderId="0" xfId="0" applyFont="1" applyFill="1" applyAlignment="1" applyProtection="1">
      <alignment vertical="center"/>
      <protection hidden="1"/>
    </xf>
    <xf numFmtId="0" fontId="28" fillId="6" borderId="0" xfId="0" applyFont="1" applyFill="1" applyAlignment="1" applyProtection="1">
      <alignment vertical="center"/>
      <protection hidden="1"/>
    </xf>
    <xf numFmtId="0" fontId="27" fillId="6" borderId="0" xfId="0" applyFont="1" applyFill="1" applyAlignment="1" applyProtection="1">
      <alignment vertical="center" wrapText="1"/>
      <protection hidden="1"/>
    </xf>
    <xf numFmtId="0" fontId="7" fillId="6" borderId="0" xfId="0" applyFont="1" applyFill="1" applyAlignment="1" applyProtection="1">
      <alignment vertical="center" wrapText="1"/>
      <protection hidden="1"/>
    </xf>
    <xf numFmtId="0" fontId="27" fillId="6" borderId="0" xfId="0" applyFont="1" applyFill="1" applyAlignment="1" applyProtection="1">
      <alignment horizontal="left" vertical="center"/>
      <protection hidden="1"/>
    </xf>
    <xf numFmtId="43" fontId="27" fillId="6" borderId="0" xfId="1" applyFont="1" applyFill="1" applyBorder="1" applyAlignment="1" applyProtection="1">
      <alignment horizontal="center" vertical="center"/>
    </xf>
    <xf numFmtId="43" fontId="7" fillId="6" borderId="0" xfId="1" applyFont="1" applyFill="1" applyBorder="1" applyAlignment="1" applyProtection="1">
      <alignment horizontal="center" vertical="center"/>
    </xf>
    <xf numFmtId="0" fontId="7" fillId="6" borderId="0" xfId="0" applyFont="1" applyFill="1" applyAlignment="1" applyProtection="1">
      <alignment horizontal="right" vertical="center" wrapText="1"/>
      <protection hidden="1"/>
    </xf>
    <xf numFmtId="0" fontId="27" fillId="6" borderId="0" xfId="0" applyFont="1" applyFill="1" applyAlignment="1" applyProtection="1">
      <alignment horizontal="right" vertical="center"/>
      <protection hidden="1"/>
    </xf>
    <xf numFmtId="0" fontId="7" fillId="8" borderId="0" xfId="0" applyFont="1" applyFill="1" applyAlignment="1" applyProtection="1">
      <alignment horizontal="left"/>
      <protection hidden="1"/>
    </xf>
    <xf numFmtId="0" fontId="7" fillId="8" borderId="0" xfId="0" applyFont="1" applyFill="1" applyAlignment="1" applyProtection="1">
      <alignment wrapText="1"/>
      <protection hidden="1"/>
    </xf>
    <xf numFmtId="0" fontId="7" fillId="8" borderId="0" xfId="0" applyFont="1" applyFill="1" applyAlignment="1" applyProtection="1">
      <alignment horizontal="center"/>
      <protection hidden="1"/>
    </xf>
    <xf numFmtId="0" fontId="7" fillId="10" borderId="0" xfId="0" applyFont="1" applyFill="1" applyAlignment="1" applyProtection="1">
      <alignment horizontal="left"/>
      <protection hidden="1"/>
    </xf>
    <xf numFmtId="0" fontId="7" fillId="10" borderId="0" xfId="0" applyFont="1" applyFill="1" applyAlignment="1" applyProtection="1">
      <alignment wrapText="1"/>
      <protection hidden="1"/>
    </xf>
    <xf numFmtId="0" fontId="7" fillId="10" borderId="0" xfId="0" applyFont="1" applyFill="1" applyAlignment="1" applyProtection="1">
      <alignment horizontal="center"/>
      <protection hidden="1"/>
    </xf>
    <xf numFmtId="0" fontId="7" fillId="10" borderId="0" xfId="0" applyFont="1" applyFill="1" applyProtection="1">
      <protection hidden="1"/>
    </xf>
    <xf numFmtId="0" fontId="18" fillId="10" borderId="0" xfId="0" applyFont="1" applyFill="1" applyProtection="1">
      <protection hidden="1"/>
    </xf>
    <xf numFmtId="0" fontId="25" fillId="10" borderId="0" xfId="0" applyFont="1" applyFill="1" applyProtection="1">
      <protection hidden="1"/>
    </xf>
    <xf numFmtId="0" fontId="27" fillId="8" borderId="0" xfId="0" applyFont="1" applyFill="1" applyAlignment="1" applyProtection="1">
      <alignment horizontal="left"/>
      <protection hidden="1"/>
    </xf>
    <xf numFmtId="0" fontId="32" fillId="8" borderId="0" xfId="0" applyFont="1" applyFill="1" applyProtection="1">
      <protection hidden="1"/>
    </xf>
    <xf numFmtId="0" fontId="15" fillId="6" borderId="0" xfId="0" applyFont="1" applyFill="1" applyAlignment="1" applyProtection="1">
      <alignment horizontal="left"/>
      <protection hidden="1"/>
    </xf>
    <xf numFmtId="0" fontId="27" fillId="6" borderId="0" xfId="0" applyFont="1" applyFill="1" applyAlignment="1" applyProtection="1">
      <alignment horizontal="left"/>
      <protection hidden="1"/>
    </xf>
    <xf numFmtId="0" fontId="32" fillId="6" borderId="0" xfId="0" applyFont="1" applyFill="1" applyProtection="1">
      <protection hidden="1"/>
    </xf>
    <xf numFmtId="43" fontId="32" fillId="6" borderId="0" xfId="0" applyNumberFormat="1" applyFont="1" applyFill="1" applyProtection="1">
      <protection hidden="1"/>
    </xf>
    <xf numFmtId="2" fontId="37" fillId="8" borderId="0" xfId="1" applyNumberFormat="1" applyFont="1" applyFill="1" applyBorder="1" applyAlignment="1" applyProtection="1">
      <alignment horizontal="center" vertical="center"/>
      <protection hidden="1"/>
    </xf>
    <xf numFmtId="0" fontId="29" fillId="6" borderId="0" xfId="0" applyFont="1" applyFill="1" applyProtection="1">
      <protection hidden="1"/>
    </xf>
    <xf numFmtId="0" fontId="0" fillId="6" borderId="0" xfId="0" applyFill="1" applyProtection="1">
      <protection hidden="1"/>
    </xf>
    <xf numFmtId="0" fontId="39" fillId="6" borderId="0" xfId="0" applyFont="1" applyFill="1" applyProtection="1">
      <protection hidden="1"/>
    </xf>
    <xf numFmtId="1" fontId="27" fillId="6" borderId="0" xfId="0" applyNumberFormat="1" applyFont="1" applyFill="1" applyProtection="1">
      <protection hidden="1"/>
    </xf>
    <xf numFmtId="0" fontId="38" fillId="6" borderId="0" xfId="0" applyFont="1" applyFill="1" applyProtection="1">
      <protection hidden="1"/>
    </xf>
    <xf numFmtId="0" fontId="38" fillId="6" borderId="0" xfId="0" applyFont="1" applyFill="1" applyAlignment="1" applyProtection="1">
      <alignment horizontal="right"/>
      <protection hidden="1"/>
    </xf>
    <xf numFmtId="0" fontId="6" fillId="2" borderId="0" xfId="2" applyBorder="1" applyAlignment="1">
      <alignment horizontal="left" vertical="center"/>
    </xf>
    <xf numFmtId="0" fontId="6" fillId="2" borderId="0" xfId="2" applyBorder="1" applyAlignment="1" applyProtection="1">
      <protection hidden="1"/>
    </xf>
    <xf numFmtId="0" fontId="6" fillId="4" borderId="0" xfId="4" applyBorder="1" applyAlignment="1">
      <alignment horizontal="left" vertical="center"/>
    </xf>
    <xf numFmtId="0" fontId="6" fillId="4" borderId="0" xfId="4" applyAlignment="1" applyProtection="1">
      <protection hidden="1"/>
    </xf>
    <xf numFmtId="0" fontId="6" fillId="4" borderId="0" xfId="4" applyBorder="1" applyAlignment="1" applyProtection="1">
      <protection hidden="1"/>
    </xf>
    <xf numFmtId="0" fontId="6" fillId="6" borderId="0" xfId="2" applyFill="1" applyBorder="1" applyAlignment="1">
      <alignment horizontal="left" vertical="center"/>
    </xf>
    <xf numFmtId="0" fontId="6" fillId="6" borderId="0" xfId="2" applyFill="1" applyAlignment="1" applyProtection="1">
      <protection hidden="1"/>
    </xf>
    <xf numFmtId="0" fontId="6" fillId="6" borderId="0" xfId="2" applyFill="1" applyBorder="1" applyAlignment="1" applyProtection="1">
      <protection hidden="1"/>
    </xf>
    <xf numFmtId="0" fontId="42" fillId="6" borderId="0" xfId="0" applyFont="1" applyFill="1" applyProtection="1">
      <protection hidden="1"/>
    </xf>
    <xf numFmtId="0" fontId="6" fillId="5" borderId="0" xfId="5" applyBorder="1" applyAlignment="1">
      <alignment horizontal="left" vertical="center"/>
    </xf>
    <xf numFmtId="0" fontId="6" fillId="5" borderId="0" xfId="5" applyAlignment="1" applyProtection="1">
      <protection hidden="1"/>
    </xf>
    <xf numFmtId="0" fontId="6" fillId="5" borderId="0" xfId="5" applyBorder="1" applyAlignment="1" applyProtection="1">
      <protection hidden="1"/>
    </xf>
    <xf numFmtId="0" fontId="7" fillId="0" borderId="0" xfId="6" applyFont="1" applyProtection="1">
      <protection hidden="1"/>
    </xf>
    <xf numFmtId="0" fontId="43" fillId="0" borderId="0" xfId="6" applyFont="1"/>
    <xf numFmtId="0" fontId="30" fillId="0" borderId="0" xfId="6" applyFont="1" applyProtection="1">
      <protection hidden="1"/>
    </xf>
    <xf numFmtId="0" fontId="7" fillId="0" borderId="11" xfId="6" applyFont="1" applyBorder="1" applyProtection="1">
      <protection hidden="1"/>
    </xf>
    <xf numFmtId="0" fontId="6" fillId="3" borderId="0" xfId="3" applyBorder="1" applyAlignment="1">
      <alignment horizontal="left" vertical="center"/>
    </xf>
    <xf numFmtId="0" fontId="6" fillId="3" borderId="0" xfId="3" applyAlignment="1" applyProtection="1">
      <protection hidden="1"/>
    </xf>
    <xf numFmtId="0" fontId="6" fillId="3" borderId="0" xfId="3" applyBorder="1" applyAlignment="1" applyProtection="1">
      <protection hidden="1"/>
    </xf>
    <xf numFmtId="0" fontId="0" fillId="9" borderId="0" xfId="0" applyFill="1" applyProtection="1">
      <protection hidden="1"/>
    </xf>
    <xf numFmtId="0" fontId="24" fillId="6" borderId="0" xfId="0" applyFont="1" applyFill="1" applyAlignment="1" applyProtection="1">
      <alignment horizontal="left" vertical="center"/>
      <protection hidden="1"/>
    </xf>
    <xf numFmtId="0" fontId="45" fillId="6" borderId="0" xfId="0" applyFont="1" applyFill="1" applyAlignment="1" applyProtection="1">
      <alignment horizontal="center" vertical="center" wrapText="1"/>
      <protection hidden="1"/>
    </xf>
    <xf numFmtId="0" fontId="7" fillId="6" borderId="0" xfId="0" applyFont="1" applyFill="1" applyAlignment="1" applyProtection="1">
      <alignment horizontal="right" vertical="center"/>
      <protection hidden="1"/>
    </xf>
    <xf numFmtId="0" fontId="7" fillId="6" borderId="0" xfId="0" applyFont="1" applyFill="1" applyAlignment="1" applyProtection="1">
      <alignment wrapText="1"/>
      <protection hidden="1"/>
    </xf>
    <xf numFmtId="0" fontId="46" fillId="6" borderId="0" xfId="0" applyFont="1" applyFill="1" applyProtection="1">
      <protection hidden="1"/>
    </xf>
    <xf numFmtId="0" fontId="19" fillId="13" borderId="0" xfId="0" applyFont="1" applyFill="1" applyProtection="1">
      <protection hidden="1"/>
    </xf>
    <xf numFmtId="164" fontId="33" fillId="14" borderId="0" xfId="1" applyNumberFormat="1" applyFont="1" applyFill="1" applyBorder="1" applyAlignment="1" applyProtection="1">
      <alignment vertical="center"/>
      <protection hidden="1"/>
    </xf>
    <xf numFmtId="0" fontId="27" fillId="14" borderId="0" xfId="0" applyFont="1" applyFill="1" applyAlignment="1" applyProtection="1">
      <alignment horizontal="left"/>
      <protection hidden="1"/>
    </xf>
    <xf numFmtId="0" fontId="7" fillId="13" borderId="0" xfId="0" applyFont="1" applyFill="1" applyProtection="1">
      <protection hidden="1"/>
    </xf>
    <xf numFmtId="0" fontId="19" fillId="13" borderId="14" xfId="0" applyFont="1" applyFill="1" applyBorder="1" applyProtection="1">
      <protection hidden="1"/>
    </xf>
    <xf numFmtId="0" fontId="7" fillId="13" borderId="0" xfId="0" applyFont="1" applyFill="1" applyAlignment="1" applyProtection="1">
      <alignment vertical="center"/>
      <protection hidden="1"/>
    </xf>
    <xf numFmtId="0" fontId="15" fillId="13" borderId="16" xfId="0" applyFont="1" applyFill="1" applyBorder="1" applyAlignment="1" applyProtection="1">
      <alignment horizontal="left" vertical="center"/>
      <protection hidden="1"/>
    </xf>
    <xf numFmtId="0" fontId="19" fillId="13" borderId="20" xfId="0" applyFont="1" applyFill="1" applyBorder="1" applyProtection="1">
      <protection hidden="1"/>
    </xf>
    <xf numFmtId="0" fontId="7" fillId="13" borderId="14" xfId="0" applyFont="1" applyFill="1" applyBorder="1" applyProtection="1">
      <protection hidden="1"/>
    </xf>
    <xf numFmtId="0" fontId="7" fillId="13" borderId="15" xfId="0" applyFont="1" applyFill="1" applyBorder="1" applyAlignment="1" applyProtection="1">
      <alignment vertical="center"/>
      <protection hidden="1"/>
    </xf>
    <xf numFmtId="0" fontId="35" fillId="13" borderId="0" xfId="0" applyFont="1" applyFill="1" applyAlignment="1">
      <alignment vertical="center"/>
    </xf>
    <xf numFmtId="0" fontId="36" fillId="13" borderId="17" xfId="0" applyFont="1" applyFill="1" applyBorder="1" applyAlignment="1" applyProtection="1">
      <alignment vertical="center"/>
      <protection hidden="1"/>
    </xf>
    <xf numFmtId="0" fontId="7" fillId="13" borderId="17" xfId="0" applyFont="1" applyFill="1" applyBorder="1" applyProtection="1">
      <protection hidden="1"/>
    </xf>
    <xf numFmtId="0" fontId="27" fillId="13" borderId="1" xfId="0" applyFont="1" applyFill="1" applyBorder="1" applyAlignment="1" applyProtection="1">
      <alignment vertical="center"/>
      <protection hidden="1"/>
    </xf>
    <xf numFmtId="0" fontId="27" fillId="13" borderId="2" xfId="0" applyFont="1" applyFill="1" applyBorder="1" applyAlignment="1" applyProtection="1">
      <alignment vertical="center"/>
      <protection hidden="1"/>
    </xf>
    <xf numFmtId="0" fontId="27" fillId="13" borderId="3" xfId="0" applyFont="1" applyFill="1" applyBorder="1" applyAlignment="1" applyProtection="1">
      <alignment vertical="center"/>
      <protection hidden="1"/>
    </xf>
    <xf numFmtId="0" fontId="27" fillId="13" borderId="6" xfId="0" applyFont="1" applyFill="1" applyBorder="1" applyAlignment="1" applyProtection="1">
      <alignment vertical="center"/>
      <protection hidden="1"/>
    </xf>
    <xf numFmtId="0" fontId="27" fillId="13" borderId="2" xfId="0" applyFont="1" applyFill="1" applyBorder="1" applyAlignment="1" applyProtection="1">
      <alignment vertical="center" wrapText="1"/>
      <protection hidden="1"/>
    </xf>
    <xf numFmtId="0" fontId="27" fillId="13" borderId="3" xfId="0" applyFont="1" applyFill="1" applyBorder="1" applyAlignment="1" applyProtection="1">
      <alignment horizontal="right" vertical="center"/>
      <protection hidden="1"/>
    </xf>
    <xf numFmtId="9" fontId="30" fillId="13" borderId="6" xfId="0" applyNumberFormat="1" applyFont="1" applyFill="1" applyBorder="1" applyAlignment="1" applyProtection="1">
      <alignment horizontal="left" vertical="center"/>
      <protection hidden="1"/>
    </xf>
    <xf numFmtId="0" fontId="27" fillId="13" borderId="0" xfId="0" applyFont="1" applyFill="1" applyAlignment="1" applyProtection="1">
      <alignment horizontal="right" vertical="center"/>
      <protection hidden="1"/>
    </xf>
    <xf numFmtId="0" fontId="27" fillId="13" borderId="7" xfId="0" applyFont="1" applyFill="1" applyBorder="1" applyAlignment="1" applyProtection="1">
      <alignment horizontal="right" vertical="center"/>
      <protection hidden="1"/>
    </xf>
    <xf numFmtId="0" fontId="27" fillId="13" borderId="8" xfId="0" applyFont="1" applyFill="1" applyBorder="1" applyAlignment="1" applyProtection="1">
      <alignment horizontal="right" vertical="center"/>
      <protection hidden="1"/>
    </xf>
    <xf numFmtId="0" fontId="27" fillId="13" borderId="9" xfId="0" applyFont="1" applyFill="1" applyBorder="1" applyAlignment="1" applyProtection="1">
      <alignment horizontal="right" vertical="center"/>
      <protection hidden="1"/>
    </xf>
    <xf numFmtId="0" fontId="24" fillId="7" borderId="23" xfId="0" applyFont="1" applyFill="1" applyBorder="1" applyProtection="1">
      <protection hidden="1"/>
    </xf>
    <xf numFmtId="0" fontId="15" fillId="7" borderId="23" xfId="0" applyFont="1" applyFill="1" applyBorder="1" applyProtection="1">
      <protection hidden="1"/>
    </xf>
    <xf numFmtId="0" fontId="7" fillId="7" borderId="23" xfId="0" applyFont="1" applyFill="1" applyBorder="1" applyProtection="1">
      <protection hidden="1"/>
    </xf>
    <xf numFmtId="0" fontId="24" fillId="7" borderId="0" xfId="0" applyFont="1" applyFill="1" applyProtection="1">
      <protection hidden="1"/>
    </xf>
    <xf numFmtId="0" fontId="15" fillId="7" borderId="0" xfId="0" applyFont="1" applyFill="1" applyProtection="1">
      <protection hidden="1"/>
    </xf>
    <xf numFmtId="0" fontId="27" fillId="13" borderId="26" xfId="0" applyFont="1" applyFill="1" applyBorder="1" applyAlignment="1" applyProtection="1">
      <alignment horizontal="right" vertical="center"/>
      <protection hidden="1"/>
    </xf>
    <xf numFmtId="0" fontId="27" fillId="13" borderId="25" xfId="0" applyFont="1" applyFill="1" applyBorder="1" applyAlignment="1" applyProtection="1">
      <alignment horizontal="right" vertical="center"/>
      <protection hidden="1"/>
    </xf>
    <xf numFmtId="0" fontId="19" fillId="14" borderId="24" xfId="0" applyFont="1" applyFill="1" applyBorder="1" applyProtection="1">
      <protection hidden="1"/>
    </xf>
    <xf numFmtId="0" fontId="49" fillId="13" borderId="20" xfId="0" applyFont="1" applyFill="1" applyBorder="1" applyAlignment="1" applyProtection="1">
      <alignment vertical="center"/>
      <protection hidden="1"/>
    </xf>
    <xf numFmtId="0" fontId="35" fillId="8" borderId="0" xfId="0" applyFont="1" applyFill="1" applyAlignment="1">
      <alignment vertical="center"/>
    </xf>
    <xf numFmtId="0" fontId="37" fillId="8" borderId="0" xfId="0" applyFont="1" applyFill="1" applyAlignment="1">
      <alignment horizontal="center" vertical="center"/>
    </xf>
    <xf numFmtId="0" fontId="44" fillId="9" borderId="0" xfId="0" applyFont="1" applyFill="1" applyAlignment="1" applyProtection="1">
      <alignment horizontal="left" vertical="center"/>
      <protection hidden="1"/>
    </xf>
    <xf numFmtId="164" fontId="27" fillId="13" borderId="24" xfId="1" applyNumberFormat="1" applyFont="1" applyFill="1" applyBorder="1" applyAlignment="1" applyProtection="1">
      <alignment vertical="center"/>
      <protection hidden="1"/>
    </xf>
    <xf numFmtId="0" fontId="13" fillId="7" borderId="26" xfId="0" applyFont="1" applyFill="1" applyBorder="1" applyAlignment="1" applyProtection="1">
      <alignment horizontal="left"/>
      <protection hidden="1"/>
    </xf>
    <xf numFmtId="0" fontId="7" fillId="7" borderId="23" xfId="0" applyFont="1" applyFill="1" applyBorder="1"/>
    <xf numFmtId="0" fontId="13" fillId="7" borderId="23" xfId="0" applyFont="1" applyFill="1" applyBorder="1" applyAlignment="1" applyProtection="1">
      <alignment horizontal="left"/>
      <protection hidden="1"/>
    </xf>
    <xf numFmtId="0" fontId="16" fillId="7" borderId="25" xfId="0" applyFont="1" applyFill="1" applyBorder="1" applyAlignment="1">
      <alignment vertical="center"/>
    </xf>
    <xf numFmtId="0" fontId="51" fillId="6" borderId="0" xfId="0" applyFont="1" applyFill="1" applyAlignment="1" applyProtection="1">
      <alignment horizontal="left" vertical="center"/>
      <protection hidden="1"/>
    </xf>
    <xf numFmtId="0" fontId="27" fillId="0" borderId="0" xfId="6" applyFont="1" applyAlignment="1" applyProtection="1">
      <alignment vertical="center"/>
      <protection hidden="1"/>
    </xf>
    <xf numFmtId="0" fontId="52" fillId="0" borderId="0" xfId="12" applyFont="1"/>
    <xf numFmtId="0" fontId="43" fillId="0" borderId="0" xfId="12" applyFont="1"/>
    <xf numFmtId="0" fontId="53" fillId="0" borderId="0" xfId="12" applyFont="1"/>
    <xf numFmtId="0" fontId="53" fillId="0" borderId="0" xfId="7" applyFont="1"/>
    <xf numFmtId="0" fontId="52" fillId="0" borderId="11" xfId="12" applyFont="1" applyBorder="1"/>
    <xf numFmtId="0" fontId="54" fillId="0" borderId="11" xfId="7" applyFont="1" applyBorder="1"/>
    <xf numFmtId="0" fontId="53" fillId="0" borderId="11" xfId="7" applyFont="1" applyBorder="1"/>
    <xf numFmtId="0" fontId="43" fillId="0" borderId="11" xfId="12" applyFont="1" applyBorder="1"/>
    <xf numFmtId="0" fontId="27" fillId="13" borderId="0" xfId="0" applyFont="1" applyFill="1" applyAlignment="1" applyProtection="1">
      <alignment vertical="center"/>
      <protection hidden="1"/>
    </xf>
    <xf numFmtId="0" fontId="27" fillId="13" borderId="7" xfId="0" applyFont="1" applyFill="1" applyBorder="1" applyAlignment="1" applyProtection="1">
      <alignment vertical="center"/>
      <protection hidden="1"/>
    </xf>
    <xf numFmtId="0" fontId="24" fillId="6" borderId="0" xfId="0" applyFont="1" applyFill="1" applyProtection="1">
      <protection hidden="1"/>
    </xf>
    <xf numFmtId="0" fontId="41" fillId="6" borderId="0" xfId="0" applyFont="1" applyFill="1" applyProtection="1">
      <protection hidden="1"/>
    </xf>
    <xf numFmtId="0" fontId="6" fillId="2" borderId="0" xfId="2" applyAlignment="1" applyProtection="1">
      <protection hidden="1"/>
    </xf>
    <xf numFmtId="0" fontId="6" fillId="4" borderId="0" xfId="4" applyBorder="1" applyAlignment="1">
      <alignment horizontal="left" vertical="center" wrapText="1"/>
    </xf>
    <xf numFmtId="0" fontId="54" fillId="0" borderId="11" xfId="13" applyFont="1" applyBorder="1" applyAlignment="1">
      <alignment vertical="center"/>
    </xf>
    <xf numFmtId="0" fontId="53" fillId="0" borderId="11" xfId="13" applyFont="1" applyBorder="1" applyAlignment="1">
      <alignment vertical="center"/>
    </xf>
    <xf numFmtId="0" fontId="54" fillId="0" borderId="11" xfId="13" applyFont="1" applyBorder="1" applyAlignment="1">
      <alignment vertical="center" wrapText="1"/>
    </xf>
    <xf numFmtId="0" fontId="53" fillId="0" borderId="0" xfId="0" applyFont="1" applyAlignment="1">
      <alignment vertical="center"/>
    </xf>
    <xf numFmtId="0" fontId="55" fillId="13" borderId="0" xfId="0" applyFont="1" applyFill="1" applyProtection="1">
      <protection hidden="1"/>
    </xf>
    <xf numFmtId="2" fontId="38" fillId="6" borderId="0" xfId="0" applyNumberFormat="1" applyFont="1" applyFill="1" applyAlignment="1" applyProtection="1">
      <alignment horizontal="right"/>
      <protection hidden="1"/>
    </xf>
    <xf numFmtId="0" fontId="56" fillId="6" borderId="0" xfId="0" applyFont="1" applyFill="1" applyAlignment="1" applyProtection="1">
      <alignment vertical="center"/>
      <protection hidden="1"/>
    </xf>
    <xf numFmtId="43" fontId="56" fillId="6" borderId="0" xfId="0" applyNumberFormat="1" applyFont="1" applyFill="1" applyAlignment="1" applyProtection="1">
      <alignment vertical="center"/>
      <protection hidden="1"/>
    </xf>
    <xf numFmtId="0" fontId="53" fillId="0" borderId="11" xfId="0" applyFont="1" applyBorder="1" applyAlignment="1">
      <alignment vertical="center"/>
    </xf>
    <xf numFmtId="165" fontId="50" fillId="7" borderId="23" xfId="0" applyNumberFormat="1" applyFont="1" applyFill="1" applyBorder="1" applyAlignment="1" applyProtection="1">
      <alignment horizontal="left"/>
      <protection hidden="1"/>
    </xf>
    <xf numFmtId="0" fontId="59" fillId="17" borderId="0" xfId="0" applyFont="1" applyFill="1" applyAlignment="1">
      <alignment horizontal="center" vertical="center"/>
    </xf>
    <xf numFmtId="14" fontId="0" fillId="0" borderId="0" xfId="0" applyNumberFormat="1"/>
    <xf numFmtId="0" fontId="60" fillId="0" borderId="11" xfId="12" applyFont="1" applyBorder="1"/>
    <xf numFmtId="0" fontId="0" fillId="0" borderId="0" xfId="0" applyAlignment="1">
      <alignment wrapText="1"/>
    </xf>
    <xf numFmtId="165" fontId="61" fillId="13" borderId="21" xfId="0" applyNumberFormat="1" applyFont="1" applyFill="1" applyBorder="1" applyAlignment="1" applyProtection="1">
      <alignment horizontal="center" vertical="center"/>
      <protection hidden="1"/>
    </xf>
    <xf numFmtId="0" fontId="1" fillId="0" borderId="0" xfId="15"/>
    <xf numFmtId="0" fontId="1" fillId="0" borderId="0" xfId="15" quotePrefix="1"/>
    <xf numFmtId="167" fontId="38" fillId="6" borderId="0" xfId="0" applyNumberFormat="1" applyFont="1" applyFill="1" applyAlignment="1" applyProtection="1">
      <alignment horizontal="right"/>
      <protection hidden="1"/>
    </xf>
    <xf numFmtId="0" fontId="7" fillId="0" borderId="0" xfId="16"/>
    <xf numFmtId="0" fontId="7" fillId="0" borderId="29" xfId="16" applyBorder="1" applyAlignment="1">
      <alignment vertical="center"/>
    </xf>
    <xf numFmtId="0" fontId="7" fillId="0" borderId="30" xfId="16" applyBorder="1" applyAlignment="1">
      <alignment vertical="center"/>
    </xf>
    <xf numFmtId="0" fontId="7" fillId="0" borderId="31" xfId="16" applyBorder="1" applyAlignment="1">
      <alignment vertical="center"/>
    </xf>
    <xf numFmtId="0" fontId="7" fillId="0" borderId="21" xfId="16" applyBorder="1" applyAlignment="1">
      <alignment horizontal="right" vertical="center"/>
    </xf>
    <xf numFmtId="0" fontId="7" fillId="0" borderId="0" xfId="17"/>
    <xf numFmtId="2" fontId="7" fillId="0" borderId="0" xfId="17" applyNumberFormat="1"/>
    <xf numFmtId="0" fontId="31" fillId="18" borderId="0" xfId="17" applyFont="1" applyFill="1"/>
    <xf numFmtId="0" fontId="31" fillId="18" borderId="32" xfId="17" applyFont="1" applyFill="1" applyBorder="1"/>
    <xf numFmtId="0" fontId="62" fillId="19" borderId="33" xfId="17" applyFont="1" applyFill="1" applyBorder="1"/>
    <xf numFmtId="0" fontId="62" fillId="19" borderId="34" xfId="17" applyFont="1" applyFill="1" applyBorder="1"/>
    <xf numFmtId="0" fontId="62" fillId="20" borderId="35" xfId="17" applyFont="1" applyFill="1" applyBorder="1"/>
    <xf numFmtId="0" fontId="62" fillId="20" borderId="36" xfId="17" applyFont="1" applyFill="1" applyBorder="1"/>
    <xf numFmtId="0" fontId="62" fillId="19" borderId="35" xfId="17" applyFont="1" applyFill="1" applyBorder="1"/>
    <xf numFmtId="0" fontId="62" fillId="19" borderId="36" xfId="17" applyFont="1" applyFill="1" applyBorder="1"/>
    <xf numFmtId="0" fontId="7" fillId="6" borderId="37" xfId="0" applyFont="1" applyFill="1" applyBorder="1" applyAlignment="1" applyProtection="1">
      <alignment vertical="center"/>
      <protection hidden="1"/>
    </xf>
    <xf numFmtId="0" fontId="25" fillId="6" borderId="38" xfId="0" applyFont="1" applyFill="1" applyBorder="1" applyProtection="1">
      <protection hidden="1"/>
    </xf>
    <xf numFmtId="0" fontId="0" fillId="6" borderId="0" xfId="0" applyFill="1"/>
    <xf numFmtId="0" fontId="7" fillId="6" borderId="0" xfId="0" applyFont="1" applyFill="1" applyAlignment="1" applyProtection="1">
      <alignment horizontal="left"/>
      <protection hidden="1"/>
    </xf>
    <xf numFmtId="0" fontId="7" fillId="6" borderId="0" xfId="0" applyFont="1" applyFill="1" applyAlignment="1" applyProtection="1">
      <alignment horizontal="center"/>
      <protection hidden="1"/>
    </xf>
    <xf numFmtId="0" fontId="15" fillId="6" borderId="0" xfId="0" applyFont="1" applyFill="1" applyProtection="1">
      <protection hidden="1"/>
    </xf>
    <xf numFmtId="0" fontId="18" fillId="6" borderId="0" xfId="0" applyFont="1" applyFill="1" applyProtection="1">
      <protection hidden="1"/>
    </xf>
    <xf numFmtId="0" fontId="26" fillId="6" borderId="0" xfId="0" applyFont="1" applyFill="1" applyProtection="1">
      <protection hidden="1"/>
    </xf>
    <xf numFmtId="2" fontId="37" fillId="6" borderId="0" xfId="1" applyNumberFormat="1" applyFont="1" applyFill="1" applyBorder="1" applyAlignment="1" applyProtection="1">
      <alignment horizontal="center" vertical="center"/>
      <protection hidden="1"/>
    </xf>
    <xf numFmtId="0" fontId="35" fillId="6" borderId="0" xfId="0" applyFont="1" applyFill="1" applyAlignment="1">
      <alignment vertical="center"/>
    </xf>
    <xf numFmtId="0" fontId="37" fillId="6" borderId="0" xfId="0" applyFont="1" applyFill="1" applyAlignment="1">
      <alignment horizontal="center" vertical="center"/>
    </xf>
    <xf numFmtId="0" fontId="55" fillId="6" borderId="0" xfId="0" applyFont="1" applyFill="1" applyProtection="1">
      <protection hidden="1"/>
    </xf>
    <xf numFmtId="0" fontId="6" fillId="6" borderId="0" xfId="3" applyFill="1" applyBorder="1" applyAlignment="1">
      <alignment horizontal="left" vertical="center"/>
    </xf>
    <xf numFmtId="0" fontId="6" fillId="6" borderId="0" xfId="3" applyFill="1" applyAlignment="1" applyProtection="1">
      <protection hidden="1"/>
    </xf>
    <xf numFmtId="0" fontId="6" fillId="6" borderId="0" xfId="3" applyFill="1" applyBorder="1" applyAlignment="1" applyProtection="1">
      <protection hidden="1"/>
    </xf>
    <xf numFmtId="0" fontId="6" fillId="6" borderId="0" xfId="4" applyFill="1" applyBorder="1" applyAlignment="1">
      <alignment horizontal="left" vertical="center"/>
    </xf>
    <xf numFmtId="0" fontId="6" fillId="6" borderId="0" xfId="4" applyFill="1" applyAlignment="1" applyProtection="1">
      <protection hidden="1"/>
    </xf>
    <xf numFmtId="0" fontId="6" fillId="6" borderId="0" xfId="4" applyFill="1" applyBorder="1" applyAlignment="1" applyProtection="1">
      <protection hidden="1"/>
    </xf>
    <xf numFmtId="0" fontId="6" fillId="6" borderId="0" xfId="4" applyFill="1" applyBorder="1" applyAlignment="1">
      <alignment horizontal="left" vertical="center" wrapText="1"/>
    </xf>
    <xf numFmtId="0" fontId="6" fillId="6" borderId="0" xfId="5" applyFill="1" applyBorder="1" applyAlignment="1">
      <alignment horizontal="left" vertical="center"/>
    </xf>
    <xf numFmtId="0" fontId="6" fillId="6" borderId="0" xfId="5" applyFill="1" applyAlignment="1" applyProtection="1">
      <protection hidden="1"/>
    </xf>
    <xf numFmtId="0" fontId="6" fillId="6" borderId="0" xfId="5" applyFill="1" applyBorder="1" applyAlignment="1" applyProtection="1">
      <protection hidden="1"/>
    </xf>
    <xf numFmtId="0" fontId="43" fillId="0" borderId="11" xfId="6" applyFont="1" applyBorder="1"/>
    <xf numFmtId="168" fontId="43" fillId="0" borderId="11" xfId="6" applyNumberFormat="1" applyFont="1" applyBorder="1"/>
    <xf numFmtId="0" fontId="53" fillId="0" borderId="42" xfId="13" applyFont="1" applyBorder="1" applyAlignment="1">
      <alignment vertical="center"/>
    </xf>
    <xf numFmtId="166" fontId="53" fillId="0" borderId="42" xfId="13" applyNumberFormat="1" applyFont="1" applyBorder="1" applyAlignment="1">
      <alignment vertical="center"/>
    </xf>
    <xf numFmtId="168" fontId="58" fillId="0" borderId="42" xfId="13" applyNumberFormat="1" applyFont="1" applyBorder="1" applyAlignment="1">
      <alignment vertical="center"/>
    </xf>
    <xf numFmtId="166" fontId="58" fillId="0" borderId="42" xfId="13" applyNumberFormat="1" applyFont="1" applyBorder="1" applyAlignment="1">
      <alignment vertical="center"/>
    </xf>
    <xf numFmtId="0" fontId="27" fillId="15" borderId="13" xfId="6" applyFont="1" applyFill="1" applyBorder="1" applyProtection="1">
      <protection hidden="1"/>
    </xf>
    <xf numFmtId="0" fontId="46" fillId="6" borderId="0" xfId="0" applyFont="1" applyFill="1" applyAlignment="1" applyProtection="1">
      <alignment vertical="center"/>
      <protection hidden="1"/>
    </xf>
    <xf numFmtId="0" fontId="38" fillId="0" borderId="0" xfId="0" applyFont="1" applyAlignment="1" applyProtection="1">
      <alignment horizontal="right"/>
      <protection hidden="1"/>
    </xf>
    <xf numFmtId="0" fontId="28" fillId="6" borderId="0" xfId="0" applyFont="1" applyFill="1" applyAlignment="1" applyProtection="1">
      <alignment vertical="center" wrapText="1"/>
      <protection hidden="1"/>
    </xf>
    <xf numFmtId="0" fontId="6" fillId="2" borderId="11" xfId="2" applyBorder="1" applyAlignment="1">
      <alignment horizontal="left" vertical="center"/>
    </xf>
    <xf numFmtId="0" fontId="0" fillId="0" borderId="11" xfId="0" applyBorder="1"/>
    <xf numFmtId="0" fontId="6" fillId="3" borderId="11" xfId="3" applyBorder="1" applyAlignment="1">
      <alignment horizontal="left" vertical="center"/>
    </xf>
    <xf numFmtId="166" fontId="0" fillId="0" borderId="11" xfId="0" applyNumberFormat="1" applyBorder="1"/>
    <xf numFmtId="0" fontId="67" fillId="0" borderId="11" xfId="13" applyFont="1" applyBorder="1" applyAlignment="1">
      <alignment vertical="center"/>
    </xf>
    <xf numFmtId="0" fontId="27" fillId="13" borderId="6" xfId="0" applyFont="1" applyFill="1" applyBorder="1" applyAlignment="1" applyProtection="1">
      <alignment horizontal="left" vertical="center" wrapText="1"/>
      <protection hidden="1"/>
    </xf>
    <xf numFmtId="0" fontId="27" fillId="13" borderId="0" xfId="0" applyFont="1" applyFill="1" applyAlignment="1" applyProtection="1">
      <alignment horizontal="left" vertical="center" wrapText="1"/>
      <protection hidden="1"/>
    </xf>
    <xf numFmtId="0" fontId="27" fillId="13" borderId="7" xfId="0" applyFont="1" applyFill="1" applyBorder="1" applyAlignment="1" applyProtection="1">
      <alignment horizontal="left" vertical="center" wrapText="1"/>
      <protection hidden="1"/>
    </xf>
    <xf numFmtId="0" fontId="27" fillId="12" borderId="4" xfId="0" applyFont="1" applyFill="1" applyBorder="1" applyAlignment="1" applyProtection="1">
      <alignment horizontal="right" vertical="center"/>
      <protection locked="0"/>
    </xf>
    <xf numFmtId="0" fontId="27" fillId="12" borderId="5" xfId="0" applyFont="1" applyFill="1" applyBorder="1" applyAlignment="1" applyProtection="1">
      <alignment horizontal="right" vertical="center"/>
      <protection locked="0"/>
    </xf>
    <xf numFmtId="0" fontId="11" fillId="7" borderId="0" xfId="0" applyFont="1" applyFill="1" applyAlignment="1" applyProtection="1">
      <alignment vertical="top" wrapText="1"/>
      <protection hidden="1"/>
    </xf>
    <xf numFmtId="164" fontId="27" fillId="12" borderId="4" xfId="1" applyNumberFormat="1" applyFont="1" applyFill="1" applyBorder="1" applyAlignment="1" applyProtection="1">
      <alignment horizontal="right" vertical="center"/>
      <protection locked="0"/>
    </xf>
    <xf numFmtId="164" fontId="27" fillId="12" borderId="5" xfId="1" applyNumberFormat="1" applyFont="1" applyFill="1" applyBorder="1" applyAlignment="1" applyProtection="1">
      <alignment horizontal="right" vertical="center"/>
      <protection locked="0"/>
    </xf>
    <xf numFmtId="164" fontId="27" fillId="12" borderId="1" xfId="1" applyNumberFormat="1" applyFont="1" applyFill="1" applyBorder="1" applyAlignment="1" applyProtection="1">
      <alignment horizontal="right" vertical="center"/>
      <protection locked="0"/>
    </xf>
    <xf numFmtId="164" fontId="27" fillId="12" borderId="3" xfId="1" applyNumberFormat="1" applyFont="1" applyFill="1" applyBorder="1" applyAlignment="1" applyProtection="1">
      <alignment horizontal="right" vertical="center"/>
      <protection locked="0"/>
    </xf>
    <xf numFmtId="0" fontId="7" fillId="6" borderId="26" xfId="0" applyFont="1" applyFill="1" applyBorder="1" applyAlignment="1" applyProtection="1">
      <alignment horizontal="left" vertical="top" wrapText="1"/>
      <protection hidden="1"/>
    </xf>
    <xf numFmtId="0" fontId="18" fillId="6" borderId="23" xfId="0" applyFont="1" applyFill="1" applyBorder="1" applyAlignment="1" applyProtection="1">
      <alignment horizontal="left" vertical="top" wrapText="1"/>
      <protection hidden="1"/>
    </xf>
    <xf numFmtId="0" fontId="18" fillId="6" borderId="25" xfId="0" applyFont="1" applyFill="1" applyBorder="1" applyAlignment="1" applyProtection="1">
      <alignment horizontal="left" vertical="top" wrapText="1"/>
      <protection hidden="1"/>
    </xf>
    <xf numFmtId="0" fontId="10" fillId="6" borderId="0" xfId="0" applyFont="1" applyFill="1" applyAlignment="1" applyProtection="1">
      <alignment horizontal="left" vertical="center" wrapText="1"/>
      <protection hidden="1"/>
    </xf>
    <xf numFmtId="0" fontId="7" fillId="21" borderId="4" xfId="0" applyFont="1" applyFill="1" applyBorder="1" applyAlignment="1" applyProtection="1">
      <alignment horizontal="center" vertical="center"/>
      <protection locked="0"/>
    </xf>
    <xf numFmtId="0" fontId="7" fillId="21" borderId="5" xfId="0" applyFont="1" applyFill="1" applyBorder="1" applyAlignment="1" applyProtection="1">
      <alignment horizontal="center" vertical="center"/>
      <protection locked="0"/>
    </xf>
    <xf numFmtId="0" fontId="27" fillId="21" borderId="4" xfId="0" applyFont="1" applyFill="1" applyBorder="1" applyAlignment="1" applyProtection="1">
      <alignment horizontal="right" vertical="center"/>
      <protection locked="0"/>
    </xf>
    <xf numFmtId="0" fontId="27" fillId="21" borderId="5" xfId="0" applyFont="1" applyFill="1" applyBorder="1" applyAlignment="1" applyProtection="1">
      <alignment horizontal="right" vertical="center"/>
      <protection locked="0"/>
    </xf>
    <xf numFmtId="164" fontId="27" fillId="12" borderId="4" xfId="1" applyNumberFormat="1" applyFont="1" applyFill="1" applyBorder="1" applyAlignment="1" applyProtection="1">
      <alignment horizontal="center" vertical="center"/>
      <protection locked="0"/>
    </xf>
    <xf numFmtId="164" fontId="27" fillId="12" borderId="5" xfId="1" applyNumberFormat="1" applyFont="1" applyFill="1" applyBorder="1" applyAlignment="1" applyProtection="1">
      <alignment horizontal="center" vertical="center"/>
      <protection locked="0"/>
    </xf>
    <xf numFmtId="17" fontId="14" fillId="7" borderId="23" xfId="0" applyNumberFormat="1" applyFont="1" applyFill="1" applyBorder="1" applyAlignment="1" applyProtection="1">
      <alignment horizontal="center"/>
      <protection hidden="1"/>
    </xf>
    <xf numFmtId="0" fontId="7" fillId="21" borderId="39" xfId="16" applyFill="1" applyBorder="1" applyAlignment="1" applyProtection="1">
      <alignment horizontal="center" vertical="center"/>
      <protection locked="0"/>
    </xf>
    <xf numFmtId="0" fontId="7" fillId="21" borderId="40" xfId="16" applyFill="1" applyBorder="1" applyAlignment="1" applyProtection="1">
      <alignment horizontal="center" vertical="center"/>
      <protection locked="0"/>
    </xf>
    <xf numFmtId="0" fontId="7" fillId="21" borderId="39" xfId="16" applyFill="1" applyBorder="1" applyAlignment="1" applyProtection="1">
      <alignment horizontal="center" vertical="center" wrapText="1"/>
      <protection locked="0"/>
    </xf>
    <xf numFmtId="0" fontId="7" fillId="21" borderId="41" xfId="16" applyFill="1" applyBorder="1" applyAlignment="1" applyProtection="1">
      <alignment horizontal="center" vertical="center" wrapText="1"/>
      <protection locked="0"/>
    </xf>
    <xf numFmtId="0" fontId="27" fillId="13" borderId="8" xfId="0" applyFont="1" applyFill="1" applyBorder="1" applyAlignment="1" applyProtection="1">
      <alignment horizontal="left" vertical="center" wrapText="1"/>
      <protection hidden="1"/>
    </xf>
    <xf numFmtId="0" fontId="27" fillId="13" borderId="9" xfId="0" applyFont="1" applyFill="1" applyBorder="1" applyAlignment="1" applyProtection="1">
      <alignment horizontal="left" vertical="center"/>
      <protection hidden="1"/>
    </xf>
    <xf numFmtId="0" fontId="27" fillId="13" borderId="10" xfId="0" applyFont="1" applyFill="1" applyBorder="1" applyAlignment="1" applyProtection="1">
      <alignment horizontal="left" vertical="center"/>
      <protection hidden="1"/>
    </xf>
    <xf numFmtId="0" fontId="24" fillId="13" borderId="16" xfId="0" applyFont="1" applyFill="1" applyBorder="1" applyAlignment="1" applyProtection="1">
      <alignment horizontal="center" vertical="center"/>
      <protection hidden="1"/>
    </xf>
    <xf numFmtId="0" fontId="24" fillId="13" borderId="0" xfId="0" applyFont="1" applyFill="1" applyAlignment="1" applyProtection="1">
      <alignment horizontal="center" vertical="center"/>
      <protection hidden="1"/>
    </xf>
    <xf numFmtId="0" fontId="24" fillId="13" borderId="17" xfId="0" applyFont="1" applyFill="1" applyBorder="1" applyAlignment="1" applyProtection="1">
      <alignment horizontal="center" vertical="center"/>
      <protection hidden="1"/>
    </xf>
    <xf numFmtId="0" fontId="45" fillId="13" borderId="22" xfId="0" applyFont="1" applyFill="1" applyBorder="1" applyAlignment="1" applyProtection="1">
      <alignment horizontal="center" vertical="center" wrapText="1"/>
      <protection hidden="1"/>
    </xf>
    <xf numFmtId="0" fontId="45" fillId="13" borderId="18" xfId="0" applyFont="1" applyFill="1" applyBorder="1" applyAlignment="1" applyProtection="1">
      <alignment horizontal="center" vertical="center" wrapText="1"/>
      <protection hidden="1"/>
    </xf>
    <xf numFmtId="0" fontId="45" fillId="13" borderId="19" xfId="0" applyFont="1" applyFill="1" applyBorder="1" applyAlignment="1" applyProtection="1">
      <alignment horizontal="center" vertical="center" wrapText="1"/>
      <protection hidden="1"/>
    </xf>
    <xf numFmtId="0" fontId="19" fillId="13" borderId="27" xfId="0" applyFont="1" applyFill="1" applyBorder="1" applyAlignment="1" applyProtection="1">
      <alignment horizontal="center"/>
      <protection hidden="1"/>
    </xf>
    <xf numFmtId="0" fontId="19" fillId="13" borderId="15" xfId="0" applyFont="1" applyFill="1" applyBorder="1" applyAlignment="1" applyProtection="1">
      <alignment horizontal="center"/>
      <protection hidden="1"/>
    </xf>
    <xf numFmtId="0" fontId="34" fillId="13" borderId="16" xfId="0" applyFont="1" applyFill="1" applyBorder="1" applyAlignment="1" applyProtection="1">
      <alignment horizontal="center" vertical="center"/>
      <protection hidden="1"/>
    </xf>
    <xf numFmtId="0" fontId="34" fillId="13" borderId="17" xfId="0" applyFont="1" applyFill="1" applyBorder="1" applyAlignment="1" applyProtection="1">
      <alignment horizontal="center" vertical="center"/>
      <protection hidden="1"/>
    </xf>
    <xf numFmtId="0" fontId="28" fillId="13" borderId="16" xfId="0" applyFont="1" applyFill="1" applyBorder="1" applyAlignment="1" applyProtection="1">
      <alignment vertical="center"/>
      <protection hidden="1"/>
    </xf>
    <xf numFmtId="0" fontId="28" fillId="13" borderId="17" xfId="0" applyFont="1" applyFill="1" applyBorder="1" applyAlignment="1" applyProtection="1">
      <alignment vertical="center"/>
      <protection hidden="1"/>
    </xf>
    <xf numFmtId="0" fontId="24" fillId="13" borderId="12" xfId="0" applyFont="1" applyFill="1" applyBorder="1" applyAlignment="1" applyProtection="1">
      <alignment horizontal="center" vertical="center"/>
      <protection hidden="1"/>
    </xf>
    <xf numFmtId="2" fontId="57" fillId="13" borderId="28" xfId="1" applyNumberFormat="1" applyFont="1" applyFill="1" applyBorder="1" applyAlignment="1" applyProtection="1">
      <alignment horizontal="center" vertical="center"/>
      <protection hidden="1"/>
    </xf>
    <xf numFmtId="2" fontId="57" fillId="13" borderId="21" xfId="1" applyNumberFormat="1" applyFont="1" applyFill="1" applyBorder="1" applyAlignment="1" applyProtection="1">
      <alignment horizontal="center" vertical="center"/>
      <protection hidden="1"/>
    </xf>
    <xf numFmtId="2" fontId="61" fillId="13" borderId="28" xfId="0" applyNumberFormat="1" applyFont="1" applyFill="1" applyBorder="1" applyAlignment="1" applyProtection="1">
      <alignment horizontal="center"/>
      <protection hidden="1"/>
    </xf>
    <xf numFmtId="2" fontId="61" fillId="13" borderId="20" xfId="0" applyNumberFormat="1" applyFont="1" applyFill="1" applyBorder="1" applyAlignment="1" applyProtection="1">
      <alignment horizontal="center"/>
      <protection hidden="1"/>
    </xf>
    <xf numFmtId="164" fontId="31" fillId="11" borderId="11" xfId="1" applyNumberFormat="1" applyFont="1" applyFill="1" applyBorder="1" applyAlignment="1" applyProtection="1">
      <alignment horizontal="right" vertical="center"/>
      <protection hidden="1"/>
    </xf>
    <xf numFmtId="0" fontId="59" fillId="17" borderId="0" xfId="0" applyFont="1" applyFill="1" applyAlignment="1">
      <alignment horizontal="left" vertical="center"/>
    </xf>
    <xf numFmtId="0" fontId="27" fillId="16" borderId="0" xfId="6" applyFont="1" applyFill="1" applyAlignment="1" applyProtection="1">
      <alignment horizontal="center"/>
      <protection hidden="1"/>
    </xf>
    <xf numFmtId="0" fontId="27" fillId="0" borderId="0" xfId="6" applyFont="1" applyAlignment="1" applyProtection="1">
      <alignment horizontal="center" vertical="center" wrapText="1"/>
      <protection hidden="1"/>
    </xf>
  </cellXfs>
  <cellStyles count="18">
    <cellStyle name="20% - Accent1" xfId="2" builtinId="30"/>
    <cellStyle name="40% - Accent2" xfId="3" builtinId="35"/>
    <cellStyle name="40% - Accent4" xfId="4" builtinId="43"/>
    <cellStyle name="40% - Accent6" xfId="5" builtinId="51"/>
    <cellStyle name="Comma" xfId="1" builtinId="3"/>
    <cellStyle name="Normal" xfId="0" builtinId="0"/>
    <cellStyle name="Normal 2" xfId="6" xr:uid="{966F2D71-A017-4A76-86D4-7A36C8549BAE}"/>
    <cellStyle name="Normal 2 2" xfId="17" xr:uid="{3D4BD681-A807-467A-AF83-8CC2F7139A84}"/>
    <cellStyle name="Normal 3" xfId="9" xr:uid="{DCD7C04B-7179-426D-8154-1FF42ECDB7D9}"/>
    <cellStyle name="Normal 4" xfId="11" xr:uid="{9B330F80-8661-4A03-BA86-775C32857EA0}"/>
    <cellStyle name="Normal 5" xfId="13" xr:uid="{275CF0A0-3AC1-40D1-93F1-C7E5FD500936}"/>
    <cellStyle name="Normal 6" xfId="16" xr:uid="{7E8C5013-274E-4C6F-9044-C900EA550686}"/>
    <cellStyle name="Percent 2" xfId="10" xr:uid="{B4797750-45D5-43DA-B047-26502C2F0097}"/>
    <cellStyle name="常规 2" xfId="7" xr:uid="{A1D68A8B-C2EB-42A8-83D7-52D241930B22}"/>
    <cellStyle name="常规 2 2" xfId="12" xr:uid="{838B7B87-C4B4-4ECB-8AE7-4A86FB6870E9}"/>
    <cellStyle name="常规 3" xfId="8" xr:uid="{6BCA4314-3182-4CFB-9F92-25B3B6A9EDCB}"/>
    <cellStyle name="常规 3 2" xfId="15" xr:uid="{44756C66-B245-4092-AB69-6688CFDE2D67}"/>
    <cellStyle name="常规 4" xfId="14" xr:uid="{E63ACBE0-4E2A-4597-889A-DFB1FEABBF09}"/>
  </cellStyles>
  <dxfs count="6"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2" defaultPivotStyle="PivotStyleLight16"/>
  <colors>
    <mruColors>
      <color rgb="FFE7E6E6"/>
      <color rgb="FF8AD1F3"/>
      <color rgb="FF00799A"/>
      <color rgb="FF006C8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34374</xdr:colOff>
      <xdr:row>3</xdr:row>
      <xdr:rowOff>590870</xdr:rowOff>
    </xdr:from>
    <xdr:to>
      <xdr:col>3</xdr:col>
      <xdr:colOff>88457</xdr:colOff>
      <xdr:row>3</xdr:row>
      <xdr:rowOff>590870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62D385D7-7ED9-44F1-A644-CF9EDA39B0AE}"/>
            </a:ext>
          </a:extLst>
        </xdr:cNvPr>
        <xdr:cNvCxnSpPr/>
      </xdr:nvCxnSpPr>
      <xdr:spPr>
        <a:xfrm flipV="1">
          <a:off x="262974" y="2290130"/>
          <a:ext cx="1494263" cy="0"/>
        </a:xfrm>
        <a:prstGeom prst="line">
          <a:avLst/>
        </a:prstGeom>
        <a:ln w="31750">
          <a:solidFill>
            <a:schemeClr val="bg2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40170</xdr:colOff>
      <xdr:row>3</xdr:row>
      <xdr:rowOff>340786</xdr:rowOff>
    </xdr:from>
    <xdr:to>
      <xdr:col>5</xdr:col>
      <xdr:colOff>274004</xdr:colOff>
      <xdr:row>3</xdr:row>
      <xdr:rowOff>340786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ADA4D342-BFA4-4162-8013-1E63712C739A}"/>
            </a:ext>
          </a:extLst>
        </xdr:cNvPr>
        <xdr:cNvCxnSpPr/>
      </xdr:nvCxnSpPr>
      <xdr:spPr>
        <a:xfrm>
          <a:off x="268770" y="2040046"/>
          <a:ext cx="4211474" cy="0"/>
        </a:xfrm>
        <a:prstGeom prst="line">
          <a:avLst/>
        </a:prstGeom>
        <a:ln w="31750">
          <a:solidFill>
            <a:schemeClr val="bg2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3</xdr:col>
      <xdr:colOff>623455</xdr:colOff>
      <xdr:row>0</xdr:row>
      <xdr:rowOff>57484</xdr:rowOff>
    </xdr:from>
    <xdr:to>
      <xdr:col>4</xdr:col>
      <xdr:colOff>1112610</xdr:colOff>
      <xdr:row>1</xdr:row>
      <xdr:rowOff>8164</xdr:rowOff>
    </xdr:to>
    <xdr:pic>
      <xdr:nvPicPr>
        <xdr:cNvPr id="6" name="Picture 9">
          <a:extLst>
            <a:ext uri="{FF2B5EF4-FFF2-40B4-BE49-F238E27FC236}">
              <a16:creationId xmlns:a16="http://schemas.microsoft.com/office/drawing/2014/main" id="{C65C3F82-5778-4CA6-8CFF-ED3D5A1A34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89" b="389"/>
        <a:stretch/>
      </xdr:blipFill>
      <xdr:spPr bwMode="auto">
        <a:xfrm>
          <a:off x="2405190" y="57484"/>
          <a:ext cx="1773070" cy="5958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546473</xdr:colOff>
      <xdr:row>3</xdr:row>
      <xdr:rowOff>9696</xdr:rowOff>
    </xdr:from>
    <xdr:to>
      <xdr:col>8</xdr:col>
      <xdr:colOff>353933</xdr:colOff>
      <xdr:row>4</xdr:row>
      <xdr:rowOff>45573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D6D802E3-EB04-4016-922D-F0074415B5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16000" y="2046314"/>
          <a:ext cx="466417" cy="7162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76199</xdr:colOff>
      <xdr:row>1</xdr:row>
      <xdr:rowOff>39106</xdr:rowOff>
    </xdr:from>
    <xdr:to>
      <xdr:col>2</xdr:col>
      <xdr:colOff>111034</xdr:colOff>
      <xdr:row>2</xdr:row>
      <xdr:rowOff>817877</xdr:rowOff>
    </xdr:to>
    <xdr:pic>
      <xdr:nvPicPr>
        <xdr:cNvPr id="11" name="Picture 5">
          <a:extLst>
            <a:ext uri="{FF2B5EF4-FFF2-40B4-BE49-F238E27FC236}">
              <a16:creationId xmlns:a16="http://schemas.microsoft.com/office/drawing/2014/main" id="{97BD50B3-6046-4A1F-98CE-375A7F0A9D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799" y="692249"/>
          <a:ext cx="1362892" cy="97471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AAEB62-795D-4B87-B6AB-16B124F62D52}">
  <sheetPr codeName="Sheet1"/>
  <dimension ref="A1:WWA302"/>
  <sheetViews>
    <sheetView tabSelected="1" zoomScaleNormal="100" workbookViewId="0">
      <selection activeCell="H12" sqref="H12:I12"/>
    </sheetView>
  </sheetViews>
  <sheetFormatPr defaultColWidth="0" defaultRowHeight="12.75" zeroHeight="1"/>
  <cols>
    <col min="1" max="1" width="3.28515625" style="46" customWidth="1"/>
    <col min="2" max="2" width="19.28515625" style="46" customWidth="1"/>
    <col min="3" max="3" width="4" style="46" customWidth="1"/>
    <col min="4" max="4" width="19.28515625" style="46" customWidth="1"/>
    <col min="5" max="6" width="17.7109375" style="46" customWidth="1"/>
    <col min="7" max="7" width="2.28515625" style="46" customWidth="1"/>
    <col min="8" max="8" width="9.42578125" style="46" customWidth="1"/>
    <col min="9" max="9" width="11.7109375" style="46" customWidth="1"/>
    <col min="10" max="10" width="36.28515625" style="46" customWidth="1"/>
    <col min="11" max="11" width="19.28515625" style="46" hidden="1" customWidth="1"/>
    <col min="12" max="12" width="17.7109375" style="46" hidden="1"/>
    <col min="13" max="13" width="12.7109375" style="46" hidden="1"/>
    <col min="14" max="15" width="9.28515625" style="46" hidden="1"/>
    <col min="16" max="17" width="18.5703125" style="46" hidden="1"/>
    <col min="18" max="18" width="20.7109375" style="46" hidden="1"/>
    <col min="19" max="19" width="12.28515625" style="46" hidden="1"/>
    <col min="20" max="20" width="9.28515625" style="46" hidden="1"/>
    <col min="21" max="24" width="18.7109375" style="46" hidden="1"/>
    <col min="25" max="262" width="9.28515625" style="46" hidden="1"/>
    <col min="263" max="263" width="3.28515625" style="46" hidden="1"/>
    <col min="264" max="264" width="19.7109375" style="46" hidden="1"/>
    <col min="265" max="265" width="14.7109375" style="46" hidden="1"/>
    <col min="266" max="266" width="17.28515625" style="46" hidden="1"/>
    <col min="267" max="267" width="16.42578125" style="46" hidden="1"/>
    <col min="268" max="268" width="14.28515625" style="46" hidden="1"/>
    <col min="269" max="269" width="2.28515625" style="46" hidden="1"/>
    <col min="270" max="270" width="9.42578125" style="46" hidden="1"/>
    <col min="271" max="271" width="8.7109375" style="46" hidden="1"/>
    <col min="272" max="272" width="20.28515625" style="46" hidden="1"/>
    <col min="273" max="273" width="12.7109375" style="46" hidden="1"/>
    <col min="274" max="274" width="9.28515625" style="46" hidden="1"/>
    <col min="275" max="275" width="12.7109375" style="46" hidden="1"/>
    <col min="276" max="518" width="9.28515625" style="46" hidden="1"/>
    <col min="519" max="519" width="3.28515625" style="46" hidden="1"/>
    <col min="520" max="520" width="19.7109375" style="46" hidden="1"/>
    <col min="521" max="521" width="14.7109375" style="46" hidden="1"/>
    <col min="522" max="522" width="17.28515625" style="46" hidden="1"/>
    <col min="523" max="523" width="16.42578125" style="46" hidden="1"/>
    <col min="524" max="524" width="14.28515625" style="46" hidden="1"/>
    <col min="525" max="525" width="2.28515625" style="46" hidden="1"/>
    <col min="526" max="526" width="9.42578125" style="46" hidden="1"/>
    <col min="527" max="527" width="8.7109375" style="46" hidden="1"/>
    <col min="528" max="528" width="20.28515625" style="46" hidden="1"/>
    <col min="529" max="529" width="12.7109375" style="46" hidden="1"/>
    <col min="530" max="530" width="9.28515625" style="46" hidden="1"/>
    <col min="531" max="531" width="12.7109375" style="46" hidden="1"/>
    <col min="532" max="774" width="9.28515625" style="46" hidden="1"/>
    <col min="775" max="775" width="3.28515625" style="46" hidden="1"/>
    <col min="776" max="776" width="19.7109375" style="46" hidden="1"/>
    <col min="777" max="777" width="14.7109375" style="46" hidden="1"/>
    <col min="778" max="778" width="17.28515625" style="46" hidden="1"/>
    <col min="779" max="779" width="16.42578125" style="46" hidden="1"/>
    <col min="780" max="780" width="14.28515625" style="46" hidden="1"/>
    <col min="781" max="781" width="2.28515625" style="46" hidden="1"/>
    <col min="782" max="782" width="9.42578125" style="46" hidden="1"/>
    <col min="783" max="783" width="8.7109375" style="46" hidden="1"/>
    <col min="784" max="784" width="20.28515625" style="46" hidden="1"/>
    <col min="785" max="785" width="12.7109375" style="46" hidden="1"/>
    <col min="786" max="786" width="9.28515625" style="46" hidden="1"/>
    <col min="787" max="787" width="12.7109375" style="46" hidden="1"/>
    <col min="788" max="1030" width="9.28515625" style="46" hidden="1"/>
    <col min="1031" max="1031" width="3.28515625" style="46" hidden="1"/>
    <col min="1032" max="1032" width="19.7109375" style="46" hidden="1"/>
    <col min="1033" max="1033" width="14.7109375" style="46" hidden="1"/>
    <col min="1034" max="1034" width="17.28515625" style="46" hidden="1"/>
    <col min="1035" max="1035" width="16.42578125" style="46" hidden="1"/>
    <col min="1036" max="1036" width="14.28515625" style="46" hidden="1"/>
    <col min="1037" max="1037" width="2.28515625" style="46" hidden="1"/>
    <col min="1038" max="1038" width="9.42578125" style="46" hidden="1"/>
    <col min="1039" max="1039" width="8.7109375" style="46" hidden="1"/>
    <col min="1040" max="1040" width="20.28515625" style="46" hidden="1"/>
    <col min="1041" max="1041" width="12.7109375" style="46" hidden="1"/>
    <col min="1042" max="1042" width="9.28515625" style="46" hidden="1"/>
    <col min="1043" max="1043" width="12.7109375" style="46" hidden="1"/>
    <col min="1044" max="1286" width="9.28515625" style="46" hidden="1"/>
    <col min="1287" max="1287" width="3.28515625" style="46" hidden="1"/>
    <col min="1288" max="1288" width="19.7109375" style="46" hidden="1"/>
    <col min="1289" max="1289" width="14.7109375" style="46" hidden="1"/>
    <col min="1290" max="1290" width="17.28515625" style="46" hidden="1"/>
    <col min="1291" max="1291" width="16.42578125" style="46" hidden="1"/>
    <col min="1292" max="1292" width="14.28515625" style="46" hidden="1"/>
    <col min="1293" max="1293" width="2.28515625" style="46" hidden="1"/>
    <col min="1294" max="1294" width="9.42578125" style="46" hidden="1"/>
    <col min="1295" max="1295" width="8.7109375" style="46" hidden="1"/>
    <col min="1296" max="1296" width="20.28515625" style="46" hidden="1"/>
    <col min="1297" max="1297" width="12.7109375" style="46" hidden="1"/>
    <col min="1298" max="1298" width="9.28515625" style="46" hidden="1"/>
    <col min="1299" max="1299" width="12.7109375" style="46" hidden="1"/>
    <col min="1300" max="1542" width="9.28515625" style="46" hidden="1"/>
    <col min="1543" max="1543" width="3.28515625" style="46" hidden="1"/>
    <col min="1544" max="1544" width="19.7109375" style="46" hidden="1"/>
    <col min="1545" max="1545" width="14.7109375" style="46" hidden="1"/>
    <col min="1546" max="1546" width="17.28515625" style="46" hidden="1"/>
    <col min="1547" max="1547" width="16.42578125" style="46" hidden="1"/>
    <col min="1548" max="1548" width="14.28515625" style="46" hidden="1"/>
    <col min="1549" max="1549" width="2.28515625" style="46" hidden="1"/>
    <col min="1550" max="1550" width="9.42578125" style="46" hidden="1"/>
    <col min="1551" max="1551" width="8.7109375" style="46" hidden="1"/>
    <col min="1552" max="1552" width="20.28515625" style="46" hidden="1"/>
    <col min="1553" max="1553" width="12.7109375" style="46" hidden="1"/>
    <col min="1554" max="1554" width="9.28515625" style="46" hidden="1"/>
    <col min="1555" max="1555" width="12.7109375" style="46" hidden="1"/>
    <col min="1556" max="1798" width="9.28515625" style="46" hidden="1"/>
    <col min="1799" max="1799" width="3.28515625" style="46" hidden="1"/>
    <col min="1800" max="1800" width="19.7109375" style="46" hidden="1"/>
    <col min="1801" max="1801" width="14.7109375" style="46" hidden="1"/>
    <col min="1802" max="1802" width="17.28515625" style="46" hidden="1"/>
    <col min="1803" max="1803" width="16.42578125" style="46" hidden="1"/>
    <col min="1804" max="1804" width="14.28515625" style="46" hidden="1"/>
    <col min="1805" max="1805" width="2.28515625" style="46" hidden="1"/>
    <col min="1806" max="1806" width="9.42578125" style="46" hidden="1"/>
    <col min="1807" max="1807" width="8.7109375" style="46" hidden="1"/>
    <col min="1808" max="1808" width="20.28515625" style="46" hidden="1"/>
    <col min="1809" max="1809" width="12.7109375" style="46" hidden="1"/>
    <col min="1810" max="1810" width="9.28515625" style="46" hidden="1"/>
    <col min="1811" max="1811" width="12.7109375" style="46" hidden="1"/>
    <col min="1812" max="2054" width="9.28515625" style="46" hidden="1"/>
    <col min="2055" max="2055" width="3.28515625" style="46" hidden="1"/>
    <col min="2056" max="2056" width="19.7109375" style="46" hidden="1"/>
    <col min="2057" max="2057" width="14.7109375" style="46" hidden="1"/>
    <col min="2058" max="2058" width="17.28515625" style="46" hidden="1"/>
    <col min="2059" max="2059" width="16.42578125" style="46" hidden="1"/>
    <col min="2060" max="2060" width="14.28515625" style="46" hidden="1"/>
    <col min="2061" max="2061" width="2.28515625" style="46" hidden="1"/>
    <col min="2062" max="2062" width="9.42578125" style="46" hidden="1"/>
    <col min="2063" max="2063" width="8.7109375" style="46" hidden="1"/>
    <col min="2064" max="2064" width="20.28515625" style="46" hidden="1"/>
    <col min="2065" max="2065" width="12.7109375" style="46" hidden="1"/>
    <col min="2066" max="2066" width="9.28515625" style="46" hidden="1"/>
    <col min="2067" max="2067" width="12.7109375" style="46" hidden="1"/>
    <col min="2068" max="2310" width="9.28515625" style="46" hidden="1"/>
    <col min="2311" max="2311" width="3.28515625" style="46" hidden="1"/>
    <col min="2312" max="2312" width="19.7109375" style="46" hidden="1"/>
    <col min="2313" max="2313" width="14.7109375" style="46" hidden="1"/>
    <col min="2314" max="2314" width="17.28515625" style="46" hidden="1"/>
    <col min="2315" max="2315" width="16.42578125" style="46" hidden="1"/>
    <col min="2316" max="2316" width="14.28515625" style="46" hidden="1"/>
    <col min="2317" max="2317" width="2.28515625" style="46" hidden="1"/>
    <col min="2318" max="2318" width="9.42578125" style="46" hidden="1"/>
    <col min="2319" max="2319" width="8.7109375" style="46" hidden="1"/>
    <col min="2320" max="2320" width="20.28515625" style="46" hidden="1"/>
    <col min="2321" max="2321" width="12.7109375" style="46" hidden="1"/>
    <col min="2322" max="2322" width="9.28515625" style="46" hidden="1"/>
    <col min="2323" max="2323" width="12.7109375" style="46" hidden="1"/>
    <col min="2324" max="2566" width="9.28515625" style="46" hidden="1"/>
    <col min="2567" max="2567" width="3.28515625" style="46" hidden="1"/>
    <col min="2568" max="2568" width="19.7109375" style="46" hidden="1"/>
    <col min="2569" max="2569" width="14.7109375" style="46" hidden="1"/>
    <col min="2570" max="2570" width="17.28515625" style="46" hidden="1"/>
    <col min="2571" max="2571" width="16.42578125" style="46" hidden="1"/>
    <col min="2572" max="2572" width="14.28515625" style="46" hidden="1"/>
    <col min="2573" max="2573" width="2.28515625" style="46" hidden="1"/>
    <col min="2574" max="2574" width="9.42578125" style="46" hidden="1"/>
    <col min="2575" max="2575" width="8.7109375" style="46" hidden="1"/>
    <col min="2576" max="2576" width="20.28515625" style="46" hidden="1"/>
    <col min="2577" max="2577" width="12.7109375" style="46" hidden="1"/>
    <col min="2578" max="2578" width="9.28515625" style="46" hidden="1"/>
    <col min="2579" max="2579" width="12.7109375" style="46" hidden="1"/>
    <col min="2580" max="2822" width="9.28515625" style="46" hidden="1"/>
    <col min="2823" max="2823" width="3.28515625" style="46" hidden="1"/>
    <col min="2824" max="2824" width="19.7109375" style="46" hidden="1"/>
    <col min="2825" max="2825" width="14.7109375" style="46" hidden="1"/>
    <col min="2826" max="2826" width="17.28515625" style="46" hidden="1"/>
    <col min="2827" max="2827" width="16.42578125" style="46" hidden="1"/>
    <col min="2828" max="2828" width="14.28515625" style="46" hidden="1"/>
    <col min="2829" max="2829" width="2.28515625" style="46" hidden="1"/>
    <col min="2830" max="2830" width="9.42578125" style="46" hidden="1"/>
    <col min="2831" max="2831" width="8.7109375" style="46" hidden="1"/>
    <col min="2832" max="2832" width="20.28515625" style="46" hidden="1"/>
    <col min="2833" max="2833" width="12.7109375" style="46" hidden="1"/>
    <col min="2834" max="2834" width="9.28515625" style="46" hidden="1"/>
    <col min="2835" max="2835" width="12.7109375" style="46" hidden="1"/>
    <col min="2836" max="3078" width="9.28515625" style="46" hidden="1"/>
    <col min="3079" max="3079" width="3.28515625" style="46" hidden="1"/>
    <col min="3080" max="3080" width="19.7109375" style="46" hidden="1"/>
    <col min="3081" max="3081" width="14.7109375" style="46" hidden="1"/>
    <col min="3082" max="3082" width="17.28515625" style="46" hidden="1"/>
    <col min="3083" max="3083" width="16.42578125" style="46" hidden="1"/>
    <col min="3084" max="3084" width="14.28515625" style="46" hidden="1"/>
    <col min="3085" max="3085" width="2.28515625" style="46" hidden="1"/>
    <col min="3086" max="3086" width="9.42578125" style="46" hidden="1"/>
    <col min="3087" max="3087" width="8.7109375" style="46" hidden="1"/>
    <col min="3088" max="3088" width="20.28515625" style="46" hidden="1"/>
    <col min="3089" max="3089" width="12.7109375" style="46" hidden="1"/>
    <col min="3090" max="3090" width="9.28515625" style="46" hidden="1"/>
    <col min="3091" max="3091" width="12.7109375" style="46" hidden="1"/>
    <col min="3092" max="3334" width="9.28515625" style="46" hidden="1"/>
    <col min="3335" max="3335" width="3.28515625" style="46" hidden="1"/>
    <col min="3336" max="3336" width="19.7109375" style="46" hidden="1"/>
    <col min="3337" max="3337" width="14.7109375" style="46" hidden="1"/>
    <col min="3338" max="3338" width="17.28515625" style="46" hidden="1"/>
    <col min="3339" max="3339" width="16.42578125" style="46" hidden="1"/>
    <col min="3340" max="3340" width="14.28515625" style="46" hidden="1"/>
    <col min="3341" max="3341" width="2.28515625" style="46" hidden="1"/>
    <col min="3342" max="3342" width="9.42578125" style="46" hidden="1"/>
    <col min="3343" max="3343" width="8.7109375" style="46" hidden="1"/>
    <col min="3344" max="3344" width="20.28515625" style="46" hidden="1"/>
    <col min="3345" max="3345" width="12.7109375" style="46" hidden="1"/>
    <col min="3346" max="3346" width="9.28515625" style="46" hidden="1"/>
    <col min="3347" max="3347" width="12.7109375" style="46" hidden="1"/>
    <col min="3348" max="3590" width="9.28515625" style="46" hidden="1"/>
    <col min="3591" max="3591" width="3.28515625" style="46" hidden="1"/>
    <col min="3592" max="3592" width="19.7109375" style="46" hidden="1"/>
    <col min="3593" max="3593" width="14.7109375" style="46" hidden="1"/>
    <col min="3594" max="3594" width="17.28515625" style="46" hidden="1"/>
    <col min="3595" max="3595" width="16.42578125" style="46" hidden="1"/>
    <col min="3596" max="3596" width="14.28515625" style="46" hidden="1"/>
    <col min="3597" max="3597" width="2.28515625" style="46" hidden="1"/>
    <col min="3598" max="3598" width="9.42578125" style="46" hidden="1"/>
    <col min="3599" max="3599" width="8.7109375" style="46" hidden="1"/>
    <col min="3600" max="3600" width="20.28515625" style="46" hidden="1"/>
    <col min="3601" max="3601" width="12.7109375" style="46" hidden="1"/>
    <col min="3602" max="3602" width="9.28515625" style="46" hidden="1"/>
    <col min="3603" max="3603" width="12.7109375" style="46" hidden="1"/>
    <col min="3604" max="3846" width="9.28515625" style="46" hidden="1"/>
    <col min="3847" max="3847" width="3.28515625" style="46" hidden="1"/>
    <col min="3848" max="3848" width="19.7109375" style="46" hidden="1"/>
    <col min="3849" max="3849" width="14.7109375" style="46" hidden="1"/>
    <col min="3850" max="3850" width="17.28515625" style="46" hidden="1"/>
    <col min="3851" max="3851" width="16.42578125" style="46" hidden="1"/>
    <col min="3852" max="3852" width="14.28515625" style="46" hidden="1"/>
    <col min="3853" max="3853" width="2.28515625" style="46" hidden="1"/>
    <col min="3854" max="3854" width="9.42578125" style="46" hidden="1"/>
    <col min="3855" max="3855" width="8.7109375" style="46" hidden="1"/>
    <col min="3856" max="3856" width="20.28515625" style="46" hidden="1"/>
    <col min="3857" max="3857" width="12.7109375" style="46" hidden="1"/>
    <col min="3858" max="3858" width="9.28515625" style="46" hidden="1"/>
    <col min="3859" max="3859" width="12.7109375" style="46" hidden="1"/>
    <col min="3860" max="4102" width="9.28515625" style="46" hidden="1"/>
    <col min="4103" max="4103" width="3.28515625" style="46" hidden="1"/>
    <col min="4104" max="4104" width="19.7109375" style="46" hidden="1"/>
    <col min="4105" max="4105" width="14.7109375" style="46" hidden="1"/>
    <col min="4106" max="4106" width="17.28515625" style="46" hidden="1"/>
    <col min="4107" max="4107" width="16.42578125" style="46" hidden="1"/>
    <col min="4108" max="4108" width="14.28515625" style="46" hidden="1"/>
    <col min="4109" max="4109" width="2.28515625" style="46" hidden="1"/>
    <col min="4110" max="4110" width="9.42578125" style="46" hidden="1"/>
    <col min="4111" max="4111" width="8.7109375" style="46" hidden="1"/>
    <col min="4112" max="4112" width="20.28515625" style="46" hidden="1"/>
    <col min="4113" max="4113" width="12.7109375" style="46" hidden="1"/>
    <col min="4114" max="4114" width="9.28515625" style="46" hidden="1"/>
    <col min="4115" max="4115" width="12.7109375" style="46" hidden="1"/>
    <col min="4116" max="4358" width="9.28515625" style="46" hidden="1"/>
    <col min="4359" max="4359" width="3.28515625" style="46" hidden="1"/>
    <col min="4360" max="4360" width="19.7109375" style="46" hidden="1"/>
    <col min="4361" max="4361" width="14.7109375" style="46" hidden="1"/>
    <col min="4362" max="4362" width="17.28515625" style="46" hidden="1"/>
    <col min="4363" max="4363" width="16.42578125" style="46" hidden="1"/>
    <col min="4364" max="4364" width="14.28515625" style="46" hidden="1"/>
    <col min="4365" max="4365" width="2.28515625" style="46" hidden="1"/>
    <col min="4366" max="4366" width="9.42578125" style="46" hidden="1"/>
    <col min="4367" max="4367" width="8.7109375" style="46" hidden="1"/>
    <col min="4368" max="4368" width="20.28515625" style="46" hidden="1"/>
    <col min="4369" max="4369" width="12.7109375" style="46" hidden="1"/>
    <col min="4370" max="4370" width="9.28515625" style="46" hidden="1"/>
    <col min="4371" max="4371" width="12.7109375" style="46" hidden="1"/>
    <col min="4372" max="4614" width="9.28515625" style="46" hidden="1"/>
    <col min="4615" max="4615" width="3.28515625" style="46" hidden="1"/>
    <col min="4616" max="4616" width="19.7109375" style="46" hidden="1"/>
    <col min="4617" max="4617" width="14.7109375" style="46" hidden="1"/>
    <col min="4618" max="4618" width="17.28515625" style="46" hidden="1"/>
    <col min="4619" max="4619" width="16.42578125" style="46" hidden="1"/>
    <col min="4620" max="4620" width="14.28515625" style="46" hidden="1"/>
    <col min="4621" max="4621" width="2.28515625" style="46" hidden="1"/>
    <col min="4622" max="4622" width="9.42578125" style="46" hidden="1"/>
    <col min="4623" max="4623" width="8.7109375" style="46" hidden="1"/>
    <col min="4624" max="4624" width="20.28515625" style="46" hidden="1"/>
    <col min="4625" max="4625" width="12.7109375" style="46" hidden="1"/>
    <col min="4626" max="4626" width="9.28515625" style="46" hidden="1"/>
    <col min="4627" max="4627" width="12.7109375" style="46" hidden="1"/>
    <col min="4628" max="4870" width="9.28515625" style="46" hidden="1"/>
    <col min="4871" max="4871" width="3.28515625" style="46" hidden="1"/>
    <col min="4872" max="4872" width="19.7109375" style="46" hidden="1"/>
    <col min="4873" max="4873" width="14.7109375" style="46" hidden="1"/>
    <col min="4874" max="4874" width="17.28515625" style="46" hidden="1"/>
    <col min="4875" max="4875" width="16.42578125" style="46" hidden="1"/>
    <col min="4876" max="4876" width="14.28515625" style="46" hidden="1"/>
    <col min="4877" max="4877" width="2.28515625" style="46" hidden="1"/>
    <col min="4878" max="4878" width="9.42578125" style="46" hidden="1"/>
    <col min="4879" max="4879" width="8.7109375" style="46" hidden="1"/>
    <col min="4880" max="4880" width="20.28515625" style="46" hidden="1"/>
    <col min="4881" max="4881" width="12.7109375" style="46" hidden="1"/>
    <col min="4882" max="4882" width="9.28515625" style="46" hidden="1"/>
    <col min="4883" max="4883" width="12.7109375" style="46" hidden="1"/>
    <col min="4884" max="5126" width="9.28515625" style="46" hidden="1"/>
    <col min="5127" max="5127" width="3.28515625" style="46" hidden="1"/>
    <col min="5128" max="5128" width="19.7109375" style="46" hidden="1"/>
    <col min="5129" max="5129" width="14.7109375" style="46" hidden="1"/>
    <col min="5130" max="5130" width="17.28515625" style="46" hidden="1"/>
    <col min="5131" max="5131" width="16.42578125" style="46" hidden="1"/>
    <col min="5132" max="5132" width="14.28515625" style="46" hidden="1"/>
    <col min="5133" max="5133" width="2.28515625" style="46" hidden="1"/>
    <col min="5134" max="5134" width="9.42578125" style="46" hidden="1"/>
    <col min="5135" max="5135" width="8.7109375" style="46" hidden="1"/>
    <col min="5136" max="5136" width="20.28515625" style="46" hidden="1"/>
    <col min="5137" max="5137" width="12.7109375" style="46" hidden="1"/>
    <col min="5138" max="5138" width="9.28515625" style="46" hidden="1"/>
    <col min="5139" max="5139" width="12.7109375" style="46" hidden="1"/>
    <col min="5140" max="5382" width="9.28515625" style="46" hidden="1"/>
    <col min="5383" max="5383" width="3.28515625" style="46" hidden="1"/>
    <col min="5384" max="5384" width="19.7109375" style="46" hidden="1"/>
    <col min="5385" max="5385" width="14.7109375" style="46" hidden="1"/>
    <col min="5386" max="5386" width="17.28515625" style="46" hidden="1"/>
    <col min="5387" max="5387" width="16.42578125" style="46" hidden="1"/>
    <col min="5388" max="5388" width="14.28515625" style="46" hidden="1"/>
    <col min="5389" max="5389" width="2.28515625" style="46" hidden="1"/>
    <col min="5390" max="5390" width="9.42578125" style="46" hidden="1"/>
    <col min="5391" max="5391" width="8.7109375" style="46" hidden="1"/>
    <col min="5392" max="5392" width="20.28515625" style="46" hidden="1"/>
    <col min="5393" max="5393" width="12.7109375" style="46" hidden="1"/>
    <col min="5394" max="5394" width="9.28515625" style="46" hidden="1"/>
    <col min="5395" max="5395" width="12.7109375" style="46" hidden="1"/>
    <col min="5396" max="5638" width="9.28515625" style="46" hidden="1"/>
    <col min="5639" max="5639" width="3.28515625" style="46" hidden="1"/>
    <col min="5640" max="5640" width="19.7109375" style="46" hidden="1"/>
    <col min="5641" max="5641" width="14.7109375" style="46" hidden="1"/>
    <col min="5642" max="5642" width="17.28515625" style="46" hidden="1"/>
    <col min="5643" max="5643" width="16.42578125" style="46" hidden="1"/>
    <col min="5644" max="5644" width="14.28515625" style="46" hidden="1"/>
    <col min="5645" max="5645" width="2.28515625" style="46" hidden="1"/>
    <col min="5646" max="5646" width="9.42578125" style="46" hidden="1"/>
    <col min="5647" max="5647" width="8.7109375" style="46" hidden="1"/>
    <col min="5648" max="5648" width="20.28515625" style="46" hidden="1"/>
    <col min="5649" max="5649" width="12.7109375" style="46" hidden="1"/>
    <col min="5650" max="5650" width="9.28515625" style="46" hidden="1"/>
    <col min="5651" max="5651" width="12.7109375" style="46" hidden="1"/>
    <col min="5652" max="5894" width="9.28515625" style="46" hidden="1"/>
    <col min="5895" max="5895" width="3.28515625" style="46" hidden="1"/>
    <col min="5896" max="5896" width="19.7109375" style="46" hidden="1"/>
    <col min="5897" max="5897" width="14.7109375" style="46" hidden="1"/>
    <col min="5898" max="5898" width="17.28515625" style="46" hidden="1"/>
    <col min="5899" max="5899" width="16.42578125" style="46" hidden="1"/>
    <col min="5900" max="5900" width="14.28515625" style="46" hidden="1"/>
    <col min="5901" max="5901" width="2.28515625" style="46" hidden="1"/>
    <col min="5902" max="5902" width="9.42578125" style="46" hidden="1"/>
    <col min="5903" max="5903" width="8.7109375" style="46" hidden="1"/>
    <col min="5904" max="5904" width="20.28515625" style="46" hidden="1"/>
    <col min="5905" max="5905" width="12.7109375" style="46" hidden="1"/>
    <col min="5906" max="5906" width="9.28515625" style="46" hidden="1"/>
    <col min="5907" max="5907" width="12.7109375" style="46" hidden="1"/>
    <col min="5908" max="6150" width="9.28515625" style="46" hidden="1"/>
    <col min="6151" max="6151" width="3.28515625" style="46" hidden="1"/>
    <col min="6152" max="6152" width="19.7109375" style="46" hidden="1"/>
    <col min="6153" max="6153" width="14.7109375" style="46" hidden="1"/>
    <col min="6154" max="6154" width="17.28515625" style="46" hidden="1"/>
    <col min="6155" max="6155" width="16.42578125" style="46" hidden="1"/>
    <col min="6156" max="6156" width="14.28515625" style="46" hidden="1"/>
    <col min="6157" max="6157" width="2.28515625" style="46" hidden="1"/>
    <col min="6158" max="6158" width="9.42578125" style="46" hidden="1"/>
    <col min="6159" max="6159" width="8.7109375" style="46" hidden="1"/>
    <col min="6160" max="6160" width="20.28515625" style="46" hidden="1"/>
    <col min="6161" max="6161" width="12.7109375" style="46" hidden="1"/>
    <col min="6162" max="6162" width="9.28515625" style="46" hidden="1"/>
    <col min="6163" max="6163" width="12.7109375" style="46" hidden="1"/>
    <col min="6164" max="6406" width="9.28515625" style="46" hidden="1"/>
    <col min="6407" max="6407" width="3.28515625" style="46" hidden="1"/>
    <col min="6408" max="6408" width="19.7109375" style="46" hidden="1"/>
    <col min="6409" max="6409" width="14.7109375" style="46" hidden="1"/>
    <col min="6410" max="6410" width="17.28515625" style="46" hidden="1"/>
    <col min="6411" max="6411" width="16.42578125" style="46" hidden="1"/>
    <col min="6412" max="6412" width="14.28515625" style="46" hidden="1"/>
    <col min="6413" max="6413" width="2.28515625" style="46" hidden="1"/>
    <col min="6414" max="6414" width="9.42578125" style="46" hidden="1"/>
    <col min="6415" max="6415" width="8.7109375" style="46" hidden="1"/>
    <col min="6416" max="6416" width="20.28515625" style="46" hidden="1"/>
    <col min="6417" max="6417" width="12.7109375" style="46" hidden="1"/>
    <col min="6418" max="6418" width="9.28515625" style="46" hidden="1"/>
    <col min="6419" max="6419" width="12.7109375" style="46" hidden="1"/>
    <col min="6420" max="6662" width="9.28515625" style="46" hidden="1"/>
    <col min="6663" max="6663" width="3.28515625" style="46" hidden="1"/>
    <col min="6664" max="6664" width="19.7109375" style="46" hidden="1"/>
    <col min="6665" max="6665" width="14.7109375" style="46" hidden="1"/>
    <col min="6666" max="6666" width="17.28515625" style="46" hidden="1"/>
    <col min="6667" max="6667" width="16.42578125" style="46" hidden="1"/>
    <col min="6668" max="6668" width="14.28515625" style="46" hidden="1"/>
    <col min="6669" max="6669" width="2.28515625" style="46" hidden="1"/>
    <col min="6670" max="6670" width="9.42578125" style="46" hidden="1"/>
    <col min="6671" max="6671" width="8.7109375" style="46" hidden="1"/>
    <col min="6672" max="6672" width="20.28515625" style="46" hidden="1"/>
    <col min="6673" max="6673" width="12.7109375" style="46" hidden="1"/>
    <col min="6674" max="6674" width="9.28515625" style="46" hidden="1"/>
    <col min="6675" max="6675" width="12.7109375" style="46" hidden="1"/>
    <col min="6676" max="6918" width="9.28515625" style="46" hidden="1"/>
    <col min="6919" max="6919" width="3.28515625" style="46" hidden="1"/>
    <col min="6920" max="6920" width="19.7109375" style="46" hidden="1"/>
    <col min="6921" max="6921" width="14.7109375" style="46" hidden="1"/>
    <col min="6922" max="6922" width="17.28515625" style="46" hidden="1"/>
    <col min="6923" max="6923" width="16.42578125" style="46" hidden="1"/>
    <col min="6924" max="6924" width="14.28515625" style="46" hidden="1"/>
    <col min="6925" max="6925" width="2.28515625" style="46" hidden="1"/>
    <col min="6926" max="6926" width="9.42578125" style="46" hidden="1"/>
    <col min="6927" max="6927" width="8.7109375" style="46" hidden="1"/>
    <col min="6928" max="6928" width="20.28515625" style="46" hidden="1"/>
    <col min="6929" max="6929" width="12.7109375" style="46" hidden="1"/>
    <col min="6930" max="6930" width="9.28515625" style="46" hidden="1"/>
    <col min="6931" max="6931" width="12.7109375" style="46" hidden="1"/>
    <col min="6932" max="7174" width="9.28515625" style="46" hidden="1"/>
    <col min="7175" max="7175" width="3.28515625" style="46" hidden="1"/>
    <col min="7176" max="7176" width="19.7109375" style="46" hidden="1"/>
    <col min="7177" max="7177" width="14.7109375" style="46" hidden="1"/>
    <col min="7178" max="7178" width="17.28515625" style="46" hidden="1"/>
    <col min="7179" max="7179" width="16.42578125" style="46" hidden="1"/>
    <col min="7180" max="7180" width="14.28515625" style="46" hidden="1"/>
    <col min="7181" max="7181" width="2.28515625" style="46" hidden="1"/>
    <col min="7182" max="7182" width="9.42578125" style="46" hidden="1"/>
    <col min="7183" max="7183" width="8.7109375" style="46" hidden="1"/>
    <col min="7184" max="7184" width="20.28515625" style="46" hidden="1"/>
    <col min="7185" max="7185" width="12.7109375" style="46" hidden="1"/>
    <col min="7186" max="7186" width="9.28515625" style="46" hidden="1"/>
    <col min="7187" max="7187" width="12.7109375" style="46" hidden="1"/>
    <col min="7188" max="7430" width="9.28515625" style="46" hidden="1"/>
    <col min="7431" max="7431" width="3.28515625" style="46" hidden="1"/>
    <col min="7432" max="7432" width="19.7109375" style="46" hidden="1"/>
    <col min="7433" max="7433" width="14.7109375" style="46" hidden="1"/>
    <col min="7434" max="7434" width="17.28515625" style="46" hidden="1"/>
    <col min="7435" max="7435" width="16.42578125" style="46" hidden="1"/>
    <col min="7436" max="7436" width="14.28515625" style="46" hidden="1"/>
    <col min="7437" max="7437" width="2.28515625" style="46" hidden="1"/>
    <col min="7438" max="7438" width="9.42578125" style="46" hidden="1"/>
    <col min="7439" max="7439" width="8.7109375" style="46" hidden="1"/>
    <col min="7440" max="7440" width="20.28515625" style="46" hidden="1"/>
    <col min="7441" max="7441" width="12.7109375" style="46" hidden="1"/>
    <col min="7442" max="7442" width="9.28515625" style="46" hidden="1"/>
    <col min="7443" max="7443" width="12.7109375" style="46" hidden="1"/>
    <col min="7444" max="7686" width="9.28515625" style="46" hidden="1"/>
    <col min="7687" max="7687" width="3.28515625" style="46" hidden="1"/>
    <col min="7688" max="7688" width="19.7109375" style="46" hidden="1"/>
    <col min="7689" max="7689" width="14.7109375" style="46" hidden="1"/>
    <col min="7690" max="7690" width="17.28515625" style="46" hidden="1"/>
    <col min="7691" max="7691" width="16.42578125" style="46" hidden="1"/>
    <col min="7692" max="7692" width="14.28515625" style="46" hidden="1"/>
    <col min="7693" max="7693" width="2.28515625" style="46" hidden="1"/>
    <col min="7694" max="7694" width="9.42578125" style="46" hidden="1"/>
    <col min="7695" max="7695" width="8.7109375" style="46" hidden="1"/>
    <col min="7696" max="7696" width="20.28515625" style="46" hidden="1"/>
    <col min="7697" max="7697" width="12.7109375" style="46" hidden="1"/>
    <col min="7698" max="7698" width="9.28515625" style="46" hidden="1"/>
    <col min="7699" max="7699" width="12.7109375" style="46" hidden="1"/>
    <col min="7700" max="7942" width="9.28515625" style="46" hidden="1"/>
    <col min="7943" max="7943" width="3.28515625" style="46" hidden="1"/>
    <col min="7944" max="7944" width="19.7109375" style="46" hidden="1"/>
    <col min="7945" max="7945" width="14.7109375" style="46" hidden="1"/>
    <col min="7946" max="7946" width="17.28515625" style="46" hidden="1"/>
    <col min="7947" max="7947" width="16.42578125" style="46" hidden="1"/>
    <col min="7948" max="7948" width="14.28515625" style="46" hidden="1"/>
    <col min="7949" max="7949" width="2.28515625" style="46" hidden="1"/>
    <col min="7950" max="7950" width="9.42578125" style="46" hidden="1"/>
    <col min="7951" max="7951" width="8.7109375" style="46" hidden="1"/>
    <col min="7952" max="7952" width="20.28515625" style="46" hidden="1"/>
    <col min="7953" max="7953" width="12.7109375" style="46" hidden="1"/>
    <col min="7954" max="7954" width="9.28515625" style="46" hidden="1"/>
    <col min="7955" max="7955" width="12.7109375" style="46" hidden="1"/>
    <col min="7956" max="8198" width="9.28515625" style="46" hidden="1"/>
    <col min="8199" max="8199" width="3.28515625" style="46" hidden="1"/>
    <col min="8200" max="8200" width="19.7109375" style="46" hidden="1"/>
    <col min="8201" max="8201" width="14.7109375" style="46" hidden="1"/>
    <col min="8202" max="8202" width="17.28515625" style="46" hidden="1"/>
    <col min="8203" max="8203" width="16.42578125" style="46" hidden="1"/>
    <col min="8204" max="8204" width="14.28515625" style="46" hidden="1"/>
    <col min="8205" max="8205" width="2.28515625" style="46" hidden="1"/>
    <col min="8206" max="8206" width="9.42578125" style="46" hidden="1"/>
    <col min="8207" max="8207" width="8.7109375" style="46" hidden="1"/>
    <col min="8208" max="8208" width="20.28515625" style="46" hidden="1"/>
    <col min="8209" max="8209" width="12.7109375" style="46" hidden="1"/>
    <col min="8210" max="8210" width="9.28515625" style="46" hidden="1"/>
    <col min="8211" max="8211" width="12.7109375" style="46" hidden="1"/>
    <col min="8212" max="8454" width="9.28515625" style="46" hidden="1"/>
    <col min="8455" max="8455" width="3.28515625" style="46" hidden="1"/>
    <col min="8456" max="8456" width="19.7109375" style="46" hidden="1"/>
    <col min="8457" max="8457" width="14.7109375" style="46" hidden="1"/>
    <col min="8458" max="8458" width="17.28515625" style="46" hidden="1"/>
    <col min="8459" max="8459" width="16.42578125" style="46" hidden="1"/>
    <col min="8460" max="8460" width="14.28515625" style="46" hidden="1"/>
    <col min="8461" max="8461" width="2.28515625" style="46" hidden="1"/>
    <col min="8462" max="8462" width="9.42578125" style="46" hidden="1"/>
    <col min="8463" max="8463" width="8.7109375" style="46" hidden="1"/>
    <col min="8464" max="8464" width="20.28515625" style="46" hidden="1"/>
    <col min="8465" max="8465" width="12.7109375" style="46" hidden="1"/>
    <col min="8466" max="8466" width="9.28515625" style="46" hidden="1"/>
    <col min="8467" max="8467" width="12.7109375" style="46" hidden="1"/>
    <col min="8468" max="8710" width="9.28515625" style="46" hidden="1"/>
    <col min="8711" max="8711" width="3.28515625" style="46" hidden="1"/>
    <col min="8712" max="8712" width="19.7109375" style="46" hidden="1"/>
    <col min="8713" max="8713" width="14.7109375" style="46" hidden="1"/>
    <col min="8714" max="8714" width="17.28515625" style="46" hidden="1"/>
    <col min="8715" max="8715" width="16.42578125" style="46" hidden="1"/>
    <col min="8716" max="8716" width="14.28515625" style="46" hidden="1"/>
    <col min="8717" max="8717" width="2.28515625" style="46" hidden="1"/>
    <col min="8718" max="8718" width="9.42578125" style="46" hidden="1"/>
    <col min="8719" max="8719" width="8.7109375" style="46" hidden="1"/>
    <col min="8720" max="8720" width="20.28515625" style="46" hidden="1"/>
    <col min="8721" max="8721" width="12.7109375" style="46" hidden="1"/>
    <col min="8722" max="8722" width="9.28515625" style="46" hidden="1"/>
    <col min="8723" max="8723" width="12.7109375" style="46" hidden="1"/>
    <col min="8724" max="8966" width="9.28515625" style="46" hidden="1"/>
    <col min="8967" max="8967" width="3.28515625" style="46" hidden="1"/>
    <col min="8968" max="8968" width="19.7109375" style="46" hidden="1"/>
    <col min="8969" max="8969" width="14.7109375" style="46" hidden="1"/>
    <col min="8970" max="8970" width="17.28515625" style="46" hidden="1"/>
    <col min="8971" max="8971" width="16.42578125" style="46" hidden="1"/>
    <col min="8972" max="8972" width="14.28515625" style="46" hidden="1"/>
    <col min="8973" max="8973" width="2.28515625" style="46" hidden="1"/>
    <col min="8974" max="8974" width="9.42578125" style="46" hidden="1"/>
    <col min="8975" max="8975" width="8.7109375" style="46" hidden="1"/>
    <col min="8976" max="8976" width="20.28515625" style="46" hidden="1"/>
    <col min="8977" max="8977" width="12.7109375" style="46" hidden="1"/>
    <col min="8978" max="8978" width="9.28515625" style="46" hidden="1"/>
    <col min="8979" max="8979" width="12.7109375" style="46" hidden="1"/>
    <col min="8980" max="9222" width="9.28515625" style="46" hidden="1"/>
    <col min="9223" max="9223" width="3.28515625" style="46" hidden="1"/>
    <col min="9224" max="9224" width="19.7109375" style="46" hidden="1"/>
    <col min="9225" max="9225" width="14.7109375" style="46" hidden="1"/>
    <col min="9226" max="9226" width="17.28515625" style="46" hidden="1"/>
    <col min="9227" max="9227" width="16.42578125" style="46" hidden="1"/>
    <col min="9228" max="9228" width="14.28515625" style="46" hidden="1"/>
    <col min="9229" max="9229" width="2.28515625" style="46" hidden="1"/>
    <col min="9230" max="9230" width="9.42578125" style="46" hidden="1"/>
    <col min="9231" max="9231" width="8.7109375" style="46" hidden="1"/>
    <col min="9232" max="9232" width="20.28515625" style="46" hidden="1"/>
    <col min="9233" max="9233" width="12.7109375" style="46" hidden="1"/>
    <col min="9234" max="9234" width="9.28515625" style="46" hidden="1"/>
    <col min="9235" max="9235" width="12.7109375" style="46" hidden="1"/>
    <col min="9236" max="9478" width="9.28515625" style="46" hidden="1"/>
    <col min="9479" max="9479" width="3.28515625" style="46" hidden="1"/>
    <col min="9480" max="9480" width="19.7109375" style="46" hidden="1"/>
    <col min="9481" max="9481" width="14.7109375" style="46" hidden="1"/>
    <col min="9482" max="9482" width="17.28515625" style="46" hidden="1"/>
    <col min="9483" max="9483" width="16.42578125" style="46" hidden="1"/>
    <col min="9484" max="9484" width="14.28515625" style="46" hidden="1"/>
    <col min="9485" max="9485" width="2.28515625" style="46" hidden="1"/>
    <col min="9486" max="9486" width="9.42578125" style="46" hidden="1"/>
    <col min="9487" max="9487" width="8.7109375" style="46" hidden="1"/>
    <col min="9488" max="9488" width="20.28515625" style="46" hidden="1"/>
    <col min="9489" max="9489" width="12.7109375" style="46" hidden="1"/>
    <col min="9490" max="9490" width="9.28515625" style="46" hidden="1"/>
    <col min="9491" max="9491" width="12.7109375" style="46" hidden="1"/>
    <col min="9492" max="9734" width="9.28515625" style="46" hidden="1"/>
    <col min="9735" max="9735" width="3.28515625" style="46" hidden="1"/>
    <col min="9736" max="9736" width="19.7109375" style="46" hidden="1"/>
    <col min="9737" max="9737" width="14.7109375" style="46" hidden="1"/>
    <col min="9738" max="9738" width="17.28515625" style="46" hidden="1"/>
    <col min="9739" max="9739" width="16.42578125" style="46" hidden="1"/>
    <col min="9740" max="9740" width="14.28515625" style="46" hidden="1"/>
    <col min="9741" max="9741" width="2.28515625" style="46" hidden="1"/>
    <col min="9742" max="9742" width="9.42578125" style="46" hidden="1"/>
    <col min="9743" max="9743" width="8.7109375" style="46" hidden="1"/>
    <col min="9744" max="9744" width="20.28515625" style="46" hidden="1"/>
    <col min="9745" max="9745" width="12.7109375" style="46" hidden="1"/>
    <col min="9746" max="9746" width="9.28515625" style="46" hidden="1"/>
    <col min="9747" max="9747" width="12.7109375" style="46" hidden="1"/>
    <col min="9748" max="9990" width="9.28515625" style="46" hidden="1"/>
    <col min="9991" max="9991" width="3.28515625" style="46" hidden="1"/>
    <col min="9992" max="9992" width="19.7109375" style="46" hidden="1"/>
    <col min="9993" max="9993" width="14.7109375" style="46" hidden="1"/>
    <col min="9994" max="9994" width="17.28515625" style="46" hidden="1"/>
    <col min="9995" max="9995" width="16.42578125" style="46" hidden="1"/>
    <col min="9996" max="9996" width="14.28515625" style="46" hidden="1"/>
    <col min="9997" max="9997" width="2.28515625" style="46" hidden="1"/>
    <col min="9998" max="9998" width="9.42578125" style="46" hidden="1"/>
    <col min="9999" max="9999" width="8.7109375" style="46" hidden="1"/>
    <col min="10000" max="10000" width="20.28515625" style="46" hidden="1"/>
    <col min="10001" max="10001" width="12.7109375" style="46" hidden="1"/>
    <col min="10002" max="10002" width="9.28515625" style="46" hidden="1"/>
    <col min="10003" max="10003" width="12.7109375" style="46" hidden="1"/>
    <col min="10004" max="10246" width="9.28515625" style="46" hidden="1"/>
    <col min="10247" max="10247" width="3.28515625" style="46" hidden="1"/>
    <col min="10248" max="10248" width="19.7109375" style="46" hidden="1"/>
    <col min="10249" max="10249" width="14.7109375" style="46" hidden="1"/>
    <col min="10250" max="10250" width="17.28515625" style="46" hidden="1"/>
    <col min="10251" max="10251" width="16.42578125" style="46" hidden="1"/>
    <col min="10252" max="10252" width="14.28515625" style="46" hidden="1"/>
    <col min="10253" max="10253" width="2.28515625" style="46" hidden="1"/>
    <col min="10254" max="10254" width="9.42578125" style="46" hidden="1"/>
    <col min="10255" max="10255" width="8.7109375" style="46" hidden="1"/>
    <col min="10256" max="10256" width="20.28515625" style="46" hidden="1"/>
    <col min="10257" max="10257" width="12.7109375" style="46" hidden="1"/>
    <col min="10258" max="10258" width="9.28515625" style="46" hidden="1"/>
    <col min="10259" max="10259" width="12.7109375" style="46" hidden="1"/>
    <col min="10260" max="10502" width="9.28515625" style="46" hidden="1"/>
    <col min="10503" max="10503" width="3.28515625" style="46" hidden="1"/>
    <col min="10504" max="10504" width="19.7109375" style="46" hidden="1"/>
    <col min="10505" max="10505" width="14.7109375" style="46" hidden="1"/>
    <col min="10506" max="10506" width="17.28515625" style="46" hidden="1"/>
    <col min="10507" max="10507" width="16.42578125" style="46" hidden="1"/>
    <col min="10508" max="10508" width="14.28515625" style="46" hidden="1"/>
    <col min="10509" max="10509" width="2.28515625" style="46" hidden="1"/>
    <col min="10510" max="10510" width="9.42578125" style="46" hidden="1"/>
    <col min="10511" max="10511" width="8.7109375" style="46" hidden="1"/>
    <col min="10512" max="10512" width="20.28515625" style="46" hidden="1"/>
    <col min="10513" max="10513" width="12.7109375" style="46" hidden="1"/>
    <col min="10514" max="10514" width="9.28515625" style="46" hidden="1"/>
    <col min="10515" max="10515" width="12.7109375" style="46" hidden="1"/>
    <col min="10516" max="10758" width="9.28515625" style="46" hidden="1"/>
    <col min="10759" max="10759" width="3.28515625" style="46" hidden="1"/>
    <col min="10760" max="10760" width="19.7109375" style="46" hidden="1"/>
    <col min="10761" max="10761" width="14.7109375" style="46" hidden="1"/>
    <col min="10762" max="10762" width="17.28515625" style="46" hidden="1"/>
    <col min="10763" max="10763" width="16.42578125" style="46" hidden="1"/>
    <col min="10764" max="10764" width="14.28515625" style="46" hidden="1"/>
    <col min="10765" max="10765" width="2.28515625" style="46" hidden="1"/>
    <col min="10766" max="10766" width="9.42578125" style="46" hidden="1"/>
    <col min="10767" max="10767" width="8.7109375" style="46" hidden="1"/>
    <col min="10768" max="10768" width="20.28515625" style="46" hidden="1"/>
    <col min="10769" max="10769" width="12.7109375" style="46" hidden="1"/>
    <col min="10770" max="10770" width="9.28515625" style="46" hidden="1"/>
    <col min="10771" max="10771" width="12.7109375" style="46" hidden="1"/>
    <col min="10772" max="11014" width="9.28515625" style="46" hidden="1"/>
    <col min="11015" max="11015" width="3.28515625" style="46" hidden="1"/>
    <col min="11016" max="11016" width="19.7109375" style="46" hidden="1"/>
    <col min="11017" max="11017" width="14.7109375" style="46" hidden="1"/>
    <col min="11018" max="11018" width="17.28515625" style="46" hidden="1"/>
    <col min="11019" max="11019" width="16.42578125" style="46" hidden="1"/>
    <col min="11020" max="11020" width="14.28515625" style="46" hidden="1"/>
    <col min="11021" max="11021" width="2.28515625" style="46" hidden="1"/>
    <col min="11022" max="11022" width="9.42578125" style="46" hidden="1"/>
    <col min="11023" max="11023" width="8.7109375" style="46" hidden="1"/>
    <col min="11024" max="11024" width="20.28515625" style="46" hidden="1"/>
    <col min="11025" max="11025" width="12.7109375" style="46" hidden="1"/>
    <col min="11026" max="11026" width="9.28515625" style="46" hidden="1"/>
    <col min="11027" max="11027" width="12.7109375" style="46" hidden="1"/>
    <col min="11028" max="11270" width="9.28515625" style="46" hidden="1"/>
    <col min="11271" max="11271" width="3.28515625" style="46" hidden="1"/>
    <col min="11272" max="11272" width="19.7109375" style="46" hidden="1"/>
    <col min="11273" max="11273" width="14.7109375" style="46" hidden="1"/>
    <col min="11274" max="11274" width="17.28515625" style="46" hidden="1"/>
    <col min="11275" max="11275" width="16.42578125" style="46" hidden="1"/>
    <col min="11276" max="11276" width="14.28515625" style="46" hidden="1"/>
    <col min="11277" max="11277" width="2.28515625" style="46" hidden="1"/>
    <col min="11278" max="11278" width="9.42578125" style="46" hidden="1"/>
    <col min="11279" max="11279" width="8.7109375" style="46" hidden="1"/>
    <col min="11280" max="11280" width="20.28515625" style="46" hidden="1"/>
    <col min="11281" max="11281" width="12.7109375" style="46" hidden="1"/>
    <col min="11282" max="11282" width="9.28515625" style="46" hidden="1"/>
    <col min="11283" max="11283" width="12.7109375" style="46" hidden="1"/>
    <col min="11284" max="11526" width="9.28515625" style="46" hidden="1"/>
    <col min="11527" max="11527" width="3.28515625" style="46" hidden="1"/>
    <col min="11528" max="11528" width="19.7109375" style="46" hidden="1"/>
    <col min="11529" max="11529" width="14.7109375" style="46" hidden="1"/>
    <col min="11530" max="11530" width="17.28515625" style="46" hidden="1"/>
    <col min="11531" max="11531" width="16.42578125" style="46" hidden="1"/>
    <col min="11532" max="11532" width="14.28515625" style="46" hidden="1"/>
    <col min="11533" max="11533" width="2.28515625" style="46" hidden="1"/>
    <col min="11534" max="11534" width="9.42578125" style="46" hidden="1"/>
    <col min="11535" max="11535" width="8.7109375" style="46" hidden="1"/>
    <col min="11536" max="11536" width="20.28515625" style="46" hidden="1"/>
    <col min="11537" max="11537" width="12.7109375" style="46" hidden="1"/>
    <col min="11538" max="11538" width="9.28515625" style="46" hidden="1"/>
    <col min="11539" max="11539" width="12.7109375" style="46" hidden="1"/>
    <col min="11540" max="11782" width="9.28515625" style="46" hidden="1"/>
    <col min="11783" max="11783" width="3.28515625" style="46" hidden="1"/>
    <col min="11784" max="11784" width="19.7109375" style="46" hidden="1"/>
    <col min="11785" max="11785" width="14.7109375" style="46" hidden="1"/>
    <col min="11786" max="11786" width="17.28515625" style="46" hidden="1"/>
    <col min="11787" max="11787" width="16.42578125" style="46" hidden="1"/>
    <col min="11788" max="11788" width="14.28515625" style="46" hidden="1"/>
    <col min="11789" max="11789" width="2.28515625" style="46" hidden="1"/>
    <col min="11790" max="11790" width="9.42578125" style="46" hidden="1"/>
    <col min="11791" max="11791" width="8.7109375" style="46" hidden="1"/>
    <col min="11792" max="11792" width="20.28515625" style="46" hidden="1"/>
    <col min="11793" max="11793" width="12.7109375" style="46" hidden="1"/>
    <col min="11794" max="11794" width="9.28515625" style="46" hidden="1"/>
    <col min="11795" max="11795" width="12.7109375" style="46" hidden="1"/>
    <col min="11796" max="12038" width="9.28515625" style="46" hidden="1"/>
    <col min="12039" max="12039" width="3.28515625" style="46" hidden="1"/>
    <col min="12040" max="12040" width="19.7109375" style="46" hidden="1"/>
    <col min="12041" max="12041" width="14.7109375" style="46" hidden="1"/>
    <col min="12042" max="12042" width="17.28515625" style="46" hidden="1"/>
    <col min="12043" max="12043" width="16.42578125" style="46" hidden="1"/>
    <col min="12044" max="12044" width="14.28515625" style="46" hidden="1"/>
    <col min="12045" max="12045" width="2.28515625" style="46" hidden="1"/>
    <col min="12046" max="12046" width="9.42578125" style="46" hidden="1"/>
    <col min="12047" max="12047" width="8.7109375" style="46" hidden="1"/>
    <col min="12048" max="12048" width="20.28515625" style="46" hidden="1"/>
    <col min="12049" max="12049" width="12.7109375" style="46" hidden="1"/>
    <col min="12050" max="12050" width="9.28515625" style="46" hidden="1"/>
    <col min="12051" max="12051" width="12.7109375" style="46" hidden="1"/>
    <col min="12052" max="12294" width="9.28515625" style="46" hidden="1"/>
    <col min="12295" max="12295" width="3.28515625" style="46" hidden="1"/>
    <col min="12296" max="12296" width="19.7109375" style="46" hidden="1"/>
    <col min="12297" max="12297" width="14.7109375" style="46" hidden="1"/>
    <col min="12298" max="12298" width="17.28515625" style="46" hidden="1"/>
    <col min="12299" max="12299" width="16.42578125" style="46" hidden="1"/>
    <col min="12300" max="12300" width="14.28515625" style="46" hidden="1"/>
    <col min="12301" max="12301" width="2.28515625" style="46" hidden="1"/>
    <col min="12302" max="12302" width="9.42578125" style="46" hidden="1"/>
    <col min="12303" max="12303" width="8.7109375" style="46" hidden="1"/>
    <col min="12304" max="12304" width="20.28515625" style="46" hidden="1"/>
    <col min="12305" max="12305" width="12.7109375" style="46" hidden="1"/>
    <col min="12306" max="12306" width="9.28515625" style="46" hidden="1"/>
    <col min="12307" max="12307" width="12.7109375" style="46" hidden="1"/>
    <col min="12308" max="12550" width="9.28515625" style="46" hidden="1"/>
    <col min="12551" max="12551" width="3.28515625" style="46" hidden="1"/>
    <col min="12552" max="12552" width="19.7109375" style="46" hidden="1"/>
    <col min="12553" max="12553" width="14.7109375" style="46" hidden="1"/>
    <col min="12554" max="12554" width="17.28515625" style="46" hidden="1"/>
    <col min="12555" max="12555" width="16.42578125" style="46" hidden="1"/>
    <col min="12556" max="12556" width="14.28515625" style="46" hidden="1"/>
    <col min="12557" max="12557" width="2.28515625" style="46" hidden="1"/>
    <col min="12558" max="12558" width="9.42578125" style="46" hidden="1"/>
    <col min="12559" max="12559" width="8.7109375" style="46" hidden="1"/>
    <col min="12560" max="12560" width="20.28515625" style="46" hidden="1"/>
    <col min="12561" max="12561" width="12.7109375" style="46" hidden="1"/>
    <col min="12562" max="12562" width="9.28515625" style="46" hidden="1"/>
    <col min="12563" max="12563" width="12.7109375" style="46" hidden="1"/>
    <col min="12564" max="12806" width="9.28515625" style="46" hidden="1"/>
    <col min="12807" max="12807" width="3.28515625" style="46" hidden="1"/>
    <col min="12808" max="12808" width="19.7109375" style="46" hidden="1"/>
    <col min="12809" max="12809" width="14.7109375" style="46" hidden="1"/>
    <col min="12810" max="12810" width="17.28515625" style="46" hidden="1"/>
    <col min="12811" max="12811" width="16.42578125" style="46" hidden="1"/>
    <col min="12812" max="12812" width="14.28515625" style="46" hidden="1"/>
    <col min="12813" max="12813" width="2.28515625" style="46" hidden="1"/>
    <col min="12814" max="12814" width="9.42578125" style="46" hidden="1"/>
    <col min="12815" max="12815" width="8.7109375" style="46" hidden="1"/>
    <col min="12816" max="12816" width="20.28515625" style="46" hidden="1"/>
    <col min="12817" max="12817" width="12.7109375" style="46" hidden="1"/>
    <col min="12818" max="12818" width="9.28515625" style="46" hidden="1"/>
    <col min="12819" max="12819" width="12.7109375" style="46" hidden="1"/>
    <col min="12820" max="13062" width="9.28515625" style="46" hidden="1"/>
    <col min="13063" max="13063" width="3.28515625" style="46" hidden="1"/>
    <col min="13064" max="13064" width="19.7109375" style="46" hidden="1"/>
    <col min="13065" max="13065" width="14.7109375" style="46" hidden="1"/>
    <col min="13066" max="13066" width="17.28515625" style="46" hidden="1"/>
    <col min="13067" max="13067" width="16.42578125" style="46" hidden="1"/>
    <col min="13068" max="13068" width="14.28515625" style="46" hidden="1"/>
    <col min="13069" max="13069" width="2.28515625" style="46" hidden="1"/>
    <col min="13070" max="13070" width="9.42578125" style="46" hidden="1"/>
    <col min="13071" max="13071" width="8.7109375" style="46" hidden="1"/>
    <col min="13072" max="13072" width="20.28515625" style="46" hidden="1"/>
    <col min="13073" max="13073" width="12.7109375" style="46" hidden="1"/>
    <col min="13074" max="13074" width="9.28515625" style="46" hidden="1"/>
    <col min="13075" max="13075" width="12.7109375" style="46" hidden="1"/>
    <col min="13076" max="13318" width="9.28515625" style="46" hidden="1"/>
    <col min="13319" max="13319" width="3.28515625" style="46" hidden="1"/>
    <col min="13320" max="13320" width="19.7109375" style="46" hidden="1"/>
    <col min="13321" max="13321" width="14.7109375" style="46" hidden="1"/>
    <col min="13322" max="13322" width="17.28515625" style="46" hidden="1"/>
    <col min="13323" max="13323" width="16.42578125" style="46" hidden="1"/>
    <col min="13324" max="13324" width="14.28515625" style="46" hidden="1"/>
    <col min="13325" max="13325" width="2.28515625" style="46" hidden="1"/>
    <col min="13326" max="13326" width="9.42578125" style="46" hidden="1"/>
    <col min="13327" max="13327" width="8.7109375" style="46" hidden="1"/>
    <col min="13328" max="13328" width="20.28515625" style="46" hidden="1"/>
    <col min="13329" max="13329" width="12.7109375" style="46" hidden="1"/>
    <col min="13330" max="13330" width="9.28515625" style="46" hidden="1"/>
    <col min="13331" max="13331" width="12.7109375" style="46" hidden="1"/>
    <col min="13332" max="13574" width="9.28515625" style="46" hidden="1"/>
    <col min="13575" max="13575" width="3.28515625" style="46" hidden="1"/>
    <col min="13576" max="13576" width="19.7109375" style="46" hidden="1"/>
    <col min="13577" max="13577" width="14.7109375" style="46" hidden="1"/>
    <col min="13578" max="13578" width="17.28515625" style="46" hidden="1"/>
    <col min="13579" max="13579" width="16.42578125" style="46" hidden="1"/>
    <col min="13580" max="13580" width="14.28515625" style="46" hidden="1"/>
    <col min="13581" max="13581" width="2.28515625" style="46" hidden="1"/>
    <col min="13582" max="13582" width="9.42578125" style="46" hidden="1"/>
    <col min="13583" max="13583" width="8.7109375" style="46" hidden="1"/>
    <col min="13584" max="13584" width="20.28515625" style="46" hidden="1"/>
    <col min="13585" max="13585" width="12.7109375" style="46" hidden="1"/>
    <col min="13586" max="13586" width="9.28515625" style="46" hidden="1"/>
    <col min="13587" max="13587" width="12.7109375" style="46" hidden="1"/>
    <col min="13588" max="13830" width="9.28515625" style="46" hidden="1"/>
    <col min="13831" max="13831" width="3.28515625" style="46" hidden="1"/>
    <col min="13832" max="13832" width="19.7109375" style="46" hidden="1"/>
    <col min="13833" max="13833" width="14.7109375" style="46" hidden="1"/>
    <col min="13834" max="13834" width="17.28515625" style="46" hidden="1"/>
    <col min="13835" max="13835" width="16.42578125" style="46" hidden="1"/>
    <col min="13836" max="13836" width="14.28515625" style="46" hidden="1"/>
    <col min="13837" max="13837" width="2.28515625" style="46" hidden="1"/>
    <col min="13838" max="13838" width="9.42578125" style="46" hidden="1"/>
    <col min="13839" max="13839" width="8.7109375" style="46" hidden="1"/>
    <col min="13840" max="13840" width="20.28515625" style="46" hidden="1"/>
    <col min="13841" max="13841" width="12.7109375" style="46" hidden="1"/>
    <col min="13842" max="13842" width="9.28515625" style="46" hidden="1"/>
    <col min="13843" max="13843" width="12.7109375" style="46" hidden="1"/>
    <col min="13844" max="14086" width="9.28515625" style="46" hidden="1"/>
    <col min="14087" max="14087" width="3.28515625" style="46" hidden="1"/>
    <col min="14088" max="14088" width="19.7109375" style="46" hidden="1"/>
    <col min="14089" max="14089" width="14.7109375" style="46" hidden="1"/>
    <col min="14090" max="14090" width="17.28515625" style="46" hidden="1"/>
    <col min="14091" max="14091" width="16.42578125" style="46" hidden="1"/>
    <col min="14092" max="14092" width="14.28515625" style="46" hidden="1"/>
    <col min="14093" max="14093" width="2.28515625" style="46" hidden="1"/>
    <col min="14094" max="14094" width="9.42578125" style="46" hidden="1"/>
    <col min="14095" max="14095" width="8.7109375" style="46" hidden="1"/>
    <col min="14096" max="14096" width="20.28515625" style="46" hidden="1"/>
    <col min="14097" max="14097" width="12.7109375" style="46" hidden="1"/>
    <col min="14098" max="14098" width="9.28515625" style="46" hidden="1"/>
    <col min="14099" max="14099" width="12.7109375" style="46" hidden="1"/>
    <col min="14100" max="14342" width="9.28515625" style="46" hidden="1"/>
    <col min="14343" max="14343" width="3.28515625" style="46" hidden="1"/>
    <col min="14344" max="14344" width="19.7109375" style="46" hidden="1"/>
    <col min="14345" max="14345" width="14.7109375" style="46" hidden="1"/>
    <col min="14346" max="14346" width="17.28515625" style="46" hidden="1"/>
    <col min="14347" max="14347" width="16.42578125" style="46" hidden="1"/>
    <col min="14348" max="14348" width="14.28515625" style="46" hidden="1"/>
    <col min="14349" max="14349" width="2.28515625" style="46" hidden="1"/>
    <col min="14350" max="14350" width="9.42578125" style="46" hidden="1"/>
    <col min="14351" max="14351" width="8.7109375" style="46" hidden="1"/>
    <col min="14352" max="14352" width="20.28515625" style="46" hidden="1"/>
    <col min="14353" max="14353" width="12.7109375" style="46" hidden="1"/>
    <col min="14354" max="14354" width="9.28515625" style="46" hidden="1"/>
    <col min="14355" max="14355" width="12.7109375" style="46" hidden="1"/>
    <col min="14356" max="14598" width="9.28515625" style="46" hidden="1"/>
    <col min="14599" max="14599" width="3.28515625" style="46" hidden="1"/>
    <col min="14600" max="14600" width="19.7109375" style="46" hidden="1"/>
    <col min="14601" max="14601" width="14.7109375" style="46" hidden="1"/>
    <col min="14602" max="14602" width="17.28515625" style="46" hidden="1"/>
    <col min="14603" max="14603" width="16.42578125" style="46" hidden="1"/>
    <col min="14604" max="14604" width="14.28515625" style="46" hidden="1"/>
    <col min="14605" max="14605" width="2.28515625" style="46" hidden="1"/>
    <col min="14606" max="14606" width="9.42578125" style="46" hidden="1"/>
    <col min="14607" max="14607" width="8.7109375" style="46" hidden="1"/>
    <col min="14608" max="14608" width="20.28515625" style="46" hidden="1"/>
    <col min="14609" max="14609" width="12.7109375" style="46" hidden="1"/>
    <col min="14610" max="14610" width="9.28515625" style="46" hidden="1"/>
    <col min="14611" max="14611" width="12.7109375" style="46" hidden="1"/>
    <col min="14612" max="14854" width="9.28515625" style="46" hidden="1"/>
    <col min="14855" max="14855" width="3.28515625" style="46" hidden="1"/>
    <col min="14856" max="14856" width="19.7109375" style="46" hidden="1"/>
    <col min="14857" max="14857" width="14.7109375" style="46" hidden="1"/>
    <col min="14858" max="14858" width="17.28515625" style="46" hidden="1"/>
    <col min="14859" max="14859" width="16.42578125" style="46" hidden="1"/>
    <col min="14860" max="14860" width="14.28515625" style="46" hidden="1"/>
    <col min="14861" max="14861" width="2.28515625" style="46" hidden="1"/>
    <col min="14862" max="14862" width="9.42578125" style="46" hidden="1"/>
    <col min="14863" max="14863" width="8.7109375" style="46" hidden="1"/>
    <col min="14864" max="14864" width="20.28515625" style="46" hidden="1"/>
    <col min="14865" max="14865" width="12.7109375" style="46" hidden="1"/>
    <col min="14866" max="14866" width="9.28515625" style="46" hidden="1"/>
    <col min="14867" max="14867" width="12.7109375" style="46" hidden="1"/>
    <col min="14868" max="15110" width="9.28515625" style="46" hidden="1"/>
    <col min="15111" max="15111" width="3.28515625" style="46" hidden="1"/>
    <col min="15112" max="15112" width="19.7109375" style="46" hidden="1"/>
    <col min="15113" max="15113" width="14.7109375" style="46" hidden="1"/>
    <col min="15114" max="15114" width="17.28515625" style="46" hidden="1"/>
    <col min="15115" max="15115" width="16.42578125" style="46" hidden="1"/>
    <col min="15116" max="15116" width="14.28515625" style="46" hidden="1"/>
    <col min="15117" max="15117" width="2.28515625" style="46" hidden="1"/>
    <col min="15118" max="15118" width="9.42578125" style="46" hidden="1"/>
    <col min="15119" max="15119" width="8.7109375" style="46" hidden="1"/>
    <col min="15120" max="15120" width="20.28515625" style="46" hidden="1"/>
    <col min="15121" max="15121" width="12.7109375" style="46" hidden="1"/>
    <col min="15122" max="15122" width="9.28515625" style="46" hidden="1"/>
    <col min="15123" max="15123" width="12.7109375" style="46" hidden="1"/>
    <col min="15124" max="15366" width="9.28515625" style="46" hidden="1"/>
    <col min="15367" max="15367" width="3.28515625" style="46" hidden="1"/>
    <col min="15368" max="15368" width="19.7109375" style="46" hidden="1"/>
    <col min="15369" max="15369" width="14.7109375" style="46" hidden="1"/>
    <col min="15370" max="15370" width="17.28515625" style="46" hidden="1"/>
    <col min="15371" max="15371" width="16.42578125" style="46" hidden="1"/>
    <col min="15372" max="15372" width="14.28515625" style="46" hidden="1"/>
    <col min="15373" max="15373" width="2.28515625" style="46" hidden="1"/>
    <col min="15374" max="15374" width="9.42578125" style="46" hidden="1"/>
    <col min="15375" max="15375" width="8.7109375" style="46" hidden="1"/>
    <col min="15376" max="15376" width="20.28515625" style="46" hidden="1"/>
    <col min="15377" max="15377" width="12.7109375" style="46" hidden="1"/>
    <col min="15378" max="15378" width="9.28515625" style="46" hidden="1"/>
    <col min="15379" max="15379" width="12.7109375" style="46" hidden="1"/>
    <col min="15380" max="15622" width="9.28515625" style="46" hidden="1"/>
    <col min="15623" max="15623" width="3.28515625" style="46" hidden="1"/>
    <col min="15624" max="15624" width="19.7109375" style="46" hidden="1"/>
    <col min="15625" max="15625" width="14.7109375" style="46" hidden="1"/>
    <col min="15626" max="15626" width="17.28515625" style="46" hidden="1"/>
    <col min="15627" max="15627" width="16.42578125" style="46" hidden="1"/>
    <col min="15628" max="15628" width="14.28515625" style="46" hidden="1"/>
    <col min="15629" max="15629" width="2.28515625" style="46" hidden="1"/>
    <col min="15630" max="15630" width="9.42578125" style="46" hidden="1"/>
    <col min="15631" max="15631" width="8.7109375" style="46" hidden="1"/>
    <col min="15632" max="15632" width="20.28515625" style="46" hidden="1"/>
    <col min="15633" max="15633" width="12.7109375" style="46" hidden="1"/>
    <col min="15634" max="15634" width="9.28515625" style="46" hidden="1"/>
    <col min="15635" max="15635" width="12.7109375" style="46" hidden="1"/>
    <col min="15636" max="15878" width="9.28515625" style="46" hidden="1"/>
    <col min="15879" max="15879" width="3.28515625" style="46" hidden="1"/>
    <col min="15880" max="15880" width="19.7109375" style="46" hidden="1"/>
    <col min="15881" max="15881" width="14.7109375" style="46" hidden="1"/>
    <col min="15882" max="15882" width="17.28515625" style="46" hidden="1"/>
    <col min="15883" max="15883" width="16.42578125" style="46" hidden="1"/>
    <col min="15884" max="15884" width="14.28515625" style="46" hidden="1"/>
    <col min="15885" max="15885" width="2.28515625" style="46" hidden="1"/>
    <col min="15886" max="15886" width="9.42578125" style="46" hidden="1"/>
    <col min="15887" max="15887" width="8.7109375" style="46" hidden="1"/>
    <col min="15888" max="15888" width="20.28515625" style="46" hidden="1"/>
    <col min="15889" max="15889" width="12.7109375" style="46" hidden="1"/>
    <col min="15890" max="15890" width="9.28515625" style="46" hidden="1"/>
    <col min="15891" max="15891" width="12.7109375" style="46" hidden="1"/>
    <col min="15892" max="16134" width="9.28515625" style="46" hidden="1"/>
    <col min="16135" max="16135" width="3.28515625" style="46" hidden="1"/>
    <col min="16136" max="16136" width="19.7109375" style="46" hidden="1"/>
    <col min="16137" max="16137" width="14.7109375" style="46" hidden="1"/>
    <col min="16138" max="16138" width="17.28515625" style="46" hidden="1"/>
    <col min="16139" max="16139" width="16.42578125" style="46" hidden="1"/>
    <col min="16140" max="16140" width="14.28515625" style="46" hidden="1"/>
    <col min="16141" max="16141" width="2.28515625" style="46" hidden="1"/>
    <col min="16142" max="16142" width="9.42578125" style="46" hidden="1"/>
    <col min="16143" max="16143" width="8.7109375" style="46" hidden="1"/>
    <col min="16144" max="16144" width="20.28515625" style="46" hidden="1"/>
    <col min="16145" max="16145" width="12.7109375" style="46" hidden="1"/>
    <col min="16146" max="16146" width="9.28515625" style="46" hidden="1"/>
    <col min="16147" max="16147" width="12.7109375" style="46" hidden="1"/>
    <col min="16148" max="16384" width="9.28515625" style="46" hidden="1"/>
  </cols>
  <sheetData>
    <row r="1" spans="1:11" s="1" customFormat="1" ht="51.6" customHeight="1"/>
    <row r="2" spans="1:11" s="1" customFormat="1" ht="15" customHeight="1">
      <c r="A2" s="2"/>
      <c r="B2" s="3"/>
      <c r="C2" s="3"/>
      <c r="D2" s="3"/>
      <c r="E2" s="3"/>
      <c r="F2" s="3"/>
      <c r="G2" s="3"/>
      <c r="H2" s="3"/>
      <c r="I2" s="3"/>
    </row>
    <row r="3" spans="1:11" s="1" customFormat="1" ht="67.150000000000006" customHeight="1">
      <c r="A3" s="2"/>
      <c r="B3" s="4"/>
      <c r="C3" s="5"/>
      <c r="D3" s="208" t="s">
        <v>0</v>
      </c>
      <c r="E3" s="208"/>
      <c r="F3" s="208" t="s">
        <v>1</v>
      </c>
      <c r="G3" s="208"/>
      <c r="H3" s="208"/>
      <c r="I3" s="208"/>
    </row>
    <row r="4" spans="1:11" s="1" customFormat="1" ht="53.45" customHeight="1">
      <c r="A4" s="2"/>
      <c r="B4" s="216" t="s">
        <v>2</v>
      </c>
      <c r="C4" s="216"/>
      <c r="D4" s="216"/>
      <c r="E4" s="216"/>
      <c r="F4" s="216"/>
      <c r="G4" s="216"/>
      <c r="H4" s="216"/>
    </row>
    <row r="5" spans="1:11" s="1" customFormat="1" ht="15" customHeight="1">
      <c r="A5" s="6"/>
      <c r="B5" s="113" t="s">
        <v>3</v>
      </c>
      <c r="C5" s="142" t="s">
        <v>4</v>
      </c>
      <c r="D5" s="114"/>
      <c r="E5" s="115"/>
      <c r="F5" s="115" t="s">
        <v>5</v>
      </c>
      <c r="G5" s="223">
        <v>46266</v>
      </c>
      <c r="H5" s="223"/>
      <c r="I5" s="116"/>
      <c r="J5" s="7"/>
      <c r="K5" s="7"/>
    </row>
    <row r="6" spans="1:11" s="2" customFormat="1"/>
    <row r="7" spans="1:11" s="2" customFormat="1" ht="90.75" customHeight="1">
      <c r="B7" s="213" t="s">
        <v>6</v>
      </c>
      <c r="C7" s="214"/>
      <c r="D7" s="214"/>
      <c r="E7" s="214"/>
      <c r="F7" s="214"/>
      <c r="G7" s="214"/>
      <c r="H7" s="214"/>
      <c r="I7" s="215"/>
      <c r="K7" s="74"/>
    </row>
    <row r="8" spans="1:11" s="8" customFormat="1" ht="3" customHeight="1">
      <c r="B8" s="9"/>
      <c r="C8" s="10"/>
      <c r="D8" s="11"/>
      <c r="E8" s="12"/>
      <c r="F8" s="10"/>
      <c r="G8" s="10"/>
    </row>
    <row r="9" spans="1:11" s="8" customFormat="1" ht="18" customHeight="1">
      <c r="B9" s="13"/>
      <c r="C9" s="13"/>
      <c r="D9" s="14"/>
      <c r="E9" s="71"/>
      <c r="F9" s="13"/>
      <c r="G9" s="13"/>
      <c r="H9" s="2"/>
      <c r="I9" s="2"/>
    </row>
    <row r="10" spans="1:11" s="15" customFormat="1" ht="17.25" customHeight="1">
      <c r="B10" s="100" t="s">
        <v>7</v>
      </c>
      <c r="C10" s="101"/>
      <c r="D10" s="101"/>
      <c r="E10" s="101"/>
      <c r="F10" s="101"/>
      <c r="G10" s="101"/>
      <c r="H10" s="102"/>
      <c r="I10" s="102"/>
      <c r="J10" s="16"/>
    </row>
    <row r="11" spans="1:11" s="15" customFormat="1" ht="10.15" customHeight="1">
      <c r="B11" s="17"/>
      <c r="C11" s="17"/>
      <c r="D11" s="17"/>
      <c r="E11" s="17"/>
      <c r="F11" s="17"/>
      <c r="G11" s="17"/>
      <c r="H11" s="167"/>
      <c r="I11" s="18"/>
      <c r="J11" s="19"/>
    </row>
    <row r="12" spans="1:11" s="16" customFormat="1" ht="23.25" customHeight="1">
      <c r="B12" s="89" t="s">
        <v>8</v>
      </c>
      <c r="C12" s="90"/>
      <c r="D12" s="90"/>
      <c r="E12" s="90"/>
      <c r="F12" s="91"/>
      <c r="G12" s="20"/>
      <c r="H12" s="224" t="s">
        <v>9</v>
      </c>
      <c r="I12" s="225"/>
    </row>
    <row r="13" spans="1:11" s="16" customFormat="1" ht="23.25" customHeight="1">
      <c r="B13" s="92" t="s">
        <v>10</v>
      </c>
      <c r="C13" s="127"/>
      <c r="D13" s="127"/>
      <c r="E13" s="127"/>
      <c r="F13" s="128"/>
      <c r="G13" s="166"/>
      <c r="H13" s="226"/>
      <c r="I13" s="227"/>
      <c r="J13" s="21" t="str">
        <f ca="1">IF(K13=TRUE,IF(ISNUMBER((MATCH(H13,OFFSET('Climate zones'!$N$5,0,MATCH(H12,'Climate zones'!$O$4:$CH$4,0),INDEX('Climate zones'!$O$3:$CH$3,MATCH(H12,'Climate zones'!$O$4:$CH$4,0)),1),0))),"","ERROR: Incorrect Region or City"),"")</f>
        <v/>
      </c>
      <c r="K13" s="195" t="b">
        <f>AND(NOT(OR(H12="&lt;Select&gt;",H12="")),H13&lt;&gt;"")</f>
        <v>0</v>
      </c>
    </row>
    <row r="14" spans="1:11" s="16" customFormat="1" ht="23.25" customHeight="1">
      <c r="B14" s="92" t="s">
        <v>11</v>
      </c>
      <c r="C14" s="127"/>
      <c r="D14" s="127"/>
      <c r="E14" s="127"/>
      <c r="F14" s="128"/>
      <c r="G14" s="20"/>
      <c r="H14" s="217" t="s">
        <v>9</v>
      </c>
      <c r="I14" s="218"/>
      <c r="J14" s="21"/>
    </row>
    <row r="15" spans="1:11" s="16" customFormat="1" ht="23.25" customHeight="1">
      <c r="B15" s="92" t="s">
        <v>12</v>
      </c>
      <c r="C15" s="127"/>
      <c r="D15" s="127"/>
      <c r="E15" s="127"/>
      <c r="F15" s="128"/>
      <c r="G15" s="20"/>
      <c r="H15" s="219"/>
      <c r="I15" s="220"/>
      <c r="J15" s="21"/>
    </row>
    <row r="16" spans="1:11" s="16" customFormat="1" ht="23.25" customHeight="1">
      <c r="B16" s="92" t="s">
        <v>13</v>
      </c>
      <c r="C16" s="127"/>
      <c r="D16" s="127"/>
      <c r="E16" s="127"/>
      <c r="F16" s="128"/>
      <c r="G16" s="20"/>
      <c r="H16" s="206"/>
      <c r="I16" s="207"/>
      <c r="J16" s="21" t="str">
        <f>IF(H16&gt;H15,"ERROR: Area has to be less than Total GLAR","")</f>
        <v/>
      </c>
    </row>
    <row r="17" spans="2:10" s="16" customFormat="1" ht="31.5" customHeight="1">
      <c r="B17" s="203" t="s">
        <v>14</v>
      </c>
      <c r="C17" s="204"/>
      <c r="D17" s="204"/>
      <c r="E17" s="204"/>
      <c r="F17" s="205"/>
      <c r="G17" s="20"/>
      <c r="H17" s="206"/>
      <c r="I17" s="207"/>
      <c r="J17" s="21" t="str">
        <f>IF(H17&gt;H15,"ERROR: Area has to be less than Total GLAR","")</f>
        <v/>
      </c>
    </row>
    <row r="18" spans="2:10" s="16" customFormat="1" ht="31.5" customHeight="1">
      <c r="B18" s="92" t="s">
        <v>15</v>
      </c>
      <c r="C18" s="127"/>
      <c r="D18" s="127"/>
      <c r="E18" s="127"/>
      <c r="F18" s="128"/>
      <c r="G18" s="20"/>
      <c r="H18" s="206"/>
      <c r="I18" s="207"/>
      <c r="J18" s="21" t="str">
        <f>IF(H18="","", IF(OR(H18&lt;0, H18&gt;366), "ERROR: Please enter valid days",""))</f>
        <v/>
      </c>
    </row>
    <row r="19" spans="2:10" s="16" customFormat="1" ht="31.5" customHeight="1">
      <c r="B19" s="92" t="s">
        <v>16</v>
      </c>
      <c r="C19" s="127"/>
      <c r="D19" s="127"/>
      <c r="E19" s="127"/>
      <c r="F19" s="128"/>
      <c r="G19" s="20"/>
      <c r="H19" s="206"/>
      <c r="I19" s="207"/>
      <c r="J19" s="197" t="str">
        <f>IF(H19="","", IF(OR(H19&lt;0, H19&gt;168), "ERROR: Please enter valid hours. Value should be between 0 - 168 h",""))</f>
        <v/>
      </c>
    </row>
    <row r="20" spans="2:10" s="16" customFormat="1" ht="31.5" customHeight="1">
      <c r="B20" s="203" t="s">
        <v>17</v>
      </c>
      <c r="C20" s="204"/>
      <c r="D20" s="204"/>
      <c r="E20" s="204"/>
      <c r="F20" s="205"/>
      <c r="G20" s="20"/>
      <c r="H20" s="206"/>
      <c r="I20" s="207"/>
      <c r="J20" s="21"/>
    </row>
    <row r="21" spans="2:10" s="16" customFormat="1" ht="31.5" customHeight="1">
      <c r="B21" s="203" t="s">
        <v>18</v>
      </c>
      <c r="C21" s="204"/>
      <c r="D21" s="204"/>
      <c r="E21" s="204"/>
      <c r="F21" s="205"/>
      <c r="G21" s="20"/>
      <c r="H21" s="206"/>
      <c r="I21" s="207"/>
      <c r="J21" s="21"/>
    </row>
    <row r="22" spans="2:10" s="16" customFormat="1" ht="31.5" customHeight="1">
      <c r="B22" s="228" t="s">
        <v>19</v>
      </c>
      <c r="C22" s="229"/>
      <c r="D22" s="229"/>
      <c r="E22" s="229"/>
      <c r="F22" s="230"/>
      <c r="G22" s="20"/>
      <c r="H22" s="206"/>
      <c r="I22" s="207"/>
      <c r="J22" s="21"/>
    </row>
    <row r="23" spans="2:10" s="16" customFormat="1" ht="12.75" customHeight="1">
      <c r="B23" s="24"/>
      <c r="C23" s="22"/>
      <c r="D23" s="22"/>
      <c r="E23" s="22"/>
      <c r="F23" s="22"/>
      <c r="G23" s="23"/>
      <c r="H23" s="25"/>
      <c r="I23" s="26"/>
      <c r="J23" s="139"/>
    </row>
    <row r="24" spans="2:10" s="16" customFormat="1" ht="20.100000000000001" customHeight="1">
      <c r="B24" s="89" t="s">
        <v>20</v>
      </c>
      <c r="C24" s="93"/>
      <c r="D24" s="93"/>
      <c r="E24" s="93"/>
      <c r="F24" s="94" t="s">
        <v>21</v>
      </c>
      <c r="G24" s="27"/>
      <c r="H24" s="209"/>
      <c r="I24" s="210"/>
      <c r="J24" s="140"/>
    </row>
    <row r="25" spans="2:10" s="16" customFormat="1" ht="20.100000000000001" customHeight="1">
      <c r="B25" s="95"/>
      <c r="C25" s="96"/>
      <c r="D25" s="96"/>
      <c r="E25" s="96"/>
      <c r="F25" s="97" t="s">
        <v>22</v>
      </c>
      <c r="G25" s="73"/>
      <c r="H25" s="209"/>
      <c r="I25" s="210"/>
      <c r="J25" s="140"/>
    </row>
    <row r="26" spans="2:10" s="16" customFormat="1" ht="20.100000000000001" customHeight="1">
      <c r="B26" s="95"/>
      <c r="C26" s="96"/>
      <c r="D26" s="96"/>
      <c r="E26" s="96"/>
      <c r="F26" s="97" t="s">
        <v>23</v>
      </c>
      <c r="G26" s="73"/>
      <c r="H26" s="221"/>
      <c r="I26" s="222"/>
      <c r="J26" s="140"/>
    </row>
    <row r="27" spans="2:10" s="16" customFormat="1" ht="20.100000000000001" customHeight="1">
      <c r="B27" s="98"/>
      <c r="C27" s="99"/>
      <c r="D27" s="99"/>
      <c r="E27" s="96"/>
      <c r="F27" s="97" t="s">
        <v>24</v>
      </c>
      <c r="G27" s="73"/>
      <c r="H27" s="211"/>
      <c r="I27" s="212"/>
      <c r="J27" s="139"/>
    </row>
    <row r="28" spans="2:10" s="16" customFormat="1" ht="20.100000000000001" customHeight="1">
      <c r="B28" s="28"/>
      <c r="C28" s="28"/>
      <c r="D28" s="28"/>
      <c r="E28" s="105"/>
      <c r="F28" s="106" t="s">
        <v>25</v>
      </c>
      <c r="G28" s="73"/>
      <c r="H28" s="248">
        <f>H24+H25/3.6+H26*25.7/3.6+H27*38.6/3.6</f>
        <v>0</v>
      </c>
      <c r="I28" s="248"/>
      <c r="J28" s="139"/>
    </row>
    <row r="29" spans="2:10" s="16" customFormat="1" ht="20.100000000000001" customHeight="1">
      <c r="B29" s="28"/>
      <c r="C29" s="28"/>
      <c r="D29" s="28"/>
      <c r="E29" s="28"/>
      <c r="F29" s="28"/>
      <c r="G29" s="28"/>
      <c r="H29" s="28"/>
      <c r="I29" s="28"/>
    </row>
    <row r="30" spans="2:10" s="16" customFormat="1" ht="20.100000000000001" customHeight="1">
      <c r="B30" s="117" t="s">
        <v>26</v>
      </c>
      <c r="C30" s="28"/>
      <c r="D30" s="28"/>
      <c r="E30" s="28"/>
      <c r="F30" s="28"/>
      <c r="G30" s="28"/>
      <c r="H30" s="28"/>
      <c r="I30" s="28"/>
    </row>
    <row r="31" spans="2:10" s="15" customFormat="1" ht="19.5" customHeight="1">
      <c r="B31" s="29"/>
      <c r="C31" s="30"/>
      <c r="D31" s="30"/>
      <c r="E31" s="30"/>
      <c r="F31" s="30"/>
      <c r="G31" s="30"/>
      <c r="H31" s="31"/>
      <c r="I31" s="2"/>
    </row>
    <row r="32" spans="2:10" s="15" customFormat="1" ht="1.5" customHeight="1">
      <c r="B32" s="32"/>
      <c r="C32" s="33"/>
      <c r="D32" s="33"/>
      <c r="E32" s="33"/>
      <c r="F32" s="33"/>
      <c r="G32" s="33"/>
      <c r="H32" s="34"/>
      <c r="I32" s="35"/>
    </row>
    <row r="33" spans="2:10" s="15" customFormat="1" ht="17.25" customHeight="1">
      <c r="B33" s="103" t="s">
        <v>27</v>
      </c>
      <c r="C33" s="104"/>
      <c r="D33" s="104"/>
      <c r="E33" s="104"/>
      <c r="F33" s="104"/>
      <c r="G33" s="104"/>
      <c r="H33" s="4"/>
      <c r="I33" s="4"/>
    </row>
    <row r="34" spans="2:10" s="15" customFormat="1" ht="1.1499999999999999" customHeight="1">
      <c r="B34" s="36"/>
      <c r="C34" s="36"/>
      <c r="D34" s="36"/>
      <c r="E34" s="36"/>
      <c r="F34" s="36"/>
      <c r="G34" s="36"/>
      <c r="H34" s="37"/>
      <c r="I34" s="37"/>
      <c r="J34" s="19"/>
    </row>
    <row r="35" spans="2:10" s="15" customFormat="1" ht="13.5" thickBot="1">
      <c r="B35" s="2"/>
      <c r="C35" s="2"/>
      <c r="D35" s="2"/>
      <c r="G35" s="38"/>
      <c r="H35" s="2"/>
      <c r="I35" s="2"/>
      <c r="J35" s="39"/>
    </row>
    <row r="36" spans="2:10" s="8" customFormat="1" ht="16.5" hidden="1" customHeight="1">
      <c r="B36" s="2"/>
      <c r="C36" s="40" t="s">
        <v>28</v>
      </c>
      <c r="D36" s="2"/>
      <c r="E36" s="79"/>
      <c r="F36" s="77" t="e">
        <f>IF(#REF!&lt;&gt;"",TRUNC(#REF!),"")</f>
        <v>#REF!</v>
      </c>
      <c r="G36" s="41"/>
      <c r="H36" s="2"/>
      <c r="I36" s="2"/>
      <c r="J36" s="42"/>
    </row>
    <row r="37" spans="2:10" s="8" customFormat="1" ht="16.5" hidden="1" customHeight="1">
      <c r="B37" s="2"/>
      <c r="C37" s="40"/>
      <c r="D37" s="2"/>
      <c r="E37" s="79"/>
      <c r="F37" s="78"/>
      <c r="G37" s="41"/>
      <c r="H37" s="2"/>
      <c r="I37" s="2"/>
      <c r="J37" s="42"/>
    </row>
    <row r="38" spans="2:10" s="8" customFormat="1" ht="16.5" hidden="1" customHeight="1">
      <c r="B38" s="82"/>
      <c r="C38" s="76"/>
      <c r="D38" s="79"/>
      <c r="E38" s="112"/>
      <c r="F38" s="107"/>
      <c r="G38" s="86"/>
      <c r="H38" s="86"/>
      <c r="I38" s="87"/>
      <c r="J38" s="43"/>
    </row>
    <row r="39" spans="2:10" s="8" customFormat="1" ht="16.5" hidden="1" customHeight="1">
      <c r="B39" s="82"/>
      <c r="C39" s="76"/>
      <c r="D39" s="79"/>
      <c r="E39" s="112"/>
      <c r="F39" s="107"/>
      <c r="G39" s="86"/>
      <c r="H39" s="86"/>
      <c r="I39" s="88"/>
      <c r="J39" s="43"/>
    </row>
    <row r="40" spans="2:10" s="8" customFormat="1" ht="16.5" customHeight="1">
      <c r="B40" s="234" t="s">
        <v>29</v>
      </c>
      <c r="C40" s="80"/>
      <c r="D40" s="80"/>
      <c r="E40" s="237"/>
      <c r="F40" s="238"/>
      <c r="G40" s="84"/>
      <c r="H40" s="84"/>
      <c r="I40" s="85"/>
      <c r="J40" s="42"/>
    </row>
    <row r="41" spans="2:10" s="8" customFormat="1" ht="16.5" customHeight="1">
      <c r="B41" s="235"/>
      <c r="C41" s="76"/>
      <c r="D41" s="76"/>
      <c r="E41" s="239" t="str">
        <f>IF(OR(H12="&lt;Select&gt;",H12="",H13="",H14="&lt;Select&gt;",H14="",H15="",H16="",H18="",H19="",H24="",LEFT(TRIM(_xlfn.CONCAT(J14:J22)),5)="ERROR"),"", IFERROR(F136,"NA"))</f>
        <v/>
      </c>
      <c r="F41" s="240"/>
      <c r="G41" s="231" t="s">
        <v>30</v>
      </c>
      <c r="H41" s="232"/>
      <c r="I41" s="233"/>
      <c r="J41" s="43"/>
    </row>
    <row r="42" spans="2:10" s="8" customFormat="1" ht="16.5" customHeight="1">
      <c r="B42" s="235"/>
      <c r="C42" s="243" t="s">
        <v>31</v>
      </c>
      <c r="D42" s="233"/>
      <c r="E42" s="239"/>
      <c r="F42" s="240"/>
      <c r="G42" s="231"/>
      <c r="H42" s="232"/>
      <c r="I42" s="233"/>
      <c r="J42" s="43"/>
    </row>
    <row r="43" spans="2:10" s="8" customFormat="1" ht="16.5" customHeight="1">
      <c r="B43" s="235"/>
      <c r="C43" s="76"/>
      <c r="D43" s="81"/>
      <c r="E43" s="241" t="str">
        <f>IF(OR($E$41="NA",$E$41=""), "ERROR: Please provide inputs","")</f>
        <v>ERROR: Please provide inputs</v>
      </c>
      <c r="F43" s="242"/>
      <c r="G43" s="86"/>
      <c r="H43" s="86"/>
      <c r="I43" s="87"/>
      <c r="J43" s="43"/>
    </row>
    <row r="44" spans="2:10" s="8" customFormat="1" ht="16.5" customHeight="1" thickBot="1">
      <c r="B44" s="236"/>
      <c r="C44" s="83"/>
      <c r="D44" s="108"/>
      <c r="E44" s="244" t="e">
        <f>IF((F135&gt;6),6,(IFERROR(F135,0)))</f>
        <v>#DIV/0!</v>
      </c>
      <c r="F44" s="245"/>
      <c r="G44" s="246" t="s">
        <v>32</v>
      </c>
      <c r="H44" s="247"/>
      <c r="I44" s="147" t="str">
        <f>IF(OR($E$41="NA",$E$41=""),"NA",ROUNDDOWN(E44,1))</f>
        <v>NA</v>
      </c>
      <c r="J44" s="43"/>
    </row>
    <row r="45" spans="2:10" s="8" customFormat="1">
      <c r="J45" s="42"/>
    </row>
    <row r="46" spans="2:10" s="8" customFormat="1" ht="16.5" hidden="1" customHeight="1">
      <c r="B46" s="2"/>
      <c r="C46" s="2"/>
      <c r="D46" s="2"/>
      <c r="E46" s="2"/>
      <c r="F46" s="2"/>
      <c r="G46" s="2"/>
      <c r="H46" s="2"/>
      <c r="I46" s="43"/>
    </row>
    <row r="47" spans="2:10" s="8" customFormat="1" ht="16.5" hidden="1" customHeight="1">
      <c r="B47" s="168"/>
      <c r="C47" s="168"/>
      <c r="D47" s="168"/>
      <c r="E47" s="168"/>
      <c r="F47" s="168"/>
      <c r="G47" s="168"/>
      <c r="H47" s="168"/>
      <c r="I47" s="168"/>
    </row>
    <row r="48" spans="2:10" s="8" customFormat="1" ht="16.5" hidden="1" customHeight="1">
      <c r="B48" s="168"/>
      <c r="C48" s="168"/>
      <c r="D48" s="168"/>
      <c r="E48" s="168"/>
      <c r="F48" s="168"/>
      <c r="G48" s="168"/>
      <c r="H48" s="168"/>
      <c r="I48" s="168"/>
    </row>
    <row r="49" spans="2:9" s="8" customFormat="1" ht="16.5" hidden="1" customHeight="1">
      <c r="B49" s="168"/>
      <c r="C49" s="168"/>
      <c r="D49" s="168"/>
      <c r="E49" s="168"/>
      <c r="F49" s="168"/>
      <c r="G49" s="168"/>
      <c r="H49" s="168"/>
      <c r="I49" s="168"/>
    </row>
    <row r="50" spans="2:9" s="8" customFormat="1" ht="16.5" hidden="1" customHeight="1">
      <c r="B50" s="168"/>
      <c r="C50" s="168"/>
      <c r="D50" s="168"/>
      <c r="E50" s="168"/>
      <c r="F50" s="168"/>
      <c r="G50" s="168"/>
      <c r="H50" s="168"/>
      <c r="I50" s="168"/>
    </row>
    <row r="51" spans="2:9" s="8" customFormat="1" ht="16.5" hidden="1" customHeight="1">
      <c r="B51" s="168"/>
      <c r="C51" s="168"/>
      <c r="D51" s="168"/>
      <c r="E51" s="168"/>
      <c r="F51" s="168"/>
      <c r="G51" s="168"/>
      <c r="H51" s="168"/>
      <c r="I51" s="168"/>
    </row>
    <row r="52" spans="2:9" s="8" customFormat="1" ht="16.5" hidden="1" customHeight="1">
      <c r="B52" s="168"/>
      <c r="C52" s="168"/>
      <c r="D52" s="168"/>
      <c r="E52" s="168"/>
      <c r="F52" s="168"/>
      <c r="G52" s="168"/>
      <c r="H52" s="168"/>
      <c r="I52" s="168"/>
    </row>
    <row r="53" spans="2:9" s="8" customFormat="1" ht="16.149999999999999" hidden="1" customHeight="1">
      <c r="B53" s="168"/>
      <c r="C53" s="168"/>
      <c r="D53" s="168"/>
      <c r="E53" s="168"/>
      <c r="F53" s="168"/>
      <c r="G53" s="168"/>
      <c r="H53" s="168"/>
      <c r="I53" s="168"/>
    </row>
    <row r="54" spans="2:9" s="168" customFormat="1" ht="16.5" hidden="1" customHeight="1"/>
    <row r="55" spans="2:9" s="168" customFormat="1" ht="16.5" hidden="1" customHeight="1"/>
    <row r="56" spans="2:9" s="168" customFormat="1" ht="16.5" hidden="1" customHeight="1"/>
    <row r="57" spans="2:9" s="168" customFormat="1" ht="16.5" hidden="1" customHeight="1"/>
    <row r="58" spans="2:9" s="168" customFormat="1" ht="16.5" hidden="1" customHeight="1"/>
    <row r="59" spans="2:9" s="168" customFormat="1" ht="16.5" hidden="1" customHeight="1"/>
    <row r="60" spans="2:9" s="168" customFormat="1" ht="16.5" hidden="1" customHeight="1"/>
    <row r="61" spans="2:9" s="168" customFormat="1" ht="16.5" hidden="1" customHeight="1"/>
    <row r="62" spans="2:9" s="168" customFormat="1" ht="16.5" hidden="1" customHeight="1"/>
    <row r="63" spans="2:9" s="168" customFormat="1" ht="16.5" hidden="1" customHeight="1"/>
    <row r="64" spans="2:9" s="168" customFormat="1" ht="16.5" hidden="1" customHeight="1"/>
    <row r="65" spans="1:34" s="168" customFormat="1" ht="16.5" hidden="1" customHeight="1"/>
    <row r="66" spans="1:34" s="168" customFormat="1" ht="16.5" hidden="1" customHeight="1"/>
    <row r="67" spans="1:34" s="168" customFormat="1" ht="16.5" hidden="1" customHeight="1"/>
    <row r="68" spans="1:34" s="168" customFormat="1" ht="16.5" hidden="1" customHeight="1"/>
    <row r="69" spans="1:34" s="168" customFormat="1" ht="16.5" hidden="1" customHeight="1"/>
    <row r="70" spans="1:34" s="168" customFormat="1" ht="19.5" hidden="1" customHeight="1"/>
    <row r="71" spans="1:34" s="8" customFormat="1" ht="1.1499999999999999" hidden="1" customHeight="1">
      <c r="B71" s="169"/>
      <c r="C71" s="74"/>
      <c r="D71" s="74"/>
      <c r="E71" s="74"/>
      <c r="F71" s="74"/>
      <c r="G71" s="74"/>
      <c r="H71" s="170"/>
      <c r="I71" s="2"/>
      <c r="Z71" s="75"/>
      <c r="AA71" s="75"/>
      <c r="AB71" s="75"/>
      <c r="AC71" s="75"/>
      <c r="AD71" s="75"/>
      <c r="AE71" s="75"/>
      <c r="AF71" s="75"/>
      <c r="AG71" s="75"/>
      <c r="AH71" s="75"/>
    </row>
    <row r="72" spans="1:34" s="8" customFormat="1" ht="16.5" hidden="1" customHeight="1">
      <c r="B72" s="129" t="s">
        <v>33</v>
      </c>
      <c r="C72" s="171"/>
      <c r="D72" s="171"/>
      <c r="E72" s="171"/>
      <c r="F72" s="171"/>
      <c r="G72" s="171"/>
      <c r="H72" s="2"/>
      <c r="I72" s="2"/>
      <c r="Z72" s="75"/>
      <c r="AA72" s="75"/>
      <c r="AB72" s="75"/>
      <c r="AC72" s="75"/>
      <c r="AD72" s="75"/>
      <c r="AE72" s="75"/>
      <c r="AF72" s="75"/>
      <c r="AG72" s="75"/>
      <c r="AH72" s="75"/>
    </row>
    <row r="73" spans="1:34" s="8" customFormat="1" ht="16.5" hidden="1" customHeight="1">
      <c r="B73" s="172"/>
      <c r="C73" s="172"/>
      <c r="D73" s="172"/>
      <c r="E73" s="172"/>
      <c r="F73" s="172"/>
      <c r="G73" s="172"/>
      <c r="H73" s="18"/>
      <c r="I73" s="18"/>
      <c r="J73" s="173"/>
      <c r="Z73" s="75"/>
      <c r="AA73" s="75"/>
      <c r="AB73" s="75"/>
      <c r="AC73" s="75"/>
      <c r="AD73" s="75"/>
      <c r="AE73" s="75"/>
      <c r="AF73" s="75"/>
      <c r="AG73" s="75"/>
      <c r="AH73" s="75"/>
    </row>
    <row r="74" spans="1:34" ht="16.5" hidden="1" customHeight="1">
      <c r="A74" s="45"/>
      <c r="B74" s="2"/>
      <c r="C74" s="2"/>
      <c r="D74" s="2"/>
      <c r="E74" s="48"/>
      <c r="F74" s="2"/>
      <c r="G74" s="2"/>
      <c r="H74" s="2"/>
      <c r="I74" s="2"/>
      <c r="M74" s="43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</row>
    <row r="75" spans="1:34" s="8" customFormat="1" ht="16.5" hidden="1" customHeight="1">
      <c r="B75" s="2"/>
      <c r="C75" s="72"/>
      <c r="D75" s="73"/>
      <c r="E75" s="73"/>
      <c r="F75" s="174"/>
      <c r="G75" s="175"/>
      <c r="H75" s="176"/>
      <c r="I75" s="20"/>
      <c r="J75" s="43"/>
    </row>
    <row r="76" spans="1:34" s="8" customFormat="1" ht="16.5" hidden="1" customHeight="1">
      <c r="B76" s="2"/>
      <c r="C76" s="72"/>
      <c r="D76" s="73"/>
      <c r="E76" s="73"/>
      <c r="F76" s="44"/>
      <c r="G76" s="109"/>
      <c r="H76" s="110"/>
      <c r="I76" s="20"/>
      <c r="J76" s="43"/>
    </row>
    <row r="77" spans="1:34" s="8" customFormat="1" ht="16.5" hidden="1" customHeight="1">
      <c r="B77" s="2"/>
      <c r="C77" s="72"/>
      <c r="D77" s="73"/>
      <c r="E77" s="73"/>
      <c r="F77" s="44"/>
      <c r="G77" s="109"/>
      <c r="H77" s="110"/>
      <c r="I77" s="20"/>
      <c r="J77" s="43"/>
    </row>
    <row r="78" spans="1:34" s="8" customFormat="1" ht="16.5" hidden="1" customHeight="1">
      <c r="B78" s="2"/>
      <c r="C78" s="72"/>
      <c r="D78" s="73"/>
      <c r="E78" s="73"/>
      <c r="F78" s="44"/>
      <c r="G78" s="109"/>
      <c r="H78" s="110"/>
      <c r="I78" s="20"/>
      <c r="J78" s="43"/>
    </row>
    <row r="79" spans="1:34" s="8" customFormat="1" ht="16.5" hidden="1" customHeight="1">
      <c r="B79" s="2"/>
      <c r="C79" s="72"/>
      <c r="D79" s="73"/>
      <c r="E79" s="73"/>
      <c r="F79" s="44"/>
      <c r="G79" s="109"/>
      <c r="H79" s="110"/>
      <c r="I79" s="20"/>
      <c r="J79" s="43"/>
    </row>
    <row r="80" spans="1:34" s="8" customFormat="1" ht="16.5" hidden="1" customHeight="1">
      <c r="B80" s="2"/>
      <c r="C80" s="72"/>
      <c r="D80" s="73"/>
      <c r="E80" s="73"/>
      <c r="F80" s="44"/>
      <c r="G80" s="109"/>
      <c r="H80" s="110"/>
      <c r="I80" s="20"/>
      <c r="J80" s="43"/>
    </row>
    <row r="81" spans="1:29" s="8" customFormat="1" ht="16.5" hidden="1" customHeight="1">
      <c r="B81" s="2"/>
      <c r="C81" s="72"/>
      <c r="D81" s="73"/>
      <c r="E81" s="73"/>
      <c r="F81" s="44"/>
      <c r="G81" s="109"/>
      <c r="H81" s="110"/>
      <c r="I81" s="20"/>
      <c r="J81" s="43"/>
    </row>
    <row r="82" spans="1:29" s="8" customFormat="1" ht="16.5" hidden="1" customHeight="1">
      <c r="B82" s="2"/>
      <c r="C82" s="72"/>
      <c r="D82" s="73"/>
      <c r="E82" s="73"/>
      <c r="F82" s="44"/>
      <c r="G82" s="109"/>
      <c r="H82" s="110"/>
      <c r="I82" s="20"/>
      <c r="J82" s="43"/>
    </row>
    <row r="83" spans="1:29" s="8" customFormat="1" ht="16.5" hidden="1" customHeight="1">
      <c r="B83" s="2"/>
      <c r="C83" s="72"/>
      <c r="D83" s="73"/>
      <c r="E83" s="73"/>
      <c r="F83" s="44"/>
      <c r="G83" s="109"/>
      <c r="H83" s="110"/>
      <c r="I83" s="20"/>
      <c r="J83" s="43"/>
    </row>
    <row r="84" spans="1:29" s="8" customFormat="1" ht="16.5" hidden="1" customHeight="1">
      <c r="B84" s="2"/>
      <c r="C84" s="72"/>
      <c r="D84" s="73"/>
      <c r="E84" s="73"/>
      <c r="F84" s="44"/>
      <c r="G84" s="109"/>
      <c r="H84" s="110"/>
      <c r="I84" s="20"/>
      <c r="J84" s="43"/>
    </row>
    <row r="85" spans="1:29" s="8" customFormat="1" ht="16.5" hidden="1" customHeight="1">
      <c r="B85" s="2"/>
      <c r="C85" s="72"/>
      <c r="D85" s="73"/>
      <c r="E85" s="73"/>
      <c r="F85" s="44"/>
      <c r="G85" s="109"/>
      <c r="H85" s="110"/>
      <c r="I85" s="20"/>
      <c r="J85" s="43"/>
    </row>
    <row r="86" spans="1:29" s="8" customFormat="1" ht="16.5" hidden="1" customHeight="1">
      <c r="B86" s="2"/>
      <c r="C86" s="72"/>
      <c r="D86" s="73"/>
      <c r="E86" s="73"/>
      <c r="F86" s="44"/>
      <c r="G86" s="109"/>
      <c r="H86" s="110"/>
      <c r="I86" s="20"/>
      <c r="J86" s="43"/>
    </row>
    <row r="87" spans="1:29" s="8" customFormat="1" ht="16.5" hidden="1" customHeight="1">
      <c r="B87" s="2"/>
      <c r="C87" s="72"/>
      <c r="D87" s="73"/>
      <c r="E87" s="73"/>
      <c r="F87" s="44"/>
      <c r="G87" s="109"/>
      <c r="H87" s="110"/>
      <c r="I87" s="20"/>
      <c r="J87" s="43"/>
    </row>
    <row r="88" spans="1:29" s="8" customFormat="1" ht="16.5" hidden="1" customHeight="1">
      <c r="B88" s="2"/>
      <c r="C88" s="72"/>
      <c r="D88" s="73"/>
      <c r="E88" s="73"/>
      <c r="F88" s="44"/>
      <c r="G88" s="109"/>
      <c r="H88" s="110"/>
      <c r="I88" s="20"/>
      <c r="J88" s="43"/>
    </row>
    <row r="89" spans="1:29" s="8" customFormat="1" ht="16.5" hidden="1" customHeight="1">
      <c r="B89" s="2"/>
      <c r="C89" s="72"/>
      <c r="D89" s="73"/>
      <c r="E89" s="73"/>
      <c r="F89" s="44"/>
      <c r="G89" s="109"/>
      <c r="H89" s="110"/>
      <c r="I89" s="20"/>
      <c r="J89" s="43"/>
    </row>
    <row r="90" spans="1:29" s="8" customFormat="1" ht="16.5" hidden="1" customHeight="1">
      <c r="B90" s="2"/>
      <c r="C90" s="72"/>
      <c r="D90" s="73"/>
      <c r="E90" s="73"/>
      <c r="F90" s="44"/>
      <c r="G90" s="109"/>
      <c r="H90" s="110"/>
      <c r="I90" s="20"/>
      <c r="J90" s="43"/>
    </row>
    <row r="91" spans="1:29" s="8" customFormat="1" ht="16.5" hidden="1" customHeight="1">
      <c r="B91" s="2"/>
      <c r="C91" s="72"/>
      <c r="D91" s="73"/>
      <c r="E91" s="73"/>
      <c r="F91" s="44"/>
      <c r="G91" s="109"/>
      <c r="H91" s="110"/>
      <c r="I91" s="20"/>
      <c r="J91" s="43"/>
    </row>
    <row r="92" spans="1:29" s="8" customFormat="1" ht="16.5" hidden="1" customHeight="1">
      <c r="B92" s="2"/>
      <c r="C92" s="72"/>
      <c r="D92" s="73"/>
      <c r="E92" s="73"/>
      <c r="F92" s="44"/>
      <c r="G92" s="109"/>
      <c r="H92" s="110"/>
      <c r="I92" s="20"/>
      <c r="J92" s="43"/>
    </row>
    <row r="93" spans="1:29" s="8" customFormat="1" ht="16.899999999999999" hidden="1" customHeight="1">
      <c r="B93" s="2"/>
      <c r="C93" s="72"/>
      <c r="D93" s="73"/>
      <c r="E93" s="73"/>
      <c r="F93" s="44"/>
      <c r="G93" s="109"/>
      <c r="H93" s="110"/>
      <c r="I93" s="20"/>
      <c r="J93" s="43"/>
    </row>
    <row r="94" spans="1:29" hidden="1">
      <c r="A94" s="45"/>
      <c r="B94" s="2"/>
      <c r="C94" s="2"/>
      <c r="D94" s="2"/>
      <c r="E94" s="48"/>
      <c r="F94" s="2"/>
      <c r="G94" s="2"/>
      <c r="H94" s="2"/>
      <c r="I94" s="2"/>
    </row>
    <row r="95" spans="1:29" ht="19.5" hidden="1">
      <c r="A95" s="70"/>
      <c r="B95" s="111" t="s">
        <v>34</v>
      </c>
      <c r="C95" s="70"/>
      <c r="D95" s="70"/>
      <c r="E95" s="70"/>
      <c r="F95" s="70"/>
      <c r="G95" s="70"/>
      <c r="H95" s="70"/>
      <c r="I95" s="70"/>
      <c r="J95" s="70"/>
      <c r="K95" s="70"/>
      <c r="L95" s="70"/>
      <c r="M95" s="70"/>
      <c r="N95" s="70"/>
      <c r="O95" s="70"/>
      <c r="P95" s="70"/>
      <c r="Q95" s="70"/>
      <c r="R95" s="70"/>
      <c r="S95" s="70"/>
      <c r="T95" s="70"/>
      <c r="U95" s="70"/>
      <c r="V95" s="70"/>
      <c r="W95" s="70"/>
      <c r="X95" s="70"/>
      <c r="Y95" s="70"/>
      <c r="Z95" s="70"/>
      <c r="AA95" s="70"/>
      <c r="AB95" s="70"/>
      <c r="AC95" s="70"/>
    </row>
    <row r="96" spans="1:29" ht="17.25" hidden="1">
      <c r="B96" s="129" t="s">
        <v>35</v>
      </c>
      <c r="C96" s="2"/>
      <c r="D96" s="2"/>
      <c r="E96" s="2"/>
      <c r="F96" s="2"/>
      <c r="G96" s="2"/>
      <c r="H96" s="2"/>
      <c r="I96" s="2"/>
    </row>
    <row r="97" spans="1:24" ht="15" hidden="1">
      <c r="B97" s="130" t="s">
        <v>36</v>
      </c>
      <c r="C97" s="2"/>
      <c r="D97" s="2"/>
      <c r="E97" s="2"/>
      <c r="F97" s="2"/>
      <c r="G97" s="2"/>
      <c r="H97" s="2"/>
      <c r="I97" s="2"/>
    </row>
    <row r="98" spans="1:24" ht="15" hidden="1">
      <c r="B98" s="130"/>
      <c r="C98" s="2"/>
      <c r="D98" s="2"/>
      <c r="E98" s="2"/>
      <c r="F98" s="2"/>
      <c r="G98" s="2"/>
      <c r="H98" s="2"/>
      <c r="I98" s="2"/>
    </row>
    <row r="99" spans="1:24" ht="15" hidden="1">
      <c r="A99" s="47"/>
      <c r="B99" s="51" t="s">
        <v>37</v>
      </c>
      <c r="C99" s="131"/>
      <c r="D99" s="52"/>
      <c r="E99" s="52"/>
      <c r="F99" s="50" t="s">
        <v>38</v>
      </c>
      <c r="G99" s="49"/>
      <c r="H99" s="49"/>
      <c r="I99" s="49"/>
      <c r="J99" s="47"/>
      <c r="K99" s="47"/>
      <c r="L99" s="47"/>
      <c r="M99" s="47"/>
    </row>
    <row r="100" spans="1:24" ht="15" hidden="1">
      <c r="B100" s="51" t="s">
        <v>39</v>
      </c>
      <c r="C100" s="131"/>
      <c r="D100" s="52"/>
      <c r="E100" s="52"/>
      <c r="F100" s="50" t="str">
        <f ca="1">IF(LEFT(J13,5)="ERROR",NA(),IF(ISNUMBER(MATCH($H$13,'Climate zones'!$A:$A,0)),INDEX('Climate zones'!$A$1:$D$4292,MATCH($H$13,'Climate zones'!$A$1:$A$4292,0),4),INDEX('Climate zones'!$B$1:$D$4292,MATCH($H$12,'Climate zones'!$B$1:$B$4292,0),3)))</f>
        <v>Climate zone</v>
      </c>
      <c r="G100" s="49"/>
      <c r="H100" s="49"/>
      <c r="I100" s="49"/>
      <c r="J100" s="47"/>
      <c r="K100" s="47"/>
      <c r="L100" s="47"/>
      <c r="M100" s="47"/>
    </row>
    <row r="101" spans="1:24" ht="15" hidden="1">
      <c r="B101" s="51" t="s">
        <v>40</v>
      </c>
      <c r="C101" s="131"/>
      <c r="D101" s="52"/>
      <c r="E101" s="52"/>
      <c r="F101" s="50" t="e">
        <f ca="1">INDEX('CDD&amp;HDD'!$B$2:$B$19,MATCH($F$100,'CDD&amp;HDD'!$A$2:$A$19,0))</f>
        <v>#N/A</v>
      </c>
      <c r="G101" s="49"/>
      <c r="H101" s="49"/>
      <c r="I101" s="49"/>
      <c r="J101" s="47"/>
      <c r="K101" s="47"/>
      <c r="L101" s="47"/>
      <c r="M101" s="47"/>
    </row>
    <row r="102" spans="1:24" ht="15" hidden="1">
      <c r="A102" s="47"/>
      <c r="B102" s="51" t="s">
        <v>41</v>
      </c>
      <c r="C102" s="131"/>
      <c r="D102" s="52"/>
      <c r="E102" s="52"/>
      <c r="F102" s="50" t="e">
        <f ca="1">INDEX('CDD&amp;HDD'!$C$2:$C$19,MATCH($F$100,'CDD&amp;HDD'!$A$2:$A$19,0))</f>
        <v>#N/A</v>
      </c>
      <c r="G102" s="49"/>
      <c r="H102" s="49"/>
      <c r="I102" s="49"/>
      <c r="J102" s="47"/>
      <c r="K102" s="47"/>
      <c r="L102" s="47"/>
      <c r="M102" s="47"/>
    </row>
    <row r="103" spans="1:24" ht="15" hidden="1">
      <c r="A103" s="47"/>
      <c r="B103" s="51" t="s">
        <v>42</v>
      </c>
      <c r="C103" s="131"/>
      <c r="D103" s="52"/>
      <c r="E103" s="52"/>
      <c r="F103" s="50" t="b">
        <f>IF($H$15&lt;15000, TRUE,FALSE)</f>
        <v>1</v>
      </c>
      <c r="G103" s="49"/>
      <c r="H103" s="49"/>
      <c r="I103" s="49"/>
      <c r="J103" s="47"/>
      <c r="K103" s="47"/>
      <c r="L103" s="47"/>
      <c r="M103" s="47"/>
    </row>
    <row r="104" spans="1:24" ht="15" hidden="1">
      <c r="A104" s="47"/>
      <c r="B104" s="51" t="s">
        <v>43</v>
      </c>
      <c r="C104" s="131"/>
      <c r="D104" s="52"/>
      <c r="E104" s="52"/>
      <c r="F104" s="50" t="e">
        <f>IF(H14="&lt;Select&gt;",NA(),IF($H$14="Multi Storey", 1, 0 ))</f>
        <v>#N/A</v>
      </c>
      <c r="G104" s="49"/>
      <c r="H104" s="49"/>
      <c r="I104" s="49"/>
      <c r="J104" s="47"/>
      <c r="K104" s="47"/>
      <c r="L104" s="47"/>
      <c r="M104" s="47"/>
    </row>
    <row r="105" spans="1:24" ht="15" hidden="1">
      <c r="A105" s="47"/>
      <c r="B105" s="56"/>
      <c r="C105" s="57"/>
      <c r="D105" s="58"/>
      <c r="E105" s="58"/>
      <c r="F105" s="50"/>
      <c r="G105" s="49"/>
      <c r="H105" s="49"/>
      <c r="I105" s="49"/>
      <c r="J105" s="47"/>
      <c r="K105" s="47"/>
      <c r="L105" s="47"/>
      <c r="M105" s="47"/>
    </row>
    <row r="106" spans="1:24" ht="15" hidden="1">
      <c r="A106" s="47"/>
      <c r="B106" s="130"/>
      <c r="C106" s="57"/>
      <c r="D106" s="58"/>
      <c r="E106" s="58"/>
      <c r="F106" s="137" t="s">
        <v>38</v>
      </c>
      <c r="H106" s="49"/>
      <c r="I106" s="130"/>
      <c r="J106" s="57"/>
      <c r="K106" s="58"/>
      <c r="L106" s="58"/>
      <c r="M106" s="50"/>
      <c r="O106" s="130"/>
      <c r="P106" s="57"/>
      <c r="Q106" s="58"/>
      <c r="R106" s="58"/>
      <c r="S106" s="177"/>
      <c r="T106" s="130"/>
      <c r="U106" s="57"/>
      <c r="V106" s="58"/>
      <c r="W106" s="58"/>
      <c r="X106" s="177"/>
    </row>
    <row r="107" spans="1:24" ht="15" hidden="1">
      <c r="A107" s="47"/>
      <c r="B107" s="67" t="s">
        <v>44</v>
      </c>
      <c r="C107" s="68"/>
      <c r="D107" s="69"/>
      <c r="E107" s="69"/>
      <c r="F107" s="50">
        <f>INDEX(SGEx!$B$8:$B$16,MATCH($F$99,SGEx!$A$8:$A$16,0))</f>
        <v>0.132629</v>
      </c>
      <c r="H107" s="49"/>
      <c r="I107" s="178"/>
      <c r="J107" s="179"/>
      <c r="K107" s="180"/>
      <c r="L107" s="180"/>
      <c r="M107" s="50"/>
      <c r="O107" s="178"/>
      <c r="P107" s="179"/>
      <c r="Q107" s="180"/>
      <c r="R107" s="180"/>
      <c r="S107" s="50"/>
      <c r="T107" s="178"/>
      <c r="U107" s="179"/>
      <c r="V107" s="180"/>
      <c r="W107" s="180"/>
      <c r="X107" s="50"/>
    </row>
    <row r="108" spans="1:24" ht="15" hidden="1">
      <c r="A108" s="47"/>
      <c r="B108" s="67" t="s">
        <v>45</v>
      </c>
      <c r="C108" s="68"/>
      <c r="D108" s="69"/>
      <c r="E108" s="69"/>
      <c r="F108" s="50">
        <f>INDEX(SGEx!$C$8:$C$16,MATCH($F$99,SGEx!$A$8:$A$16,0))</f>
        <v>5.7211111111111108E-2</v>
      </c>
      <c r="H108" s="49"/>
      <c r="I108" s="178"/>
      <c r="J108" s="179"/>
      <c r="K108" s="180"/>
      <c r="L108" s="180"/>
      <c r="M108" s="50"/>
      <c r="O108" s="178"/>
      <c r="P108" s="179"/>
      <c r="Q108" s="180"/>
      <c r="R108" s="180"/>
      <c r="S108" s="50"/>
      <c r="T108" s="178"/>
      <c r="U108" s="179"/>
      <c r="V108" s="180"/>
      <c r="W108" s="180"/>
      <c r="X108" s="50"/>
    </row>
    <row r="109" spans="1:24" ht="15" hidden="1">
      <c r="A109" s="47"/>
      <c r="B109" s="67" t="s">
        <v>46</v>
      </c>
      <c r="C109" s="68"/>
      <c r="D109" s="69"/>
      <c r="E109" s="69"/>
      <c r="F109" s="50">
        <f>INDEX(SGEx!$F$8:$F$16,MATCH($F$99,SGEx!$A$8:$A$16,0))</f>
        <v>6.1836734999999997E-2</v>
      </c>
      <c r="H109" s="49"/>
      <c r="I109" s="178"/>
      <c r="J109" s="179"/>
      <c r="K109" s="180"/>
      <c r="L109" s="180"/>
      <c r="M109" s="50"/>
      <c r="O109" s="178"/>
      <c r="P109" s="179"/>
      <c r="Q109" s="180"/>
      <c r="R109" s="180"/>
      <c r="S109" s="50"/>
      <c r="T109" s="178"/>
      <c r="U109" s="179"/>
      <c r="V109" s="180"/>
      <c r="W109" s="180"/>
      <c r="X109" s="50"/>
    </row>
    <row r="110" spans="1:24" ht="15" hidden="1">
      <c r="A110" s="47"/>
      <c r="B110" s="67" t="s">
        <v>47</v>
      </c>
      <c r="C110" s="68"/>
      <c r="D110" s="69"/>
      <c r="E110" s="69"/>
      <c r="F110" s="50">
        <f>INDEX(SGEx!$D$8:$D$16,MATCH($F$99,SGEx!$A$8:$A$16,0))</f>
        <v>2.88</v>
      </c>
      <c r="H110" s="49"/>
      <c r="I110" s="178"/>
      <c r="J110" s="179"/>
      <c r="K110" s="180"/>
      <c r="L110" s="180"/>
      <c r="M110" s="50"/>
      <c r="O110" s="178"/>
      <c r="P110" s="179"/>
      <c r="Q110" s="180"/>
      <c r="R110" s="180"/>
      <c r="S110" s="50"/>
      <c r="T110" s="178"/>
      <c r="U110" s="179"/>
      <c r="V110" s="180"/>
      <c r="W110" s="180"/>
      <c r="X110" s="50"/>
    </row>
    <row r="111" spans="1:24" ht="15" hidden="1">
      <c r="A111" s="47"/>
      <c r="B111" s="53" t="s">
        <v>48</v>
      </c>
      <c r="C111" s="54"/>
      <c r="D111" s="55"/>
      <c r="E111" s="55"/>
      <c r="F111" s="50" t="e">
        <f ca="1">(0.116*$F$101*$H$16*$H$19*F108)/($H$15*60)</f>
        <v>#N/A</v>
      </c>
      <c r="H111" s="49"/>
      <c r="I111" s="181"/>
      <c r="J111" s="182"/>
      <c r="K111" s="183"/>
      <c r="L111" s="183"/>
      <c r="M111" s="50"/>
      <c r="O111" s="181"/>
      <c r="P111" s="182"/>
      <c r="Q111" s="183"/>
      <c r="R111" s="183"/>
      <c r="S111" s="50"/>
      <c r="T111" s="181"/>
      <c r="U111" s="182"/>
      <c r="V111" s="183"/>
      <c r="W111" s="183"/>
      <c r="X111" s="50"/>
    </row>
    <row r="112" spans="1:24" ht="15" hidden="1">
      <c r="A112" s="47"/>
      <c r="B112" s="53" t="s">
        <v>49</v>
      </c>
      <c r="C112" s="54"/>
      <c r="D112" s="55"/>
      <c r="E112" s="55"/>
      <c r="F112" s="50" t="e">
        <f>23.45*$F$104</f>
        <v>#N/A</v>
      </c>
      <c r="H112" s="47"/>
      <c r="I112" s="181"/>
      <c r="J112" s="182"/>
      <c r="K112" s="183"/>
      <c r="L112" s="183"/>
      <c r="M112" s="50"/>
      <c r="O112" s="181"/>
      <c r="P112" s="182"/>
      <c r="Q112" s="183"/>
      <c r="R112" s="183"/>
      <c r="S112" s="50"/>
      <c r="T112" s="181"/>
      <c r="U112" s="182"/>
      <c r="V112" s="183"/>
      <c r="W112" s="183"/>
      <c r="X112" s="50"/>
    </row>
    <row r="113" spans="1:24" ht="15" hidden="1">
      <c r="A113" s="47"/>
      <c r="B113" s="53" t="s">
        <v>50</v>
      </c>
      <c r="C113" s="54"/>
      <c r="D113" s="55"/>
      <c r="E113" s="55"/>
      <c r="F113" s="50" t="e">
        <f ca="1">(0.101*$F$102*$H$16*$H$19)/($H$15*60)</f>
        <v>#N/A</v>
      </c>
      <c r="H113" s="47"/>
      <c r="I113" s="181"/>
      <c r="J113" s="182"/>
      <c r="K113" s="183"/>
      <c r="L113" s="183"/>
      <c r="M113" s="50"/>
      <c r="O113" s="181"/>
      <c r="P113" s="182"/>
      <c r="Q113" s="183"/>
      <c r="R113" s="183"/>
      <c r="S113" s="50"/>
      <c r="T113" s="181"/>
      <c r="U113" s="182"/>
      <c r="V113" s="183"/>
      <c r="W113" s="183"/>
      <c r="X113" s="50"/>
    </row>
    <row r="114" spans="1:24" ht="15" hidden="1">
      <c r="A114" s="47"/>
      <c r="B114" s="53" t="s">
        <v>51</v>
      </c>
      <c r="C114" s="54"/>
      <c r="D114" s="55"/>
      <c r="E114" s="55"/>
      <c r="F114" s="50">
        <f>(0.000438*$H$15*$H$18)/357.2</f>
        <v>0</v>
      </c>
      <c r="H114" s="47"/>
      <c r="I114" s="181"/>
      <c r="J114" s="182"/>
      <c r="K114" s="183"/>
      <c r="L114" s="183"/>
      <c r="M114" s="50"/>
      <c r="O114" s="181"/>
      <c r="P114" s="182"/>
      <c r="Q114" s="183"/>
      <c r="R114" s="183"/>
      <c r="S114" s="50"/>
      <c r="T114" s="181"/>
      <c r="U114" s="182"/>
      <c r="V114" s="183"/>
      <c r="W114" s="183"/>
      <c r="X114" s="50"/>
    </row>
    <row r="115" spans="1:24" ht="15" hidden="1">
      <c r="A115" s="47"/>
      <c r="B115" s="53" t="s">
        <v>52</v>
      </c>
      <c r="C115" s="54"/>
      <c r="D115" s="55"/>
      <c r="E115" s="55"/>
      <c r="F115" s="50" t="e">
        <f>(944*$H$20)/$H$15</f>
        <v>#DIV/0!</v>
      </c>
      <c r="H115" s="47"/>
      <c r="I115" s="181"/>
      <c r="J115" s="182"/>
      <c r="K115" s="183"/>
      <c r="L115" s="183"/>
      <c r="M115" s="50"/>
      <c r="O115" s="181"/>
      <c r="P115" s="182"/>
      <c r="Q115" s="183"/>
      <c r="R115" s="183"/>
      <c r="S115" s="50"/>
      <c r="T115" s="181"/>
      <c r="U115" s="182"/>
      <c r="V115" s="183"/>
      <c r="W115" s="183"/>
      <c r="X115" s="50"/>
    </row>
    <row r="116" spans="1:24" ht="15" hidden="1">
      <c r="A116" s="47"/>
      <c r="B116" s="53" t="s">
        <v>53</v>
      </c>
      <c r="C116" s="54"/>
      <c r="D116" s="55"/>
      <c r="E116" s="55"/>
      <c r="F116" s="50" t="e">
        <f>(204*$H$21)/$H$15</f>
        <v>#DIV/0!</v>
      </c>
      <c r="H116" s="47"/>
      <c r="I116" s="181"/>
      <c r="J116" s="182"/>
      <c r="K116" s="183"/>
      <c r="L116" s="183"/>
      <c r="M116" s="50"/>
      <c r="O116" s="181"/>
      <c r="P116" s="182"/>
      <c r="Q116" s="183"/>
      <c r="R116" s="183"/>
      <c r="S116" s="50"/>
      <c r="T116" s="181"/>
      <c r="U116" s="182"/>
      <c r="V116" s="183"/>
      <c r="W116" s="183"/>
      <c r="X116" s="50"/>
    </row>
    <row r="117" spans="1:24" ht="15" hidden="1">
      <c r="A117" s="47"/>
      <c r="B117" s="53" t="s">
        <v>54</v>
      </c>
      <c r="C117" s="54"/>
      <c r="D117" s="55"/>
      <c r="E117" s="55"/>
      <c r="F117" s="50" t="e">
        <f ca="1">(31.03+F112+F113+F114+F115+F116)*F107</f>
        <v>#N/A</v>
      </c>
      <c r="H117" s="47"/>
      <c r="I117" s="181"/>
      <c r="J117" s="182"/>
      <c r="K117" s="183"/>
      <c r="L117" s="183"/>
      <c r="M117" s="50"/>
      <c r="O117" s="181"/>
      <c r="P117" s="182"/>
      <c r="Q117" s="183"/>
      <c r="R117" s="183"/>
      <c r="S117" s="50"/>
      <c r="T117" s="181"/>
      <c r="U117" s="182"/>
      <c r="V117" s="183"/>
      <c r="W117" s="183"/>
      <c r="X117" s="50"/>
    </row>
    <row r="118" spans="1:24" ht="15" hidden="1">
      <c r="A118" s="47"/>
      <c r="B118" s="53" t="s">
        <v>55</v>
      </c>
      <c r="C118" s="54"/>
      <c r="D118" s="55"/>
      <c r="E118" s="55"/>
      <c r="F118" s="50" t="e">
        <f ca="1">F111+F117</f>
        <v>#N/A</v>
      </c>
      <c r="H118" s="47"/>
      <c r="I118" s="181"/>
      <c r="J118" s="182"/>
      <c r="K118" s="183"/>
      <c r="L118" s="183"/>
      <c r="M118" s="50"/>
      <c r="O118" s="181"/>
      <c r="P118" s="182"/>
      <c r="Q118" s="183"/>
      <c r="R118" s="183"/>
      <c r="S118" s="50"/>
      <c r="T118" s="181"/>
      <c r="U118" s="182"/>
      <c r="V118" s="183"/>
      <c r="W118" s="183"/>
      <c r="X118" s="50"/>
    </row>
    <row r="119" spans="1:24" ht="15" hidden="1">
      <c r="A119" s="47"/>
      <c r="B119" s="53" t="s">
        <v>56</v>
      </c>
      <c r="C119" s="54"/>
      <c r="D119" s="55"/>
      <c r="E119" s="55"/>
      <c r="F119" s="50">
        <f>0.105*$H$19/60.25</f>
        <v>0</v>
      </c>
      <c r="H119" s="47"/>
      <c r="I119" s="181"/>
      <c r="J119" s="182"/>
      <c r="K119" s="183"/>
      <c r="L119" s="183"/>
      <c r="M119" s="50"/>
      <c r="O119" s="181"/>
      <c r="P119" s="182"/>
      <c r="Q119" s="183"/>
      <c r="R119" s="183"/>
      <c r="S119" s="50"/>
      <c r="T119" s="181"/>
      <c r="U119" s="182"/>
      <c r="V119" s="183"/>
      <c r="W119" s="183"/>
      <c r="X119" s="50"/>
    </row>
    <row r="120" spans="1:24" ht="15" hidden="1">
      <c r="A120" s="47"/>
      <c r="B120" s="53" t="s">
        <v>57</v>
      </c>
      <c r="C120" s="54"/>
      <c r="D120" s="55"/>
      <c r="E120" s="55"/>
      <c r="F120" s="50">
        <f>35.54*$H$18/359.56</f>
        <v>0</v>
      </c>
      <c r="H120" s="47"/>
      <c r="I120" s="181"/>
      <c r="J120" s="182"/>
      <c r="K120" s="183"/>
      <c r="L120" s="183"/>
      <c r="M120" s="50"/>
      <c r="O120" s="181"/>
      <c r="P120" s="182"/>
      <c r="Q120" s="183"/>
      <c r="R120" s="183"/>
      <c r="S120" s="50"/>
      <c r="T120" s="181"/>
      <c r="U120" s="182"/>
      <c r="V120" s="183"/>
      <c r="W120" s="183"/>
      <c r="X120" s="50"/>
    </row>
    <row r="121" spans="1:24" ht="15" hidden="1">
      <c r="A121" s="47"/>
      <c r="B121" s="53" t="s">
        <v>58</v>
      </c>
      <c r="C121" s="54"/>
      <c r="D121" s="55"/>
      <c r="E121" s="55"/>
      <c r="F121" s="50" t="e">
        <f>64.08*$F$104</f>
        <v>#N/A</v>
      </c>
      <c r="H121" s="47"/>
      <c r="I121" s="181"/>
      <c r="J121" s="182"/>
      <c r="K121" s="183"/>
      <c r="L121" s="183"/>
      <c r="M121" s="50"/>
      <c r="O121" s="181"/>
      <c r="P121" s="182"/>
      <c r="Q121" s="183"/>
      <c r="R121" s="183"/>
      <c r="S121" s="50"/>
      <c r="T121" s="181"/>
      <c r="U121" s="182"/>
      <c r="V121" s="183"/>
      <c r="W121" s="183"/>
      <c r="X121" s="50"/>
    </row>
    <row r="122" spans="1:24" ht="15" hidden="1">
      <c r="A122" s="47"/>
      <c r="B122" s="53" t="s">
        <v>59</v>
      </c>
      <c r="C122" s="54"/>
      <c r="D122" s="55"/>
      <c r="E122" s="55"/>
      <c r="F122" s="50" t="e">
        <f>7.9*$H$16/$H$15</f>
        <v>#DIV/0!</v>
      </c>
      <c r="H122" s="47"/>
      <c r="I122" s="181"/>
      <c r="J122" s="182"/>
      <c r="K122" s="183"/>
      <c r="L122" s="183"/>
      <c r="M122" s="50"/>
      <c r="O122" s="181"/>
      <c r="P122" s="182"/>
      <c r="Q122" s="183"/>
      <c r="R122" s="183"/>
      <c r="S122" s="50"/>
      <c r="T122" s="181"/>
      <c r="U122" s="182"/>
      <c r="V122" s="183"/>
      <c r="W122" s="183"/>
      <c r="X122" s="50"/>
    </row>
    <row r="123" spans="1:24" ht="15" hidden="1">
      <c r="A123" s="47"/>
      <c r="B123" s="53" t="s">
        <v>60</v>
      </c>
      <c r="C123" s="54"/>
      <c r="D123" s="55"/>
      <c r="E123" s="55"/>
      <c r="F123" s="50" t="e">
        <f>150.52*$H$20/$H$15</f>
        <v>#DIV/0!</v>
      </c>
      <c r="H123" s="47"/>
      <c r="I123" s="181"/>
      <c r="J123" s="182"/>
      <c r="K123" s="183"/>
      <c r="L123" s="183"/>
      <c r="M123" s="50"/>
      <c r="O123" s="181"/>
      <c r="P123" s="182"/>
      <c r="Q123" s="183"/>
      <c r="R123" s="183"/>
      <c r="S123" s="50"/>
      <c r="T123" s="181"/>
      <c r="U123" s="182"/>
      <c r="V123" s="183"/>
      <c r="W123" s="183"/>
      <c r="X123" s="50"/>
    </row>
    <row r="124" spans="1:24" ht="15" hidden="1">
      <c r="A124" s="47"/>
      <c r="B124" s="53" t="s">
        <v>61</v>
      </c>
      <c r="C124" s="54"/>
      <c r="D124" s="55"/>
      <c r="E124" s="55"/>
      <c r="F124" s="50" t="e">
        <f>100.35*$H$21/$H$15</f>
        <v>#DIV/0!</v>
      </c>
      <c r="H124" s="47"/>
      <c r="I124" s="181"/>
      <c r="J124" s="182"/>
      <c r="K124" s="183"/>
      <c r="L124" s="183"/>
      <c r="M124" s="50"/>
      <c r="O124" s="181"/>
      <c r="P124" s="182"/>
      <c r="Q124" s="183"/>
      <c r="R124" s="183"/>
      <c r="S124" s="50"/>
      <c r="T124" s="181"/>
      <c r="U124" s="182"/>
      <c r="V124" s="183"/>
      <c r="W124" s="183"/>
      <c r="X124" s="50"/>
    </row>
    <row r="125" spans="1:24" ht="15" hidden="1">
      <c r="A125" s="47"/>
      <c r="B125" s="53" t="s">
        <v>62</v>
      </c>
      <c r="C125" s="54"/>
      <c r="D125" s="55"/>
      <c r="E125" s="55"/>
      <c r="F125" s="50" t="e">
        <f>420.87*$H$22/$H$15</f>
        <v>#DIV/0!</v>
      </c>
      <c r="H125" s="47"/>
      <c r="I125" s="181"/>
      <c r="J125" s="182"/>
      <c r="K125" s="183"/>
      <c r="L125" s="183"/>
      <c r="M125" s="50"/>
      <c r="O125" s="181"/>
      <c r="P125" s="182"/>
      <c r="Q125" s="183"/>
      <c r="R125" s="183"/>
      <c r="S125" s="50"/>
      <c r="T125" s="181"/>
      <c r="U125" s="182"/>
      <c r="V125" s="183"/>
      <c r="W125" s="183"/>
      <c r="X125" s="50"/>
    </row>
    <row r="126" spans="1:24" ht="15" hidden="1">
      <c r="A126" s="47"/>
      <c r="B126" s="53" t="s">
        <v>63</v>
      </c>
      <c r="C126" s="54"/>
      <c r="D126" s="55"/>
      <c r="E126" s="55"/>
      <c r="F126" s="50" t="e">
        <f>1868.87*$H$17/$H$15</f>
        <v>#DIV/0!</v>
      </c>
      <c r="H126" s="47"/>
      <c r="I126" s="181"/>
      <c r="J126" s="182"/>
      <c r="K126" s="183"/>
      <c r="L126" s="183"/>
      <c r="M126" s="50"/>
      <c r="O126" s="181"/>
      <c r="P126" s="182"/>
      <c r="Q126" s="183"/>
      <c r="R126" s="183"/>
      <c r="S126" s="50"/>
      <c r="T126" s="181"/>
      <c r="U126" s="182"/>
      <c r="V126" s="183"/>
      <c r="W126" s="183"/>
      <c r="X126" s="50"/>
    </row>
    <row r="127" spans="1:24" ht="15" hidden="1">
      <c r="A127" s="47"/>
      <c r="B127" s="53" t="s">
        <v>64</v>
      </c>
      <c r="C127" s="54"/>
      <c r="D127" s="55"/>
      <c r="E127" s="55"/>
      <c r="F127" s="50" t="e">
        <f>(0.5+F119+F120+F121+F122+F123+F124+F125+F126)*F107</f>
        <v>#N/A</v>
      </c>
      <c r="H127" s="47"/>
      <c r="I127" s="181"/>
      <c r="J127" s="182"/>
      <c r="K127" s="183"/>
      <c r="L127" s="183"/>
      <c r="M127" s="50"/>
      <c r="O127" s="181"/>
      <c r="P127" s="182"/>
      <c r="Q127" s="183"/>
      <c r="R127" s="183"/>
      <c r="S127" s="50"/>
      <c r="T127" s="181"/>
      <c r="U127" s="182"/>
      <c r="V127" s="183"/>
      <c r="W127" s="183"/>
      <c r="X127" s="50"/>
    </row>
    <row r="128" spans="1:24" ht="15" hidden="1">
      <c r="A128" s="47"/>
      <c r="B128" s="53" t="s">
        <v>65</v>
      </c>
      <c r="C128" s="54"/>
      <c r="D128" s="55"/>
      <c r="E128" s="55"/>
      <c r="F128" s="50" t="e">
        <f>($H$24*F107+($H$25)*F108+($H$26*25.7*F109)+$H$27*F110)/$H$15</f>
        <v>#DIV/0!</v>
      </c>
      <c r="H128" s="47"/>
      <c r="I128" s="181"/>
      <c r="J128" s="182"/>
      <c r="K128" s="183"/>
      <c r="L128" s="183"/>
      <c r="M128" s="150"/>
      <c r="O128" s="181"/>
      <c r="P128" s="182"/>
      <c r="Q128" s="183"/>
      <c r="R128" s="183"/>
      <c r="S128" s="150"/>
      <c r="T128" s="181"/>
      <c r="U128" s="182"/>
      <c r="V128" s="183"/>
      <c r="W128" s="183"/>
      <c r="X128" s="150"/>
    </row>
    <row r="129" spans="1:25" ht="15" hidden="1">
      <c r="A129" s="47"/>
      <c r="B129" s="132" t="s">
        <v>66</v>
      </c>
      <c r="C129" s="54"/>
      <c r="D129" s="55"/>
      <c r="E129" s="55"/>
      <c r="F129" s="50" t="e">
        <f ca="1">F128/F118*100</f>
        <v>#DIV/0!</v>
      </c>
      <c r="H129" s="47"/>
      <c r="I129" s="184"/>
      <c r="J129" s="182"/>
      <c r="K129" s="183"/>
      <c r="L129" s="183"/>
      <c r="M129" s="50"/>
      <c r="O129" s="184"/>
      <c r="P129" s="182"/>
      <c r="Q129" s="183"/>
      <c r="R129" s="183"/>
      <c r="S129" s="50"/>
      <c r="T129" s="184"/>
      <c r="U129" s="182"/>
      <c r="V129" s="183"/>
      <c r="W129" s="183"/>
      <c r="X129" s="50"/>
    </row>
    <row r="130" spans="1:25" ht="15" hidden="1">
      <c r="A130" s="47"/>
      <c r="B130" s="53" t="s">
        <v>67</v>
      </c>
      <c r="C130" s="54"/>
      <c r="D130" s="55"/>
      <c r="E130" s="55"/>
      <c r="F130" s="50" t="e">
        <f>F128/F127*100</f>
        <v>#DIV/0!</v>
      </c>
      <c r="H130" s="47"/>
      <c r="I130" s="181"/>
      <c r="J130" s="182"/>
      <c r="K130" s="183"/>
      <c r="L130" s="183"/>
      <c r="M130" s="50"/>
      <c r="O130" s="181"/>
      <c r="P130" s="182"/>
      <c r="Q130" s="183"/>
      <c r="R130" s="183"/>
      <c r="S130" s="50"/>
      <c r="T130" s="181"/>
      <c r="U130" s="182"/>
      <c r="V130" s="183"/>
      <c r="W130" s="183"/>
      <c r="X130" s="50"/>
    </row>
    <row r="131" spans="1:25" ht="15" hidden="1">
      <c r="A131" s="47"/>
      <c r="B131" s="53" t="s">
        <v>68</v>
      </c>
      <c r="C131" s="54"/>
      <c r="D131" s="55"/>
      <c r="E131" s="55"/>
      <c r="F131" s="196" t="e">
        <f>MAX(0, IF(F103=TRUE,(F130*(-6/159)+7),(F129*(-6/159)+7)))</f>
        <v>#DIV/0!</v>
      </c>
      <c r="H131" s="47"/>
      <c r="I131" s="181"/>
      <c r="J131" s="182"/>
      <c r="K131" s="183"/>
      <c r="L131" s="183"/>
      <c r="M131" s="50"/>
      <c r="O131" s="181"/>
      <c r="P131" s="182"/>
      <c r="Q131" s="183"/>
      <c r="R131" s="183"/>
      <c r="S131" s="50"/>
      <c r="T131" s="181"/>
      <c r="U131" s="182"/>
      <c r="V131" s="183"/>
      <c r="W131" s="183"/>
      <c r="X131" s="50"/>
    </row>
    <row r="132" spans="1:25" ht="15" hidden="1">
      <c r="A132" s="47"/>
      <c r="B132" s="53" t="s">
        <v>69</v>
      </c>
      <c r="C132" s="54"/>
      <c r="D132" s="55"/>
      <c r="E132" s="55"/>
      <c r="F132" s="50" t="e">
        <f>IF(F131&lt;ROUND(F131,-0.01),ROUND(F131,-0.01)-0.5,ROUND(F131,-0.01))</f>
        <v>#DIV/0!</v>
      </c>
      <c r="H132" s="50"/>
      <c r="I132" s="181"/>
      <c r="J132" s="182"/>
      <c r="K132" s="183"/>
      <c r="L132" s="183"/>
      <c r="M132" s="50"/>
      <c r="O132" s="181"/>
      <c r="P132" s="182"/>
      <c r="Q132" s="183"/>
      <c r="R132" s="183"/>
      <c r="S132" s="50"/>
      <c r="T132" s="181"/>
      <c r="U132" s="182"/>
      <c r="V132" s="183"/>
      <c r="W132" s="183"/>
      <c r="X132" s="50"/>
    </row>
    <row r="133" spans="1:25" hidden="1">
      <c r="A133" s="47"/>
      <c r="F133" s="2"/>
      <c r="H133" s="47"/>
      <c r="M133" s="2"/>
      <c r="S133" s="2"/>
      <c r="X133" s="2"/>
    </row>
    <row r="134" spans="1:25" hidden="1">
      <c r="A134" s="47"/>
      <c r="B134" s="59" t="s">
        <v>70</v>
      </c>
      <c r="F134" s="2"/>
      <c r="H134" s="47"/>
      <c r="I134" s="59"/>
      <c r="M134" s="2"/>
      <c r="O134" s="59"/>
      <c r="S134" s="2"/>
      <c r="T134" s="59"/>
      <c r="X134" s="2"/>
    </row>
    <row r="135" spans="1:25" ht="15" hidden="1">
      <c r="A135" s="47"/>
      <c r="B135" s="60" t="s">
        <v>71</v>
      </c>
      <c r="C135" s="61"/>
      <c r="D135" s="62"/>
      <c r="E135" s="62"/>
      <c r="F135" s="138" t="e">
        <f>F131</f>
        <v>#DIV/0!</v>
      </c>
      <c r="H135" s="47"/>
      <c r="I135" s="185"/>
      <c r="J135" s="186"/>
      <c r="K135" s="187"/>
      <c r="L135" s="187"/>
      <c r="M135" s="138"/>
      <c r="O135" s="185"/>
      <c r="P135" s="186"/>
      <c r="Q135" s="187"/>
      <c r="R135" s="187"/>
      <c r="S135" s="138"/>
      <c r="T135" s="185"/>
      <c r="U135" s="186"/>
      <c r="V135" s="187"/>
      <c r="W135" s="187"/>
      <c r="X135" s="138"/>
    </row>
    <row r="136" spans="1:25" ht="15" hidden="1">
      <c r="A136" s="47"/>
      <c r="B136" s="60" t="s">
        <v>72</v>
      </c>
      <c r="C136" s="61"/>
      <c r="D136" s="62"/>
      <c r="E136" s="62"/>
      <c r="F136" s="138" t="e">
        <f>IF(F132&lt;0,0,IF(F132&gt;6,6,F132))</f>
        <v>#DIV/0!</v>
      </c>
      <c r="H136" s="47"/>
      <c r="I136" s="185"/>
      <c r="J136" s="186"/>
      <c r="K136" s="187"/>
      <c r="L136" s="187"/>
      <c r="M136" s="50"/>
      <c r="O136" s="185"/>
      <c r="P136" s="186"/>
      <c r="Q136" s="187"/>
      <c r="R136" s="187"/>
      <c r="S136" s="50"/>
      <c r="T136" s="185"/>
      <c r="U136" s="186"/>
      <c r="V136" s="187"/>
      <c r="W136" s="187"/>
      <c r="X136" s="50"/>
    </row>
    <row r="137" spans="1:25" hidden="1">
      <c r="A137" s="47"/>
      <c r="B137" s="47"/>
      <c r="C137" s="47"/>
      <c r="D137" s="47"/>
      <c r="E137" s="47"/>
      <c r="F137" s="49"/>
      <c r="G137" s="47"/>
      <c r="H137" s="47"/>
      <c r="I137" s="47"/>
      <c r="J137" s="47"/>
      <c r="K137" s="47"/>
      <c r="L137" s="47"/>
      <c r="M137" s="49"/>
      <c r="O137" s="47"/>
      <c r="P137" s="47"/>
      <c r="Q137" s="47"/>
      <c r="R137" s="47"/>
      <c r="S137" s="49"/>
      <c r="Y137" s="2"/>
    </row>
    <row r="138" spans="1:25" hidden="1">
      <c r="A138" s="47"/>
      <c r="B138" s="47"/>
      <c r="C138" s="47"/>
      <c r="D138" s="47"/>
      <c r="E138" s="47"/>
      <c r="F138" s="47"/>
      <c r="G138" s="47"/>
      <c r="H138" s="47"/>
      <c r="I138" s="47"/>
      <c r="J138" s="47"/>
      <c r="K138" s="47"/>
      <c r="L138" s="47"/>
      <c r="M138" s="47"/>
      <c r="O138" s="47"/>
      <c r="P138" s="47"/>
      <c r="Q138" s="47"/>
      <c r="R138" s="47"/>
      <c r="S138" s="47"/>
    </row>
    <row r="139" spans="1:25" hidden="1">
      <c r="A139" s="47"/>
      <c r="B139" s="47"/>
      <c r="C139" s="47"/>
      <c r="D139" s="47"/>
      <c r="E139" s="47"/>
      <c r="F139" s="47"/>
      <c r="G139" s="47"/>
      <c r="H139" s="47"/>
      <c r="I139" s="47"/>
      <c r="J139" s="47"/>
      <c r="K139" s="47"/>
      <c r="L139" s="47"/>
      <c r="M139" s="47"/>
      <c r="O139" s="47"/>
      <c r="P139" s="47"/>
      <c r="Q139" s="47"/>
      <c r="R139" s="47"/>
      <c r="S139" s="47"/>
    </row>
    <row r="140" spans="1:25" hidden="1">
      <c r="A140" s="47"/>
      <c r="B140" s="47"/>
      <c r="C140" s="47"/>
      <c r="D140" s="47"/>
      <c r="E140" s="47"/>
      <c r="F140" s="47"/>
      <c r="G140" s="47"/>
      <c r="H140" s="47"/>
      <c r="I140" s="47"/>
      <c r="J140" s="47"/>
      <c r="K140" s="47"/>
      <c r="L140" s="47"/>
      <c r="M140" s="47"/>
      <c r="O140" s="47"/>
      <c r="P140" s="47"/>
      <c r="Q140" s="47"/>
      <c r="R140" s="47"/>
      <c r="S140" s="47"/>
    </row>
    <row r="141" spans="1:25" hidden="1">
      <c r="A141" s="47"/>
      <c r="B141" s="47"/>
      <c r="C141" s="47"/>
      <c r="D141" s="47"/>
      <c r="E141" s="47"/>
      <c r="F141" s="47"/>
      <c r="G141" s="47"/>
      <c r="H141" s="47"/>
      <c r="I141" s="47"/>
      <c r="J141" s="47"/>
      <c r="K141" s="47"/>
      <c r="L141" s="47"/>
      <c r="M141" s="47"/>
      <c r="O141" s="47"/>
      <c r="P141" s="47"/>
      <c r="Q141" s="47"/>
      <c r="R141" s="47"/>
      <c r="S141" s="47"/>
    </row>
    <row r="142" spans="1:25" hidden="1">
      <c r="A142" s="47"/>
      <c r="B142" s="47"/>
      <c r="C142" s="47"/>
      <c r="D142" s="47"/>
      <c r="E142" s="47"/>
      <c r="F142" s="47"/>
      <c r="G142" s="47"/>
      <c r="H142" s="47"/>
      <c r="I142" s="47"/>
      <c r="J142" s="47"/>
      <c r="K142" s="47"/>
      <c r="L142" s="47"/>
      <c r="M142" s="47"/>
      <c r="O142" s="47"/>
      <c r="P142" s="47"/>
      <c r="Q142" s="47"/>
      <c r="R142" s="47"/>
      <c r="S142" s="47"/>
    </row>
    <row r="143" spans="1:25" hidden="1">
      <c r="A143" s="47"/>
      <c r="B143" s="47"/>
      <c r="C143" s="47"/>
      <c r="D143" s="47"/>
      <c r="E143" s="47"/>
      <c r="F143" s="47"/>
      <c r="G143" s="47"/>
      <c r="H143" s="47"/>
      <c r="I143" s="47"/>
      <c r="J143" s="47"/>
      <c r="K143" s="47"/>
      <c r="L143" s="47"/>
      <c r="M143" s="47"/>
    </row>
    <row r="144" spans="1:25" hidden="1">
      <c r="A144" s="47"/>
      <c r="B144" s="47"/>
      <c r="C144" s="47"/>
      <c r="D144" s="47"/>
      <c r="E144" s="47"/>
      <c r="F144" s="47"/>
      <c r="G144" s="47"/>
      <c r="H144" s="47"/>
      <c r="I144" s="47"/>
      <c r="J144" s="47"/>
      <c r="K144" s="47"/>
      <c r="L144" s="47"/>
      <c r="M144" s="47"/>
    </row>
    <row r="145" spans="1:13" hidden="1">
      <c r="A145" s="47"/>
      <c r="B145" s="47"/>
      <c r="C145" s="47"/>
      <c r="D145" s="47"/>
      <c r="E145" s="47"/>
      <c r="F145" s="47"/>
      <c r="G145" s="47"/>
      <c r="H145" s="47"/>
      <c r="I145" s="47"/>
      <c r="J145" s="47"/>
      <c r="K145" s="47"/>
      <c r="L145" s="47"/>
      <c r="M145" s="47"/>
    </row>
    <row r="146" spans="1:13" hidden="1">
      <c r="A146" s="47"/>
      <c r="B146" s="47"/>
      <c r="C146" s="47"/>
      <c r="D146" s="47"/>
      <c r="E146" s="47"/>
      <c r="F146" s="47"/>
      <c r="G146" s="47"/>
      <c r="H146" s="47"/>
      <c r="I146" s="47"/>
      <c r="J146" s="47"/>
      <c r="K146" s="47"/>
      <c r="L146" s="47"/>
      <c r="M146" s="47"/>
    </row>
    <row r="147" spans="1:13" hidden="1">
      <c r="A147" s="47"/>
      <c r="B147" s="47"/>
      <c r="C147" s="47"/>
      <c r="D147" s="47"/>
      <c r="E147" s="47"/>
      <c r="F147" s="47"/>
      <c r="G147" s="47"/>
      <c r="H147" s="47"/>
      <c r="I147" s="47"/>
      <c r="J147" s="47"/>
      <c r="K147" s="47"/>
      <c r="L147" s="47"/>
      <c r="M147" s="47"/>
    </row>
    <row r="148" spans="1:13" hidden="1">
      <c r="A148" s="47"/>
      <c r="B148" s="47"/>
      <c r="C148" s="47"/>
      <c r="D148" s="47"/>
      <c r="E148" s="47"/>
      <c r="F148" s="47"/>
      <c r="G148" s="47"/>
      <c r="H148" s="47"/>
      <c r="I148" s="47"/>
      <c r="J148" s="47"/>
      <c r="K148" s="47"/>
      <c r="L148" s="47"/>
      <c r="M148" s="47"/>
    </row>
    <row r="149" spans="1:13" hidden="1">
      <c r="A149" s="47"/>
      <c r="B149" s="47"/>
      <c r="C149" s="47"/>
      <c r="D149" s="47"/>
      <c r="E149" s="47"/>
      <c r="F149" s="47"/>
      <c r="G149" s="47"/>
      <c r="H149" s="47"/>
      <c r="I149" s="47"/>
      <c r="J149" s="47"/>
      <c r="K149" s="47"/>
      <c r="L149" s="47"/>
      <c r="M149" s="47"/>
    </row>
    <row r="150" spans="1:13" hidden="1">
      <c r="A150" s="47"/>
      <c r="B150" s="47"/>
      <c r="C150" s="47"/>
      <c r="D150" s="47"/>
      <c r="E150" s="47"/>
      <c r="F150" s="47"/>
      <c r="G150" s="47"/>
      <c r="H150" s="47"/>
      <c r="I150" s="47"/>
      <c r="J150" s="47"/>
      <c r="K150" s="47"/>
      <c r="L150" s="47"/>
      <c r="M150" s="47"/>
    </row>
    <row r="151" spans="1:13" hidden="1">
      <c r="A151" s="47"/>
      <c r="B151" s="47"/>
      <c r="C151" s="47"/>
      <c r="D151" s="47"/>
      <c r="E151" s="47"/>
      <c r="F151" s="47"/>
      <c r="G151" s="47"/>
      <c r="H151" s="47"/>
      <c r="I151" s="47"/>
      <c r="J151" s="47"/>
      <c r="K151" s="47"/>
      <c r="L151" s="47"/>
      <c r="M151" s="47"/>
    </row>
    <row r="152" spans="1:13" hidden="1">
      <c r="A152" s="47"/>
      <c r="B152" s="47"/>
      <c r="C152" s="47"/>
      <c r="D152" s="47"/>
      <c r="E152" s="47"/>
      <c r="F152" s="47"/>
      <c r="G152" s="47"/>
      <c r="H152" s="47"/>
      <c r="I152" s="47"/>
      <c r="J152" s="47"/>
      <c r="K152" s="47"/>
      <c r="L152" s="47"/>
      <c r="M152" s="47"/>
    </row>
    <row r="153" spans="1:13" hidden="1">
      <c r="A153" s="47"/>
      <c r="B153" s="47"/>
      <c r="C153" s="47"/>
      <c r="D153" s="47"/>
      <c r="E153" s="47"/>
      <c r="F153" s="47"/>
      <c r="G153" s="47"/>
      <c r="H153" s="47"/>
      <c r="I153" s="47"/>
      <c r="J153" s="47"/>
      <c r="K153" s="47"/>
      <c r="L153" s="47"/>
      <c r="M153" s="47"/>
    </row>
    <row r="154" spans="1:13" hidden="1">
      <c r="A154" s="47"/>
      <c r="B154" s="47"/>
      <c r="C154" s="47"/>
      <c r="D154" s="47"/>
      <c r="E154" s="47"/>
      <c r="F154" s="47"/>
      <c r="G154" s="47"/>
      <c r="H154" s="47"/>
      <c r="I154" s="47"/>
      <c r="J154" s="47"/>
      <c r="K154" s="47"/>
      <c r="L154" s="47"/>
      <c r="M154" s="47"/>
    </row>
    <row r="155" spans="1:13" hidden="1">
      <c r="A155" s="47"/>
      <c r="B155" s="47"/>
      <c r="C155" s="47"/>
      <c r="D155" s="47"/>
      <c r="E155" s="47"/>
      <c r="F155" s="47"/>
      <c r="G155" s="47"/>
      <c r="H155" s="47"/>
      <c r="I155" s="47"/>
      <c r="J155" s="47"/>
      <c r="K155" s="47"/>
      <c r="L155" s="47"/>
      <c r="M155" s="47"/>
    </row>
    <row r="156" spans="1:13" hidden="1">
      <c r="A156" s="47"/>
      <c r="B156" s="47"/>
      <c r="C156" s="47"/>
      <c r="D156" s="47"/>
      <c r="E156" s="47"/>
      <c r="F156" s="47"/>
      <c r="G156" s="47"/>
      <c r="H156" s="47"/>
      <c r="I156" s="47"/>
      <c r="J156" s="47"/>
      <c r="K156" s="47"/>
      <c r="L156" s="47"/>
      <c r="M156" s="47"/>
    </row>
    <row r="157" spans="1:13" hidden="1">
      <c r="A157" s="47"/>
      <c r="B157" s="47"/>
      <c r="C157" s="47"/>
      <c r="D157" s="47"/>
      <c r="E157" s="47"/>
      <c r="F157" s="47"/>
      <c r="G157" s="47"/>
      <c r="H157" s="47"/>
      <c r="I157" s="47"/>
      <c r="J157" s="47"/>
      <c r="K157" s="47"/>
      <c r="L157" s="47"/>
      <c r="M157" s="47"/>
    </row>
    <row r="158" spans="1:13" hidden="1">
      <c r="A158" s="47"/>
      <c r="B158" s="47"/>
      <c r="C158" s="47"/>
      <c r="D158" s="47"/>
      <c r="E158" s="47"/>
      <c r="F158" s="47"/>
      <c r="G158" s="47"/>
      <c r="H158" s="47"/>
      <c r="I158" s="47"/>
      <c r="J158" s="47"/>
      <c r="K158" s="47"/>
      <c r="L158" s="47"/>
      <c r="M158" s="47"/>
    </row>
    <row r="159" spans="1:13" hidden="1">
      <c r="A159" s="47"/>
      <c r="B159" s="47"/>
      <c r="C159" s="47"/>
      <c r="D159" s="47"/>
      <c r="E159" s="47"/>
      <c r="F159" s="47"/>
      <c r="G159" s="47"/>
      <c r="H159" s="47"/>
      <c r="I159" s="47"/>
      <c r="J159" s="47"/>
      <c r="K159" s="47"/>
      <c r="L159" s="47"/>
      <c r="M159" s="47"/>
    </row>
    <row r="160" spans="1:13" hidden="1">
      <c r="A160" s="47"/>
      <c r="B160" s="47"/>
      <c r="C160" s="47"/>
      <c r="D160" s="47"/>
      <c r="E160" s="47"/>
      <c r="F160" s="47"/>
      <c r="G160" s="47"/>
      <c r="H160" s="47"/>
      <c r="I160" s="47"/>
      <c r="J160" s="47"/>
      <c r="K160" s="47"/>
      <c r="L160" s="47"/>
      <c r="M160" s="47"/>
    </row>
    <row r="161" spans="1:13" hidden="1">
      <c r="A161" s="47"/>
      <c r="B161" s="47"/>
      <c r="C161" s="47"/>
      <c r="D161" s="47"/>
      <c r="E161" s="47"/>
      <c r="F161" s="47"/>
      <c r="G161" s="47"/>
      <c r="H161" s="47"/>
      <c r="I161" s="47"/>
      <c r="J161" s="47"/>
      <c r="K161" s="47"/>
      <c r="L161" s="47"/>
      <c r="M161" s="47"/>
    </row>
    <row r="162" spans="1:13" hidden="1">
      <c r="A162" s="47"/>
      <c r="B162" s="47"/>
      <c r="C162" s="47"/>
      <c r="D162" s="47"/>
      <c r="E162" s="47"/>
      <c r="F162" s="47"/>
      <c r="G162" s="47"/>
      <c r="H162" s="47"/>
      <c r="I162" s="47"/>
      <c r="J162" s="47"/>
      <c r="K162" s="47"/>
      <c r="L162" s="47"/>
      <c r="M162" s="47"/>
    </row>
    <row r="163" spans="1:13" hidden="1">
      <c r="A163" s="47"/>
      <c r="B163" s="47"/>
      <c r="C163" s="47"/>
      <c r="D163" s="47"/>
      <c r="E163" s="47"/>
      <c r="F163" s="47"/>
      <c r="G163" s="47"/>
      <c r="H163" s="47"/>
      <c r="I163" s="47"/>
      <c r="J163" s="47"/>
      <c r="K163" s="47"/>
      <c r="L163" s="47"/>
      <c r="M163" s="47"/>
    </row>
    <row r="164" spans="1:13" hidden="1">
      <c r="A164" s="47"/>
      <c r="B164" s="47"/>
      <c r="C164" s="47"/>
      <c r="D164" s="47"/>
      <c r="E164" s="47"/>
      <c r="F164" s="47"/>
      <c r="G164" s="47"/>
      <c r="H164" s="47"/>
      <c r="I164" s="47"/>
      <c r="J164" s="47"/>
      <c r="K164" s="47"/>
      <c r="L164" s="47"/>
      <c r="M164" s="47"/>
    </row>
    <row r="165" spans="1:13" hidden="1">
      <c r="A165" s="47"/>
      <c r="B165" s="47"/>
      <c r="C165" s="47"/>
      <c r="D165" s="47"/>
      <c r="E165" s="47"/>
      <c r="F165" s="47"/>
      <c r="G165" s="47"/>
      <c r="H165" s="47"/>
      <c r="I165" s="47"/>
      <c r="J165" s="47"/>
      <c r="K165" s="47"/>
      <c r="L165" s="47"/>
      <c r="M165" s="47"/>
    </row>
    <row r="166" spans="1:13" hidden="1">
      <c r="A166" s="47"/>
      <c r="B166" s="47"/>
      <c r="C166" s="47"/>
      <c r="D166" s="47"/>
      <c r="E166" s="47"/>
      <c r="F166" s="47"/>
      <c r="G166" s="47"/>
      <c r="H166" s="47"/>
      <c r="I166" s="47"/>
      <c r="J166" s="47"/>
      <c r="K166" s="47"/>
      <c r="L166" s="47"/>
      <c r="M166" s="47"/>
    </row>
    <row r="167" spans="1:13" hidden="1">
      <c r="A167" s="47"/>
      <c r="B167" s="47"/>
      <c r="C167" s="47"/>
      <c r="D167" s="47"/>
      <c r="E167" s="47"/>
      <c r="F167" s="47"/>
      <c r="G167" s="47"/>
      <c r="H167" s="47"/>
      <c r="I167" s="47"/>
      <c r="J167" s="47"/>
      <c r="K167" s="47"/>
      <c r="L167" s="47"/>
      <c r="M167" s="47"/>
    </row>
    <row r="168" spans="1:13" hidden="1">
      <c r="A168" s="47"/>
      <c r="B168" s="47"/>
      <c r="C168" s="47"/>
      <c r="D168" s="47"/>
      <c r="E168" s="47"/>
      <c r="F168" s="47"/>
      <c r="G168" s="47"/>
      <c r="H168" s="47"/>
      <c r="I168" s="47"/>
      <c r="J168" s="47"/>
      <c r="K168" s="47"/>
      <c r="L168" s="47"/>
      <c r="M168" s="47"/>
    </row>
    <row r="169" spans="1:13" hidden="1">
      <c r="A169" s="47"/>
      <c r="B169" s="47"/>
      <c r="C169" s="47"/>
      <c r="D169" s="47"/>
      <c r="E169" s="47"/>
      <c r="F169" s="47"/>
      <c r="G169" s="47"/>
      <c r="H169" s="47"/>
      <c r="I169" s="47"/>
      <c r="J169" s="47"/>
      <c r="K169" s="47"/>
      <c r="L169" s="47"/>
      <c r="M169" s="47"/>
    </row>
    <row r="170" spans="1:13" hidden="1">
      <c r="A170" s="47"/>
      <c r="B170" s="47"/>
      <c r="C170" s="47"/>
      <c r="D170" s="47"/>
      <c r="E170" s="47"/>
      <c r="F170" s="47"/>
      <c r="G170" s="47"/>
      <c r="H170" s="47"/>
      <c r="I170" s="47"/>
      <c r="J170" s="47"/>
      <c r="K170" s="47"/>
      <c r="L170" s="47"/>
      <c r="M170" s="47"/>
    </row>
    <row r="171" spans="1:13" hidden="1">
      <c r="A171" s="47"/>
      <c r="B171" s="47"/>
      <c r="C171" s="47"/>
      <c r="D171" s="47"/>
      <c r="E171" s="47"/>
      <c r="F171" s="47"/>
      <c r="G171" s="47"/>
      <c r="H171" s="47"/>
      <c r="I171" s="47"/>
      <c r="J171" s="47"/>
      <c r="K171" s="47"/>
      <c r="L171" s="47"/>
      <c r="M171" s="47"/>
    </row>
    <row r="172" spans="1:13" hidden="1">
      <c r="A172" s="47"/>
      <c r="B172" s="47"/>
      <c r="C172" s="47"/>
      <c r="D172" s="47"/>
      <c r="E172" s="47"/>
      <c r="F172" s="47"/>
      <c r="G172" s="47"/>
      <c r="H172" s="47"/>
      <c r="I172" s="47"/>
      <c r="J172" s="47"/>
      <c r="K172" s="47"/>
      <c r="L172" s="47"/>
      <c r="M172" s="47"/>
    </row>
    <row r="173" spans="1:13" hidden="1">
      <c r="A173" s="47"/>
      <c r="B173" s="47"/>
      <c r="C173" s="47"/>
      <c r="D173" s="47"/>
      <c r="E173" s="47"/>
      <c r="F173" s="47"/>
      <c r="G173" s="47"/>
      <c r="H173" s="47"/>
      <c r="I173" s="47"/>
      <c r="J173" s="47"/>
      <c r="K173" s="47"/>
      <c r="L173" s="47"/>
      <c r="M173" s="47"/>
    </row>
    <row r="174" spans="1:13" hidden="1">
      <c r="A174" s="47"/>
      <c r="B174" s="47"/>
      <c r="C174" s="47"/>
      <c r="D174" s="47"/>
      <c r="E174" s="47"/>
      <c r="F174" s="47"/>
      <c r="G174" s="47"/>
      <c r="H174" s="47"/>
      <c r="I174" s="47"/>
      <c r="J174" s="47"/>
      <c r="K174" s="47"/>
      <c r="L174" s="47"/>
      <c r="M174" s="47"/>
    </row>
    <row r="175" spans="1:13" hidden="1">
      <c r="A175" s="47"/>
      <c r="B175" s="47"/>
      <c r="C175" s="47"/>
      <c r="D175" s="47"/>
      <c r="E175" s="47"/>
      <c r="F175" s="47"/>
      <c r="G175" s="47"/>
      <c r="H175" s="47"/>
      <c r="I175" s="47"/>
      <c r="J175" s="47"/>
      <c r="K175" s="47"/>
      <c r="L175" s="47"/>
      <c r="M175" s="47"/>
    </row>
    <row r="176" spans="1:13" hidden="1">
      <c r="A176" s="47"/>
      <c r="B176" s="47"/>
      <c r="C176" s="47"/>
      <c r="D176" s="47"/>
      <c r="E176" s="47"/>
      <c r="F176" s="47"/>
      <c r="G176" s="47"/>
      <c r="H176" s="47"/>
      <c r="I176" s="47"/>
      <c r="J176" s="47"/>
      <c r="K176" s="47"/>
      <c r="L176" s="47"/>
      <c r="M176" s="47"/>
    </row>
    <row r="177" spans="1:13" hidden="1">
      <c r="A177" s="47"/>
      <c r="B177" s="47"/>
      <c r="C177" s="47"/>
      <c r="D177" s="47"/>
      <c r="E177" s="47"/>
      <c r="F177" s="47"/>
      <c r="G177" s="47"/>
      <c r="H177" s="47"/>
      <c r="I177" s="47"/>
      <c r="J177" s="47"/>
      <c r="K177" s="47"/>
      <c r="L177" s="47"/>
      <c r="M177" s="47"/>
    </row>
    <row r="178" spans="1:13" hidden="1">
      <c r="A178" s="47"/>
      <c r="B178" s="47"/>
      <c r="C178" s="47"/>
      <c r="D178" s="47"/>
      <c r="E178" s="47"/>
      <c r="F178" s="47"/>
      <c r="G178" s="47"/>
      <c r="H178" s="47"/>
      <c r="I178" s="47"/>
      <c r="J178" s="47"/>
      <c r="K178" s="47"/>
      <c r="L178" s="47"/>
      <c r="M178" s="47"/>
    </row>
    <row r="179" spans="1:13" hidden="1">
      <c r="A179" s="47"/>
      <c r="B179" s="47"/>
      <c r="C179" s="47"/>
      <c r="D179" s="47"/>
      <c r="E179" s="47"/>
      <c r="F179" s="47"/>
      <c r="G179" s="47"/>
      <c r="H179" s="47"/>
      <c r="I179" s="47"/>
      <c r="J179" s="47"/>
      <c r="K179" s="47"/>
      <c r="L179" s="47"/>
      <c r="M179" s="47"/>
    </row>
    <row r="180" spans="1:13" hidden="1">
      <c r="A180" s="47"/>
      <c r="B180" s="47"/>
      <c r="C180" s="47"/>
      <c r="D180" s="47"/>
      <c r="E180" s="47"/>
      <c r="F180" s="47"/>
      <c r="G180" s="47"/>
      <c r="H180" s="47"/>
      <c r="I180" s="47"/>
      <c r="J180" s="47"/>
      <c r="K180" s="47"/>
      <c r="L180" s="47"/>
      <c r="M180" s="47"/>
    </row>
    <row r="181" spans="1:13" hidden="1">
      <c r="A181" s="47"/>
      <c r="B181" s="47"/>
      <c r="C181" s="47"/>
      <c r="D181" s="47"/>
      <c r="E181" s="47"/>
      <c r="F181" s="47"/>
      <c r="G181" s="47"/>
      <c r="H181" s="47"/>
      <c r="I181" s="47"/>
      <c r="J181" s="47"/>
      <c r="K181" s="47"/>
      <c r="L181" s="47"/>
      <c r="M181" s="47"/>
    </row>
    <row r="182" spans="1:13" hidden="1">
      <c r="A182" s="47"/>
      <c r="B182" s="47"/>
      <c r="C182" s="47"/>
      <c r="D182" s="47"/>
      <c r="E182" s="47"/>
      <c r="F182" s="47"/>
      <c r="G182" s="47"/>
      <c r="H182" s="47"/>
      <c r="I182" s="47"/>
      <c r="J182" s="47"/>
      <c r="K182" s="47"/>
      <c r="L182" s="47"/>
      <c r="M182" s="47"/>
    </row>
    <row r="183" spans="1:13" hidden="1">
      <c r="A183" s="47"/>
      <c r="B183" s="47"/>
      <c r="C183" s="47"/>
      <c r="D183" s="47"/>
      <c r="E183" s="47"/>
      <c r="F183" s="47"/>
      <c r="G183" s="47"/>
      <c r="H183" s="47"/>
      <c r="I183" s="47"/>
      <c r="J183" s="47"/>
      <c r="K183" s="47"/>
      <c r="L183" s="47"/>
      <c r="M183" s="47"/>
    </row>
    <row r="184" spans="1:13" hidden="1">
      <c r="A184" s="47"/>
      <c r="B184" s="47"/>
      <c r="C184" s="47"/>
      <c r="D184" s="47"/>
      <c r="E184" s="47"/>
      <c r="F184" s="47"/>
      <c r="G184" s="47"/>
      <c r="H184" s="47"/>
      <c r="I184" s="47"/>
      <c r="J184" s="47"/>
      <c r="K184" s="47"/>
      <c r="L184" s="47"/>
      <c r="M184" s="47"/>
    </row>
    <row r="185" spans="1:13" hidden="1">
      <c r="A185" s="47"/>
      <c r="B185" s="47"/>
      <c r="C185" s="47"/>
      <c r="D185" s="47"/>
      <c r="E185" s="47"/>
      <c r="F185" s="47"/>
      <c r="G185" s="47"/>
      <c r="H185" s="47"/>
      <c r="I185" s="47"/>
      <c r="J185" s="47"/>
      <c r="K185" s="47"/>
      <c r="L185" s="47"/>
      <c r="M185" s="47"/>
    </row>
    <row r="186" spans="1:13" hidden="1">
      <c r="A186" s="47"/>
      <c r="B186" s="47"/>
      <c r="C186" s="47"/>
      <c r="D186" s="47"/>
      <c r="E186" s="47"/>
      <c r="F186" s="47"/>
      <c r="G186" s="47"/>
      <c r="H186" s="47"/>
      <c r="I186" s="47"/>
      <c r="J186" s="47"/>
      <c r="K186" s="47"/>
      <c r="L186" s="47"/>
      <c r="M186" s="47"/>
    </row>
    <row r="187" spans="1:13" hidden="1">
      <c r="A187" s="47"/>
      <c r="B187" s="47"/>
      <c r="C187" s="47"/>
      <c r="D187" s="47"/>
      <c r="E187" s="47"/>
      <c r="F187" s="47"/>
      <c r="G187" s="47"/>
      <c r="H187" s="47"/>
      <c r="I187" s="47"/>
      <c r="J187" s="47"/>
      <c r="K187" s="47"/>
      <c r="L187" s="47"/>
      <c r="M187" s="47"/>
    </row>
    <row r="188" spans="1:13" hidden="1">
      <c r="A188" s="47"/>
      <c r="B188" s="47"/>
      <c r="C188" s="47"/>
      <c r="D188" s="47"/>
      <c r="E188" s="47"/>
      <c r="F188" s="47"/>
      <c r="G188" s="47"/>
      <c r="H188" s="47"/>
      <c r="I188" s="47"/>
      <c r="J188" s="47"/>
      <c r="K188" s="47"/>
      <c r="L188" s="47"/>
      <c r="M188" s="47"/>
    </row>
    <row r="189" spans="1:13" hidden="1">
      <c r="A189" s="47"/>
      <c r="B189" s="47"/>
      <c r="C189" s="47"/>
      <c r="D189" s="47"/>
      <c r="E189" s="47"/>
      <c r="F189" s="47"/>
      <c r="G189" s="47"/>
      <c r="H189" s="47"/>
      <c r="I189" s="47"/>
      <c r="J189" s="47"/>
      <c r="K189" s="47"/>
      <c r="L189" s="47"/>
      <c r="M189" s="47"/>
    </row>
    <row r="190" spans="1:13" hidden="1">
      <c r="A190" s="47"/>
      <c r="B190" s="47"/>
      <c r="C190" s="47"/>
      <c r="D190" s="47"/>
      <c r="E190" s="47"/>
      <c r="F190" s="47"/>
      <c r="G190" s="47"/>
      <c r="H190" s="47"/>
      <c r="I190" s="47"/>
      <c r="J190" s="47"/>
      <c r="K190" s="47"/>
      <c r="L190" s="47"/>
      <c r="M190" s="47"/>
    </row>
    <row r="191" spans="1:13" hidden="1">
      <c r="A191" s="47"/>
      <c r="B191" s="47"/>
      <c r="C191" s="47"/>
      <c r="D191" s="47"/>
      <c r="E191" s="47"/>
      <c r="F191" s="47"/>
      <c r="G191" s="47"/>
      <c r="H191" s="47"/>
      <c r="I191" s="47"/>
      <c r="J191" s="47"/>
      <c r="K191" s="47"/>
      <c r="L191" s="47"/>
      <c r="M191" s="47"/>
    </row>
    <row r="192" spans="1:13" hidden="1">
      <c r="A192" s="47"/>
      <c r="B192" s="47"/>
      <c r="C192" s="47"/>
      <c r="D192" s="47"/>
      <c r="E192" s="47"/>
      <c r="F192" s="47"/>
      <c r="G192" s="47"/>
      <c r="H192" s="47"/>
      <c r="I192" s="47"/>
      <c r="J192" s="47"/>
      <c r="K192" s="47"/>
      <c r="L192" s="47"/>
      <c r="M192" s="47"/>
    </row>
    <row r="193" spans="1:13" hidden="1">
      <c r="A193" s="47"/>
      <c r="B193" s="47"/>
      <c r="C193" s="47"/>
      <c r="D193" s="47"/>
      <c r="E193" s="47"/>
      <c r="F193" s="47"/>
      <c r="G193" s="47"/>
      <c r="H193" s="47"/>
      <c r="I193" s="47"/>
      <c r="J193" s="47"/>
      <c r="K193" s="47"/>
      <c r="L193" s="47"/>
      <c r="M193" s="47"/>
    </row>
    <row r="194" spans="1:13" hidden="1">
      <c r="A194" s="47"/>
      <c r="B194" s="47"/>
      <c r="C194" s="47"/>
      <c r="D194" s="47"/>
      <c r="E194" s="47"/>
      <c r="F194" s="47"/>
      <c r="G194" s="47"/>
      <c r="H194" s="47"/>
      <c r="I194" s="47"/>
      <c r="J194" s="47"/>
      <c r="K194" s="47"/>
      <c r="L194" s="47"/>
      <c r="M194" s="47"/>
    </row>
    <row r="195" spans="1:13" hidden="1">
      <c r="A195" s="47"/>
      <c r="B195" s="47"/>
      <c r="C195" s="47"/>
      <c r="D195" s="47"/>
      <c r="E195" s="47"/>
      <c r="F195" s="47"/>
      <c r="G195" s="47"/>
      <c r="H195" s="47"/>
      <c r="I195" s="47"/>
      <c r="J195" s="47"/>
      <c r="K195" s="47"/>
      <c r="L195" s="47"/>
      <c r="M195" s="47"/>
    </row>
    <row r="196" spans="1:13" hidden="1">
      <c r="A196" s="47"/>
      <c r="B196" s="47"/>
      <c r="C196" s="47"/>
      <c r="D196" s="47"/>
      <c r="E196" s="47"/>
      <c r="F196" s="47"/>
      <c r="G196" s="47"/>
      <c r="H196" s="47"/>
      <c r="I196" s="47"/>
      <c r="J196" s="47"/>
      <c r="K196" s="47"/>
      <c r="L196" s="47"/>
      <c r="M196" s="47"/>
    </row>
    <row r="197" spans="1:13" hidden="1">
      <c r="A197" s="47"/>
      <c r="B197" s="47"/>
      <c r="C197" s="47"/>
      <c r="D197" s="47"/>
      <c r="E197" s="47"/>
      <c r="F197" s="47"/>
      <c r="G197" s="47"/>
      <c r="H197" s="47"/>
      <c r="I197" s="47"/>
      <c r="J197" s="47"/>
      <c r="K197" s="47"/>
      <c r="L197" s="47"/>
      <c r="M197" s="47"/>
    </row>
    <row r="198" spans="1:13" hidden="1">
      <c r="A198" s="47"/>
      <c r="B198" s="47"/>
      <c r="C198" s="47"/>
      <c r="D198" s="47"/>
      <c r="E198" s="47"/>
      <c r="F198" s="47"/>
      <c r="G198" s="47"/>
      <c r="H198" s="47"/>
      <c r="I198" s="47"/>
      <c r="J198" s="47"/>
      <c r="K198" s="47"/>
      <c r="L198" s="47"/>
      <c r="M198" s="47"/>
    </row>
    <row r="199" spans="1:13" hidden="1">
      <c r="A199" s="47"/>
      <c r="B199" s="47"/>
      <c r="C199" s="47"/>
      <c r="D199" s="47"/>
      <c r="E199" s="47"/>
      <c r="F199" s="47"/>
      <c r="G199" s="47"/>
      <c r="H199" s="47"/>
      <c r="I199" s="47"/>
      <c r="J199" s="47"/>
      <c r="K199" s="47"/>
      <c r="L199" s="47"/>
      <c r="M199" s="47"/>
    </row>
    <row r="200" spans="1:13" hidden="1">
      <c r="A200" s="47"/>
      <c r="B200" s="47"/>
      <c r="C200" s="47"/>
      <c r="D200" s="47"/>
      <c r="E200" s="47"/>
      <c r="F200" s="47"/>
      <c r="G200" s="47"/>
      <c r="H200" s="47"/>
      <c r="I200" s="47"/>
      <c r="J200" s="47"/>
      <c r="K200" s="47"/>
      <c r="L200" s="47"/>
      <c r="M200" s="47"/>
    </row>
    <row r="201" spans="1:13" hidden="1">
      <c r="A201" s="47"/>
      <c r="B201" s="47"/>
      <c r="C201" s="47"/>
      <c r="D201" s="47"/>
      <c r="E201" s="47"/>
      <c r="F201" s="47"/>
      <c r="G201" s="47"/>
      <c r="H201" s="47"/>
      <c r="I201" s="47"/>
      <c r="J201" s="47"/>
      <c r="K201" s="47"/>
      <c r="L201" s="47"/>
      <c r="M201" s="47"/>
    </row>
    <row r="202" spans="1:13" hidden="1">
      <c r="A202" s="47"/>
      <c r="B202" s="47"/>
      <c r="C202" s="47"/>
      <c r="D202" s="47"/>
      <c r="E202" s="47"/>
      <c r="F202" s="47"/>
      <c r="G202" s="47"/>
      <c r="H202" s="47"/>
      <c r="I202" s="47"/>
      <c r="J202" s="47"/>
      <c r="K202" s="47"/>
      <c r="L202" s="47"/>
      <c r="M202" s="47"/>
    </row>
    <row r="203" spans="1:13" hidden="1">
      <c r="A203" s="47"/>
      <c r="B203" s="47"/>
      <c r="C203" s="47"/>
      <c r="D203" s="47"/>
      <c r="E203" s="47"/>
      <c r="F203" s="47"/>
      <c r="G203" s="47"/>
      <c r="H203" s="47"/>
      <c r="I203" s="47"/>
      <c r="J203" s="47"/>
      <c r="K203" s="47"/>
      <c r="L203" s="47"/>
      <c r="M203" s="47"/>
    </row>
    <row r="204" spans="1:13" hidden="1">
      <c r="A204" s="47"/>
      <c r="B204" s="47"/>
      <c r="C204" s="47"/>
      <c r="D204" s="47"/>
      <c r="E204" s="47"/>
      <c r="F204" s="47"/>
      <c r="G204" s="47"/>
      <c r="H204" s="47"/>
      <c r="I204" s="47"/>
      <c r="J204" s="47"/>
      <c r="K204" s="47"/>
      <c r="L204" s="47"/>
      <c r="M204" s="47"/>
    </row>
    <row r="205" spans="1:13" hidden="1">
      <c r="A205" s="47"/>
      <c r="B205" s="47"/>
      <c r="C205" s="47"/>
      <c r="D205" s="47"/>
      <c r="E205" s="47"/>
      <c r="F205" s="47"/>
      <c r="G205" s="47"/>
      <c r="H205" s="47"/>
      <c r="I205" s="47"/>
      <c r="J205" s="47"/>
      <c r="K205" s="47"/>
      <c r="L205" s="47"/>
      <c r="M205" s="47"/>
    </row>
    <row r="206" spans="1:13" hidden="1">
      <c r="A206" s="47"/>
      <c r="B206" s="47"/>
      <c r="C206" s="47"/>
      <c r="D206" s="47"/>
      <c r="E206" s="47"/>
      <c r="F206" s="47"/>
      <c r="G206" s="47"/>
      <c r="H206" s="47"/>
      <c r="I206" s="47"/>
      <c r="J206" s="47"/>
      <c r="K206" s="47"/>
      <c r="L206" s="47"/>
      <c r="M206" s="47"/>
    </row>
    <row r="207" spans="1:13" hidden="1">
      <c r="A207" s="47"/>
      <c r="B207" s="47"/>
      <c r="C207" s="47"/>
      <c r="D207" s="47"/>
      <c r="E207" s="47"/>
      <c r="F207" s="47"/>
      <c r="G207" s="47"/>
      <c r="H207" s="47"/>
      <c r="I207" s="47"/>
      <c r="J207" s="47"/>
      <c r="K207" s="47"/>
      <c r="L207" s="47"/>
      <c r="M207" s="47"/>
    </row>
    <row r="208" spans="1:13" hidden="1">
      <c r="A208" s="47"/>
      <c r="B208" s="47"/>
      <c r="C208" s="47"/>
      <c r="D208" s="47"/>
      <c r="E208" s="47"/>
      <c r="F208" s="47"/>
      <c r="G208" s="47"/>
      <c r="H208" s="47"/>
      <c r="I208" s="47"/>
      <c r="J208" s="47"/>
      <c r="K208" s="47"/>
      <c r="L208" s="47"/>
      <c r="M208" s="47"/>
    </row>
    <row r="209" spans="1:13" hidden="1">
      <c r="A209" s="47"/>
      <c r="B209" s="47"/>
      <c r="C209" s="47"/>
      <c r="D209" s="47"/>
      <c r="E209" s="47"/>
      <c r="F209" s="47"/>
      <c r="G209" s="47"/>
      <c r="H209" s="47"/>
      <c r="I209" s="47"/>
      <c r="J209" s="47"/>
      <c r="K209" s="47"/>
      <c r="L209" s="47"/>
      <c r="M209" s="47"/>
    </row>
    <row r="210" spans="1:13" hidden="1">
      <c r="A210" s="47"/>
      <c r="B210" s="47"/>
      <c r="C210" s="47"/>
      <c r="D210" s="47"/>
      <c r="E210" s="47"/>
      <c r="F210" s="47"/>
      <c r="G210" s="47"/>
      <c r="H210" s="47"/>
      <c r="I210" s="47"/>
      <c r="J210" s="47"/>
      <c r="K210" s="47"/>
      <c r="L210" s="47"/>
      <c r="M210" s="47"/>
    </row>
    <row r="211" spans="1:13" hidden="1">
      <c r="A211" s="47"/>
      <c r="B211" s="47"/>
      <c r="C211" s="47"/>
      <c r="D211" s="47"/>
      <c r="E211" s="47"/>
      <c r="F211" s="47"/>
      <c r="G211" s="47"/>
      <c r="H211" s="47"/>
      <c r="I211" s="47"/>
      <c r="J211" s="47"/>
      <c r="K211" s="47"/>
      <c r="L211" s="47"/>
      <c r="M211" s="47"/>
    </row>
    <row r="212" spans="1:13" hidden="1">
      <c r="A212" s="47"/>
      <c r="B212" s="47"/>
      <c r="C212" s="47"/>
      <c r="D212" s="47"/>
      <c r="E212" s="47"/>
      <c r="F212" s="47"/>
      <c r="G212" s="47"/>
      <c r="H212" s="47"/>
      <c r="I212" s="47"/>
      <c r="J212" s="47"/>
      <c r="K212" s="47"/>
      <c r="L212" s="47"/>
      <c r="M212" s="47"/>
    </row>
    <row r="213" spans="1:13" hidden="1">
      <c r="A213" s="47"/>
      <c r="B213" s="47"/>
      <c r="C213" s="47"/>
      <c r="D213" s="47"/>
      <c r="E213" s="47"/>
      <c r="F213" s="47"/>
      <c r="G213" s="47"/>
      <c r="H213" s="47"/>
      <c r="I213" s="47"/>
      <c r="J213" s="47"/>
      <c r="K213" s="47"/>
      <c r="L213" s="47"/>
      <c r="M213" s="47"/>
    </row>
    <row r="214" spans="1:13" hidden="1">
      <c r="A214" s="47"/>
      <c r="B214" s="47"/>
      <c r="C214" s="47"/>
      <c r="D214" s="47"/>
      <c r="E214" s="47"/>
      <c r="F214" s="47"/>
      <c r="G214" s="47"/>
      <c r="H214" s="47"/>
      <c r="I214" s="47"/>
      <c r="J214" s="47"/>
      <c r="K214" s="47"/>
      <c r="L214" s="47"/>
      <c r="M214" s="47"/>
    </row>
    <row r="215" spans="1:13" hidden="1">
      <c r="A215" s="47"/>
      <c r="B215" s="47"/>
      <c r="C215" s="47"/>
      <c r="D215" s="47"/>
      <c r="E215" s="47"/>
      <c r="F215" s="47"/>
      <c r="G215" s="47"/>
      <c r="H215" s="47"/>
      <c r="I215" s="47"/>
      <c r="J215" s="47"/>
      <c r="K215" s="47"/>
      <c r="L215" s="47"/>
      <c r="M215" s="47"/>
    </row>
    <row r="216" spans="1:13" hidden="1">
      <c r="A216" s="47"/>
      <c r="B216" s="47"/>
      <c r="C216" s="47"/>
      <c r="D216" s="47"/>
      <c r="E216" s="47"/>
      <c r="F216" s="47"/>
      <c r="G216" s="47"/>
      <c r="H216" s="47"/>
      <c r="I216" s="47"/>
      <c r="J216" s="47"/>
      <c r="K216" s="47"/>
      <c r="L216" s="47"/>
      <c r="M216" s="47"/>
    </row>
    <row r="217" spans="1:13" hidden="1">
      <c r="A217" s="47"/>
      <c r="B217" s="47"/>
      <c r="C217" s="47"/>
      <c r="D217" s="47"/>
      <c r="E217" s="47"/>
      <c r="F217" s="47"/>
      <c r="G217" s="47"/>
      <c r="H217" s="47"/>
      <c r="I217" s="47"/>
      <c r="J217" s="47"/>
      <c r="K217" s="47"/>
      <c r="L217" s="47"/>
      <c r="M217" s="47"/>
    </row>
    <row r="218" spans="1:13" hidden="1">
      <c r="A218" s="47"/>
      <c r="B218" s="47"/>
      <c r="C218" s="47"/>
      <c r="D218" s="47"/>
      <c r="E218" s="47"/>
      <c r="F218" s="47"/>
      <c r="G218" s="47"/>
      <c r="H218" s="47"/>
      <c r="I218" s="47"/>
      <c r="J218" s="47"/>
      <c r="K218" s="47"/>
      <c r="L218" s="47"/>
      <c r="M218" s="47"/>
    </row>
    <row r="219" spans="1:13" hidden="1">
      <c r="A219" s="47"/>
      <c r="B219" s="47"/>
      <c r="C219" s="47"/>
      <c r="D219" s="47"/>
      <c r="E219" s="47"/>
      <c r="F219" s="47"/>
      <c r="G219" s="47"/>
      <c r="H219" s="47"/>
      <c r="I219" s="47"/>
      <c r="J219" s="47"/>
      <c r="K219" s="47"/>
      <c r="L219" s="47"/>
      <c r="M219" s="47"/>
    </row>
    <row r="220" spans="1:13" hidden="1">
      <c r="A220" s="47"/>
      <c r="B220" s="47"/>
      <c r="C220" s="47"/>
      <c r="D220" s="47"/>
      <c r="E220" s="47"/>
      <c r="F220" s="47"/>
      <c r="G220" s="47"/>
      <c r="H220" s="47"/>
      <c r="I220" s="47"/>
      <c r="J220" s="47"/>
      <c r="K220" s="47"/>
      <c r="L220" s="47"/>
      <c r="M220" s="47"/>
    </row>
    <row r="221" spans="1:13" hidden="1">
      <c r="A221" s="47"/>
      <c r="B221" s="47"/>
      <c r="C221" s="47"/>
      <c r="D221" s="47"/>
      <c r="E221" s="47"/>
      <c r="F221" s="47"/>
      <c r="G221" s="47"/>
      <c r="H221" s="47"/>
      <c r="I221" s="47"/>
      <c r="J221" s="47"/>
      <c r="K221" s="47"/>
      <c r="L221" s="47"/>
      <c r="M221" s="47"/>
    </row>
    <row r="222" spans="1:13" hidden="1">
      <c r="A222" s="47"/>
      <c r="B222" s="47"/>
      <c r="C222" s="47"/>
      <c r="D222" s="47"/>
      <c r="E222" s="47"/>
      <c r="F222" s="47"/>
      <c r="G222" s="47"/>
      <c r="H222" s="47"/>
      <c r="I222" s="47"/>
      <c r="J222" s="47"/>
      <c r="K222" s="47"/>
      <c r="L222" s="47"/>
      <c r="M222" s="47"/>
    </row>
    <row r="223" spans="1:13" hidden="1">
      <c r="A223" s="47"/>
      <c r="B223" s="47"/>
      <c r="C223" s="47"/>
      <c r="D223" s="47"/>
      <c r="E223" s="47"/>
      <c r="F223" s="47"/>
      <c r="G223" s="47"/>
      <c r="H223" s="47"/>
      <c r="I223" s="47"/>
      <c r="J223" s="47"/>
      <c r="K223" s="47"/>
      <c r="L223" s="47"/>
      <c r="M223" s="47"/>
    </row>
    <row r="224" spans="1:13" hidden="1">
      <c r="A224" s="47"/>
      <c r="B224" s="47"/>
      <c r="C224" s="47"/>
      <c r="D224" s="47"/>
      <c r="E224" s="47"/>
      <c r="F224" s="47"/>
      <c r="G224" s="47"/>
      <c r="H224" s="47"/>
      <c r="I224" s="47"/>
      <c r="J224" s="47"/>
      <c r="K224" s="47"/>
      <c r="L224" s="47"/>
      <c r="M224" s="47"/>
    </row>
    <row r="225" spans="1:13" hidden="1">
      <c r="A225" s="47"/>
      <c r="B225" s="47"/>
      <c r="C225" s="47"/>
      <c r="D225" s="47"/>
      <c r="E225" s="47"/>
      <c r="F225" s="47"/>
      <c r="G225" s="47"/>
      <c r="H225" s="47"/>
      <c r="I225" s="47"/>
      <c r="J225" s="47"/>
      <c r="K225" s="47"/>
      <c r="L225" s="47"/>
      <c r="M225" s="47"/>
    </row>
    <row r="226" spans="1:13" hidden="1">
      <c r="A226" s="47"/>
      <c r="B226" s="47"/>
      <c r="C226" s="47"/>
      <c r="D226" s="47"/>
      <c r="E226" s="47"/>
      <c r="F226" s="47"/>
      <c r="G226" s="47"/>
      <c r="H226" s="47"/>
      <c r="I226" s="47"/>
      <c r="J226" s="47"/>
      <c r="K226" s="47"/>
      <c r="L226" s="47"/>
      <c r="M226" s="47"/>
    </row>
    <row r="227" spans="1:13" hidden="1">
      <c r="A227" s="47"/>
      <c r="B227" s="47"/>
      <c r="C227" s="47"/>
      <c r="D227" s="47"/>
      <c r="E227" s="47"/>
      <c r="F227" s="47"/>
      <c r="G227" s="47"/>
      <c r="H227" s="47"/>
      <c r="I227" s="47"/>
      <c r="J227" s="47"/>
      <c r="K227" s="47"/>
      <c r="L227" s="47"/>
      <c r="M227" s="47"/>
    </row>
    <row r="228" spans="1:13" hidden="1">
      <c r="A228" s="47"/>
      <c r="B228" s="47"/>
      <c r="C228" s="47"/>
      <c r="D228" s="47"/>
      <c r="E228" s="47"/>
      <c r="F228" s="47"/>
      <c r="G228" s="47"/>
      <c r="H228" s="47"/>
      <c r="I228" s="47"/>
      <c r="J228" s="47"/>
      <c r="K228" s="47"/>
      <c r="L228" s="47"/>
      <c r="M228" s="47"/>
    </row>
    <row r="229" spans="1:13" hidden="1">
      <c r="A229" s="47"/>
      <c r="B229" s="47"/>
      <c r="C229" s="47"/>
      <c r="D229" s="47"/>
      <c r="E229" s="47"/>
      <c r="F229" s="47"/>
      <c r="G229" s="47"/>
      <c r="H229" s="47"/>
      <c r="I229" s="47"/>
      <c r="J229" s="47"/>
      <c r="K229" s="47"/>
      <c r="L229" s="47"/>
      <c r="M229" s="47"/>
    </row>
    <row r="230" spans="1:13" hidden="1">
      <c r="A230" s="47"/>
      <c r="B230" s="47"/>
      <c r="C230" s="47"/>
      <c r="D230" s="47"/>
      <c r="E230" s="47"/>
      <c r="F230" s="47"/>
      <c r="G230" s="47"/>
      <c r="H230" s="47"/>
      <c r="I230" s="47"/>
      <c r="J230" s="47"/>
      <c r="K230" s="47"/>
      <c r="L230" s="47"/>
      <c r="M230" s="47"/>
    </row>
    <row r="231" spans="1:13" hidden="1">
      <c r="A231" s="47"/>
      <c r="B231" s="47"/>
      <c r="C231" s="47"/>
      <c r="D231" s="47"/>
      <c r="E231" s="47"/>
      <c r="F231" s="47"/>
      <c r="G231" s="47"/>
      <c r="H231" s="47"/>
      <c r="I231" s="47"/>
      <c r="J231" s="47"/>
      <c r="K231" s="47"/>
      <c r="L231" s="47"/>
      <c r="M231" s="47"/>
    </row>
    <row r="232" spans="1:13" hidden="1">
      <c r="A232" s="47"/>
      <c r="B232" s="47"/>
      <c r="C232" s="47"/>
      <c r="D232" s="47"/>
      <c r="E232" s="47"/>
      <c r="F232" s="47"/>
      <c r="G232" s="47"/>
      <c r="H232" s="47"/>
      <c r="I232" s="47"/>
      <c r="J232" s="47"/>
      <c r="K232" s="47"/>
      <c r="L232" s="47"/>
      <c r="M232" s="47"/>
    </row>
    <row r="233" spans="1:13" hidden="1">
      <c r="A233" s="47"/>
      <c r="B233" s="47"/>
      <c r="C233" s="47"/>
      <c r="D233" s="47"/>
      <c r="E233" s="47"/>
      <c r="F233" s="47"/>
      <c r="G233" s="47"/>
      <c r="H233" s="47"/>
      <c r="I233" s="47"/>
      <c r="J233" s="47"/>
      <c r="K233" s="47"/>
      <c r="L233" s="47"/>
      <c r="M233" s="47"/>
    </row>
    <row r="234" spans="1:13" hidden="1">
      <c r="A234" s="47"/>
      <c r="B234" s="47"/>
      <c r="C234" s="47"/>
      <c r="D234" s="47"/>
      <c r="E234" s="47"/>
      <c r="F234" s="47"/>
      <c r="G234" s="47"/>
      <c r="H234" s="47"/>
      <c r="I234" s="47"/>
      <c r="J234" s="47"/>
      <c r="K234" s="47"/>
      <c r="L234" s="47"/>
      <c r="M234" s="47"/>
    </row>
    <row r="235" spans="1:13" hidden="1">
      <c r="A235" s="47"/>
      <c r="B235" s="47"/>
      <c r="C235" s="47"/>
      <c r="D235" s="47"/>
      <c r="E235" s="47"/>
      <c r="F235" s="47"/>
      <c r="G235" s="47"/>
      <c r="H235" s="47"/>
      <c r="I235" s="47"/>
      <c r="J235" s="47"/>
      <c r="K235" s="47"/>
      <c r="L235" s="47"/>
      <c r="M235" s="47"/>
    </row>
    <row r="236" spans="1:13" hidden="1">
      <c r="A236" s="47"/>
      <c r="B236" s="47"/>
      <c r="C236" s="47"/>
      <c r="D236" s="47"/>
      <c r="E236" s="47"/>
      <c r="F236" s="47"/>
      <c r="G236" s="47"/>
      <c r="H236" s="47"/>
      <c r="I236" s="47"/>
      <c r="J236" s="47"/>
      <c r="K236" s="47"/>
      <c r="L236" s="47"/>
      <c r="M236" s="47"/>
    </row>
    <row r="237" spans="1:13" hidden="1">
      <c r="A237" s="47"/>
      <c r="B237" s="47"/>
      <c r="C237" s="47"/>
      <c r="D237" s="47"/>
      <c r="E237" s="47"/>
      <c r="F237" s="47"/>
      <c r="G237" s="47"/>
      <c r="H237" s="47"/>
      <c r="I237" s="47"/>
      <c r="J237" s="47"/>
      <c r="K237" s="47"/>
      <c r="L237" s="47"/>
      <c r="M237" s="47"/>
    </row>
    <row r="238" spans="1:13" hidden="1">
      <c r="A238" s="47"/>
      <c r="B238" s="47"/>
      <c r="C238" s="47"/>
      <c r="D238" s="47"/>
      <c r="E238" s="47"/>
      <c r="F238" s="47"/>
      <c r="G238" s="47"/>
      <c r="H238" s="47"/>
      <c r="I238" s="47"/>
      <c r="J238" s="47"/>
      <c r="K238" s="47"/>
      <c r="L238" s="47"/>
      <c r="M238" s="47"/>
    </row>
    <row r="239" spans="1:13" hidden="1">
      <c r="A239" s="47"/>
      <c r="B239" s="47"/>
      <c r="C239" s="47"/>
      <c r="D239" s="47"/>
      <c r="E239" s="47"/>
      <c r="F239" s="47"/>
      <c r="G239" s="47"/>
      <c r="H239" s="47"/>
      <c r="I239" s="47"/>
      <c r="J239" s="47"/>
      <c r="K239" s="47"/>
      <c r="L239" s="47"/>
      <c r="M239" s="47"/>
    </row>
    <row r="240" spans="1:13" hidden="1">
      <c r="A240" s="47"/>
      <c r="B240" s="47"/>
      <c r="C240" s="47"/>
      <c r="D240" s="47"/>
      <c r="E240" s="47"/>
      <c r="F240" s="47"/>
      <c r="G240" s="47"/>
      <c r="H240" s="47"/>
      <c r="I240" s="47"/>
      <c r="J240" s="47"/>
      <c r="K240" s="47"/>
      <c r="L240" s="47"/>
      <c r="M240" s="47"/>
    </row>
    <row r="241" spans="1:13" hidden="1">
      <c r="A241" s="47"/>
      <c r="B241" s="47"/>
      <c r="C241" s="47"/>
      <c r="D241" s="47"/>
      <c r="E241" s="47"/>
      <c r="F241" s="47"/>
      <c r="G241" s="47"/>
      <c r="H241" s="47"/>
      <c r="I241" s="47"/>
      <c r="J241" s="47"/>
      <c r="K241" s="47"/>
      <c r="L241" s="47"/>
      <c r="M241" s="47"/>
    </row>
    <row r="242" spans="1:13" hidden="1">
      <c r="A242" s="47"/>
      <c r="B242" s="47"/>
      <c r="C242" s="47"/>
      <c r="D242" s="47"/>
      <c r="E242" s="47"/>
      <c r="F242" s="47"/>
      <c r="G242" s="47"/>
      <c r="H242" s="47"/>
      <c r="I242" s="47"/>
      <c r="J242" s="47"/>
      <c r="K242" s="47"/>
      <c r="L242" s="47"/>
      <c r="M242" s="47"/>
    </row>
    <row r="243" spans="1:13" hidden="1">
      <c r="A243" s="47"/>
      <c r="B243" s="47"/>
      <c r="C243" s="47"/>
      <c r="D243" s="47"/>
      <c r="E243" s="47"/>
      <c r="F243" s="47"/>
      <c r="G243" s="47"/>
      <c r="H243" s="47"/>
      <c r="I243" s="47"/>
      <c r="J243" s="47"/>
      <c r="K243" s="47"/>
      <c r="L243" s="47"/>
      <c r="M243" s="47"/>
    </row>
    <row r="244" spans="1:13" hidden="1">
      <c r="A244" s="47"/>
      <c r="B244" s="47"/>
      <c r="C244" s="47"/>
      <c r="D244" s="47"/>
      <c r="E244" s="47"/>
      <c r="F244" s="47"/>
      <c r="G244" s="47"/>
      <c r="H244" s="47"/>
      <c r="I244" s="47"/>
      <c r="J244" s="47"/>
      <c r="K244" s="47"/>
      <c r="L244" s="47"/>
      <c r="M244" s="47"/>
    </row>
    <row r="245" spans="1:13" hidden="1">
      <c r="A245" s="47"/>
      <c r="B245" s="47"/>
      <c r="C245" s="47"/>
      <c r="D245" s="47"/>
      <c r="E245" s="47"/>
      <c r="F245" s="47"/>
      <c r="G245" s="47"/>
      <c r="H245" s="47"/>
      <c r="I245" s="47"/>
      <c r="J245" s="47"/>
      <c r="K245" s="47"/>
      <c r="L245" s="47"/>
      <c r="M245" s="47"/>
    </row>
    <row r="246" spans="1:13" hidden="1">
      <c r="A246" s="47"/>
      <c r="B246" s="47"/>
      <c r="C246" s="47"/>
      <c r="D246" s="47"/>
      <c r="E246" s="47"/>
      <c r="F246" s="47"/>
      <c r="G246" s="47"/>
      <c r="H246" s="47"/>
      <c r="I246" s="47"/>
      <c r="J246" s="47"/>
      <c r="K246" s="47"/>
      <c r="L246" s="47"/>
      <c r="M246" s="47"/>
    </row>
    <row r="247" spans="1:13" hidden="1">
      <c r="A247" s="47"/>
      <c r="B247" s="47"/>
      <c r="C247" s="47"/>
      <c r="D247" s="47"/>
      <c r="E247" s="47"/>
      <c r="F247" s="47"/>
      <c r="G247" s="47"/>
      <c r="H247" s="47"/>
      <c r="I247" s="47"/>
      <c r="J247" s="47"/>
      <c r="K247" s="47"/>
      <c r="L247" s="47"/>
      <c r="M247" s="47"/>
    </row>
    <row r="248" spans="1:13" hidden="1">
      <c r="A248" s="47"/>
      <c r="B248" s="47"/>
      <c r="C248" s="47"/>
      <c r="D248" s="47"/>
      <c r="E248" s="47"/>
      <c r="F248" s="47"/>
      <c r="G248" s="47"/>
      <c r="H248" s="47"/>
      <c r="I248" s="47"/>
      <c r="J248" s="47"/>
      <c r="K248" s="47"/>
      <c r="L248" s="47"/>
      <c r="M248" s="47"/>
    </row>
    <row r="249" spans="1:13" hidden="1">
      <c r="A249" s="47"/>
      <c r="B249" s="47"/>
      <c r="C249" s="47"/>
      <c r="D249" s="47"/>
      <c r="E249" s="47"/>
      <c r="F249" s="47"/>
      <c r="G249" s="47"/>
      <c r="H249" s="47"/>
      <c r="I249" s="47"/>
      <c r="J249" s="47"/>
      <c r="K249" s="47"/>
      <c r="L249" s="47"/>
      <c r="M249" s="47"/>
    </row>
    <row r="250" spans="1:13" hidden="1">
      <c r="A250" s="47"/>
      <c r="B250" s="47"/>
      <c r="C250" s="47"/>
      <c r="D250" s="47"/>
      <c r="E250" s="47"/>
      <c r="F250" s="47"/>
      <c r="G250" s="47"/>
      <c r="H250" s="47"/>
      <c r="I250" s="47"/>
      <c r="J250" s="47"/>
      <c r="K250" s="47"/>
      <c r="L250" s="47"/>
      <c r="M250" s="47"/>
    </row>
    <row r="251" spans="1:13" hidden="1">
      <c r="A251" s="47"/>
      <c r="B251" s="47"/>
      <c r="C251" s="47"/>
      <c r="D251" s="47"/>
      <c r="E251" s="47"/>
      <c r="F251" s="47"/>
      <c r="G251" s="47"/>
      <c r="H251" s="47"/>
      <c r="I251" s="47"/>
      <c r="J251" s="47"/>
      <c r="K251" s="47"/>
      <c r="L251" s="47"/>
      <c r="M251" s="47"/>
    </row>
    <row r="252" spans="1:13" hidden="1">
      <c r="A252" s="47"/>
      <c r="B252" s="47"/>
      <c r="C252" s="47"/>
      <c r="D252" s="47"/>
      <c r="E252" s="47"/>
      <c r="F252" s="47"/>
      <c r="G252" s="47"/>
      <c r="H252" s="47"/>
      <c r="I252" s="47"/>
      <c r="J252" s="47"/>
      <c r="K252" s="47"/>
      <c r="L252" s="47"/>
      <c r="M252" s="47"/>
    </row>
    <row r="253" spans="1:13" hidden="1">
      <c r="A253" s="47"/>
      <c r="B253" s="47"/>
      <c r="C253" s="47"/>
      <c r="D253" s="47"/>
      <c r="E253" s="47"/>
      <c r="F253" s="47"/>
      <c r="G253" s="47"/>
      <c r="H253" s="47"/>
      <c r="I253" s="47"/>
      <c r="J253" s="47"/>
      <c r="K253" s="47"/>
      <c r="L253" s="47"/>
      <c r="M253" s="47"/>
    </row>
    <row r="254" spans="1:13" hidden="1">
      <c r="A254" s="47"/>
      <c r="B254" s="47"/>
      <c r="C254" s="47"/>
      <c r="D254" s="47"/>
      <c r="E254" s="47"/>
      <c r="F254" s="47"/>
      <c r="G254" s="47"/>
      <c r="H254" s="47"/>
      <c r="I254" s="47"/>
      <c r="J254" s="47"/>
      <c r="K254" s="47"/>
      <c r="L254" s="47"/>
      <c r="M254" s="47"/>
    </row>
    <row r="255" spans="1:13" hidden="1">
      <c r="A255" s="47"/>
      <c r="B255" s="47"/>
      <c r="C255" s="47"/>
      <c r="D255" s="47"/>
      <c r="E255" s="47"/>
      <c r="F255" s="47"/>
      <c r="G255" s="47"/>
      <c r="H255" s="47"/>
      <c r="I255" s="47"/>
      <c r="J255" s="47"/>
      <c r="K255" s="47"/>
      <c r="L255" s="47"/>
      <c r="M255" s="47"/>
    </row>
    <row r="256" spans="1:13" hidden="1">
      <c r="A256" s="47"/>
      <c r="B256" s="47"/>
      <c r="C256" s="47"/>
      <c r="D256" s="47"/>
      <c r="E256" s="47"/>
      <c r="F256" s="47"/>
      <c r="G256" s="47"/>
      <c r="H256" s="47"/>
      <c r="I256" s="47"/>
      <c r="J256" s="47"/>
      <c r="K256" s="47"/>
      <c r="L256" s="47"/>
      <c r="M256" s="47"/>
    </row>
    <row r="257" spans="1:13" hidden="1">
      <c r="A257" s="47"/>
      <c r="B257" s="47"/>
      <c r="C257" s="47"/>
      <c r="D257" s="47"/>
      <c r="E257" s="47"/>
      <c r="F257" s="47"/>
      <c r="G257" s="47"/>
      <c r="H257" s="47"/>
      <c r="I257" s="47"/>
      <c r="J257" s="47"/>
      <c r="K257" s="47"/>
      <c r="L257" s="47"/>
      <c r="M257" s="47"/>
    </row>
    <row r="258" spans="1:13" hidden="1">
      <c r="A258" s="47"/>
      <c r="B258" s="47"/>
      <c r="C258" s="47"/>
      <c r="D258" s="47"/>
      <c r="E258" s="47"/>
      <c r="F258" s="47"/>
      <c r="G258" s="47"/>
      <c r="H258" s="47"/>
      <c r="I258" s="47"/>
      <c r="J258" s="47"/>
      <c r="K258" s="47"/>
      <c r="L258" s="47"/>
      <c r="M258" s="47"/>
    </row>
    <row r="259" spans="1:13" hidden="1">
      <c r="A259" s="47"/>
      <c r="B259" s="47"/>
      <c r="C259" s="47"/>
      <c r="D259" s="47"/>
      <c r="E259" s="47"/>
      <c r="F259" s="47"/>
      <c r="G259" s="47"/>
      <c r="H259" s="47"/>
      <c r="I259" s="47"/>
      <c r="J259" s="47"/>
      <c r="K259" s="47"/>
      <c r="L259" s="47"/>
      <c r="M259" s="47"/>
    </row>
    <row r="260" spans="1:13" hidden="1">
      <c r="A260" s="47"/>
      <c r="B260" s="47"/>
      <c r="C260" s="47"/>
      <c r="D260" s="47"/>
      <c r="E260" s="47"/>
      <c r="F260" s="47"/>
      <c r="G260" s="47"/>
      <c r="H260" s="47"/>
      <c r="I260" s="47"/>
      <c r="J260" s="47"/>
      <c r="K260" s="47"/>
      <c r="L260" s="47"/>
      <c r="M260" s="47"/>
    </row>
    <row r="261" spans="1:13" hidden="1">
      <c r="A261" s="47"/>
      <c r="B261" s="47"/>
      <c r="C261" s="47"/>
      <c r="D261" s="47"/>
      <c r="E261" s="47"/>
      <c r="F261" s="47"/>
      <c r="G261" s="47"/>
      <c r="H261" s="47"/>
      <c r="I261" s="47"/>
      <c r="J261" s="47"/>
      <c r="K261" s="47"/>
      <c r="L261" s="47"/>
      <c r="M261" s="47"/>
    </row>
    <row r="262" spans="1:13" hidden="1">
      <c r="A262" s="47"/>
      <c r="B262" s="47"/>
      <c r="C262" s="47"/>
      <c r="D262" s="47"/>
      <c r="E262" s="47"/>
      <c r="F262" s="47"/>
      <c r="G262" s="47"/>
      <c r="H262" s="47"/>
      <c r="I262" s="47"/>
      <c r="J262" s="47"/>
      <c r="K262" s="47"/>
      <c r="L262" s="47"/>
      <c r="M262" s="47"/>
    </row>
    <row r="263" spans="1:13" hidden="1">
      <c r="A263" s="47"/>
      <c r="B263" s="47"/>
      <c r="C263" s="47"/>
      <c r="D263" s="47"/>
      <c r="E263" s="47"/>
      <c r="F263" s="47"/>
      <c r="G263" s="47"/>
      <c r="H263" s="47"/>
      <c r="I263" s="47"/>
      <c r="J263" s="47"/>
      <c r="K263" s="47"/>
      <c r="L263" s="47"/>
      <c r="M263" s="47"/>
    </row>
    <row r="264" spans="1:13" hidden="1">
      <c r="A264" s="47"/>
      <c r="B264" s="47"/>
      <c r="C264" s="47"/>
      <c r="D264" s="47"/>
      <c r="E264" s="47"/>
      <c r="F264" s="47"/>
      <c r="G264" s="47"/>
      <c r="H264" s="47"/>
      <c r="I264" s="47"/>
      <c r="J264" s="47"/>
      <c r="K264" s="47"/>
      <c r="L264" s="47"/>
      <c r="M264" s="47"/>
    </row>
    <row r="265" spans="1:13" hidden="1">
      <c r="A265" s="47"/>
      <c r="B265" s="47"/>
      <c r="C265" s="47"/>
      <c r="D265" s="47"/>
      <c r="E265" s="47"/>
      <c r="F265" s="47"/>
      <c r="G265" s="47"/>
      <c r="H265" s="47"/>
      <c r="I265" s="47"/>
      <c r="J265" s="47"/>
      <c r="K265" s="47"/>
      <c r="L265" s="47"/>
      <c r="M265" s="47"/>
    </row>
    <row r="266" spans="1:13" hidden="1">
      <c r="A266" s="47"/>
      <c r="B266" s="47"/>
      <c r="C266" s="47"/>
      <c r="D266" s="47"/>
      <c r="E266" s="47"/>
      <c r="F266" s="47"/>
      <c r="G266" s="47"/>
      <c r="H266" s="47"/>
      <c r="I266" s="47"/>
      <c r="J266" s="47"/>
      <c r="K266" s="47"/>
      <c r="L266" s="47"/>
      <c r="M266" s="47"/>
    </row>
    <row r="267" spans="1:13" hidden="1">
      <c r="A267" s="47"/>
      <c r="B267" s="47"/>
      <c r="C267" s="47"/>
      <c r="D267" s="47"/>
      <c r="E267" s="47"/>
      <c r="F267" s="47"/>
      <c r="G267" s="47"/>
      <c r="H267" s="47"/>
      <c r="I267" s="47"/>
      <c r="J267" s="47"/>
      <c r="K267" s="47"/>
      <c r="L267" s="47"/>
      <c r="M267" s="47"/>
    </row>
    <row r="268" spans="1:13" hidden="1">
      <c r="A268" s="47"/>
      <c r="B268" s="47"/>
      <c r="C268" s="47"/>
      <c r="D268" s="47"/>
      <c r="E268" s="47"/>
      <c r="F268" s="47"/>
      <c r="G268" s="47"/>
      <c r="H268" s="47"/>
      <c r="I268" s="47"/>
      <c r="J268" s="47"/>
      <c r="K268" s="47"/>
      <c r="L268" s="47"/>
      <c r="M268" s="47"/>
    </row>
    <row r="269" spans="1:13" hidden="1">
      <c r="A269" s="47"/>
      <c r="B269" s="47"/>
      <c r="C269" s="47"/>
      <c r="D269" s="47"/>
      <c r="E269" s="47"/>
      <c r="F269" s="47"/>
      <c r="G269" s="47"/>
      <c r="H269" s="47"/>
      <c r="I269" s="47"/>
      <c r="J269" s="47"/>
      <c r="K269" s="47"/>
      <c r="L269" s="47"/>
      <c r="M269" s="47"/>
    </row>
    <row r="270" spans="1:13" hidden="1">
      <c r="A270" s="47"/>
      <c r="B270" s="47"/>
      <c r="C270" s="47"/>
      <c r="D270" s="47"/>
      <c r="E270" s="47"/>
      <c r="F270" s="47"/>
      <c r="G270" s="47"/>
      <c r="H270" s="47"/>
      <c r="I270" s="47"/>
      <c r="J270" s="47"/>
      <c r="K270" s="47"/>
      <c r="L270" s="47"/>
      <c r="M270" s="47"/>
    </row>
    <row r="271" spans="1:13" hidden="1">
      <c r="A271" s="47"/>
      <c r="B271" s="47"/>
      <c r="C271" s="47"/>
      <c r="D271" s="47"/>
      <c r="E271" s="47"/>
      <c r="F271" s="47"/>
      <c r="G271" s="47"/>
      <c r="H271" s="47"/>
      <c r="I271" s="47"/>
      <c r="J271" s="47"/>
      <c r="K271" s="47"/>
      <c r="L271" s="47"/>
      <c r="M271" s="47"/>
    </row>
    <row r="272" spans="1:13" hidden="1">
      <c r="A272" s="47"/>
      <c r="B272" s="47"/>
      <c r="C272" s="47"/>
      <c r="D272" s="47"/>
      <c r="E272" s="47"/>
      <c r="F272" s="47"/>
      <c r="G272" s="47"/>
      <c r="H272" s="47"/>
      <c r="I272" s="47"/>
      <c r="J272" s="47"/>
      <c r="K272" s="47"/>
      <c r="L272" s="47"/>
      <c r="M272" s="47"/>
    </row>
    <row r="273" spans="1:13" hidden="1">
      <c r="A273" s="47"/>
      <c r="B273" s="47"/>
      <c r="C273" s="47"/>
      <c r="D273" s="47"/>
      <c r="E273" s="47"/>
      <c r="F273" s="47"/>
      <c r="G273" s="47"/>
      <c r="H273" s="47"/>
      <c r="I273" s="47"/>
      <c r="J273" s="47"/>
      <c r="K273" s="47"/>
      <c r="L273" s="47"/>
      <c r="M273" s="47"/>
    </row>
    <row r="274" spans="1:13" hidden="1">
      <c r="A274" s="47"/>
      <c r="B274" s="47"/>
      <c r="C274" s="47"/>
      <c r="D274" s="47"/>
      <c r="E274" s="47"/>
      <c r="F274" s="47"/>
      <c r="G274" s="47"/>
      <c r="H274" s="47"/>
      <c r="I274" s="47"/>
      <c r="J274" s="47"/>
      <c r="K274" s="47"/>
      <c r="L274" s="47"/>
      <c r="M274" s="47"/>
    </row>
    <row r="275" spans="1:13" hidden="1">
      <c r="A275" s="47"/>
      <c r="B275" s="47"/>
      <c r="C275" s="47"/>
      <c r="D275" s="47"/>
      <c r="E275" s="47"/>
      <c r="F275" s="47"/>
      <c r="G275" s="47"/>
      <c r="H275" s="47"/>
      <c r="I275" s="47"/>
      <c r="J275" s="47"/>
      <c r="K275" s="47"/>
      <c r="L275" s="47"/>
      <c r="M275" s="47"/>
    </row>
    <row r="276" spans="1:13" hidden="1">
      <c r="A276" s="47"/>
      <c r="B276" s="47"/>
      <c r="C276" s="47"/>
      <c r="D276" s="47"/>
      <c r="E276" s="47"/>
      <c r="F276" s="47"/>
      <c r="G276" s="47"/>
      <c r="H276" s="47"/>
      <c r="I276" s="47"/>
      <c r="J276" s="47"/>
      <c r="K276" s="47"/>
      <c r="L276" s="47"/>
      <c r="M276" s="47"/>
    </row>
    <row r="277" spans="1:13" hidden="1">
      <c r="A277" s="47"/>
      <c r="B277" s="47"/>
      <c r="C277" s="47"/>
      <c r="D277" s="47"/>
      <c r="E277" s="47"/>
      <c r="F277" s="47"/>
      <c r="G277" s="47"/>
      <c r="H277" s="47"/>
      <c r="I277" s="47"/>
      <c r="J277" s="47"/>
      <c r="K277" s="47"/>
      <c r="L277" s="47"/>
      <c r="M277" s="47"/>
    </row>
    <row r="278" spans="1:13" hidden="1">
      <c r="A278" s="47"/>
      <c r="B278" s="47"/>
      <c r="C278" s="47"/>
      <c r="D278" s="47"/>
      <c r="E278" s="47"/>
      <c r="F278" s="47"/>
      <c r="G278" s="47"/>
      <c r="H278" s="47"/>
      <c r="I278" s="47"/>
      <c r="J278" s="47"/>
      <c r="K278" s="47"/>
      <c r="L278" s="47"/>
      <c r="M278" s="47"/>
    </row>
    <row r="279" spans="1:13" hidden="1">
      <c r="A279" s="47"/>
      <c r="B279" s="47"/>
      <c r="C279" s="47"/>
      <c r="D279" s="47"/>
      <c r="E279" s="47"/>
      <c r="F279" s="47"/>
      <c r="G279" s="47"/>
      <c r="H279" s="47"/>
      <c r="I279" s="47"/>
      <c r="J279" s="47"/>
      <c r="K279" s="47"/>
      <c r="L279" s="47"/>
      <c r="M279" s="47"/>
    </row>
    <row r="280" spans="1:13" hidden="1">
      <c r="A280" s="47"/>
      <c r="B280" s="47"/>
      <c r="C280" s="47"/>
      <c r="D280" s="47"/>
      <c r="E280" s="47"/>
      <c r="F280" s="47"/>
      <c r="G280" s="47"/>
      <c r="H280" s="47"/>
      <c r="I280" s="47"/>
      <c r="J280" s="47"/>
      <c r="K280" s="47"/>
      <c r="L280" s="47"/>
      <c r="M280" s="47"/>
    </row>
    <row r="281" spans="1:13" hidden="1">
      <c r="A281" s="47"/>
      <c r="B281" s="47"/>
      <c r="C281" s="47"/>
      <c r="D281" s="47"/>
      <c r="E281" s="47"/>
      <c r="F281" s="47"/>
      <c r="G281" s="47"/>
      <c r="H281" s="47"/>
      <c r="I281" s="47"/>
      <c r="J281" s="47"/>
      <c r="K281" s="47"/>
      <c r="L281" s="47"/>
      <c r="M281" s="47"/>
    </row>
    <row r="282" spans="1:13" hidden="1">
      <c r="A282" s="47"/>
      <c r="B282" s="47"/>
      <c r="C282" s="47"/>
      <c r="D282" s="47"/>
      <c r="E282" s="47"/>
      <c r="F282" s="47"/>
      <c r="G282" s="47"/>
      <c r="H282" s="47"/>
      <c r="I282" s="47"/>
      <c r="J282" s="47"/>
      <c r="K282" s="47"/>
      <c r="L282" s="47"/>
      <c r="M282" s="47"/>
    </row>
    <row r="283" spans="1:13" hidden="1">
      <c r="A283" s="47"/>
      <c r="B283" s="47"/>
      <c r="C283" s="47"/>
      <c r="D283" s="47"/>
      <c r="E283" s="47"/>
      <c r="F283" s="47"/>
      <c r="G283" s="47"/>
      <c r="H283" s="47"/>
      <c r="I283" s="47"/>
      <c r="J283" s="47"/>
      <c r="K283" s="47"/>
      <c r="L283" s="47"/>
      <c r="M283" s="47"/>
    </row>
    <row r="284" spans="1:13" hidden="1">
      <c r="A284" s="47"/>
      <c r="B284" s="47"/>
      <c r="C284" s="47"/>
      <c r="D284" s="47"/>
      <c r="E284" s="47"/>
      <c r="F284" s="47"/>
      <c r="G284" s="47"/>
      <c r="H284" s="47"/>
      <c r="I284" s="47"/>
      <c r="J284" s="47"/>
      <c r="K284" s="47"/>
      <c r="L284" s="47"/>
      <c r="M284" s="47"/>
    </row>
    <row r="285" spans="1:13" hidden="1">
      <c r="A285" s="47"/>
      <c r="B285" s="47"/>
      <c r="C285" s="47"/>
      <c r="D285" s="47"/>
      <c r="E285" s="47"/>
      <c r="F285" s="47"/>
      <c r="G285" s="47"/>
      <c r="H285" s="47"/>
      <c r="I285" s="47"/>
      <c r="J285" s="47"/>
      <c r="K285" s="47"/>
      <c r="L285" s="47"/>
      <c r="M285" s="47"/>
    </row>
    <row r="286" spans="1:13" hidden="1">
      <c r="A286" s="47"/>
      <c r="B286" s="47"/>
      <c r="C286" s="47"/>
      <c r="D286" s="47"/>
      <c r="E286" s="47"/>
      <c r="F286" s="47"/>
      <c r="G286" s="47"/>
      <c r="H286" s="47"/>
      <c r="I286" s="47"/>
      <c r="J286" s="47"/>
      <c r="K286" s="47"/>
      <c r="L286" s="47"/>
      <c r="M286" s="47"/>
    </row>
    <row r="287" spans="1:13" hidden="1">
      <c r="A287" s="47"/>
      <c r="B287" s="47"/>
      <c r="C287" s="47"/>
      <c r="D287" s="47"/>
      <c r="E287" s="47"/>
      <c r="F287" s="47"/>
      <c r="G287" s="47"/>
      <c r="H287" s="47"/>
      <c r="I287" s="47"/>
      <c r="J287" s="47"/>
      <c r="K287" s="47"/>
      <c r="L287" s="47"/>
      <c r="M287" s="47"/>
    </row>
    <row r="288" spans="1:13" hidden="1">
      <c r="A288" s="47"/>
      <c r="B288" s="47"/>
      <c r="C288" s="47"/>
      <c r="D288" s="47"/>
      <c r="E288" s="47"/>
      <c r="F288" s="47"/>
      <c r="G288" s="47"/>
      <c r="H288" s="47"/>
      <c r="I288" s="47"/>
      <c r="J288" s="47"/>
      <c r="K288" s="47"/>
      <c r="L288" s="47"/>
      <c r="M288" s="47"/>
    </row>
    <row r="289" spans="1:13" hidden="1">
      <c r="A289" s="47"/>
      <c r="B289" s="47"/>
      <c r="C289" s="47"/>
      <c r="D289" s="47"/>
      <c r="E289" s="47"/>
      <c r="F289" s="47"/>
      <c r="G289" s="47"/>
      <c r="H289" s="47"/>
      <c r="I289" s="47"/>
      <c r="J289" s="47"/>
      <c r="K289" s="47"/>
      <c r="L289" s="47"/>
      <c r="M289" s="47"/>
    </row>
    <row r="290" spans="1:13" hidden="1">
      <c r="A290" s="47"/>
      <c r="B290" s="47"/>
      <c r="C290" s="47"/>
      <c r="D290" s="47"/>
      <c r="E290" s="47"/>
      <c r="F290" s="47"/>
      <c r="G290" s="47"/>
      <c r="H290" s="47"/>
      <c r="I290" s="47"/>
      <c r="J290" s="47"/>
      <c r="K290" s="47"/>
      <c r="L290" s="47"/>
      <c r="M290" s="47"/>
    </row>
    <row r="291" spans="1:13" hidden="1">
      <c r="A291" s="47"/>
      <c r="B291" s="47"/>
      <c r="C291" s="47"/>
      <c r="D291" s="47"/>
      <c r="E291" s="47"/>
      <c r="F291" s="47"/>
      <c r="G291" s="47"/>
      <c r="H291" s="47"/>
      <c r="I291" s="47"/>
      <c r="J291" s="47"/>
      <c r="K291" s="47"/>
      <c r="L291" s="47"/>
      <c r="M291" s="47"/>
    </row>
    <row r="292" spans="1:13" hidden="1">
      <c r="A292" s="47"/>
      <c r="B292" s="47"/>
      <c r="C292" s="47"/>
      <c r="D292" s="47"/>
      <c r="E292" s="47"/>
      <c r="F292" s="47"/>
      <c r="G292" s="47"/>
      <c r="H292" s="47"/>
      <c r="I292" s="47"/>
      <c r="J292" s="47"/>
      <c r="K292" s="47"/>
      <c r="L292" s="47"/>
      <c r="M292" s="47"/>
    </row>
    <row r="293" spans="1:13" hidden="1">
      <c r="A293" s="47"/>
      <c r="B293" s="47"/>
      <c r="C293" s="47"/>
      <c r="D293" s="47"/>
      <c r="E293" s="47"/>
      <c r="F293" s="47"/>
      <c r="G293" s="47"/>
      <c r="H293" s="47"/>
      <c r="I293" s="47"/>
      <c r="J293" s="47"/>
      <c r="K293" s="47"/>
      <c r="L293" s="47"/>
      <c r="M293" s="47"/>
    </row>
    <row r="294" spans="1:13" hidden="1">
      <c r="A294" s="47"/>
      <c r="B294" s="47"/>
      <c r="C294" s="47"/>
      <c r="D294" s="47"/>
      <c r="E294" s="47"/>
      <c r="F294" s="47"/>
      <c r="G294" s="47"/>
      <c r="H294" s="47"/>
      <c r="I294" s="47"/>
      <c r="J294" s="47"/>
      <c r="K294" s="47"/>
      <c r="L294" s="47"/>
      <c r="M294" s="47"/>
    </row>
    <row r="295" spans="1:13" hidden="1">
      <c r="A295" s="47"/>
      <c r="B295" s="47"/>
      <c r="C295" s="47"/>
      <c r="D295" s="47"/>
      <c r="E295" s="47"/>
      <c r="F295" s="47"/>
      <c r="G295" s="47"/>
      <c r="H295" s="47"/>
      <c r="I295" s="47"/>
      <c r="J295" s="47"/>
      <c r="K295" s="47"/>
      <c r="L295" s="47"/>
      <c r="M295" s="47"/>
    </row>
    <row r="296" spans="1:13" hidden="1">
      <c r="A296" s="47"/>
      <c r="B296" s="47"/>
      <c r="C296" s="47"/>
      <c r="D296" s="47"/>
      <c r="E296" s="47"/>
      <c r="F296" s="47"/>
      <c r="G296" s="47"/>
      <c r="H296" s="47"/>
      <c r="I296" s="47"/>
      <c r="J296" s="47"/>
      <c r="K296" s="47"/>
      <c r="L296" s="47"/>
      <c r="M296" s="47"/>
    </row>
    <row r="297" spans="1:13" hidden="1">
      <c r="A297" s="47"/>
      <c r="B297" s="47"/>
      <c r="C297" s="47"/>
      <c r="D297" s="47"/>
      <c r="E297" s="47"/>
      <c r="F297" s="47"/>
      <c r="G297" s="47"/>
      <c r="H297" s="47"/>
      <c r="I297" s="47"/>
      <c r="J297" s="47"/>
      <c r="K297" s="47"/>
      <c r="L297" s="47"/>
      <c r="M297" s="47"/>
    </row>
    <row r="298" spans="1:13" hidden="1">
      <c r="A298" s="47"/>
      <c r="B298" s="47"/>
      <c r="C298" s="47"/>
      <c r="D298" s="47"/>
      <c r="E298" s="47"/>
      <c r="F298" s="47"/>
      <c r="G298" s="47"/>
      <c r="H298" s="47"/>
      <c r="I298" s="47"/>
      <c r="J298" s="47"/>
      <c r="K298" s="47"/>
      <c r="L298" s="47"/>
      <c r="M298" s="47"/>
    </row>
    <row r="299" spans="1:13" hidden="1">
      <c r="A299" s="47"/>
      <c r="B299" s="47"/>
      <c r="C299" s="47"/>
      <c r="D299" s="47"/>
      <c r="E299" s="47"/>
      <c r="F299" s="47"/>
      <c r="G299" s="47"/>
      <c r="H299" s="47"/>
      <c r="I299" s="47"/>
      <c r="J299" s="47"/>
      <c r="K299" s="47"/>
      <c r="L299" s="47"/>
      <c r="M299" s="47"/>
    </row>
    <row r="300" spans="1:13" hidden="1">
      <c r="A300" s="47"/>
      <c r="B300" s="47"/>
      <c r="C300" s="47"/>
      <c r="D300" s="47"/>
      <c r="E300" s="47"/>
      <c r="F300" s="47"/>
      <c r="G300" s="47"/>
      <c r="H300" s="47"/>
      <c r="I300" s="47"/>
      <c r="J300" s="47"/>
      <c r="K300" s="47"/>
      <c r="L300" s="47"/>
      <c r="M300" s="47"/>
    </row>
    <row r="301" spans="1:13" hidden="1">
      <c r="A301" s="47"/>
      <c r="B301" s="47"/>
      <c r="C301" s="47"/>
      <c r="D301" s="47"/>
      <c r="E301" s="47"/>
      <c r="F301" s="47"/>
      <c r="G301" s="47"/>
      <c r="H301" s="47"/>
      <c r="I301" s="47"/>
      <c r="J301" s="47"/>
      <c r="K301" s="47"/>
      <c r="L301" s="47"/>
      <c r="M301" s="47"/>
    </row>
    <row r="302" spans="1:13" hidden="1">
      <c r="A302" s="47"/>
      <c r="B302" s="47"/>
      <c r="C302" s="47"/>
      <c r="D302" s="47"/>
      <c r="E302" s="47"/>
      <c r="F302" s="47"/>
      <c r="G302" s="47"/>
      <c r="H302" s="47"/>
      <c r="I302" s="47"/>
      <c r="J302" s="47"/>
      <c r="K302" s="47"/>
      <c r="L302" s="47"/>
      <c r="M302" s="47"/>
    </row>
  </sheetData>
  <sheetProtection algorithmName="SHA-512" hashValue="io2+tdSt8L5WucTNWu9/jCIrgrdVBoWV4lcKZNH0wI6B2ABjXABifPMQvsiKIfJmg/wHy79UfJI2dLw//pU8nQ==" saltValue="DavpZYtYj7PDOS//FQZCMQ==" spinCount="100000" sheet="1" selectLockedCells="1"/>
  <mergeCells count="33">
    <mergeCell ref="H28:I28"/>
    <mergeCell ref="H19:I19"/>
    <mergeCell ref="H20:I20"/>
    <mergeCell ref="H21:I21"/>
    <mergeCell ref="G41:I42"/>
    <mergeCell ref="B40:B44"/>
    <mergeCell ref="E40:F40"/>
    <mergeCell ref="E41:F42"/>
    <mergeCell ref="E43:F43"/>
    <mergeCell ref="C42:D42"/>
    <mergeCell ref="E44:F44"/>
    <mergeCell ref="G44:H44"/>
    <mergeCell ref="H27:I27"/>
    <mergeCell ref="F3:I3"/>
    <mergeCell ref="B7:I7"/>
    <mergeCell ref="B4:H4"/>
    <mergeCell ref="H14:I14"/>
    <mergeCell ref="H15:I15"/>
    <mergeCell ref="H16:I16"/>
    <mergeCell ref="H17:I17"/>
    <mergeCell ref="H18:I18"/>
    <mergeCell ref="H26:I26"/>
    <mergeCell ref="G5:H5"/>
    <mergeCell ref="H12:I12"/>
    <mergeCell ref="H13:I13"/>
    <mergeCell ref="B17:F17"/>
    <mergeCell ref="B22:F22"/>
    <mergeCell ref="B21:F21"/>
    <mergeCell ref="B20:F20"/>
    <mergeCell ref="H22:I22"/>
    <mergeCell ref="D3:E3"/>
    <mergeCell ref="H24:I24"/>
    <mergeCell ref="H25:I25"/>
  </mergeCells>
  <phoneticPr fontId="8" type="noConversion"/>
  <conditionalFormatting sqref="E38:E39 E44">
    <cfRule type="expression" dxfId="5" priority="35" stopIfTrue="1">
      <formula>(#REF!="")</formula>
    </cfRule>
    <cfRule type="expression" dxfId="4" priority="36" stopIfTrue="1">
      <formula>OR(#REF!="ERROR: Rating must be in 0.5 star increment")</formula>
    </cfRule>
  </conditionalFormatting>
  <conditionalFormatting sqref="F36">
    <cfRule type="expression" dxfId="3" priority="41" stopIfTrue="1">
      <formula>OR(#REF!="ERROR: Rating must be in 0.5 star increment")</formula>
    </cfRule>
  </conditionalFormatting>
  <conditionalFormatting sqref="F74:F94">
    <cfRule type="expression" dxfId="2" priority="15" stopIfTrue="1">
      <formula>(#REF!="")</formula>
    </cfRule>
    <cfRule type="expression" dxfId="1" priority="16" stopIfTrue="1">
      <formula>OR(#REF!="ERROR: Rating must be in 0.5 star increment")</formula>
    </cfRule>
  </conditionalFormatting>
  <conditionalFormatting sqref="H24:I25 H26 H27:I27 H28:H30">
    <cfRule type="expression" dxfId="0" priority="40" stopIfTrue="1">
      <formula>($B$25="ERROR: Percentage breakdown must total 100%")</formula>
    </cfRule>
  </conditionalFormatting>
  <dataValidations count="4">
    <dataValidation type="decimal" allowBlank="1" showInputMessage="1" showErrorMessage="1" sqref="D8:D9 JF8:JF9 TB8:TB9 ACX8:ACX9 AMT8:AMT9 AWP8:AWP9 BGL8:BGL9 BQH8:BQH9 CAD8:CAD9 CJZ8:CJZ9 CTV8:CTV9 DDR8:DDR9 DNN8:DNN9 DXJ8:DXJ9 EHF8:EHF9 ERB8:ERB9 FAX8:FAX9 FKT8:FKT9 FUP8:FUP9 GEL8:GEL9 GOH8:GOH9 GYD8:GYD9 HHZ8:HHZ9 HRV8:HRV9 IBR8:IBR9 ILN8:ILN9 IVJ8:IVJ9 JFF8:JFF9 JPB8:JPB9 JYX8:JYX9 KIT8:KIT9 KSP8:KSP9 LCL8:LCL9 LMH8:LMH9 LWD8:LWD9 MFZ8:MFZ9 MPV8:MPV9 MZR8:MZR9 NJN8:NJN9 NTJ8:NTJ9 ODF8:ODF9 ONB8:ONB9 OWX8:OWX9 PGT8:PGT9 PQP8:PQP9 QAL8:QAL9 QKH8:QKH9 QUD8:QUD9 RDZ8:RDZ9 RNV8:RNV9 RXR8:RXR9 SHN8:SHN9 SRJ8:SRJ9 TBF8:TBF9 TLB8:TLB9 TUX8:TUX9 UET8:UET9 UOP8:UOP9 UYL8:UYL9 VIH8:VIH9 VSD8:VSD9 WBZ8:WBZ9 WLV8:WLV9 WVR8:WVR9 D65580:D65581 JF65580:JF65581 TB65580:TB65581 ACX65580:ACX65581 AMT65580:AMT65581 AWP65580:AWP65581 BGL65580:BGL65581 BQH65580:BQH65581 CAD65580:CAD65581 CJZ65580:CJZ65581 CTV65580:CTV65581 DDR65580:DDR65581 DNN65580:DNN65581 DXJ65580:DXJ65581 EHF65580:EHF65581 ERB65580:ERB65581 FAX65580:FAX65581 FKT65580:FKT65581 FUP65580:FUP65581 GEL65580:GEL65581 GOH65580:GOH65581 GYD65580:GYD65581 HHZ65580:HHZ65581 HRV65580:HRV65581 IBR65580:IBR65581 ILN65580:ILN65581 IVJ65580:IVJ65581 JFF65580:JFF65581 JPB65580:JPB65581 JYX65580:JYX65581 KIT65580:KIT65581 KSP65580:KSP65581 LCL65580:LCL65581 LMH65580:LMH65581 LWD65580:LWD65581 MFZ65580:MFZ65581 MPV65580:MPV65581 MZR65580:MZR65581 NJN65580:NJN65581 NTJ65580:NTJ65581 ODF65580:ODF65581 ONB65580:ONB65581 OWX65580:OWX65581 PGT65580:PGT65581 PQP65580:PQP65581 QAL65580:QAL65581 QKH65580:QKH65581 QUD65580:QUD65581 RDZ65580:RDZ65581 RNV65580:RNV65581 RXR65580:RXR65581 SHN65580:SHN65581 SRJ65580:SRJ65581 TBF65580:TBF65581 TLB65580:TLB65581 TUX65580:TUX65581 UET65580:UET65581 UOP65580:UOP65581 UYL65580:UYL65581 VIH65580:VIH65581 VSD65580:VSD65581 WBZ65580:WBZ65581 WLV65580:WLV65581 WVR65580:WVR65581 D131116:D131117 JF131116:JF131117 TB131116:TB131117 ACX131116:ACX131117 AMT131116:AMT131117 AWP131116:AWP131117 BGL131116:BGL131117 BQH131116:BQH131117 CAD131116:CAD131117 CJZ131116:CJZ131117 CTV131116:CTV131117 DDR131116:DDR131117 DNN131116:DNN131117 DXJ131116:DXJ131117 EHF131116:EHF131117 ERB131116:ERB131117 FAX131116:FAX131117 FKT131116:FKT131117 FUP131116:FUP131117 GEL131116:GEL131117 GOH131116:GOH131117 GYD131116:GYD131117 HHZ131116:HHZ131117 HRV131116:HRV131117 IBR131116:IBR131117 ILN131116:ILN131117 IVJ131116:IVJ131117 JFF131116:JFF131117 JPB131116:JPB131117 JYX131116:JYX131117 KIT131116:KIT131117 KSP131116:KSP131117 LCL131116:LCL131117 LMH131116:LMH131117 LWD131116:LWD131117 MFZ131116:MFZ131117 MPV131116:MPV131117 MZR131116:MZR131117 NJN131116:NJN131117 NTJ131116:NTJ131117 ODF131116:ODF131117 ONB131116:ONB131117 OWX131116:OWX131117 PGT131116:PGT131117 PQP131116:PQP131117 QAL131116:QAL131117 QKH131116:QKH131117 QUD131116:QUD131117 RDZ131116:RDZ131117 RNV131116:RNV131117 RXR131116:RXR131117 SHN131116:SHN131117 SRJ131116:SRJ131117 TBF131116:TBF131117 TLB131116:TLB131117 TUX131116:TUX131117 UET131116:UET131117 UOP131116:UOP131117 UYL131116:UYL131117 VIH131116:VIH131117 VSD131116:VSD131117 WBZ131116:WBZ131117 WLV131116:WLV131117 WVR131116:WVR131117 D196652:D196653 JF196652:JF196653 TB196652:TB196653 ACX196652:ACX196653 AMT196652:AMT196653 AWP196652:AWP196653 BGL196652:BGL196653 BQH196652:BQH196653 CAD196652:CAD196653 CJZ196652:CJZ196653 CTV196652:CTV196653 DDR196652:DDR196653 DNN196652:DNN196653 DXJ196652:DXJ196653 EHF196652:EHF196653 ERB196652:ERB196653 FAX196652:FAX196653 FKT196652:FKT196653 FUP196652:FUP196653 GEL196652:GEL196653 GOH196652:GOH196653 GYD196652:GYD196653 HHZ196652:HHZ196653 HRV196652:HRV196653 IBR196652:IBR196653 ILN196652:ILN196653 IVJ196652:IVJ196653 JFF196652:JFF196653 JPB196652:JPB196653 JYX196652:JYX196653 KIT196652:KIT196653 KSP196652:KSP196653 LCL196652:LCL196653 LMH196652:LMH196653 LWD196652:LWD196653 MFZ196652:MFZ196653 MPV196652:MPV196653 MZR196652:MZR196653 NJN196652:NJN196653 NTJ196652:NTJ196653 ODF196652:ODF196653 ONB196652:ONB196653 OWX196652:OWX196653 PGT196652:PGT196653 PQP196652:PQP196653 QAL196652:QAL196653 QKH196652:QKH196653 QUD196652:QUD196653 RDZ196652:RDZ196653 RNV196652:RNV196653 RXR196652:RXR196653 SHN196652:SHN196653 SRJ196652:SRJ196653 TBF196652:TBF196653 TLB196652:TLB196653 TUX196652:TUX196653 UET196652:UET196653 UOP196652:UOP196653 UYL196652:UYL196653 VIH196652:VIH196653 VSD196652:VSD196653 WBZ196652:WBZ196653 WLV196652:WLV196653 WVR196652:WVR196653 D262188:D262189 JF262188:JF262189 TB262188:TB262189 ACX262188:ACX262189 AMT262188:AMT262189 AWP262188:AWP262189 BGL262188:BGL262189 BQH262188:BQH262189 CAD262188:CAD262189 CJZ262188:CJZ262189 CTV262188:CTV262189 DDR262188:DDR262189 DNN262188:DNN262189 DXJ262188:DXJ262189 EHF262188:EHF262189 ERB262188:ERB262189 FAX262188:FAX262189 FKT262188:FKT262189 FUP262188:FUP262189 GEL262188:GEL262189 GOH262188:GOH262189 GYD262188:GYD262189 HHZ262188:HHZ262189 HRV262188:HRV262189 IBR262188:IBR262189 ILN262188:ILN262189 IVJ262188:IVJ262189 JFF262188:JFF262189 JPB262188:JPB262189 JYX262188:JYX262189 KIT262188:KIT262189 KSP262188:KSP262189 LCL262188:LCL262189 LMH262188:LMH262189 LWD262188:LWD262189 MFZ262188:MFZ262189 MPV262188:MPV262189 MZR262188:MZR262189 NJN262188:NJN262189 NTJ262188:NTJ262189 ODF262188:ODF262189 ONB262188:ONB262189 OWX262188:OWX262189 PGT262188:PGT262189 PQP262188:PQP262189 QAL262188:QAL262189 QKH262188:QKH262189 QUD262188:QUD262189 RDZ262188:RDZ262189 RNV262188:RNV262189 RXR262188:RXR262189 SHN262188:SHN262189 SRJ262188:SRJ262189 TBF262188:TBF262189 TLB262188:TLB262189 TUX262188:TUX262189 UET262188:UET262189 UOP262188:UOP262189 UYL262188:UYL262189 VIH262188:VIH262189 VSD262188:VSD262189 WBZ262188:WBZ262189 WLV262188:WLV262189 WVR262188:WVR262189 D327724:D327725 JF327724:JF327725 TB327724:TB327725 ACX327724:ACX327725 AMT327724:AMT327725 AWP327724:AWP327725 BGL327724:BGL327725 BQH327724:BQH327725 CAD327724:CAD327725 CJZ327724:CJZ327725 CTV327724:CTV327725 DDR327724:DDR327725 DNN327724:DNN327725 DXJ327724:DXJ327725 EHF327724:EHF327725 ERB327724:ERB327725 FAX327724:FAX327725 FKT327724:FKT327725 FUP327724:FUP327725 GEL327724:GEL327725 GOH327724:GOH327725 GYD327724:GYD327725 HHZ327724:HHZ327725 HRV327724:HRV327725 IBR327724:IBR327725 ILN327724:ILN327725 IVJ327724:IVJ327725 JFF327724:JFF327725 JPB327724:JPB327725 JYX327724:JYX327725 KIT327724:KIT327725 KSP327724:KSP327725 LCL327724:LCL327725 LMH327724:LMH327725 LWD327724:LWD327725 MFZ327724:MFZ327725 MPV327724:MPV327725 MZR327724:MZR327725 NJN327724:NJN327725 NTJ327724:NTJ327725 ODF327724:ODF327725 ONB327724:ONB327725 OWX327724:OWX327725 PGT327724:PGT327725 PQP327724:PQP327725 QAL327724:QAL327725 QKH327724:QKH327725 QUD327724:QUD327725 RDZ327724:RDZ327725 RNV327724:RNV327725 RXR327724:RXR327725 SHN327724:SHN327725 SRJ327724:SRJ327725 TBF327724:TBF327725 TLB327724:TLB327725 TUX327724:TUX327725 UET327724:UET327725 UOP327724:UOP327725 UYL327724:UYL327725 VIH327724:VIH327725 VSD327724:VSD327725 WBZ327724:WBZ327725 WLV327724:WLV327725 WVR327724:WVR327725 D393260:D393261 JF393260:JF393261 TB393260:TB393261 ACX393260:ACX393261 AMT393260:AMT393261 AWP393260:AWP393261 BGL393260:BGL393261 BQH393260:BQH393261 CAD393260:CAD393261 CJZ393260:CJZ393261 CTV393260:CTV393261 DDR393260:DDR393261 DNN393260:DNN393261 DXJ393260:DXJ393261 EHF393260:EHF393261 ERB393260:ERB393261 FAX393260:FAX393261 FKT393260:FKT393261 FUP393260:FUP393261 GEL393260:GEL393261 GOH393260:GOH393261 GYD393260:GYD393261 HHZ393260:HHZ393261 HRV393260:HRV393261 IBR393260:IBR393261 ILN393260:ILN393261 IVJ393260:IVJ393261 JFF393260:JFF393261 JPB393260:JPB393261 JYX393260:JYX393261 KIT393260:KIT393261 KSP393260:KSP393261 LCL393260:LCL393261 LMH393260:LMH393261 LWD393260:LWD393261 MFZ393260:MFZ393261 MPV393260:MPV393261 MZR393260:MZR393261 NJN393260:NJN393261 NTJ393260:NTJ393261 ODF393260:ODF393261 ONB393260:ONB393261 OWX393260:OWX393261 PGT393260:PGT393261 PQP393260:PQP393261 QAL393260:QAL393261 QKH393260:QKH393261 QUD393260:QUD393261 RDZ393260:RDZ393261 RNV393260:RNV393261 RXR393260:RXR393261 SHN393260:SHN393261 SRJ393260:SRJ393261 TBF393260:TBF393261 TLB393260:TLB393261 TUX393260:TUX393261 UET393260:UET393261 UOP393260:UOP393261 UYL393260:UYL393261 VIH393260:VIH393261 VSD393260:VSD393261 WBZ393260:WBZ393261 WLV393260:WLV393261 WVR393260:WVR393261 D458796:D458797 JF458796:JF458797 TB458796:TB458797 ACX458796:ACX458797 AMT458796:AMT458797 AWP458796:AWP458797 BGL458796:BGL458797 BQH458796:BQH458797 CAD458796:CAD458797 CJZ458796:CJZ458797 CTV458796:CTV458797 DDR458796:DDR458797 DNN458796:DNN458797 DXJ458796:DXJ458797 EHF458796:EHF458797 ERB458796:ERB458797 FAX458796:FAX458797 FKT458796:FKT458797 FUP458796:FUP458797 GEL458796:GEL458797 GOH458796:GOH458797 GYD458796:GYD458797 HHZ458796:HHZ458797 HRV458796:HRV458797 IBR458796:IBR458797 ILN458796:ILN458797 IVJ458796:IVJ458797 JFF458796:JFF458797 JPB458796:JPB458797 JYX458796:JYX458797 KIT458796:KIT458797 KSP458796:KSP458797 LCL458796:LCL458797 LMH458796:LMH458797 LWD458796:LWD458797 MFZ458796:MFZ458797 MPV458796:MPV458797 MZR458796:MZR458797 NJN458796:NJN458797 NTJ458796:NTJ458797 ODF458796:ODF458797 ONB458796:ONB458797 OWX458796:OWX458797 PGT458796:PGT458797 PQP458796:PQP458797 QAL458796:QAL458797 QKH458796:QKH458797 QUD458796:QUD458797 RDZ458796:RDZ458797 RNV458796:RNV458797 RXR458796:RXR458797 SHN458796:SHN458797 SRJ458796:SRJ458797 TBF458796:TBF458797 TLB458796:TLB458797 TUX458796:TUX458797 UET458796:UET458797 UOP458796:UOP458797 UYL458796:UYL458797 VIH458796:VIH458797 VSD458796:VSD458797 WBZ458796:WBZ458797 WLV458796:WLV458797 WVR458796:WVR458797 D524332:D524333 JF524332:JF524333 TB524332:TB524333 ACX524332:ACX524333 AMT524332:AMT524333 AWP524332:AWP524333 BGL524332:BGL524333 BQH524332:BQH524333 CAD524332:CAD524333 CJZ524332:CJZ524333 CTV524332:CTV524333 DDR524332:DDR524333 DNN524332:DNN524333 DXJ524332:DXJ524333 EHF524332:EHF524333 ERB524332:ERB524333 FAX524332:FAX524333 FKT524332:FKT524333 FUP524332:FUP524333 GEL524332:GEL524333 GOH524332:GOH524333 GYD524332:GYD524333 HHZ524332:HHZ524333 HRV524332:HRV524333 IBR524332:IBR524333 ILN524332:ILN524333 IVJ524332:IVJ524333 JFF524332:JFF524333 JPB524332:JPB524333 JYX524332:JYX524333 KIT524332:KIT524333 KSP524332:KSP524333 LCL524332:LCL524333 LMH524332:LMH524333 LWD524332:LWD524333 MFZ524332:MFZ524333 MPV524332:MPV524333 MZR524332:MZR524333 NJN524332:NJN524333 NTJ524332:NTJ524333 ODF524332:ODF524333 ONB524332:ONB524333 OWX524332:OWX524333 PGT524332:PGT524333 PQP524332:PQP524333 QAL524332:QAL524333 QKH524332:QKH524333 QUD524332:QUD524333 RDZ524332:RDZ524333 RNV524332:RNV524333 RXR524332:RXR524333 SHN524332:SHN524333 SRJ524332:SRJ524333 TBF524332:TBF524333 TLB524332:TLB524333 TUX524332:TUX524333 UET524332:UET524333 UOP524332:UOP524333 UYL524332:UYL524333 VIH524332:VIH524333 VSD524332:VSD524333 WBZ524332:WBZ524333 WLV524332:WLV524333 WVR524332:WVR524333 D589868:D589869 JF589868:JF589869 TB589868:TB589869 ACX589868:ACX589869 AMT589868:AMT589869 AWP589868:AWP589869 BGL589868:BGL589869 BQH589868:BQH589869 CAD589868:CAD589869 CJZ589868:CJZ589869 CTV589868:CTV589869 DDR589868:DDR589869 DNN589868:DNN589869 DXJ589868:DXJ589869 EHF589868:EHF589869 ERB589868:ERB589869 FAX589868:FAX589869 FKT589868:FKT589869 FUP589868:FUP589869 GEL589868:GEL589869 GOH589868:GOH589869 GYD589868:GYD589869 HHZ589868:HHZ589869 HRV589868:HRV589869 IBR589868:IBR589869 ILN589868:ILN589869 IVJ589868:IVJ589869 JFF589868:JFF589869 JPB589868:JPB589869 JYX589868:JYX589869 KIT589868:KIT589869 KSP589868:KSP589869 LCL589868:LCL589869 LMH589868:LMH589869 LWD589868:LWD589869 MFZ589868:MFZ589869 MPV589868:MPV589869 MZR589868:MZR589869 NJN589868:NJN589869 NTJ589868:NTJ589869 ODF589868:ODF589869 ONB589868:ONB589869 OWX589868:OWX589869 PGT589868:PGT589869 PQP589868:PQP589869 QAL589868:QAL589869 QKH589868:QKH589869 QUD589868:QUD589869 RDZ589868:RDZ589869 RNV589868:RNV589869 RXR589868:RXR589869 SHN589868:SHN589869 SRJ589868:SRJ589869 TBF589868:TBF589869 TLB589868:TLB589869 TUX589868:TUX589869 UET589868:UET589869 UOP589868:UOP589869 UYL589868:UYL589869 VIH589868:VIH589869 VSD589868:VSD589869 WBZ589868:WBZ589869 WLV589868:WLV589869 WVR589868:WVR589869 D655404:D655405 JF655404:JF655405 TB655404:TB655405 ACX655404:ACX655405 AMT655404:AMT655405 AWP655404:AWP655405 BGL655404:BGL655405 BQH655404:BQH655405 CAD655404:CAD655405 CJZ655404:CJZ655405 CTV655404:CTV655405 DDR655404:DDR655405 DNN655404:DNN655405 DXJ655404:DXJ655405 EHF655404:EHF655405 ERB655404:ERB655405 FAX655404:FAX655405 FKT655404:FKT655405 FUP655404:FUP655405 GEL655404:GEL655405 GOH655404:GOH655405 GYD655404:GYD655405 HHZ655404:HHZ655405 HRV655404:HRV655405 IBR655404:IBR655405 ILN655404:ILN655405 IVJ655404:IVJ655405 JFF655404:JFF655405 JPB655404:JPB655405 JYX655404:JYX655405 KIT655404:KIT655405 KSP655404:KSP655405 LCL655404:LCL655405 LMH655404:LMH655405 LWD655404:LWD655405 MFZ655404:MFZ655405 MPV655404:MPV655405 MZR655404:MZR655405 NJN655404:NJN655405 NTJ655404:NTJ655405 ODF655404:ODF655405 ONB655404:ONB655405 OWX655404:OWX655405 PGT655404:PGT655405 PQP655404:PQP655405 QAL655404:QAL655405 QKH655404:QKH655405 QUD655404:QUD655405 RDZ655404:RDZ655405 RNV655404:RNV655405 RXR655404:RXR655405 SHN655404:SHN655405 SRJ655404:SRJ655405 TBF655404:TBF655405 TLB655404:TLB655405 TUX655404:TUX655405 UET655404:UET655405 UOP655404:UOP655405 UYL655404:UYL655405 VIH655404:VIH655405 VSD655404:VSD655405 WBZ655404:WBZ655405 WLV655404:WLV655405 WVR655404:WVR655405 D720940:D720941 JF720940:JF720941 TB720940:TB720941 ACX720940:ACX720941 AMT720940:AMT720941 AWP720940:AWP720941 BGL720940:BGL720941 BQH720940:BQH720941 CAD720940:CAD720941 CJZ720940:CJZ720941 CTV720940:CTV720941 DDR720940:DDR720941 DNN720940:DNN720941 DXJ720940:DXJ720941 EHF720940:EHF720941 ERB720940:ERB720941 FAX720940:FAX720941 FKT720940:FKT720941 FUP720940:FUP720941 GEL720940:GEL720941 GOH720940:GOH720941 GYD720940:GYD720941 HHZ720940:HHZ720941 HRV720940:HRV720941 IBR720940:IBR720941 ILN720940:ILN720941 IVJ720940:IVJ720941 JFF720940:JFF720941 JPB720940:JPB720941 JYX720940:JYX720941 KIT720940:KIT720941 KSP720940:KSP720941 LCL720940:LCL720941 LMH720940:LMH720941 LWD720940:LWD720941 MFZ720940:MFZ720941 MPV720940:MPV720941 MZR720940:MZR720941 NJN720940:NJN720941 NTJ720940:NTJ720941 ODF720940:ODF720941 ONB720940:ONB720941 OWX720940:OWX720941 PGT720940:PGT720941 PQP720940:PQP720941 QAL720940:QAL720941 QKH720940:QKH720941 QUD720940:QUD720941 RDZ720940:RDZ720941 RNV720940:RNV720941 RXR720940:RXR720941 SHN720940:SHN720941 SRJ720940:SRJ720941 TBF720940:TBF720941 TLB720940:TLB720941 TUX720940:TUX720941 UET720940:UET720941 UOP720940:UOP720941 UYL720940:UYL720941 VIH720940:VIH720941 VSD720940:VSD720941 WBZ720940:WBZ720941 WLV720940:WLV720941 WVR720940:WVR720941 D786476:D786477 JF786476:JF786477 TB786476:TB786477 ACX786476:ACX786477 AMT786476:AMT786477 AWP786476:AWP786477 BGL786476:BGL786477 BQH786476:BQH786477 CAD786476:CAD786477 CJZ786476:CJZ786477 CTV786476:CTV786477 DDR786476:DDR786477 DNN786476:DNN786477 DXJ786476:DXJ786477 EHF786476:EHF786477 ERB786476:ERB786477 FAX786476:FAX786477 FKT786476:FKT786477 FUP786476:FUP786477 GEL786476:GEL786477 GOH786476:GOH786477 GYD786476:GYD786477 HHZ786476:HHZ786477 HRV786476:HRV786477 IBR786476:IBR786477 ILN786476:ILN786477 IVJ786476:IVJ786477 JFF786476:JFF786477 JPB786476:JPB786477 JYX786476:JYX786477 KIT786476:KIT786477 KSP786476:KSP786477 LCL786476:LCL786477 LMH786476:LMH786477 LWD786476:LWD786477 MFZ786476:MFZ786477 MPV786476:MPV786477 MZR786476:MZR786477 NJN786476:NJN786477 NTJ786476:NTJ786477 ODF786476:ODF786477 ONB786476:ONB786477 OWX786476:OWX786477 PGT786476:PGT786477 PQP786476:PQP786477 QAL786476:QAL786477 QKH786476:QKH786477 QUD786476:QUD786477 RDZ786476:RDZ786477 RNV786476:RNV786477 RXR786476:RXR786477 SHN786476:SHN786477 SRJ786476:SRJ786477 TBF786476:TBF786477 TLB786476:TLB786477 TUX786476:TUX786477 UET786476:UET786477 UOP786476:UOP786477 UYL786476:UYL786477 VIH786476:VIH786477 VSD786476:VSD786477 WBZ786476:WBZ786477 WLV786476:WLV786477 WVR786476:WVR786477 D852012:D852013 JF852012:JF852013 TB852012:TB852013 ACX852012:ACX852013 AMT852012:AMT852013 AWP852012:AWP852013 BGL852012:BGL852013 BQH852012:BQH852013 CAD852012:CAD852013 CJZ852012:CJZ852013 CTV852012:CTV852013 DDR852012:DDR852013 DNN852012:DNN852013 DXJ852012:DXJ852013 EHF852012:EHF852013 ERB852012:ERB852013 FAX852012:FAX852013 FKT852012:FKT852013 FUP852012:FUP852013 GEL852012:GEL852013 GOH852012:GOH852013 GYD852012:GYD852013 HHZ852012:HHZ852013 HRV852012:HRV852013 IBR852012:IBR852013 ILN852012:ILN852013 IVJ852012:IVJ852013 JFF852012:JFF852013 JPB852012:JPB852013 JYX852012:JYX852013 KIT852012:KIT852013 KSP852012:KSP852013 LCL852012:LCL852013 LMH852012:LMH852013 LWD852012:LWD852013 MFZ852012:MFZ852013 MPV852012:MPV852013 MZR852012:MZR852013 NJN852012:NJN852013 NTJ852012:NTJ852013 ODF852012:ODF852013 ONB852012:ONB852013 OWX852012:OWX852013 PGT852012:PGT852013 PQP852012:PQP852013 QAL852012:QAL852013 QKH852012:QKH852013 QUD852012:QUD852013 RDZ852012:RDZ852013 RNV852012:RNV852013 RXR852012:RXR852013 SHN852012:SHN852013 SRJ852012:SRJ852013 TBF852012:TBF852013 TLB852012:TLB852013 TUX852012:TUX852013 UET852012:UET852013 UOP852012:UOP852013 UYL852012:UYL852013 VIH852012:VIH852013 VSD852012:VSD852013 WBZ852012:WBZ852013 WLV852012:WLV852013 WVR852012:WVR852013 D917548:D917549 JF917548:JF917549 TB917548:TB917549 ACX917548:ACX917549 AMT917548:AMT917549 AWP917548:AWP917549 BGL917548:BGL917549 BQH917548:BQH917549 CAD917548:CAD917549 CJZ917548:CJZ917549 CTV917548:CTV917549 DDR917548:DDR917549 DNN917548:DNN917549 DXJ917548:DXJ917549 EHF917548:EHF917549 ERB917548:ERB917549 FAX917548:FAX917549 FKT917548:FKT917549 FUP917548:FUP917549 GEL917548:GEL917549 GOH917548:GOH917549 GYD917548:GYD917549 HHZ917548:HHZ917549 HRV917548:HRV917549 IBR917548:IBR917549 ILN917548:ILN917549 IVJ917548:IVJ917549 JFF917548:JFF917549 JPB917548:JPB917549 JYX917548:JYX917549 KIT917548:KIT917549 KSP917548:KSP917549 LCL917548:LCL917549 LMH917548:LMH917549 LWD917548:LWD917549 MFZ917548:MFZ917549 MPV917548:MPV917549 MZR917548:MZR917549 NJN917548:NJN917549 NTJ917548:NTJ917549 ODF917548:ODF917549 ONB917548:ONB917549 OWX917548:OWX917549 PGT917548:PGT917549 PQP917548:PQP917549 QAL917548:QAL917549 QKH917548:QKH917549 QUD917548:QUD917549 RDZ917548:RDZ917549 RNV917548:RNV917549 RXR917548:RXR917549 SHN917548:SHN917549 SRJ917548:SRJ917549 TBF917548:TBF917549 TLB917548:TLB917549 TUX917548:TUX917549 UET917548:UET917549 UOP917548:UOP917549 UYL917548:UYL917549 VIH917548:VIH917549 VSD917548:VSD917549 WBZ917548:WBZ917549 WLV917548:WLV917549 WVR917548:WVR917549 D983084:D983085 JF983084:JF983085 TB983084:TB983085 ACX983084:ACX983085 AMT983084:AMT983085 AWP983084:AWP983085 BGL983084:BGL983085 BQH983084:BQH983085 CAD983084:CAD983085 CJZ983084:CJZ983085 CTV983084:CTV983085 DDR983084:DDR983085 DNN983084:DNN983085 DXJ983084:DXJ983085 EHF983084:EHF983085 ERB983084:ERB983085 FAX983084:FAX983085 FKT983084:FKT983085 FUP983084:FUP983085 GEL983084:GEL983085 GOH983084:GOH983085 GYD983084:GYD983085 HHZ983084:HHZ983085 HRV983084:HRV983085 IBR983084:IBR983085 ILN983084:ILN983085 IVJ983084:IVJ983085 JFF983084:JFF983085 JPB983084:JPB983085 JYX983084:JYX983085 KIT983084:KIT983085 KSP983084:KSP983085 LCL983084:LCL983085 LMH983084:LMH983085 LWD983084:LWD983085 MFZ983084:MFZ983085 MPV983084:MPV983085 MZR983084:MZR983085 NJN983084:NJN983085 NTJ983084:NTJ983085 ODF983084:ODF983085 ONB983084:ONB983085 OWX983084:OWX983085 PGT983084:PGT983085 PQP983084:PQP983085 QAL983084:QAL983085 QKH983084:QKH983085 QUD983084:QUD983085 RDZ983084:RDZ983085 RNV983084:RNV983085 RXR983084:RXR983085 SHN983084:SHN983085 SRJ983084:SRJ983085 TBF983084:TBF983085 TLB983084:TLB983085 TUX983084:TUX983085 UET983084:UET983085 UOP983084:UOP983085 UYL983084:UYL983085 VIH983084:VIH983085 VSD983084:VSD983085 WBZ983084:WBZ983085 WLV983084:WLV983085 WVR983084:WVR983085" xr:uid="{B002E7CB-C86B-4809-BCD9-4C0784C5C8C6}">
      <formula1>0</formula1>
      <formula2>6</formula2>
    </dataValidation>
    <dataValidation type="list" allowBlank="1" showInputMessage="1" showErrorMessage="1" sqref="H14:I14" xr:uid="{BE8662BC-F886-4074-801D-2FC018459238}">
      <formula1>"&lt;Select&gt;, Single Storey, Multi Storey"</formula1>
    </dataValidation>
    <dataValidation type="list" allowBlank="1" showInputMessage="1" showErrorMessage="1" sqref="H12" xr:uid="{DC9AC856-BA4E-4838-8CC7-36F639451898}">
      <formula1>Region_Selection</formula1>
    </dataValidation>
    <dataValidation type="decimal" allowBlank="1" showInputMessage="1" showErrorMessage="1" error="Area has to be less than Total GLAR" sqref="H17:I17" xr:uid="{7C52207A-78A6-492E-AE19-759BB56D5AEC}">
      <formula1>0</formula1>
      <formula2>$H$15</formula2>
    </dataValidation>
  </dataValidations>
  <pageMargins left="0.42" right="0.44" top="0.56000000000000005" bottom="0.6" header="0.34" footer="0.4"/>
  <pageSetup paperSize="9" orientation="portrait" blackAndWhite="1" r:id="rId1"/>
  <headerFooter alignWithMargins="0">
    <oddFooter>&amp;R&amp;D</oddFoot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E476D993-41EF-4D4F-8D99-030E60071E14}">
          <x14:formula1>
            <xm:f>OFFSET('Climate zones'!$N$5,0,MATCH(H12,'Climate zones'!$O$4:$CH$4,0),INDEX('Climate zones'!$O$3:$CH$3,MATCH(H12,'Climate zones'!$O$4:$CH$4,0)),1)</xm:f>
          </x14:formula1>
          <xm:sqref>H13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FAE43C-FD36-47AE-9261-9B4F619DAA19}">
  <dimension ref="B6:D13"/>
  <sheetViews>
    <sheetView showGridLines="0" workbookViewId="0">
      <selection activeCell="M23" sqref="M23"/>
    </sheetView>
  </sheetViews>
  <sheetFormatPr defaultRowHeight="12.75"/>
  <cols>
    <col min="2" max="2" width="33" customWidth="1"/>
    <col min="3" max="3" width="19.7109375" customWidth="1"/>
    <col min="4" max="4" width="17.28515625" customWidth="1"/>
  </cols>
  <sheetData>
    <row r="6" spans="2:4" ht="15">
      <c r="B6" s="198" t="s">
        <v>39</v>
      </c>
      <c r="C6" s="199" t="str">
        <f ca="1">'Shopping Centre'!F100</f>
        <v>Climate zone</v>
      </c>
    </row>
    <row r="7" spans="2:4" ht="15">
      <c r="B7" s="198" t="s">
        <v>40</v>
      </c>
      <c r="C7" s="199" t="e">
        <f ca="1">'Shopping Centre'!F101</f>
        <v>#N/A</v>
      </c>
    </row>
    <row r="8" spans="2:4" ht="15">
      <c r="B8" s="198" t="s">
        <v>41</v>
      </c>
      <c r="C8" s="199" t="e">
        <f ca="1">'Shopping Centre'!F102</f>
        <v>#N/A</v>
      </c>
    </row>
    <row r="10" spans="2:4" ht="15">
      <c r="B10" s="200" t="s">
        <v>44</v>
      </c>
      <c r="C10" s="201">
        <f>'Shopping Centre'!F107</f>
        <v>0.132629</v>
      </c>
      <c r="D10" s="133" t="s">
        <v>73</v>
      </c>
    </row>
    <row r="11" spans="2:4" ht="15">
      <c r="B11" s="200" t="s">
        <v>45</v>
      </c>
      <c r="C11" s="201">
        <f>'Shopping Centre'!F108</f>
        <v>5.7211111111111108E-2</v>
      </c>
      <c r="D11" s="133" t="s">
        <v>74</v>
      </c>
    </row>
    <row r="12" spans="2:4" ht="15">
      <c r="B12" s="200" t="s">
        <v>46</v>
      </c>
      <c r="C12" s="201">
        <f>'Shopping Centre'!F109</f>
        <v>6.1836734999999997E-2</v>
      </c>
      <c r="D12" s="202" t="s">
        <v>75</v>
      </c>
    </row>
    <row r="13" spans="2:4" ht="15">
      <c r="B13" s="200" t="s">
        <v>47</v>
      </c>
      <c r="C13" s="201">
        <f>'Shopping Centre'!F110</f>
        <v>2.88</v>
      </c>
      <c r="D13" s="133" t="s">
        <v>76</v>
      </c>
    </row>
  </sheetData>
  <sheetProtection algorithmName="SHA-512" hashValue="0x4klmhZ9iBCeMCEsFw7e7wCehOH4Dwou9fnEjrIQQoHG3/68NzFPPMz1CtPp0FPwgu4hPCjpxXx4rflvO/2iQ==" saltValue="Pnk8zOfjvZPF7xEmvsMZfw==" spinCount="100000" sheet="1" objects="1" scenarios="1" selectLockedCells="1" selectUnlockedCells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CC5C4C-E245-49FD-BCF5-58402CD43FD9}">
  <sheetPr>
    <tabColor theme="5"/>
  </sheetPr>
  <dimension ref="A1:T10"/>
  <sheetViews>
    <sheetView workbookViewId="0">
      <selection activeCell="C27" sqref="C27"/>
    </sheetView>
  </sheetViews>
  <sheetFormatPr defaultRowHeight="12.75"/>
  <cols>
    <col min="2" max="2" width="103.140625" customWidth="1"/>
    <col min="3" max="3" width="10.140625" bestFit="1" customWidth="1"/>
    <col min="4" max="4" width="17.28515625" customWidth="1"/>
    <col min="5" max="5" width="60.42578125" customWidth="1"/>
  </cols>
  <sheetData>
    <row r="1" spans="1:20" ht="15">
      <c r="A1" s="143" t="s">
        <v>77</v>
      </c>
      <c r="B1" s="143" t="s">
        <v>78</v>
      </c>
      <c r="C1" s="143" t="s">
        <v>79</v>
      </c>
      <c r="D1" s="143" t="s">
        <v>80</v>
      </c>
      <c r="E1" s="249" t="s">
        <v>81</v>
      </c>
      <c r="F1" s="249"/>
      <c r="G1" s="249"/>
      <c r="H1" s="249"/>
      <c r="I1" s="249"/>
      <c r="J1" s="249"/>
      <c r="K1" s="249"/>
      <c r="L1" s="249"/>
      <c r="M1" s="249"/>
      <c r="N1" s="249"/>
      <c r="O1" s="249"/>
      <c r="P1" s="249"/>
      <c r="Q1" s="249"/>
      <c r="R1" s="249"/>
      <c r="S1" s="249"/>
      <c r="T1" s="249"/>
    </row>
    <row r="2" spans="1:20" ht="63.75">
      <c r="A2" t="s">
        <v>82</v>
      </c>
      <c r="B2" t="s">
        <v>83</v>
      </c>
      <c r="C2" s="144">
        <v>46142</v>
      </c>
      <c r="D2" t="s">
        <v>84</v>
      </c>
      <c r="E2" s="146" t="s">
        <v>85</v>
      </c>
    </row>
    <row r="3" spans="1:20">
      <c r="C3" s="144"/>
    </row>
    <row r="5" spans="1:20">
      <c r="B5" s="146"/>
      <c r="C5" s="144"/>
    </row>
    <row r="6" spans="1:20">
      <c r="B6" s="146"/>
      <c r="C6" s="144"/>
    </row>
    <row r="7" spans="1:20" ht="15">
      <c r="B7" s="148"/>
      <c r="C7" s="144"/>
      <c r="E7" s="149"/>
    </row>
    <row r="8" spans="1:20">
      <c r="C8" s="144"/>
    </row>
    <row r="9" spans="1:20">
      <c r="C9" s="144"/>
    </row>
    <row r="10" spans="1:20">
      <c r="B10" s="146"/>
      <c r="C10" s="144"/>
    </row>
  </sheetData>
  <mergeCells count="1">
    <mergeCell ref="E1:T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9F108B-0A1D-4D32-BED3-53D7BFF859D7}">
  <sheetPr codeName="Sheet4">
    <tabColor theme="5"/>
  </sheetPr>
  <dimension ref="A1:CH4292"/>
  <sheetViews>
    <sheetView workbookViewId="0">
      <selection activeCell="C27" sqref="C27"/>
    </sheetView>
  </sheetViews>
  <sheetFormatPr defaultRowHeight="12.75"/>
  <cols>
    <col min="1" max="1" width="34.140625" style="156" bestFit="1" customWidth="1"/>
    <col min="2" max="2" width="26.7109375" style="156" bestFit="1" customWidth="1"/>
    <col min="3" max="3" width="15" style="156" bestFit="1" customWidth="1"/>
    <col min="4" max="4" width="11.85546875" style="156" bestFit="1" customWidth="1"/>
    <col min="5" max="5" width="7.5703125" style="156" bestFit="1" customWidth="1"/>
    <col min="6" max="6" width="9" style="156" bestFit="1" customWidth="1"/>
    <col min="7" max="7" width="28.140625" style="156" bestFit="1" customWidth="1"/>
    <col min="8" max="8" width="9.140625" style="156"/>
    <col min="9" max="9" width="27.85546875" style="156" bestFit="1" customWidth="1"/>
    <col min="10" max="10" width="9.140625" style="156"/>
    <col min="11" max="11" width="26.7109375" style="156" bestFit="1" customWidth="1"/>
    <col min="12" max="16384" width="9.140625" style="156"/>
  </cols>
  <sheetData>
    <row r="1" spans="1:86">
      <c r="A1" s="156" t="s">
        <v>86</v>
      </c>
      <c r="B1" s="156" t="s">
        <v>9</v>
      </c>
      <c r="C1" s="156" t="s">
        <v>87</v>
      </c>
      <c r="D1" s="156" t="s">
        <v>88</v>
      </c>
      <c r="E1" s="157" t="s">
        <v>89</v>
      </c>
      <c r="F1" s="157" t="s">
        <v>90</v>
      </c>
      <c r="K1" s="156" t="s">
        <v>9</v>
      </c>
    </row>
    <row r="2" spans="1:86">
      <c r="A2" s="156" t="s">
        <v>91</v>
      </c>
      <c r="B2" s="156" t="s">
        <v>92</v>
      </c>
      <c r="C2" s="156" t="s">
        <v>93</v>
      </c>
      <c r="D2" s="156" t="s">
        <v>94</v>
      </c>
      <c r="E2" s="157">
        <v>-43.61</v>
      </c>
      <c r="F2" s="157">
        <v>171.5</v>
      </c>
      <c r="G2" s="156" t="str">
        <f t="shared" ref="G2:G65" si="0">B2&amp;" "&amp;D2</f>
        <v>Ashburton District CC</v>
      </c>
      <c r="H2" s="156">
        <f t="shared" ref="H2:H65" si="1">IF(B2=B1,H1+1,1)</f>
        <v>1</v>
      </c>
      <c r="I2" s="156" t="str">
        <f t="shared" ref="I2:I65" si="2">B2&amp;" "&amp;H2</f>
        <v>Ashburton District 1</v>
      </c>
      <c r="K2" s="156" t="s">
        <v>92</v>
      </c>
    </row>
    <row r="3" spans="1:86">
      <c r="A3" s="156" t="s">
        <v>95</v>
      </c>
      <c r="B3" s="156" t="s">
        <v>92</v>
      </c>
      <c r="C3" s="156" t="s">
        <v>96</v>
      </c>
      <c r="D3" s="156" t="s">
        <v>94</v>
      </c>
      <c r="E3" s="157">
        <v>-43.89</v>
      </c>
      <c r="F3" s="157">
        <v>171.74</v>
      </c>
      <c r="G3" s="156" t="str">
        <f t="shared" si="0"/>
        <v>Ashburton District CC</v>
      </c>
      <c r="H3" s="156">
        <f t="shared" si="1"/>
        <v>2</v>
      </c>
      <c r="I3" s="156" t="str">
        <f t="shared" si="2"/>
        <v>Ashburton District 2</v>
      </c>
      <c r="K3" s="156" t="s">
        <v>97</v>
      </c>
      <c r="O3" s="156">
        <v>71</v>
      </c>
      <c r="P3" s="156">
        <v>87</v>
      </c>
      <c r="Q3" s="156">
        <v>68</v>
      </c>
      <c r="R3" s="156">
        <v>12</v>
      </c>
      <c r="S3" s="156">
        <v>33</v>
      </c>
      <c r="T3" s="156">
        <v>71</v>
      </c>
      <c r="U3" s="156">
        <v>113</v>
      </c>
      <c r="V3" s="156">
        <v>128</v>
      </c>
      <c r="W3" s="156">
        <v>137</v>
      </c>
      <c r="X3" s="156">
        <v>268</v>
      </c>
      <c r="Y3" s="156">
        <v>71</v>
      </c>
      <c r="Z3" s="156">
        <v>100</v>
      </c>
      <c r="AA3" s="156">
        <v>36</v>
      </c>
      <c r="AB3" s="156">
        <v>58</v>
      </c>
      <c r="AC3" s="156">
        <v>8</v>
      </c>
      <c r="AD3" s="156">
        <v>62</v>
      </c>
      <c r="AE3" s="156">
        <v>32</v>
      </c>
      <c r="AF3" s="156">
        <v>25</v>
      </c>
      <c r="AG3" s="156">
        <v>54</v>
      </c>
      <c r="AH3" s="156">
        <v>40</v>
      </c>
      <c r="AI3" s="156">
        <v>8</v>
      </c>
      <c r="AJ3" s="156">
        <v>93</v>
      </c>
      <c r="AK3" s="156">
        <v>9</v>
      </c>
      <c r="AL3" s="156">
        <v>1</v>
      </c>
      <c r="AM3" s="156">
        <v>38</v>
      </c>
      <c r="AN3" s="156">
        <v>25</v>
      </c>
      <c r="AO3" s="156">
        <v>68</v>
      </c>
      <c r="AP3" s="156">
        <v>43</v>
      </c>
      <c r="AQ3" s="156">
        <v>73</v>
      </c>
      <c r="AR3" s="156">
        <v>34</v>
      </c>
      <c r="AS3" s="156">
        <v>46</v>
      </c>
      <c r="AT3" s="156">
        <v>19</v>
      </c>
      <c r="AU3" s="156">
        <v>22</v>
      </c>
      <c r="AV3" s="156">
        <v>66</v>
      </c>
      <c r="AW3" s="156">
        <v>37</v>
      </c>
      <c r="AX3" s="156">
        <v>47</v>
      </c>
      <c r="AY3" s="156">
        <v>45</v>
      </c>
      <c r="AZ3" s="156">
        <v>15</v>
      </c>
      <c r="BA3" s="156">
        <v>11</v>
      </c>
      <c r="BB3" s="156">
        <v>20</v>
      </c>
      <c r="BC3" s="156">
        <v>32</v>
      </c>
      <c r="BD3" s="156">
        <v>65</v>
      </c>
      <c r="BE3" s="156">
        <v>91</v>
      </c>
      <c r="BF3" s="156">
        <v>81</v>
      </c>
      <c r="BG3" s="156">
        <v>85</v>
      </c>
      <c r="BH3" s="156">
        <v>70</v>
      </c>
      <c r="BI3" s="156">
        <v>80</v>
      </c>
      <c r="BJ3" s="156">
        <v>20</v>
      </c>
      <c r="BK3" s="156">
        <v>31</v>
      </c>
      <c r="BL3" s="156">
        <v>190</v>
      </c>
      <c r="BM3" s="156">
        <v>36</v>
      </c>
      <c r="BN3" s="156">
        <v>103</v>
      </c>
      <c r="BO3" s="156">
        <v>119</v>
      </c>
      <c r="BP3" s="156">
        <v>58</v>
      </c>
      <c r="BQ3" s="156">
        <v>23</v>
      </c>
      <c r="BR3" s="156">
        <v>59</v>
      </c>
      <c r="BS3" s="156">
        <v>85</v>
      </c>
      <c r="BT3" s="156">
        <v>21</v>
      </c>
      <c r="BU3" s="156">
        <v>95</v>
      </c>
      <c r="BV3" s="156">
        <v>46</v>
      </c>
      <c r="BW3" s="156">
        <v>46</v>
      </c>
      <c r="BX3" s="156">
        <v>52</v>
      </c>
      <c r="BY3" s="156">
        <v>35</v>
      </c>
      <c r="BZ3" s="156">
        <v>37</v>
      </c>
      <c r="CA3" s="156">
        <v>92</v>
      </c>
      <c r="CB3" s="156">
        <v>58</v>
      </c>
      <c r="CC3" s="156">
        <v>40</v>
      </c>
      <c r="CD3" s="156">
        <v>57</v>
      </c>
      <c r="CE3" s="156">
        <v>49</v>
      </c>
      <c r="CF3" s="156">
        <v>60</v>
      </c>
      <c r="CG3" s="156">
        <v>60</v>
      </c>
      <c r="CH3" s="156">
        <v>121</v>
      </c>
    </row>
    <row r="4" spans="1:86" ht="13.5" thickBot="1">
      <c r="A4" s="156" t="s">
        <v>98</v>
      </c>
      <c r="B4" s="156" t="s">
        <v>92</v>
      </c>
      <c r="C4" s="156" t="s">
        <v>93</v>
      </c>
      <c r="D4" s="156" t="s">
        <v>94</v>
      </c>
      <c r="E4" s="157">
        <v>-43.77</v>
      </c>
      <c r="F4" s="157">
        <v>171.38</v>
      </c>
      <c r="G4" s="156" t="str">
        <f t="shared" si="0"/>
        <v>Ashburton District CC</v>
      </c>
      <c r="H4" s="156">
        <f t="shared" si="1"/>
        <v>3</v>
      </c>
      <c r="I4" s="156" t="str">
        <f t="shared" si="2"/>
        <v>Ashburton District 3</v>
      </c>
      <c r="K4" s="156" t="s">
        <v>99</v>
      </c>
      <c r="N4" s="158" t="s">
        <v>100</v>
      </c>
      <c r="O4" s="159" t="s">
        <v>92</v>
      </c>
      <c r="P4" s="159" t="s">
        <v>97</v>
      </c>
      <c r="Q4" s="159" t="s">
        <v>99</v>
      </c>
      <c r="R4" s="159" t="s">
        <v>101</v>
      </c>
      <c r="S4" s="159" t="s">
        <v>102</v>
      </c>
      <c r="T4" s="159" t="s">
        <v>103</v>
      </c>
      <c r="U4" s="159" t="s">
        <v>104</v>
      </c>
      <c r="V4" s="159" t="s">
        <v>105</v>
      </c>
      <c r="W4" s="159" t="s">
        <v>106</v>
      </c>
      <c r="X4" s="159" t="s">
        <v>107</v>
      </c>
      <c r="Y4" s="159" t="s">
        <v>108</v>
      </c>
      <c r="Z4" s="159" t="s">
        <v>109</v>
      </c>
      <c r="AA4" s="159" t="s">
        <v>110</v>
      </c>
      <c r="AB4" s="159" t="s">
        <v>111</v>
      </c>
      <c r="AC4" s="159" t="s">
        <v>112</v>
      </c>
      <c r="AD4" s="159" t="s">
        <v>113</v>
      </c>
      <c r="AE4" s="159" t="s">
        <v>114</v>
      </c>
      <c r="AF4" s="159" t="s">
        <v>115</v>
      </c>
      <c r="AG4" s="159" t="s">
        <v>116</v>
      </c>
      <c r="AH4" s="159" t="s">
        <v>117</v>
      </c>
      <c r="AI4" s="159" t="s">
        <v>118</v>
      </c>
      <c r="AJ4" s="159" t="s">
        <v>119</v>
      </c>
      <c r="AK4" s="159" t="s">
        <v>120</v>
      </c>
      <c r="AL4" s="159" t="s">
        <v>121</v>
      </c>
      <c r="AM4" s="159" t="s">
        <v>122</v>
      </c>
      <c r="AN4" s="159" t="s">
        <v>123</v>
      </c>
      <c r="AO4" s="159" t="s">
        <v>124</v>
      </c>
      <c r="AP4" s="159" t="s">
        <v>125</v>
      </c>
      <c r="AQ4" s="159" t="s">
        <v>126</v>
      </c>
      <c r="AR4" s="159" t="s">
        <v>127</v>
      </c>
      <c r="AS4" s="159" t="s">
        <v>128</v>
      </c>
      <c r="AT4" s="159" t="s">
        <v>129</v>
      </c>
      <c r="AU4" s="159" t="s">
        <v>130</v>
      </c>
      <c r="AV4" s="159" t="s">
        <v>131</v>
      </c>
      <c r="AW4" s="159" t="s">
        <v>132</v>
      </c>
      <c r="AX4" s="159" t="s">
        <v>133</v>
      </c>
      <c r="AY4" s="159" t="s">
        <v>134</v>
      </c>
      <c r="AZ4" s="159" t="s">
        <v>135</v>
      </c>
      <c r="BA4" s="159" t="s">
        <v>136</v>
      </c>
      <c r="BB4" s="159" t="s">
        <v>137</v>
      </c>
      <c r="BC4" s="159" t="s">
        <v>138</v>
      </c>
      <c r="BD4" s="159" t="s">
        <v>139</v>
      </c>
      <c r="BE4" s="159" t="s">
        <v>140</v>
      </c>
      <c r="BF4" s="159" t="s">
        <v>141</v>
      </c>
      <c r="BG4" s="159" t="s">
        <v>142</v>
      </c>
      <c r="BH4" s="159" t="s">
        <v>143</v>
      </c>
      <c r="BI4" s="159" t="s">
        <v>144</v>
      </c>
      <c r="BJ4" s="159" t="s">
        <v>145</v>
      </c>
      <c r="BK4" s="159" t="s">
        <v>146</v>
      </c>
      <c r="BL4" s="159" t="s">
        <v>147</v>
      </c>
      <c r="BM4" s="159" t="s">
        <v>148</v>
      </c>
      <c r="BN4" s="159" t="s">
        <v>149</v>
      </c>
      <c r="BO4" s="159" t="s">
        <v>150</v>
      </c>
      <c r="BP4" s="159" t="s">
        <v>151</v>
      </c>
      <c r="BQ4" s="159" t="s">
        <v>152</v>
      </c>
      <c r="BR4" s="159" t="s">
        <v>153</v>
      </c>
      <c r="BS4" s="159" t="s">
        <v>154</v>
      </c>
      <c r="BT4" s="159" t="s">
        <v>155</v>
      </c>
      <c r="BU4" s="159" t="s">
        <v>156</v>
      </c>
      <c r="BV4" s="159" t="s">
        <v>157</v>
      </c>
      <c r="BW4" s="159" t="s">
        <v>158</v>
      </c>
      <c r="BX4" s="159" t="s">
        <v>159</v>
      </c>
      <c r="BY4" s="159" t="s">
        <v>160</v>
      </c>
      <c r="BZ4" s="159" t="s">
        <v>161</v>
      </c>
      <c r="CA4" s="159" t="s">
        <v>162</v>
      </c>
      <c r="CB4" s="159" t="s">
        <v>163</v>
      </c>
      <c r="CC4" s="159" t="s">
        <v>164</v>
      </c>
      <c r="CD4" s="159" t="s">
        <v>165</v>
      </c>
      <c r="CE4" s="159" t="s">
        <v>166</v>
      </c>
      <c r="CF4" s="159" t="s">
        <v>167</v>
      </c>
      <c r="CG4" s="159" t="s">
        <v>168</v>
      </c>
      <c r="CH4" s="159" t="s">
        <v>169</v>
      </c>
    </row>
    <row r="5" spans="1:86" ht="13.5" thickTop="1">
      <c r="A5" s="156" t="s">
        <v>170</v>
      </c>
      <c r="B5" s="156" t="s">
        <v>92</v>
      </c>
      <c r="C5" s="156" t="s">
        <v>171</v>
      </c>
      <c r="D5" s="156" t="s">
        <v>94</v>
      </c>
      <c r="E5" s="157">
        <v>-43.9</v>
      </c>
      <c r="F5" s="157">
        <v>171.73</v>
      </c>
      <c r="G5" s="156" t="str">
        <f t="shared" si="0"/>
        <v>Ashburton District CC</v>
      </c>
      <c r="H5" s="156">
        <f t="shared" si="1"/>
        <v>4</v>
      </c>
      <c r="I5" s="156" t="str">
        <f t="shared" si="2"/>
        <v>Ashburton District 4</v>
      </c>
      <c r="K5" s="156" t="s">
        <v>101</v>
      </c>
      <c r="N5" s="160">
        <v>1</v>
      </c>
      <c r="O5" s="161" t="str">
        <f>IFERROR(INDEX('Climate zones'!$A$2:$A$4292,MATCH(O$4&amp;" "&amp;$N5,'Climate zones'!$I$2:$I$4292,0)),"")</f>
        <v>Alford Forest</v>
      </c>
      <c r="P5" s="161" t="str">
        <f>IFERROR(INDEX('Climate zones'!$A$2:$A$4292,MATCH(P$4&amp;" "&amp;$N5,'Climate zones'!$I$2:$I$4292,0)),"")</f>
        <v>Arch Hill</v>
      </c>
      <c r="Q5" s="161" t="str">
        <f>IFERROR(INDEX('Climate zones'!$A$2:$A$4292,MATCH(Q$4&amp;" "&amp;$N5,'Climate zones'!$I$2:$I$4292,0)),"")</f>
        <v>Arapito</v>
      </c>
      <c r="R5" s="161" t="str">
        <f>IFERROR(INDEX('Climate zones'!$A$2:$A$4292,MATCH(R$4&amp;" "&amp;$N5,'Climate zones'!$I$2:$I$4292,0)),"")</f>
        <v>Carrington</v>
      </c>
      <c r="S5" s="161" t="str">
        <f>IFERROR(INDEX('Climate zones'!$A$2:$A$4292,MATCH(S$4&amp;" "&amp;$N5,'Climate zones'!$I$2:$I$4292,0)),"")</f>
        <v>Aramoana</v>
      </c>
      <c r="T5" s="161" t="str">
        <f>IFERROR(INDEX('Climate zones'!$A$2:$A$4292,MATCH(T$4&amp;" "&amp;$N5,'Climate zones'!$I$2:$I$4292,0)),"")</f>
        <v>Alexandra</v>
      </c>
      <c r="U5" s="161" t="str">
        <f>IFERROR(INDEX('Climate zones'!$A$2:$A$4292,MATCH(U$4&amp;" "&amp;$N5,'Climate zones'!$I$2:$I$4292,0)),"")</f>
        <v>Addington</v>
      </c>
      <c r="V5" s="161" t="str">
        <f>IFERROR(INDEX('Climate zones'!$A$2:$A$4292,MATCH(V$4&amp;" "&amp;$N5,'Climate zones'!$I$2:$I$4292,0)),"")</f>
        <v>Adams Flat</v>
      </c>
      <c r="W5" s="161" t="str">
        <f>IFERROR(INDEX('Climate zones'!$A$2:$A$4292,MATCH(W$4&amp;" "&amp;$N5,'Climate zones'!$I$2:$I$4292,0)),"")</f>
        <v>Abbotsford</v>
      </c>
      <c r="X5" s="161" t="str">
        <f>IFERROR(INDEX('Climate zones'!$A$2:$A$4292,MATCH(X$4&amp;" "&amp;$N5,'Climate zones'!$I$2:$I$4292,0)),"")</f>
        <v>Ahipara</v>
      </c>
      <c r="Y5" s="161" t="str">
        <f>IFERROR(INDEX('Climate zones'!$A$2:$A$4292,MATCH(Y$4&amp;" "&amp;$N5,'Climate zones'!$I$2:$I$4292,0)),"")</f>
        <v>Aka Aka</v>
      </c>
      <c r="Z5" s="161" t="str">
        <f>IFERROR(INDEX('Climate zones'!$A$2:$A$4292,MATCH(Z$4&amp;" "&amp;$N5,'Climate zones'!$I$2:$I$4292,0)),"")</f>
        <v>Aorangi</v>
      </c>
      <c r="AA5" s="161" t="str">
        <f>IFERROR(INDEX('Climate zones'!$A$2:$A$4292,MATCH(AA$4&amp;" "&amp;$N5,'Climate zones'!$I$2:$I$4292,0)),"")</f>
        <v>Arthurton</v>
      </c>
      <c r="AB5" s="161" t="str">
        <f>IFERROR(INDEX('Climate zones'!$A$2:$A$4292,MATCH(AB$4&amp;" "&amp;$N5,'Climate zones'!$I$2:$I$4292,0)),"")</f>
        <v>Ahaura</v>
      </c>
      <c r="AC5" s="161" t="str">
        <f>IFERROR(INDEX('Climate zones'!$A$2:$A$4292,MATCH(AC$4&amp;" "&amp;$N5,'Climate zones'!$I$2:$I$4292,0)),"")</f>
        <v>Claudelands</v>
      </c>
      <c r="AD5" s="161" t="str">
        <f>IFERROR(INDEX('Climate zones'!$A$2:$A$4292,MATCH(AD$4&amp;" "&amp;$N5,'Climate zones'!$I$2:$I$4292,0)),"")</f>
        <v>Akina</v>
      </c>
      <c r="AE5" s="161" t="str">
        <f>IFERROR(INDEX('Climate zones'!$A$2:$A$4292,MATCH(AE$4&amp;" "&amp;$N5,'Climate zones'!$I$2:$I$4292,0)),"")</f>
        <v>Awaiti</v>
      </c>
      <c r="AF5" s="161" t="str">
        <f>IFERROR(INDEX('Climate zones'!$A$2:$A$4292,MATCH(AF$4&amp;" "&amp;$N5,'Climate zones'!$I$2:$I$4292,0)),"")</f>
        <v>Foxton</v>
      </c>
      <c r="AG5" s="161" t="str">
        <f>IFERROR(INDEX('Climate zones'!$A$2:$A$4292,MATCH(AG$4&amp;" "&amp;$N5,'Climate zones'!$I$2:$I$4292,0)),"")</f>
        <v>Amberley</v>
      </c>
      <c r="AH5" s="161" t="str">
        <f>IFERROR(INDEX('Climate zones'!$A$2:$A$4292,MATCH(AH$4&amp;" "&amp;$N5,'Climate zones'!$I$2:$I$4292,0)),"")</f>
        <v>Appleby</v>
      </c>
      <c r="AI5" s="161" t="str">
        <f>IFERROR(INDEX('Climate zones'!$A$2:$A$4292,MATCH(AI$4&amp;" "&amp;$N5,'Climate zones'!$I$2:$I$4292,0)),"")</f>
        <v>Clarence</v>
      </c>
      <c r="AJ5" s="161" t="str">
        <f>IFERROR(INDEX('Climate zones'!$A$2:$A$4292,MATCH(AJ$4&amp;" "&amp;$N5,'Climate zones'!$I$2:$I$4292,0)),"")</f>
        <v>Ahikiwi</v>
      </c>
      <c r="AK5" s="161" t="str">
        <f>IFERROR(INDEX('Climate zones'!$A$2:$A$4292,MATCH(AK$4&amp;" "&amp;$N5,'Climate zones'!$I$2:$I$4292,0)),"")</f>
        <v>Otaihanga</v>
      </c>
      <c r="AL5" s="161" t="str">
        <f>IFERROR(INDEX('Climate zones'!$A$2:$A$4292,MATCH(AL$4&amp;" "&amp;$N5,'Climate zones'!$I$2:$I$4292,0)),"")</f>
        <v>Kawerau</v>
      </c>
      <c r="AM5" s="161" t="str">
        <f>IFERROR(INDEX('Climate zones'!$A$2:$A$4292,MATCH(AM$4&amp;" "&amp;$N5,'Climate zones'!$I$2:$I$4292,0)),"")</f>
        <v>Alicetown</v>
      </c>
      <c r="AN5" s="161" t="str">
        <f>IFERROR(INDEX('Climate zones'!$A$2:$A$4292,MATCH(AN$4&amp;" "&amp;$N5,'Climate zones'!$I$2:$I$4292,0)),"")</f>
        <v>Albury</v>
      </c>
      <c r="AO5" s="161" t="str">
        <f>IFERROR(INDEX('Climate zones'!$A$2:$A$4292,MATCH(AO$4&amp;" "&amp;$N5,'Climate zones'!$I$2:$I$4292,0)),"")</f>
        <v>Almadale</v>
      </c>
      <c r="AP5" s="161" t="str">
        <f>IFERROR(INDEX('Climate zones'!$A$2:$A$4292,MATCH(AP$4&amp;" "&amp;$N5,'Climate zones'!$I$2:$I$4292,0)),"")</f>
        <v>Ambury Park</v>
      </c>
      <c r="AQ5" s="161" t="str">
        <f>IFERROR(INDEX('Climate zones'!$A$2:$A$4292,MATCH(AQ$4&amp;" "&amp;$N5,'Climate zones'!$I$2:$I$4292,0)),"")</f>
        <v>Anakiwa</v>
      </c>
      <c r="AR5" s="161" t="str">
        <f>IFERROR(INDEX('Climate zones'!$A$2:$A$4292,MATCH(AR$4&amp;" "&amp;$N5,'Climate zones'!$I$2:$I$4292,0)),"")</f>
        <v>Akura</v>
      </c>
      <c r="AS5" s="161" t="str">
        <f>IFERROR(INDEX('Climate zones'!$A$2:$A$4292,MATCH(AS$4&amp;" "&amp;$N5,'Climate zones'!$I$2:$I$4292,0)),"")</f>
        <v>Buckland</v>
      </c>
      <c r="AT5" s="161" t="str">
        <f>IFERROR(INDEX('Climate zones'!$A$2:$A$4292,MATCH(AT$4&amp;" "&amp;$N5,'Climate zones'!$I$2:$I$4292,0)),"")</f>
        <v>Ahuriri</v>
      </c>
      <c r="AU5" s="161" t="str">
        <f>IFERROR(INDEX('Climate zones'!$A$2:$A$4292,MATCH(AU$4&amp;" "&amp;$N5,'Climate zones'!$I$2:$I$4292,0)),"")</f>
        <v>Annesbrook</v>
      </c>
      <c r="AV5" s="161" t="str">
        <f>IFERROR(INDEX('Climate zones'!$A$2:$A$4292,MATCH(AV$4&amp;" "&amp;$N5,'Climate zones'!$I$2:$I$4292,0)),"")</f>
        <v>Ahititi</v>
      </c>
      <c r="AW5" s="161" t="str">
        <f>IFERROR(INDEX('Climate zones'!$A$2:$A$4292,MATCH(AW$4&amp;" "&amp;$N5,'Climate zones'!$I$2:$I$4292,0)),"")</f>
        <v>Albany Heights</v>
      </c>
      <c r="AX5" s="161" t="str">
        <f>IFERROR(INDEX('Climate zones'!$A$2:$A$4292,MATCH(AX$4&amp;" "&amp;$N5,'Climate zones'!$I$2:$I$4292,0)),"")</f>
        <v>Apanui</v>
      </c>
      <c r="AY5" s="161" t="str">
        <f>IFERROR(INDEX('Climate zones'!$A$2:$A$4292,MATCH(AY$4&amp;" "&amp;$N5,'Climate zones'!$I$2:$I$4292,0)),"")</f>
        <v>Aotea</v>
      </c>
      <c r="AZ5" s="161" t="str">
        <f>IFERROR(INDEX('Climate zones'!$A$2:$A$4292,MATCH(AZ$4&amp;" "&amp;$N5,'Climate zones'!$I$2:$I$4292,0)),"")</f>
        <v>Aokautere</v>
      </c>
      <c r="BA5" s="161" t="str">
        <f>IFERROR(INDEX('Climate zones'!$A$2:$A$4292,MATCH(BA$4&amp;" "&amp;$N5,'Climate zones'!$I$2:$I$4292,0)),"")</f>
        <v>Alfriston</v>
      </c>
      <c r="BB5" s="161" t="str">
        <f>IFERROR(INDEX('Climate zones'!$A$2:$A$4292,MATCH(BB$4&amp;" "&amp;$N5,'Climate zones'!$I$2:$I$4292,0)),"")</f>
        <v>Ascot Park</v>
      </c>
      <c r="BC5" s="161" t="str">
        <f>IFERROR(INDEX('Climate zones'!$A$2:$A$4292,MATCH(BC$4&amp;" "&amp;$N5,'Climate zones'!$I$2:$I$4292,0)),"")</f>
        <v>Albert Town</v>
      </c>
      <c r="BD5" s="161" t="str">
        <f>IFERROR(INDEX('Climate zones'!$A$2:$A$4292,MATCH(BD$4&amp;" "&amp;$N5,'Climate zones'!$I$2:$I$4292,0)),"")</f>
        <v>Bells Junction</v>
      </c>
      <c r="BE5" s="161" t="str">
        <f>IFERROR(INDEX('Climate zones'!$A$2:$A$4292,MATCH(BE$4&amp;" "&amp;$N5,'Climate zones'!$I$2:$I$4292,0)),"")</f>
        <v>Ahuroa</v>
      </c>
      <c r="BF5" s="161" t="str">
        <f>IFERROR(INDEX('Climate zones'!$A$2:$A$4292,MATCH(BF$4&amp;" "&amp;$N5,'Climate zones'!$I$2:$I$4292,0)),"")</f>
        <v>Awahou</v>
      </c>
      <c r="BG5" s="161" t="str">
        <f>IFERROR(INDEX('Climate zones'!$A$2:$A$4292,MATCH(BG$4&amp;" "&amp;$N5,'Climate zones'!$I$2:$I$4292,0)),"")</f>
        <v>Aukopae</v>
      </c>
      <c r="BH5" s="161" t="str">
        <f>IFERROR(INDEX('Climate zones'!$A$2:$A$4292,MATCH(BH$4&amp;" "&amp;$N5,'Climate zones'!$I$2:$I$4292,0)),"")</f>
        <v>Annat</v>
      </c>
      <c r="BI5" s="161" t="str">
        <f>IFERROR(INDEX('Climate zones'!$A$2:$A$4292,MATCH(BI$4&amp;" "&amp;$N5,'Climate zones'!$I$2:$I$4292,0)),"")</f>
        <v>Alton</v>
      </c>
      <c r="BJ5" s="161" t="str">
        <f>IFERROR(INDEX('Climate zones'!$A$2:$A$4292,MATCH(BJ$4&amp;" "&amp;$N5,'Climate zones'!$I$2:$I$4292,0)),"")</f>
        <v>Arahiwi</v>
      </c>
      <c r="BK5" s="161" t="str">
        <f>IFERROR(INDEX('Climate zones'!$A$2:$A$4292,MATCH(BK$4&amp;" "&amp;$N5,'Climate zones'!$I$2:$I$4292,0)),"")</f>
        <v>Ahikouka</v>
      </c>
      <c r="BL5" s="161" t="str">
        <f>IFERROR(INDEX('Climate zones'!$A$2:$A$4292,MATCH(BL$4&amp;" "&amp;$N5,'Climate zones'!$I$2:$I$4292,0)),"")</f>
        <v>Aparima</v>
      </c>
      <c r="BM5" s="161" t="str">
        <f>IFERROR(INDEX('Climate zones'!$A$2:$A$4292,MATCH(BM$4&amp;" "&amp;$N5,'Climate zones'!$I$2:$I$4292,0)),"")</f>
        <v>Aotuhia</v>
      </c>
      <c r="BN5" s="161" t="str">
        <f>IFERROR(INDEX('Climate zones'!$A$2:$A$4292,MATCH(BN$4&amp;" "&amp;$N5,'Climate zones'!$I$2:$I$4292,0)),"")</f>
        <v>Akaroa</v>
      </c>
      <c r="BO5" s="161" t="str">
        <f>IFERROR(INDEX('Climate zones'!$A$2:$A$4292,MATCH(BO$4&amp;" "&amp;$N5,'Climate zones'!$I$2:$I$4292,0)),"")</f>
        <v>Anatimo</v>
      </c>
      <c r="BP5" s="161" t="str">
        <f>IFERROR(INDEX('Climate zones'!$A$2:$A$4292,MATCH(BP$4&amp;" "&amp;$N5,'Climate zones'!$I$2:$I$4292,0)),"")</f>
        <v>Acacia Bay</v>
      </c>
      <c r="BQ5" s="161" t="str">
        <f>IFERROR(INDEX('Climate zones'!$A$2:$A$4292,MATCH(BQ$4&amp;" "&amp;$N5,'Climate zones'!$I$2:$I$4292,0)),"")</f>
        <v>Barkes Corner</v>
      </c>
      <c r="BR5" s="161" t="str">
        <f>IFERROR(INDEX('Climate zones'!$A$2:$A$4292,MATCH(BR$4&amp;" "&amp;$N5,'Climate zones'!$I$2:$I$4292,0)),"")</f>
        <v>Broken Hills</v>
      </c>
      <c r="BS5" s="161" t="str">
        <f>IFERROR(INDEX('Climate zones'!$A$2:$A$4292,MATCH(BS$4&amp;" "&amp;$N5,'Climate zones'!$I$2:$I$4292,0)),"")</f>
        <v>Adair</v>
      </c>
      <c r="BT5" s="161" t="str">
        <f>IFERROR(INDEX('Climate zones'!$A$2:$A$4292,MATCH(BT$4&amp;" "&amp;$N5,'Climate zones'!$I$2:$I$4292,0)),"")</f>
        <v>Birchville</v>
      </c>
      <c r="BU5" s="161" t="str">
        <f>IFERROR(INDEX('Climate zones'!$A$2:$A$4292,MATCH(BU$4&amp;" "&amp;$N5,'Climate zones'!$I$2:$I$4292,0)),"")</f>
        <v>Aramiro</v>
      </c>
      <c r="BV5" s="161" t="str">
        <f>IFERROR(INDEX('Climate zones'!$A$2:$A$4292,MATCH(BV$4&amp;" "&amp;$N5,'Climate zones'!$I$2:$I$4292,0)),"")</f>
        <v>Ashley</v>
      </c>
      <c r="BW5" s="161" t="str">
        <f>IFERROR(INDEX('Climate zones'!$A$2:$A$4292,MATCH(BW$4&amp;" "&amp;$N5,'Climate zones'!$I$2:$I$4292,0)),"")</f>
        <v>Arno</v>
      </c>
      <c r="BX5" s="161" t="str">
        <f>IFERROR(INDEX('Climate zones'!$A$2:$A$4292,MATCH(BX$4&amp;" "&amp;$N5,'Climate zones'!$I$2:$I$4292,0)),"")</f>
        <v>Bruntwood</v>
      </c>
      <c r="BY5" s="161" t="str">
        <f>IFERROR(INDEX('Climate zones'!$A$2:$A$4292,MATCH(BY$4&amp;" "&amp;$N5,'Climate zones'!$I$2:$I$4292,0)),"")</f>
        <v>Aniwaniwa</v>
      </c>
      <c r="BZ5" s="161" t="str">
        <f>IFERROR(INDEX('Climate zones'!$A$2:$A$4292,MATCH(BZ$4&amp;" "&amp;$N5,'Climate zones'!$I$2:$I$4292,0)),"")</f>
        <v>Cornwallis</v>
      </c>
      <c r="CA5" s="161" t="str">
        <f>IFERROR(INDEX('Climate zones'!$A$2:$A$4292,MATCH(CA$4&amp;" "&amp;$N5,'Climate zones'!$I$2:$I$4292,0)),"")</f>
        <v>Airedale</v>
      </c>
      <c r="CB5" s="161" t="str">
        <f>IFERROR(INDEX('Climate zones'!$A$2:$A$4292,MATCH(CB$4&amp;" "&amp;$N5,'Climate zones'!$I$2:$I$4292,0)),"")</f>
        <v>Arapae</v>
      </c>
      <c r="CC5" s="161" t="str">
        <f>IFERROR(INDEX('Climate zones'!$A$2:$A$4292,MATCH(CC$4&amp;" "&amp;$N5,'Climate zones'!$I$2:$I$4292,0)),"")</f>
        <v>Aramoho</v>
      </c>
      <c r="CD5" s="161" t="str">
        <f>IFERROR(INDEX('Climate zones'!$A$2:$A$4292,MATCH(CD$4&amp;" "&amp;$N5,'Climate zones'!$I$2:$I$4292,0)),"")</f>
        <v>Berhampore</v>
      </c>
      <c r="CE5" s="161" t="str">
        <f>IFERROR(INDEX('Climate zones'!$A$2:$A$4292,MATCH(CE$4&amp;" "&amp;$N5,'Climate zones'!$I$2:$I$4292,0)),"")</f>
        <v>Aongatete</v>
      </c>
      <c r="CF5" s="161" t="str">
        <f>IFERROR(INDEX('Climate zones'!$A$2:$A$4292,MATCH(CF$4&amp;" "&amp;$N5,'Climate zones'!$I$2:$I$4292,0)),"")</f>
        <v>Arahura</v>
      </c>
      <c r="CG5" s="161" t="str">
        <f>IFERROR(INDEX('Climate zones'!$A$2:$A$4292,MATCH(CG$4&amp;" "&amp;$N5,'Climate zones'!$I$2:$I$4292,0)),"")</f>
        <v>Awakaponga</v>
      </c>
      <c r="CH5" s="161" t="str">
        <f>IFERROR(INDEX('Climate zones'!$A$2:$A$4292,MATCH(CH$4&amp;" "&amp;$N5,'Climate zones'!$I$2:$I$4292,0)),"")</f>
        <v>Aponga</v>
      </c>
    </row>
    <row r="6" spans="1:86">
      <c r="A6" s="156" t="s">
        <v>172</v>
      </c>
      <c r="B6" s="156" t="s">
        <v>92</v>
      </c>
      <c r="C6" s="156" t="s">
        <v>93</v>
      </c>
      <c r="D6" s="156" t="s">
        <v>94</v>
      </c>
      <c r="E6" s="157">
        <v>-44.03</v>
      </c>
      <c r="F6" s="157">
        <v>171.77</v>
      </c>
      <c r="G6" s="156" t="str">
        <f t="shared" si="0"/>
        <v>Ashburton District CC</v>
      </c>
      <c r="H6" s="156">
        <f t="shared" si="1"/>
        <v>5</v>
      </c>
      <c r="I6" s="156" t="str">
        <f t="shared" si="2"/>
        <v>Ashburton District 5</v>
      </c>
      <c r="K6" s="156" t="s">
        <v>102</v>
      </c>
      <c r="N6" s="162">
        <f t="shared" ref="N6:N69" si="3">N5+1</f>
        <v>2</v>
      </c>
      <c r="O6" s="163" t="str">
        <f>IFERROR(INDEX('Climate zones'!$A$2:$A$4292,MATCH(O$4&amp;" "&amp;$N6,'Climate zones'!$I$2:$I$4292,0)),"")</f>
        <v>Allenton</v>
      </c>
      <c r="P6" s="163" t="str">
        <f>IFERROR(INDEX('Climate zones'!$A$2:$A$4292,MATCH(P$4&amp;" "&amp;$N6,'Climate zones'!$I$2:$I$4292,0)),"")</f>
        <v>AUCKLAND</v>
      </c>
      <c r="Q6" s="163" t="str">
        <f>IFERROR(INDEX('Climate zones'!$A$2:$A$4292,MATCH(Q$4&amp;" "&amp;$N6,'Climate zones'!$I$2:$I$4292,0)),"")</f>
        <v>Berlins</v>
      </c>
      <c r="R6" s="163" t="str">
        <f>IFERROR(INDEX('Climate zones'!$A$2:$A$4292,MATCH(R$4&amp;" "&amp;$N6,'Climate zones'!$I$2:$I$4292,0)),"")</f>
        <v>Carterton</v>
      </c>
      <c r="S6" s="163" t="str">
        <f>IFERROR(INDEX('Climate zones'!$A$2:$A$4292,MATCH(S$4&amp;" "&amp;$N6,'Climate zones'!$I$2:$I$4292,0)),"")</f>
        <v>Argyll East</v>
      </c>
      <c r="T6" s="163" t="str">
        <f>IFERROR(INDEX('Climate zones'!$A$2:$A$4292,MATCH(T$4&amp;" "&amp;$N6,'Climate zones'!$I$2:$I$4292,0)),"")</f>
        <v>Ardgour</v>
      </c>
      <c r="U6" s="163" t="str">
        <f>IFERROR(INDEX('Climate zones'!$A$2:$A$4292,MATCH(U$4&amp;" "&amp;$N6,'Climate zones'!$I$2:$I$4292,0)),"")</f>
        <v>Akaroa</v>
      </c>
      <c r="V6" s="163" t="str">
        <f>IFERROR(INDEX('Climate zones'!$A$2:$A$4292,MATCH(V$4&amp;" "&amp;$N6,'Climate zones'!$I$2:$I$4292,0)),"")</f>
        <v>Ahuriri Flat</v>
      </c>
      <c r="W6" s="163" t="str">
        <f>IFERROR(INDEX('Climate zones'!$A$2:$A$4292,MATCH(W$4&amp;" "&amp;$N6,'Climate zones'!$I$2:$I$4292,0)),"")</f>
        <v>Allanton</v>
      </c>
      <c r="X6" s="163" t="str">
        <f>IFERROR(INDEX('Climate zones'!$A$2:$A$4292,MATCH(X$4&amp;" "&amp;$N6,'Climate zones'!$I$2:$I$4292,0)),"")</f>
        <v>Akatere</v>
      </c>
      <c r="Y6" s="163" t="str">
        <f>IFERROR(INDEX('Climate zones'!$A$2:$A$4292,MATCH(Y$4&amp;" "&amp;$N6,'Climate zones'!$I$2:$I$4292,0)),"")</f>
        <v>Ararimu</v>
      </c>
      <c r="Z6" s="163" t="str">
        <f>IFERROR(INDEX('Climate zones'!$A$2:$A$4292,MATCH(Z$4&amp;" "&amp;$N6,'Climate zones'!$I$2:$I$4292,0)),"")</f>
        <v>Arero</v>
      </c>
      <c r="AA6" s="163" t="str">
        <f>IFERROR(INDEX('Climate zones'!$A$2:$A$4292,MATCH(AA$4&amp;" "&amp;$N6,'Climate zones'!$I$2:$I$4292,0)),"")</f>
        <v>Benio</v>
      </c>
      <c r="AB6" s="163" t="str">
        <f>IFERROR(INDEX('Climate zones'!$A$2:$A$4292,MATCH(AB$4&amp;" "&amp;$N6,'Climate zones'!$I$2:$I$4292,0)),"")</f>
        <v>Aratika</v>
      </c>
      <c r="AC6" s="163" t="str">
        <f>IFERROR(INDEX('Climate zones'!$A$2:$A$4292,MATCH(AC$4&amp;" "&amp;$N6,'Climate zones'!$I$2:$I$4292,0)),"")</f>
        <v>Frankton</v>
      </c>
      <c r="AD6" s="163" t="str">
        <f>IFERROR(INDEX('Climate zones'!$A$2:$A$4292,MATCH(AD$4&amp;" "&amp;$N6,'Climate zones'!$I$2:$I$4292,0)),"")</f>
        <v>Camberley</v>
      </c>
      <c r="AE6" s="163" t="str">
        <f>IFERROR(INDEX('Climate zones'!$A$2:$A$4292,MATCH(AE$4&amp;" "&amp;$N6,'Climate zones'!$I$2:$I$4292,0)),"")</f>
        <v>Golden Cross</v>
      </c>
      <c r="AF6" s="163" t="str">
        <f>IFERROR(INDEX('Climate zones'!$A$2:$A$4292,MATCH(AF$4&amp;" "&amp;$N6,'Climate zones'!$I$2:$I$4292,0)),"")</f>
        <v>Foxton Beach</v>
      </c>
      <c r="AG6" s="163" t="str">
        <f>IFERROR(INDEX('Climate zones'!$A$2:$A$4292,MATCH(AG$4&amp;" "&amp;$N6,'Climate zones'!$I$2:$I$4292,0)),"")</f>
        <v>Amberley Beach</v>
      </c>
      <c r="AH6" s="163" t="str">
        <f>IFERROR(INDEX('Climate zones'!$A$2:$A$4292,MATCH(AH$4&amp;" "&amp;$N6,'Climate zones'!$I$2:$I$4292,0)),"")</f>
        <v>Avenal</v>
      </c>
      <c r="AI6" s="163" t="str">
        <f>IFERROR(INDEX('Climate zones'!$A$2:$A$4292,MATCH(AI$4&amp;" "&amp;$N6,'Climate zones'!$I$2:$I$4292,0)),"")</f>
        <v>Goose Bay</v>
      </c>
      <c r="AJ6" s="163" t="str">
        <f>IFERROR(INDEX('Climate zones'!$A$2:$A$4292,MATCH(AJ$4&amp;" "&amp;$N6,'Climate zones'!$I$2:$I$4292,0)),"")</f>
        <v>Aranga</v>
      </c>
      <c r="AK6" s="163" t="str">
        <f>IFERROR(INDEX('Climate zones'!$A$2:$A$4292,MATCH(AK$4&amp;" "&amp;$N6,'Climate zones'!$I$2:$I$4292,0)),"")</f>
        <v>Otaki</v>
      </c>
      <c r="AL6" s="163" t="str">
        <f>IFERROR(INDEX('Climate zones'!$A$2:$A$4292,MATCH(AL$4&amp;" "&amp;$N6,'Climate zones'!$I$2:$I$4292,0)),"")</f>
        <v/>
      </c>
      <c r="AM6" s="163" t="str">
        <f>IFERROR(INDEX('Climate zones'!$A$2:$A$4292,MATCH(AM$4&amp;" "&amp;$N6,'Climate zones'!$I$2:$I$4292,0)),"")</f>
        <v>Arakura</v>
      </c>
      <c r="AN6" s="163" t="str">
        <f>IFERROR(INDEX('Climate zones'!$A$2:$A$4292,MATCH(AN$4&amp;" "&amp;$N6,'Climate zones'!$I$2:$I$4292,0)),"")</f>
        <v>Allandale</v>
      </c>
      <c r="AO6" s="163" t="str">
        <f>IFERROR(INDEX('Climate zones'!$A$2:$A$4292,MATCH(AO$4&amp;" "&amp;$N6,'Climate zones'!$I$2:$I$4292,0)),"")</f>
        <v>Aorangi</v>
      </c>
      <c r="AP6" s="163" t="str">
        <f>IFERROR(INDEX('Climate zones'!$A$2:$A$4292,MATCH(AP$4&amp;" "&amp;$N6,'Climate zones'!$I$2:$I$4292,0)),"")</f>
        <v>Beachlands</v>
      </c>
      <c r="AQ6" s="163" t="str">
        <f>IFERROR(INDEX('Climate zones'!$A$2:$A$4292,MATCH(AQ$4&amp;" "&amp;$N6,'Climate zones'!$I$2:$I$4292,0)),"")</f>
        <v>Atau Paparua</v>
      </c>
      <c r="AR6" s="163" t="str">
        <f>IFERROR(INDEX('Climate zones'!$A$2:$A$4292,MATCH(AR$4&amp;" "&amp;$N6,'Climate zones'!$I$2:$I$4292,0)),"")</f>
        <v>Awatoitoi</v>
      </c>
      <c r="AS6" s="163" t="str">
        <f>IFERROR(INDEX('Climate zones'!$A$2:$A$4292,MATCH(AS$4&amp;" "&amp;$N6,'Climate zones'!$I$2:$I$4292,0)),"")</f>
        <v>Elstow</v>
      </c>
      <c r="AT6" s="163" t="str">
        <f>IFERROR(INDEX('Climate zones'!$A$2:$A$4292,MATCH(AT$4&amp;" "&amp;$N6,'Climate zones'!$I$2:$I$4292,0)),"")</f>
        <v>Awatoto</v>
      </c>
      <c r="AU6" s="163" t="str">
        <f>IFERROR(INDEX('Climate zones'!$A$2:$A$4292,MATCH(AU$4&amp;" "&amp;$N6,'Climate zones'!$I$2:$I$4292,0)),"")</f>
        <v>Atawhai</v>
      </c>
      <c r="AV6" s="163" t="str">
        <f>IFERROR(INDEX('Climate zones'!$A$2:$A$4292,MATCH(AV$4&amp;" "&amp;$N6,'Climate zones'!$I$2:$I$4292,0)),"")</f>
        <v>Bell Block</v>
      </c>
      <c r="AW6" s="163" t="str">
        <f>IFERROR(INDEX('Climate zones'!$A$2:$A$4292,MATCH(AW$4&amp;" "&amp;$N6,'Climate zones'!$I$2:$I$4292,0)),"")</f>
        <v>Albany Village</v>
      </c>
      <c r="AX6" s="163" t="str">
        <f>IFERROR(INDEX('Climate zones'!$A$2:$A$4292,MATCH(AX$4&amp;" "&amp;$N6,'Climate zones'!$I$2:$I$4292,0)),"")</f>
        <v>Awanui</v>
      </c>
      <c r="AY6" s="163" t="str">
        <f>IFERROR(INDEX('Climate zones'!$A$2:$A$4292,MATCH(AY$4&amp;" "&amp;$N6,'Climate zones'!$I$2:$I$4292,0)),"")</f>
        <v>Arohena</v>
      </c>
      <c r="AZ6" s="163" t="str">
        <f>IFERROR(INDEX('Climate zones'!$A$2:$A$4292,MATCH(AZ$4&amp;" "&amp;$N6,'Climate zones'!$I$2:$I$4292,0)),"")</f>
        <v>Ashhurst</v>
      </c>
      <c r="BA6" s="163" t="str">
        <f>IFERROR(INDEX('Climate zones'!$A$2:$A$4292,MATCH(BA$4&amp;" "&amp;$N6,'Climate zones'!$I$2:$I$4292,0)),"")</f>
        <v>Ardmore</v>
      </c>
      <c r="BB6" s="163" t="str">
        <f>IFERROR(INDEX('Climate zones'!$A$2:$A$4292,MATCH(BB$4&amp;" "&amp;$N6,'Climate zones'!$I$2:$I$4292,0)),"")</f>
        <v>Camborne</v>
      </c>
      <c r="BC6" s="163" t="str">
        <f>IFERROR(INDEX('Climate zones'!$A$2:$A$4292,MATCH(BC$4&amp;" "&amp;$N6,'Climate zones'!$I$2:$I$4292,0)),"")</f>
        <v>Arrowtown</v>
      </c>
      <c r="BD6" s="163" t="str">
        <f>IFERROR(INDEX('Climate zones'!$A$2:$A$4292,MATCH(BD$4&amp;" "&amp;$N6,'Climate zones'!$I$2:$I$4292,0)),"")</f>
        <v>Bonny Glen</v>
      </c>
      <c r="BE6" s="163" t="str">
        <f>IFERROR(INDEX('Climate zones'!$A$2:$A$4292,MATCH(BE$4&amp;" "&amp;$N6,'Climate zones'!$I$2:$I$4292,0)),"")</f>
        <v>Araparera</v>
      </c>
      <c r="BF6" s="163" t="str">
        <f>IFERROR(INDEX('Climate zones'!$A$2:$A$4292,MATCH(BF$4&amp;" "&amp;$N6,'Climate zones'!$I$2:$I$4292,0)),"")</f>
        <v>Broadlands</v>
      </c>
      <c r="BG6" s="163" t="str">
        <f>IFERROR(INDEX('Climate zones'!$A$2:$A$4292,MATCH(BG$4&amp;" "&amp;$N6,'Climate zones'!$I$2:$I$4292,0)),"")</f>
        <v>Echolands</v>
      </c>
      <c r="BH6" s="163" t="str">
        <f>IFERROR(INDEX('Climate zones'!$A$2:$A$4292,MATCH(BH$4&amp;" "&amp;$N6,'Climate zones'!$I$2:$I$4292,0)),"")</f>
        <v>Arthur's Pass</v>
      </c>
      <c r="BI6" s="163" t="str">
        <f>IFERROR(INDEX('Climate zones'!$A$2:$A$4292,MATCH(BI$4&amp;" "&amp;$N6,'Climate zones'!$I$2:$I$4292,0)),"")</f>
        <v>Ararata</v>
      </c>
      <c r="BJ6" s="163" t="str">
        <f>IFERROR(INDEX('Climate zones'!$A$2:$A$4292,MATCH(BJ$4&amp;" "&amp;$N6,'Climate zones'!$I$2:$I$4292,0)),"")</f>
        <v>Arapuni</v>
      </c>
      <c r="BK6" s="163" t="str">
        <f>IFERROR(INDEX('Climate zones'!$A$2:$A$4292,MATCH(BK$4&amp;" "&amp;$N6,'Climate zones'!$I$2:$I$4292,0)),"")</f>
        <v>Battersea</v>
      </c>
      <c r="BL6" s="163" t="str">
        <f>IFERROR(INDEX('Climate zones'!$A$2:$A$4292,MATCH(BL$4&amp;" "&amp;$N6,'Climate zones'!$I$2:$I$4292,0)),"")</f>
        <v>Ardlussa</v>
      </c>
      <c r="BM6" s="163" t="str">
        <f>IFERROR(INDEX('Climate zones'!$A$2:$A$4292,MATCH(BM$4&amp;" "&amp;$N6,'Climate zones'!$I$2:$I$4292,0)),"")</f>
        <v>Cardiff</v>
      </c>
      <c r="BN6" s="163" t="str">
        <f>IFERROR(INDEX('Climate zones'!$A$2:$A$4292,MATCH(BN$4&amp;" "&amp;$N6,'Climate zones'!$I$2:$I$4292,0)),"")</f>
        <v>Akitio</v>
      </c>
      <c r="BO6" s="163" t="str">
        <f>IFERROR(INDEX('Climate zones'!$A$2:$A$4292,MATCH(BO$4&amp;" "&amp;$N6,'Climate zones'!$I$2:$I$4292,0)),"")</f>
        <v>Anatori</v>
      </c>
      <c r="BP6" s="163" t="str">
        <f>IFERROR(INDEX('Climate zones'!$A$2:$A$4292,MATCH(BP$4&amp;" "&amp;$N6,'Climate zones'!$I$2:$I$4292,0)),"")</f>
        <v>Arataki</v>
      </c>
      <c r="BQ6" s="163" t="str">
        <f>IFERROR(INDEX('Climate zones'!$A$2:$A$4292,MATCH(BQ$4&amp;" "&amp;$N6,'Climate zones'!$I$2:$I$4292,0)),"")</f>
        <v>Bellevue</v>
      </c>
      <c r="BR6" s="163" t="str">
        <f>IFERROR(INDEX('Climate zones'!$A$2:$A$4292,MATCH(BR$4&amp;" "&amp;$N6,'Climate zones'!$I$2:$I$4292,0)),"")</f>
        <v>Colville</v>
      </c>
      <c r="BS6" s="163" t="str">
        <f>IFERROR(INDEX('Climate zones'!$A$2:$A$4292,MATCH(BS$4&amp;" "&amp;$N6,'Climate zones'!$I$2:$I$4292,0)),"")</f>
        <v>Andrewville</v>
      </c>
      <c r="BT6" s="163" t="str">
        <f>IFERROR(INDEX('Climate zones'!$A$2:$A$4292,MATCH(BT$4&amp;" "&amp;$N6,'Climate zones'!$I$2:$I$4292,0)),"")</f>
        <v>Brown Owl</v>
      </c>
      <c r="BU6" s="163" t="str">
        <f>IFERROR(INDEX('Climate zones'!$A$2:$A$4292,MATCH(BU$4&amp;" "&amp;$N6,'Climate zones'!$I$2:$I$4292,0)),"")</f>
        <v>Churchill</v>
      </c>
      <c r="BV6" s="163" t="str">
        <f>IFERROR(INDEX('Climate zones'!$A$2:$A$4292,MATCH(BV$4&amp;" "&amp;$N6,'Climate zones'!$I$2:$I$4292,0)),"")</f>
        <v>Ashley Gorge</v>
      </c>
      <c r="BW6" s="163" t="str">
        <f>IFERROR(INDEX('Climate zones'!$A$2:$A$4292,MATCH(BW$4&amp;" "&amp;$N6,'Climate zones'!$I$2:$I$4292,0)),"")</f>
        <v>Blue Cliffs</v>
      </c>
      <c r="BX6" s="163" t="str">
        <f>IFERROR(INDEX('Climate zones'!$A$2:$A$4292,MATCH(BX$4&amp;" "&amp;$N6,'Climate zones'!$I$2:$I$4292,0)),"")</f>
        <v>Cambridge</v>
      </c>
      <c r="BY6" s="163" t="str">
        <f>IFERROR(INDEX('Climate zones'!$A$2:$A$4292,MATCH(BY$4&amp;" "&amp;$N6,'Climate zones'!$I$2:$I$4292,0)),"")</f>
        <v>Erepeti</v>
      </c>
      <c r="BZ6" s="163" t="str">
        <f>IFERROR(INDEX('Climate zones'!$A$2:$A$4292,MATCH(BZ$4&amp;" "&amp;$N6,'Climate zones'!$I$2:$I$4292,0)),"")</f>
        <v>French Bay</v>
      </c>
      <c r="CA6" s="163" t="str">
        <f>IFERROR(INDEX('Climate zones'!$A$2:$A$4292,MATCH(CA$4&amp;" "&amp;$N6,'Climate zones'!$I$2:$I$4292,0)),"")</f>
        <v>Alma</v>
      </c>
      <c r="CB6" s="163" t="str">
        <f>IFERROR(INDEX('Climate zones'!$A$2:$A$4292,MATCH(CB$4&amp;" "&amp;$N6,'Climate zones'!$I$2:$I$4292,0)),"")</f>
        <v>Aratoro</v>
      </c>
      <c r="CC6" s="163" t="str">
        <f>IFERROR(INDEX('Climate zones'!$A$2:$A$4292,MATCH(CC$4&amp;" "&amp;$N6,'Climate zones'!$I$2:$I$4292,0)),"")</f>
        <v>Bastia Hill</v>
      </c>
      <c r="CD6" s="163" t="str">
        <f>IFERROR(INDEX('Climate zones'!$A$2:$A$4292,MATCH(CD$4&amp;" "&amp;$N6,'Climate zones'!$I$2:$I$4292,0)),"")</f>
        <v>Broadmeadows</v>
      </c>
      <c r="CE6" s="163" t="str">
        <f>IFERROR(INDEX('Climate zones'!$A$2:$A$4292,MATCH(CE$4&amp;" "&amp;$N6,'Climate zones'!$I$2:$I$4292,0)),"")</f>
        <v>Apata</v>
      </c>
      <c r="CF6" s="163" t="str">
        <f>IFERROR(INDEX('Climate zones'!$A$2:$A$4292,MATCH(CF$4&amp;" "&amp;$N6,'Climate zones'!$I$2:$I$4292,0)),"")</f>
        <v>Arawhata</v>
      </c>
      <c r="CG6" s="163" t="str">
        <f>IFERROR(INDEX('Climate zones'!$A$2:$A$4292,MATCH(CG$4&amp;" "&amp;$N6,'Climate zones'!$I$2:$I$4292,0)),"")</f>
        <v>Awakeri</v>
      </c>
      <c r="CH6" s="163" t="str">
        <f>IFERROR(INDEX('Climate zones'!$A$2:$A$4292,MATCH(CH$4&amp;" "&amp;$N6,'Climate zones'!$I$2:$I$4292,0)),"")</f>
        <v>Apotu</v>
      </c>
    </row>
    <row r="7" spans="1:86">
      <c r="A7" s="156" t="s">
        <v>173</v>
      </c>
      <c r="B7" s="156" t="s">
        <v>92</v>
      </c>
      <c r="C7" s="156" t="s">
        <v>93</v>
      </c>
      <c r="D7" s="156" t="s">
        <v>94</v>
      </c>
      <c r="E7" s="157">
        <v>-43.67</v>
      </c>
      <c r="F7" s="157">
        <v>171.84</v>
      </c>
      <c r="G7" s="156" t="str">
        <f t="shared" si="0"/>
        <v>Ashburton District CC</v>
      </c>
      <c r="H7" s="156">
        <f t="shared" si="1"/>
        <v>6</v>
      </c>
      <c r="I7" s="156" t="str">
        <f t="shared" si="2"/>
        <v>Ashburton District 6</v>
      </c>
      <c r="K7" s="156" t="s">
        <v>103</v>
      </c>
      <c r="N7" s="164">
        <f t="shared" si="3"/>
        <v>3</v>
      </c>
      <c r="O7" s="165" t="str">
        <f>IFERROR(INDEX('Climate zones'!$A$2:$A$4292,MATCH(O$4&amp;" "&amp;$N7,'Climate zones'!$I$2:$I$4292,0)),"")</f>
        <v>Anama</v>
      </c>
      <c r="P7" s="165" t="str">
        <f>IFERROR(INDEX('Climate zones'!$A$2:$A$4292,MATCH(P$4&amp;" "&amp;$N7,'Climate zones'!$I$2:$I$4292,0)),"")</f>
        <v>Avondale</v>
      </c>
      <c r="Q7" s="165" t="str">
        <f>IFERROR(INDEX('Climate zones'!$A$2:$A$4292,MATCH(Q$4&amp;" "&amp;$N7,'Climate zones'!$I$2:$I$4292,0)),"")</f>
        <v>Big River</v>
      </c>
      <c r="R7" s="165" t="str">
        <f>IFERROR(INDEX('Climate zones'!$A$2:$A$4292,MATCH(R$4&amp;" "&amp;$N7,'Climate zones'!$I$2:$I$4292,0)),"")</f>
        <v>Clareville</v>
      </c>
      <c r="S7" s="165" t="str">
        <f>IFERROR(INDEX('Climate zones'!$A$2:$A$4292,MATCH(S$4&amp;" "&amp;$N7,'Climate zones'!$I$2:$I$4292,0)),"")</f>
        <v>Ashcott</v>
      </c>
      <c r="T7" s="165" t="str">
        <f>IFERROR(INDEX('Climate zones'!$A$2:$A$4292,MATCH(T$4&amp;" "&amp;$N7,'Climate zones'!$I$2:$I$4292,0)),"")</f>
        <v>Auripo</v>
      </c>
      <c r="U7" s="165" t="str">
        <f>IFERROR(INDEX('Climate zones'!$A$2:$A$4292,MATCH(U$4&amp;" "&amp;$N7,'Climate zones'!$I$2:$I$4292,0)),"")</f>
        <v>Allendale</v>
      </c>
      <c r="V7" s="165" t="str">
        <f>IFERROR(INDEX('Climate zones'!$A$2:$A$4292,MATCH(V$4&amp;" "&amp;$N7,'Climate zones'!$I$2:$I$4292,0)),"")</f>
        <v>Ashley Downs</v>
      </c>
      <c r="W7" s="165" t="str">
        <f>IFERROR(INDEX('Climate zones'!$A$2:$A$4292,MATCH(W$4&amp;" "&amp;$N7,'Climate zones'!$I$2:$I$4292,0)),"")</f>
        <v>Andersons Bay</v>
      </c>
      <c r="X7" s="165" t="str">
        <f>IFERROR(INDEX('Climate zones'!$A$2:$A$4292,MATCH(X$4&amp;" "&amp;$N7,'Climate zones'!$I$2:$I$4292,0)),"")</f>
        <v>Akerama</v>
      </c>
      <c r="Y7" s="165" t="str">
        <f>IFERROR(INDEX('Climate zones'!$A$2:$A$4292,MATCH(Y$4&amp;" "&amp;$N7,'Climate zones'!$I$2:$I$4292,0)),"")</f>
        <v>Awhitu</v>
      </c>
      <c r="Z7" s="165" t="str">
        <f>IFERROR(INDEX('Climate zones'!$A$2:$A$4292,MATCH(Z$4&amp;" "&amp;$N7,'Climate zones'!$I$2:$I$4292,0)),"")</f>
        <v>Awapuni</v>
      </c>
      <c r="AA7" s="165" t="str">
        <f>IFERROR(INDEX('Climate zones'!$A$2:$A$4292,MATCH(AA$4&amp;" "&amp;$N7,'Climate zones'!$I$2:$I$4292,0)),"")</f>
        <v>Charlton</v>
      </c>
      <c r="AB7" s="165" t="str">
        <f>IFERROR(INDEX('Climate zones'!$A$2:$A$4292,MATCH(AB$4&amp;" "&amp;$N7,'Climate zones'!$I$2:$I$4292,0)),"")</f>
        <v>Atarau</v>
      </c>
      <c r="AC7" s="165" t="str">
        <f>IFERROR(INDEX('Climate zones'!$A$2:$A$4292,MATCH(AC$4&amp;" "&amp;$N7,'Climate zones'!$I$2:$I$4292,0)),"")</f>
        <v>HAMILTON</v>
      </c>
      <c r="AD7" s="165" t="str">
        <f>IFERROR(INDEX('Climate zones'!$A$2:$A$4292,MATCH(AD$4&amp;" "&amp;$N7,'Climate zones'!$I$2:$I$4292,0)),"")</f>
        <v>Clifton</v>
      </c>
      <c r="AE7" s="165" t="str">
        <f>IFERROR(INDEX('Climate zones'!$A$2:$A$4292,MATCH(AE$4&amp;" "&amp;$N7,'Climate zones'!$I$2:$I$4292,0)),"")</f>
        <v>Golden Valley</v>
      </c>
      <c r="AF7" s="165" t="str">
        <f>IFERROR(INDEX('Climate zones'!$A$2:$A$4292,MATCH(AF$4&amp;" "&amp;$N7,'Climate zones'!$I$2:$I$4292,0)),"")</f>
        <v>Gladstone</v>
      </c>
      <c r="AG7" s="165" t="str">
        <f>IFERROR(INDEX('Climate zones'!$A$2:$A$4292,MATCH(AG$4&amp;" "&amp;$N7,'Climate zones'!$I$2:$I$4292,0)),"")</f>
        <v>Balcairn</v>
      </c>
      <c r="AH7" s="165" t="str">
        <f>IFERROR(INDEX('Climate zones'!$A$2:$A$4292,MATCH(AH$4&amp;" "&amp;$N7,'Climate zones'!$I$2:$I$4292,0)),"")</f>
        <v>Awarua</v>
      </c>
      <c r="AI7" s="165" t="str">
        <f>IFERROR(INDEX('Climate zones'!$A$2:$A$4292,MATCH(AI$4&amp;" "&amp;$N7,'Climate zones'!$I$2:$I$4292,0)),"")</f>
        <v>Hapuku</v>
      </c>
      <c r="AJ7" s="165" t="str">
        <f>IFERROR(INDEX('Climate zones'!$A$2:$A$4292,MATCH(AJ$4&amp;" "&amp;$N7,'Climate zones'!$I$2:$I$4292,0)),"")</f>
        <v>Aranga Beach</v>
      </c>
      <c r="AK7" s="165" t="str">
        <f>IFERROR(INDEX('Climate zones'!$A$2:$A$4292,MATCH(AK$4&amp;" "&amp;$N7,'Climate zones'!$I$2:$I$4292,0)),"")</f>
        <v>Otaki Beach</v>
      </c>
      <c r="AL7" s="165" t="str">
        <f>IFERROR(INDEX('Climate zones'!$A$2:$A$4292,MATCH(AL$4&amp;" "&amp;$N7,'Climate zones'!$I$2:$I$4292,0)),"")</f>
        <v/>
      </c>
      <c r="AM7" s="165" t="str">
        <f>IFERROR(INDEX('Climate zones'!$A$2:$A$4292,MATCH(AM$4&amp;" "&amp;$N7,'Climate zones'!$I$2:$I$4292,0)),"")</f>
        <v>Ava</v>
      </c>
      <c r="AN7" s="165" t="str">
        <f>IFERROR(INDEX('Climate zones'!$A$2:$A$4292,MATCH(AN$4&amp;" "&amp;$N7,'Climate zones'!$I$2:$I$4292,0)),"")</f>
        <v>Aoraki/Mount Cook</v>
      </c>
      <c r="AO7" s="165" t="str">
        <f>IFERROR(INDEX('Climate zones'!$A$2:$A$4292,MATCH(AO$4&amp;" "&amp;$N7,'Climate zones'!$I$2:$I$4292,0)),"")</f>
        <v>Apiti</v>
      </c>
      <c r="AP7" s="165" t="str">
        <f>IFERROR(INDEX('Climate zones'!$A$2:$A$4292,MATCH(AP$4&amp;" "&amp;$N7,'Climate zones'!$I$2:$I$4292,0)),"")</f>
        <v>Botany Downs</v>
      </c>
      <c r="AQ7" s="165" t="str">
        <f>IFERROR(INDEX('Climate zones'!$A$2:$A$4292,MATCH(AQ$4&amp;" "&amp;$N7,'Climate zones'!$I$2:$I$4292,0)),"")</f>
        <v>BLENHEIM</v>
      </c>
      <c r="AR7" s="165" t="str">
        <f>IFERROR(INDEX('Climate zones'!$A$2:$A$4292,MATCH(AR$4&amp;" "&amp;$N7,'Climate zones'!$I$2:$I$4292,0)),"")</f>
        <v>Bideford</v>
      </c>
      <c r="AS7" s="165" t="str">
        <f>IFERROR(INDEX('Climate zones'!$A$2:$A$4292,MATCH(AS$4&amp;" "&amp;$N7,'Climate zones'!$I$2:$I$4292,0)),"")</f>
        <v>Gordon</v>
      </c>
      <c r="AT7" s="165" t="str">
        <f>IFERROR(INDEX('Climate zones'!$A$2:$A$4292,MATCH(AT$4&amp;" "&amp;$N7,'Climate zones'!$I$2:$I$4292,0)),"")</f>
        <v>Bluff Hill</v>
      </c>
      <c r="AU7" s="165" t="str">
        <f>IFERROR(INDEX('Climate zones'!$A$2:$A$4292,MATCH(AU$4&amp;" "&amp;$N7,'Climate zones'!$I$2:$I$4292,0)),"")</f>
        <v>Bishopdale</v>
      </c>
      <c r="AV7" s="165" t="str">
        <f>IFERROR(INDEX('Climate zones'!$A$2:$A$4292,MATCH(AV$4&amp;" "&amp;$N7,'Climate zones'!$I$2:$I$4292,0)),"")</f>
        <v>Brixton</v>
      </c>
      <c r="AW7" s="165" t="str">
        <f>IFERROR(INDEX('Climate zones'!$A$2:$A$4292,MATCH(AW$4&amp;" "&amp;$N7,'Climate zones'!$I$2:$I$4292,0)),"")</f>
        <v>Bayswater</v>
      </c>
      <c r="AX7" s="165" t="str">
        <f>IFERROR(INDEX('Climate zones'!$A$2:$A$4292,MATCH(AX$4&amp;" "&amp;$N7,'Climate zones'!$I$2:$I$4292,0)),"")</f>
        <v>Cheddar Valley</v>
      </c>
      <c r="AY7" s="165" t="str">
        <f>IFERROR(INDEX('Climate zones'!$A$2:$A$4292,MATCH(AY$4&amp;" "&amp;$N7,'Climate zones'!$I$2:$I$4292,0)),"")</f>
        <v>Awatane</v>
      </c>
      <c r="AZ7" s="165" t="str">
        <f>IFERROR(INDEX('Climate zones'!$A$2:$A$4292,MATCH(AZ$4&amp;" "&amp;$N7,'Climate zones'!$I$2:$I$4292,0)),"")</f>
        <v>Awapuni</v>
      </c>
      <c r="BA7" s="165" t="str">
        <f>IFERROR(INDEX('Climate zones'!$A$2:$A$4292,MATCH(BA$4&amp;" "&amp;$N7,'Climate zones'!$I$2:$I$4292,0)),"")</f>
        <v>Drury</v>
      </c>
      <c r="BB7" s="165" t="str">
        <f>IFERROR(INDEX('Climate zones'!$A$2:$A$4292,MATCH(BB$4&amp;" "&amp;$N7,'Climate zones'!$I$2:$I$4292,0)),"")</f>
        <v>Cannons Creek</v>
      </c>
      <c r="BC7" s="165" t="str">
        <f>IFERROR(INDEX('Climate zones'!$A$2:$A$4292,MATCH(BC$4&amp;" "&amp;$N7,'Climate zones'!$I$2:$I$4292,0)),"")</f>
        <v>Arthurs Point</v>
      </c>
      <c r="BD7" s="165" t="str">
        <f>IFERROR(INDEX('Climate zones'!$A$2:$A$4292,MATCH(BD$4&amp;" "&amp;$N7,'Climate zones'!$I$2:$I$4292,0)),"")</f>
        <v>Bulls</v>
      </c>
      <c r="BE7" s="165" t="str">
        <f>IFERROR(INDEX('Climate zones'!$A$2:$A$4292,MATCH(BE$4&amp;" "&amp;$N7,'Climate zones'!$I$2:$I$4292,0)),"")</f>
        <v>Army Bay</v>
      </c>
      <c r="BF7" s="165" t="str">
        <f>IFERROR(INDEX('Climate zones'!$A$2:$A$4292,MATCH(BF$4&amp;" "&amp;$N7,'Climate zones'!$I$2:$I$4292,0)),"")</f>
        <v>Earthquake Flats</v>
      </c>
      <c r="BG7" s="165" t="str">
        <f>IFERROR(INDEX('Climate zones'!$A$2:$A$4292,MATCH(BG$4&amp;" "&amp;$N7,'Climate zones'!$I$2:$I$4292,0)),"")</f>
        <v>Erua</v>
      </c>
      <c r="BH7" s="165" t="str">
        <f>IFERROR(INDEX('Climate zones'!$A$2:$A$4292,MATCH(BH$4&amp;" "&amp;$N7,'Climate zones'!$I$2:$I$4292,0)),"")</f>
        <v>Avoca</v>
      </c>
      <c r="BI7" s="165" t="str">
        <f>IFERROR(INDEX('Climate zones'!$A$2:$A$4292,MATCH(BI$4&amp;" "&amp;$N7,'Climate zones'!$I$2:$I$4292,0)),"")</f>
        <v>Auroa</v>
      </c>
      <c r="BJ7" s="165" t="str">
        <f>IFERROR(INDEX('Climate zones'!$A$2:$A$4292,MATCH(BJ$4&amp;" "&amp;$N7,'Climate zones'!$I$2:$I$4292,0)),"")</f>
        <v>Hodderville</v>
      </c>
      <c r="BK7" s="165" t="str">
        <f>IFERROR(INDEX('Climate zones'!$A$2:$A$4292,MATCH(BK$4&amp;" "&amp;$N7,'Climate zones'!$I$2:$I$4292,0)),"")</f>
        <v>Cross Creek</v>
      </c>
      <c r="BL7" s="165" t="str">
        <f>IFERROR(INDEX('Climate zones'!$A$2:$A$4292,MATCH(BL$4&amp;" "&amp;$N7,'Climate zones'!$I$2:$I$4292,0)),"")</f>
        <v>Ashers</v>
      </c>
      <c r="BM7" s="165" t="str">
        <f>IFERROR(INDEX('Climate zones'!$A$2:$A$4292,MATCH(BM$4&amp;" "&amp;$N7,'Climate zones'!$I$2:$I$4292,0)),"")</f>
        <v>Croydon</v>
      </c>
      <c r="BN7" s="165" t="str">
        <f>IFERROR(INDEX('Climate zones'!$A$2:$A$4292,MATCH(BN$4&amp;" "&amp;$N7,'Climate zones'!$I$2:$I$4292,0)),"")</f>
        <v>Alfredton</v>
      </c>
      <c r="BO7" s="165" t="str">
        <f>IFERROR(INDEX('Climate zones'!$A$2:$A$4292,MATCH(BO$4&amp;" "&amp;$N7,'Climate zones'!$I$2:$I$4292,0)),"")</f>
        <v>Aorere</v>
      </c>
      <c r="BP7" s="165" t="str">
        <f>IFERROR(INDEX('Climate zones'!$A$2:$A$4292,MATCH(BP$4&amp;" "&amp;$N7,'Climate zones'!$I$2:$I$4292,0)),"")</f>
        <v>Aratiatia</v>
      </c>
      <c r="BQ7" s="165" t="str">
        <f>IFERROR(INDEX('Climate zones'!$A$2:$A$4292,MATCH(BQ$4&amp;" "&amp;$N7,'Climate zones'!$I$2:$I$4292,0)),"")</f>
        <v>Bethlehem</v>
      </c>
      <c r="BR7" s="165" t="str">
        <f>IFERROR(INDEX('Climate zones'!$A$2:$A$4292,MATCH(BR$4&amp;" "&amp;$N7,'Climate zones'!$I$2:$I$4292,0)),"")</f>
        <v>Cooks Beach</v>
      </c>
      <c r="BS7" s="165" t="str">
        <f>IFERROR(INDEX('Climate zones'!$A$2:$A$4292,MATCH(BS$4&amp;" "&amp;$N7,'Climate zones'!$I$2:$I$4292,0)),"")</f>
        <v>Arowhenua</v>
      </c>
      <c r="BT7" s="165" t="str">
        <f>IFERROR(INDEX('Climate zones'!$A$2:$A$4292,MATCH(BT$4&amp;" "&amp;$N7,'Climate zones'!$I$2:$I$4292,0)),"")</f>
        <v>Cloustonville</v>
      </c>
      <c r="BU7" s="165" t="str">
        <f>IFERROR(INDEX('Climate zones'!$A$2:$A$4292,MATCH(BU$4&amp;" "&amp;$N7,'Climate zones'!$I$2:$I$4292,0)),"")</f>
        <v>Dunmore</v>
      </c>
      <c r="BV7" s="165" t="str">
        <f>IFERROR(INDEX('Climate zones'!$A$2:$A$4292,MATCH(BV$4&amp;" "&amp;$N7,'Climate zones'!$I$2:$I$4292,0)),"")</f>
        <v>Bennetts</v>
      </c>
      <c r="BW7" s="165" t="str">
        <f>IFERROR(INDEX('Climate zones'!$A$2:$A$4292,MATCH(BW$4&amp;" "&amp;$N7,'Climate zones'!$I$2:$I$4292,0)),"")</f>
        <v>Broad Gully</v>
      </c>
      <c r="BX7" s="165" t="str">
        <f>IFERROR(INDEX('Climate zones'!$A$2:$A$4292,MATCH(BX$4&amp;" "&amp;$N7,'Climate zones'!$I$2:$I$4292,0)),"")</f>
        <v>Fencourt</v>
      </c>
      <c r="BY7" s="165" t="str">
        <f>IFERROR(INDEX('Climate zones'!$A$2:$A$4292,MATCH(BY$4&amp;" "&amp;$N7,'Climate zones'!$I$2:$I$4292,0)),"")</f>
        <v>Frasertown</v>
      </c>
      <c r="BZ7" s="165" t="str">
        <f>IFERROR(INDEX('Climate zones'!$A$2:$A$4292,MATCH(BZ$4&amp;" "&amp;$N7,'Climate zones'!$I$2:$I$4292,0)),"")</f>
        <v>Glen Eden</v>
      </c>
      <c r="CA7" s="165" t="str">
        <f>IFERROR(INDEX('Climate zones'!$A$2:$A$4292,MATCH(CA$4&amp;" "&amp;$N7,'Climate zones'!$I$2:$I$4292,0)),"")</f>
        <v>Ardgowan</v>
      </c>
      <c r="CB7" s="165" t="str">
        <f>IFERROR(INDEX('Climate zones'!$A$2:$A$4292,MATCH(CB$4&amp;" "&amp;$N7,'Climate zones'!$I$2:$I$4292,0)),"")</f>
        <v>Aria</v>
      </c>
      <c r="CC7" s="165" t="str">
        <f>IFERROR(INDEX('Climate zones'!$A$2:$A$4292,MATCH(CC$4&amp;" "&amp;$N7,'Climate zones'!$I$2:$I$4292,0)),"")</f>
        <v>Brunswick</v>
      </c>
      <c r="CD7" s="165" t="str">
        <f>IFERROR(INDEX('Climate zones'!$A$2:$A$4292,MATCH(CD$4&amp;" "&amp;$N7,'Climate zones'!$I$2:$I$4292,0)),"")</f>
        <v>Brooklyn</v>
      </c>
      <c r="CE7" s="165" t="str">
        <f>IFERROR(INDEX('Climate zones'!$A$2:$A$4292,MATCH(CE$4&amp;" "&amp;$N7,'Climate zones'!$I$2:$I$4292,0)),"")</f>
        <v>Athenree</v>
      </c>
      <c r="CF7" s="165" t="str">
        <f>IFERROR(INDEX('Climate zones'!$A$2:$A$4292,MATCH(CF$4&amp;" "&amp;$N7,'Climate zones'!$I$2:$I$4292,0)),"")</f>
        <v>Arthurstown</v>
      </c>
      <c r="CG7" s="165" t="str">
        <f>IFERROR(INDEX('Climate zones'!$A$2:$A$4292,MATCH(CG$4&amp;" "&amp;$N7,'Climate zones'!$I$2:$I$4292,0)),"")</f>
        <v>Awakeri Springs</v>
      </c>
      <c r="CH7" s="165" t="str">
        <f>IFERROR(INDEX('Climate zones'!$A$2:$A$4292,MATCH(CH$4&amp;" "&amp;$N7,'Climate zones'!$I$2:$I$4292,0)),"")</f>
        <v>Braigh</v>
      </c>
    </row>
    <row r="8" spans="1:86">
      <c r="A8" s="156" t="s">
        <v>174</v>
      </c>
      <c r="B8" s="156" t="s">
        <v>92</v>
      </c>
      <c r="C8" s="156" t="s">
        <v>93</v>
      </c>
      <c r="D8" s="156" t="s">
        <v>94</v>
      </c>
      <c r="E8" s="157">
        <v>-43.68</v>
      </c>
      <c r="F8" s="157">
        <v>171.43</v>
      </c>
      <c r="G8" s="156" t="str">
        <f t="shared" si="0"/>
        <v>Ashburton District CC</v>
      </c>
      <c r="H8" s="156">
        <f t="shared" si="1"/>
        <v>7</v>
      </c>
      <c r="I8" s="156" t="str">
        <f t="shared" si="2"/>
        <v>Ashburton District 7</v>
      </c>
      <c r="K8" s="156" t="s">
        <v>104</v>
      </c>
      <c r="N8" s="162">
        <f t="shared" si="3"/>
        <v>4</v>
      </c>
      <c r="O8" s="163" t="str">
        <f>IFERROR(INDEX('Climate zones'!$A$2:$A$4292,MATCH(O$4&amp;" "&amp;$N8,'Climate zones'!$I$2:$I$4292,0)),"")</f>
        <v>ASHBURTON</v>
      </c>
      <c r="P8" s="163" t="str">
        <f>IFERROR(INDEX('Climate zones'!$A$2:$A$4292,MATCH(P$4&amp;" "&amp;$N8,'Climate zones'!$I$2:$I$4292,0)),"")</f>
        <v>Awana</v>
      </c>
      <c r="Q8" s="163" t="str">
        <f>IFERROR(INDEX('Climate zones'!$A$2:$A$4292,MATCH(Q$4&amp;" "&amp;$N8,'Climate zones'!$I$2:$I$4292,0)),"")</f>
        <v>Birchfield</v>
      </c>
      <c r="R8" s="163" t="str">
        <f>IFERROR(INDEX('Climate zones'!$A$2:$A$4292,MATCH(R$4&amp;" "&amp;$N8,'Climate zones'!$I$2:$I$4292,0)),"")</f>
        <v>Dalefield</v>
      </c>
      <c r="S8" s="163" t="str">
        <f>IFERROR(INDEX('Climate zones'!$A$2:$A$4292,MATCH(S$4&amp;" "&amp;$N8,'Climate zones'!$I$2:$I$4292,0)),"")</f>
        <v>Ashley Clinton</v>
      </c>
      <c r="T8" s="163" t="str">
        <f>IFERROR(INDEX('Climate zones'!$A$2:$A$4292,MATCH(T$4&amp;" "&amp;$N8,'Climate zones'!$I$2:$I$4292,0)),"")</f>
        <v>Bannockburn</v>
      </c>
      <c r="U8" s="163" t="str">
        <f>IFERROR(INDEX('Climate zones'!$A$2:$A$4292,MATCH(U$4&amp;" "&amp;$N8,'Climate zones'!$I$2:$I$4292,0)),"")</f>
        <v>Aranui</v>
      </c>
      <c r="V8" s="163" t="str">
        <f>IFERROR(INDEX('Climate zones'!$A$2:$A$4292,MATCH(V$4&amp;" "&amp;$N8,'Climate zones'!$I$2:$I$4292,0)),"")</f>
        <v>Awamangu</v>
      </c>
      <c r="W8" s="163" t="str">
        <f>IFERROR(INDEX('Climate zones'!$A$2:$A$4292,MATCH(W$4&amp;" "&amp;$N8,'Climate zones'!$I$2:$I$4292,0)),"")</f>
        <v>Aramoana</v>
      </c>
      <c r="X8" s="163" t="str">
        <f>IFERROR(INDEX('Climate zones'!$A$2:$A$4292,MATCH(X$4&amp;" "&amp;$N8,'Climate zones'!$I$2:$I$4292,0)),"")</f>
        <v>Aputerewa</v>
      </c>
      <c r="Y8" s="163" t="str">
        <f>IFERROR(INDEX('Climate zones'!$A$2:$A$4292,MATCH(Y$4&amp;" "&amp;$N8,'Climate zones'!$I$2:$I$4292,0)),"")</f>
        <v>Awhitu Central</v>
      </c>
      <c r="Z8" s="163" t="str">
        <f>IFERROR(INDEX('Climate zones'!$A$2:$A$4292,MATCH(Z$4&amp;" "&amp;$N8,'Climate zones'!$I$2:$I$4292,0)),"")</f>
        <v>Awatere</v>
      </c>
      <c r="AA8" s="163" t="str">
        <f>IFERROR(INDEX('Climate zones'!$A$2:$A$4292,MATCH(AA$4&amp;" "&amp;$N8,'Climate zones'!$I$2:$I$4292,0)),"")</f>
        <v>Chatton</v>
      </c>
      <c r="AB8" s="163" t="str">
        <f>IFERROR(INDEX('Climate zones'!$A$2:$A$4292,MATCH(AB$4&amp;" "&amp;$N8,'Climate zones'!$I$2:$I$4292,0)),"")</f>
        <v>Barrytown</v>
      </c>
      <c r="AC8" s="163" t="str">
        <f>IFERROR(INDEX('Climate zones'!$A$2:$A$4292,MATCH(AC$4&amp;" "&amp;$N8,'Climate zones'!$I$2:$I$4292,0)),"")</f>
        <v>Hamilton East</v>
      </c>
      <c r="AD8" s="163" t="str">
        <f>IFERROR(INDEX('Climate zones'!$A$2:$A$4292,MATCH(AD$4&amp;" "&amp;$N8,'Climate zones'!$I$2:$I$4292,0)),"")</f>
        <v>Clive</v>
      </c>
      <c r="AE8" s="163" t="str">
        <f>IFERROR(INDEX('Climate zones'!$A$2:$A$4292,MATCH(AE$4&amp;" "&amp;$N8,'Climate zones'!$I$2:$I$4292,0)),"")</f>
        <v>Horahia</v>
      </c>
      <c r="AF8" s="163" t="str">
        <f>IFERROR(INDEX('Climate zones'!$A$2:$A$4292,MATCH(AF$4&amp;" "&amp;$N8,'Climate zones'!$I$2:$I$4292,0)),"")</f>
        <v>Heatherlea</v>
      </c>
      <c r="AG8" s="163" t="str">
        <f>IFERROR(INDEX('Climate zones'!$A$2:$A$4292,MATCH(AG$4&amp;" "&amp;$N8,'Climate zones'!$I$2:$I$4292,0)),"")</f>
        <v>Balmoral</v>
      </c>
      <c r="AH8" s="163" t="str">
        <f>IFERROR(INDEX('Climate zones'!$A$2:$A$4292,MATCH(AH$4&amp;" "&amp;$N8,'Climate zones'!$I$2:$I$4292,0)),"")</f>
        <v>Bluff</v>
      </c>
      <c r="AI8" s="163" t="str">
        <f>IFERROR(INDEX('Climate zones'!$A$2:$A$4292,MATCH(AI$4&amp;" "&amp;$N8,'Climate zones'!$I$2:$I$4292,0)),"")</f>
        <v>Kekerengu</v>
      </c>
      <c r="AJ8" s="163" t="str">
        <f>IFERROR(INDEX('Climate zones'!$A$2:$A$4292,MATCH(AJ$4&amp;" "&amp;$N8,'Climate zones'!$I$2:$I$4292,0)),"")</f>
        <v>Arapaoa</v>
      </c>
      <c r="AK8" s="163" t="str">
        <f>IFERROR(INDEX('Climate zones'!$A$2:$A$4292,MATCH(AK$4&amp;" "&amp;$N8,'Climate zones'!$I$2:$I$4292,0)),"")</f>
        <v>Otaki Forks</v>
      </c>
      <c r="AL8" s="163" t="str">
        <f>IFERROR(INDEX('Climate zones'!$A$2:$A$4292,MATCH(AL$4&amp;" "&amp;$N8,'Climate zones'!$I$2:$I$4292,0)),"")</f>
        <v/>
      </c>
      <c r="AM8" s="163" t="str">
        <f>IFERROR(INDEX('Climate zones'!$A$2:$A$4292,MATCH(AM$4&amp;" "&amp;$N8,'Climate zones'!$I$2:$I$4292,0)),"")</f>
        <v>Avalon</v>
      </c>
      <c r="AN8" s="163" t="str">
        <f>IFERROR(INDEX('Climate zones'!$A$2:$A$4292,MATCH(AN$4&amp;" "&amp;$N8,'Climate zones'!$I$2:$I$4292,0)),"")</f>
        <v>Ashwick Flat</v>
      </c>
      <c r="AO8" s="163" t="str">
        <f>IFERROR(INDEX('Climate zones'!$A$2:$A$4292,MATCH(AO$4&amp;" "&amp;$N8,'Climate zones'!$I$2:$I$4292,0)),"")</f>
        <v>Awahou North</v>
      </c>
      <c r="AP8" s="163" t="str">
        <f>IFERROR(INDEX('Climate zones'!$A$2:$A$4292,MATCH(AP$4&amp;" "&amp;$N8,'Climate zones'!$I$2:$I$4292,0)),"")</f>
        <v>Brookby</v>
      </c>
      <c r="AQ8" s="163" t="str">
        <f>IFERROR(INDEX('Climate zones'!$A$2:$A$4292,MATCH(AQ$4&amp;" "&amp;$N8,'Climate zones'!$I$2:$I$4292,0)),"")</f>
        <v>Blind River</v>
      </c>
      <c r="AR8" s="163" t="str">
        <f>IFERROR(INDEX('Climate zones'!$A$2:$A$4292,MATCH(AR$4&amp;" "&amp;$N8,'Climate zones'!$I$2:$I$4292,0)),"")</f>
        <v>Blairlogie</v>
      </c>
      <c r="AS8" s="163" t="str">
        <f>IFERROR(INDEX('Climate zones'!$A$2:$A$4292,MATCH(AS$4&amp;" "&amp;$N8,'Climate zones'!$I$2:$I$4292,0)),"")</f>
        <v>Hinuera</v>
      </c>
      <c r="AT8" s="163" t="str">
        <f>IFERROR(INDEX('Climate zones'!$A$2:$A$4292,MATCH(AT$4&amp;" "&amp;$N8,'Climate zones'!$I$2:$I$4292,0)),"")</f>
        <v>Greenmeadows</v>
      </c>
      <c r="AU8" s="163" t="str">
        <f>IFERROR(INDEX('Climate zones'!$A$2:$A$4292,MATCH(AU$4&amp;" "&amp;$N8,'Climate zones'!$I$2:$I$4292,0)),"")</f>
        <v>Brooklands</v>
      </c>
      <c r="AV8" s="163" t="str">
        <f>IFERROR(INDEX('Climate zones'!$A$2:$A$4292,MATCH(AV$4&amp;" "&amp;$N8,'Climate zones'!$I$2:$I$4292,0)),"")</f>
        <v>Brooklands</v>
      </c>
      <c r="AW8" s="163" t="str">
        <f>IFERROR(INDEX('Climate zones'!$A$2:$A$4292,MATCH(AW$4&amp;" "&amp;$N8,'Climate zones'!$I$2:$I$4292,0)),"")</f>
        <v>Beach Haven</v>
      </c>
      <c r="AX8" s="163" t="str">
        <f>IFERROR(INDEX('Climate zones'!$A$2:$A$4292,MATCH(AX$4&amp;" "&amp;$N8,'Climate zones'!$I$2:$I$4292,0)),"")</f>
        <v>Hariki Beach</v>
      </c>
      <c r="AY8" s="163" t="str">
        <f>IFERROR(INDEX('Climate zones'!$A$2:$A$4292,MATCH(AY$4&amp;" "&amp;$N8,'Climate zones'!$I$2:$I$4292,0)),"")</f>
        <v>Hauturu</v>
      </c>
      <c r="AZ8" s="163" t="str">
        <f>IFERROR(INDEX('Climate zones'!$A$2:$A$4292,MATCH(AZ$4&amp;" "&amp;$N8,'Climate zones'!$I$2:$I$4292,0)),"")</f>
        <v>Hokowhitu</v>
      </c>
      <c r="BA8" s="163" t="str">
        <f>IFERROR(INDEX('Climate zones'!$A$2:$A$4292,MATCH(BA$4&amp;" "&amp;$N8,'Climate zones'!$I$2:$I$4292,0)),"")</f>
        <v>Hingaia</v>
      </c>
      <c r="BB8" s="163" t="str">
        <f>IFERROR(INDEX('Climate zones'!$A$2:$A$4292,MATCH(BB$4&amp;" "&amp;$N8,'Climate zones'!$I$2:$I$4292,0)),"")</f>
        <v>Elsdon</v>
      </c>
      <c r="BC8" s="163" t="str">
        <f>IFERROR(INDEX('Climate zones'!$A$2:$A$4292,MATCH(BC$4&amp;" "&amp;$N8,'Climate zones'!$I$2:$I$4292,0)),"")</f>
        <v>Bullendale (The Reefs)</v>
      </c>
      <c r="BD8" s="163" t="str">
        <f>IFERROR(INDEX('Climate zones'!$A$2:$A$4292,MATCH(BD$4&amp;" "&amp;$N8,'Climate zones'!$I$2:$I$4292,0)),"")</f>
        <v>Colliers Junction</v>
      </c>
      <c r="BE8" s="163" t="str">
        <f>IFERROR(INDEX('Climate zones'!$A$2:$A$4292,MATCH(BE$4&amp;" "&amp;$N8,'Climate zones'!$I$2:$I$4292,0)),"")</f>
        <v>Big Manly</v>
      </c>
      <c r="BF8" s="163" t="str">
        <f>IFERROR(INDEX('Climate zones'!$A$2:$A$4292,MATCH(BF$4&amp;" "&amp;$N8,'Climate zones'!$I$2:$I$4292,0)),"")</f>
        <v>Fenton Park</v>
      </c>
      <c r="BG8" s="163" t="str">
        <f>IFERROR(INDEX('Climate zones'!$A$2:$A$4292,MATCH(BG$4&amp;" "&amp;$N8,'Climate zones'!$I$2:$I$4292,0)),"")</f>
        <v>Hihitahi</v>
      </c>
      <c r="BH8" s="163" t="str">
        <f>IFERROR(INDEX('Climate zones'!$A$2:$A$4292,MATCH(BH$4&amp;" "&amp;$N8,'Climate zones'!$I$2:$I$4292,0)),"")</f>
        <v>Aylesbury</v>
      </c>
      <c r="BI8" s="163" t="str">
        <f>IFERROR(INDEX('Climate zones'!$A$2:$A$4292,MATCH(BI$4&amp;" "&amp;$N8,'Climate zones'!$I$2:$I$4292,0)),"")</f>
        <v>Awatuna</v>
      </c>
      <c r="BJ8" s="163" t="str">
        <f>IFERROR(INDEX('Climate zones'!$A$2:$A$4292,MATCH(BJ$4&amp;" "&amp;$N8,'Climate zones'!$I$2:$I$4292,0)),"")</f>
        <v>Kinleith</v>
      </c>
      <c r="BK8" s="163" t="str">
        <f>IFERROR(INDEX('Climate zones'!$A$2:$A$4292,MATCH(BK$4&amp;" "&amp;$N8,'Climate zones'!$I$2:$I$4292,0)),"")</f>
        <v>Dyerville</v>
      </c>
      <c r="BL8" s="163" t="str">
        <f>IFERROR(INDEX('Climate zones'!$A$2:$A$4292,MATCH(BL$4&amp;" "&amp;$N8,'Climate zones'!$I$2:$I$4292,0)),"")</f>
        <v>Athol</v>
      </c>
      <c r="BM8" s="163" t="str">
        <f>IFERROR(INDEX('Climate zones'!$A$2:$A$4292,MATCH(BM$4&amp;" "&amp;$N8,'Climate zones'!$I$2:$I$4292,0)),"")</f>
        <v>Dawson Falls</v>
      </c>
      <c r="BN8" s="163" t="str">
        <f>IFERROR(INDEX('Climate zones'!$A$2:$A$4292,MATCH(BN$4&amp;" "&amp;$N8,'Climate zones'!$I$2:$I$4292,0)),"")</f>
        <v>Atea</v>
      </c>
      <c r="BO8" s="163" t="str">
        <f>IFERROR(INDEX('Climate zones'!$A$2:$A$4292,MATCH(BO$4&amp;" "&amp;$N8,'Climate zones'!$I$2:$I$4292,0)),"")</f>
        <v>Ariki</v>
      </c>
      <c r="BP8" s="163" t="str">
        <f>IFERROR(INDEX('Climate zones'!$A$2:$A$4292,MATCH(BP$4&amp;" "&amp;$N8,'Climate zones'!$I$2:$I$4292,0)),"")</f>
        <v>Atiamuri</v>
      </c>
      <c r="BQ8" s="163" t="str">
        <f>IFERROR(INDEX('Climate zones'!$A$2:$A$4292,MATCH(BQ$4&amp;" "&amp;$N8,'Climate zones'!$I$2:$I$4292,0)),"")</f>
        <v>Brookfield</v>
      </c>
      <c r="BR8" s="163" t="str">
        <f>IFERROR(INDEX('Climate zones'!$A$2:$A$4292,MATCH(BR$4&amp;" "&amp;$N8,'Climate zones'!$I$2:$I$4292,0)),"")</f>
        <v>Coroglen</v>
      </c>
      <c r="BS8" s="163" t="str">
        <f>IFERROR(INDEX('Climate zones'!$A$2:$A$4292,MATCH(BS$4&amp;" "&amp;$N8,'Climate zones'!$I$2:$I$4292,0)),"")</f>
        <v>Arundel</v>
      </c>
      <c r="BT8" s="163" t="str">
        <f>IFERROR(INDEX('Climate zones'!$A$2:$A$4292,MATCH(BT$4&amp;" "&amp;$N8,'Climate zones'!$I$2:$I$4292,0)),"")</f>
        <v>Heretaunga</v>
      </c>
      <c r="BU8" s="163" t="str">
        <f>IFERROR(INDEX('Climate zones'!$A$2:$A$4292,MATCH(BU$4&amp;" "&amp;$N8,'Climate zones'!$I$2:$I$4292,0)),"")</f>
        <v>Eureka</v>
      </c>
      <c r="BV8" s="163" t="str">
        <f>IFERROR(INDEX('Climate zones'!$A$2:$A$4292,MATCH(BV$4&amp;" "&amp;$N8,'Climate zones'!$I$2:$I$4292,0)),"")</f>
        <v>Bexley</v>
      </c>
      <c r="BW8" s="163" t="str">
        <f>IFERROR(INDEX('Climate zones'!$A$2:$A$4292,MATCH(BW$4&amp;" "&amp;$N8,'Climate zones'!$I$2:$I$4292,0)),"")</f>
        <v>Cattle Creek</v>
      </c>
      <c r="BX8" s="163" t="str">
        <f>IFERROR(INDEX('Climate zones'!$A$2:$A$4292,MATCH(BX$4&amp;" "&amp;$N8,'Climate zones'!$I$2:$I$4292,0)),"")</f>
        <v>French Pass</v>
      </c>
      <c r="BY8" s="163" t="str">
        <f>IFERROR(INDEX('Climate zones'!$A$2:$A$4292,MATCH(BY$4&amp;" "&amp;$N8,'Climate zones'!$I$2:$I$4292,0)),"")</f>
        <v>Kaitawa</v>
      </c>
      <c r="BZ8" s="163" t="str">
        <f>IFERROR(INDEX('Climate zones'!$A$2:$A$4292,MATCH(BZ$4&amp;" "&amp;$N8,'Climate zones'!$I$2:$I$4292,0)),"")</f>
        <v>Glendene</v>
      </c>
      <c r="CA8" s="163" t="str">
        <f>IFERROR(INDEX('Climate zones'!$A$2:$A$4292,MATCH(CA$4&amp;" "&amp;$N8,'Climate zones'!$I$2:$I$4292,0)),"")</f>
        <v>Aviemore</v>
      </c>
      <c r="CB8" s="163" t="str">
        <f>IFERROR(INDEX('Climate zones'!$A$2:$A$4292,MATCH(CB$4&amp;" "&amp;$N8,'Climate zones'!$I$2:$I$4292,0)),"")</f>
        <v>Awakino</v>
      </c>
      <c r="CC8" s="163" t="str">
        <f>IFERROR(INDEX('Climate zones'!$A$2:$A$4292,MATCH(CC$4&amp;" "&amp;$N8,'Climate zones'!$I$2:$I$4292,0)),"")</f>
        <v>Castlecliff</v>
      </c>
      <c r="CD8" s="163" t="str">
        <f>IFERROR(INDEX('Climate zones'!$A$2:$A$4292,MATCH(CD$4&amp;" "&amp;$N8,'Climate zones'!$I$2:$I$4292,0)),"")</f>
        <v>Cashmere</v>
      </c>
      <c r="CE8" s="163" t="str">
        <f>IFERROR(INDEX('Climate zones'!$A$2:$A$4292,MATCH(CE$4&amp;" "&amp;$N8,'Climate zones'!$I$2:$I$4292,0)),"")</f>
        <v>Bowentown</v>
      </c>
      <c r="CF8" s="163" t="str">
        <f>IFERROR(INDEX('Climate zones'!$A$2:$A$4292,MATCH(CF$4&amp;" "&amp;$N8,'Climate zones'!$I$2:$I$4292,0)),"")</f>
        <v>Awatuna</v>
      </c>
      <c r="CG8" s="163" t="str">
        <f>IFERROR(INDEX('Climate zones'!$A$2:$A$4292,MATCH(CG$4&amp;" "&amp;$N8,'Climate zones'!$I$2:$I$4292,0)),"")</f>
        <v>Coastlands</v>
      </c>
      <c r="CH8" s="163" t="str">
        <f>IFERROR(INDEX('Climate zones'!$A$2:$A$4292,MATCH(CH$4&amp;" "&amp;$N8,'Climate zones'!$I$2:$I$4292,0)),"")</f>
        <v>Brynavon</v>
      </c>
    </row>
    <row r="9" spans="1:86">
      <c r="A9" s="156" t="s">
        <v>175</v>
      </c>
      <c r="B9" s="156" t="s">
        <v>92</v>
      </c>
      <c r="C9" s="156" t="s">
        <v>93</v>
      </c>
      <c r="D9" s="156" t="s">
        <v>94</v>
      </c>
      <c r="E9" s="157">
        <v>-43.63</v>
      </c>
      <c r="F9" s="157">
        <v>171.47</v>
      </c>
      <c r="G9" s="156" t="str">
        <f t="shared" si="0"/>
        <v>Ashburton District CC</v>
      </c>
      <c r="H9" s="156">
        <f t="shared" si="1"/>
        <v>8</v>
      </c>
      <c r="I9" s="156" t="str">
        <f t="shared" si="2"/>
        <v>Ashburton District 8</v>
      </c>
      <c r="K9" s="156" t="s">
        <v>105</v>
      </c>
      <c r="N9" s="164">
        <f t="shared" si="3"/>
        <v>5</v>
      </c>
      <c r="O9" s="165" t="str">
        <f>IFERROR(INDEX('Climate zones'!$A$2:$A$4292,MATCH(O$4&amp;" "&amp;$N9,'Climate zones'!$I$2:$I$4292,0)),"")</f>
        <v>Ashton</v>
      </c>
      <c r="P9" s="165" t="str">
        <f>IFERROR(INDEX('Climate zones'!$A$2:$A$4292,MATCH(P$4&amp;" "&amp;$N9,'Climate zones'!$I$2:$I$4292,0)),"")</f>
        <v>Balmoral</v>
      </c>
      <c r="Q9" s="165" t="str">
        <f>IFERROR(INDEX('Climate zones'!$A$2:$A$4292,MATCH(Q$4&amp;" "&amp;$N9,'Climate zones'!$I$2:$I$4292,0)),"")</f>
        <v>Birchfield</v>
      </c>
      <c r="R9" s="165" t="str">
        <f>IFERROR(INDEX('Climate zones'!$A$2:$A$4292,MATCH(R$4&amp;" "&amp;$N9,'Climate zones'!$I$2:$I$4292,0)),"")</f>
        <v>Gladstone</v>
      </c>
      <c r="S9" s="165" t="str">
        <f>IFERROR(INDEX('Climate zones'!$A$2:$A$4292,MATCH(S$4&amp;" "&amp;$N9,'Climate zones'!$I$2:$I$4292,0)),"")</f>
        <v>Blackburn</v>
      </c>
      <c r="T9" s="165" t="str">
        <f>IFERROR(INDEX('Climate zones'!$A$2:$A$4292,MATCH(T$4&amp;" "&amp;$N9,'Climate zones'!$I$2:$I$4292,0)),"")</f>
        <v>Becks</v>
      </c>
      <c r="U9" s="165" t="str">
        <f>IFERROR(INDEX('Climate zones'!$A$2:$A$4292,MATCH(U$4&amp;" "&amp;$N9,'Climate zones'!$I$2:$I$4292,0)),"")</f>
        <v>Ataahua</v>
      </c>
      <c r="V9" s="165" t="str">
        <f>IFERROR(INDEX('Climate zones'!$A$2:$A$4292,MATCH(V$4&amp;" "&amp;$N9,'Climate zones'!$I$2:$I$4292,0)),"")</f>
        <v>Awatea</v>
      </c>
      <c r="W9" s="165" t="str">
        <f>IFERROR(INDEX('Climate zones'!$A$2:$A$4292,MATCH(W$4&amp;" "&amp;$N9,'Climate zones'!$I$2:$I$4292,0)),"")</f>
        <v>Balaclava</v>
      </c>
      <c r="X9" s="165" t="str">
        <f>IFERROR(INDEX('Climate zones'!$A$2:$A$4292,MATCH(X$4&amp;" "&amp;$N9,'Climate zones'!$I$2:$I$4292,0)),"")</f>
        <v>Aurere</v>
      </c>
      <c r="Y9" s="165" t="str">
        <f>IFERROR(INDEX('Climate zones'!$A$2:$A$4292,MATCH(Y$4&amp;" "&amp;$N9,'Climate zones'!$I$2:$I$4292,0)),"")</f>
        <v>Big Bay</v>
      </c>
      <c r="Z9" s="165" t="str">
        <f>IFERROR(INDEX('Climate zones'!$A$2:$A$4292,MATCH(Z$4&amp;" "&amp;$N9,'Climate zones'!$I$2:$I$4292,0)),"")</f>
        <v>Elgin</v>
      </c>
      <c r="AA9" s="165" t="str">
        <f>IFERROR(INDEX('Climate zones'!$A$2:$A$4292,MATCH(AA$4&amp;" "&amp;$N9,'Climate zones'!$I$2:$I$4292,0)),"")</f>
        <v>Chatton North</v>
      </c>
      <c r="AB9" s="165" t="str">
        <f>IFERROR(INDEX('Climate zones'!$A$2:$A$4292,MATCH(AB$4&amp;" "&amp;$N9,'Climate zones'!$I$2:$I$4292,0)),"")</f>
        <v>Bell Hill</v>
      </c>
      <c r="AC9" s="165" t="str">
        <f>IFERROR(INDEX('Climate zones'!$A$2:$A$4292,MATCH(AC$4&amp;" "&amp;$N9,'Climate zones'!$I$2:$I$4292,0)),"")</f>
        <v>Hamilton West</v>
      </c>
      <c r="AD9" s="165" t="str">
        <f>IFERROR(INDEX('Climate zones'!$A$2:$A$4292,MATCH(AD$4&amp;" "&amp;$N9,'Climate zones'!$I$2:$I$4292,0)),"")</f>
        <v>Dartmoor</v>
      </c>
      <c r="AE9" s="165" t="str">
        <f>IFERROR(INDEX('Climate zones'!$A$2:$A$4292,MATCH(AE$4&amp;" "&amp;$N9,'Climate zones'!$I$2:$I$4292,0)),"")</f>
        <v>Kaihere</v>
      </c>
      <c r="AF9" s="165" t="str">
        <f>IFERROR(INDEX('Climate zones'!$A$2:$A$4292,MATCH(AF$4&amp;" "&amp;$N9,'Climate zones'!$I$2:$I$4292,0)),"")</f>
        <v>Hokio Beach</v>
      </c>
      <c r="AG9" s="165" t="str">
        <f>IFERROR(INDEX('Climate zones'!$A$2:$A$4292,MATCH(AG$4&amp;" "&amp;$N9,'Climate zones'!$I$2:$I$4292,0)),"")</f>
        <v>Blythe Valley</v>
      </c>
      <c r="AH9" s="165" t="str">
        <f>IFERROR(INDEX('Climate zones'!$A$2:$A$4292,MATCH(AH$4&amp;" "&amp;$N9,'Climate zones'!$I$2:$I$4292,0)),"")</f>
        <v>Clifton</v>
      </c>
      <c r="AI9" s="165" t="str">
        <f>IFERROR(INDEX('Climate zones'!$A$2:$A$4292,MATCH(AI$4&amp;" "&amp;$N9,'Climate zones'!$I$2:$I$4292,0)),"")</f>
        <v>Mangamaunu</v>
      </c>
      <c r="AJ9" s="165" t="str">
        <f>IFERROR(INDEX('Climate zones'!$A$2:$A$4292,MATCH(AJ$4&amp;" "&amp;$N9,'Climate zones'!$I$2:$I$4292,0)),"")</f>
        <v>Arapohue</v>
      </c>
      <c r="AK9" s="165" t="str">
        <f>IFERROR(INDEX('Climate zones'!$A$2:$A$4292,MATCH(AK$4&amp;" "&amp;$N9,'Climate zones'!$I$2:$I$4292,0)),"")</f>
        <v>PARAPARAUMU</v>
      </c>
      <c r="AL9" s="165" t="str">
        <f>IFERROR(INDEX('Climate zones'!$A$2:$A$4292,MATCH(AL$4&amp;" "&amp;$N9,'Climate zones'!$I$2:$I$4292,0)),"")</f>
        <v/>
      </c>
      <c r="AM9" s="165" t="str">
        <f>IFERROR(INDEX('Climate zones'!$A$2:$A$4292,MATCH(AM$4&amp;" "&amp;$N9,'Climate zones'!$I$2:$I$4292,0)),"")</f>
        <v>Belmont</v>
      </c>
      <c r="AN9" s="165" t="str">
        <f>IFERROR(INDEX('Climate zones'!$A$2:$A$4292,MATCH(AN$4&amp;" "&amp;$N9,'Climate zones'!$I$2:$I$4292,0)),"")</f>
        <v>Birch Hill</v>
      </c>
      <c r="AO9" s="165" t="str">
        <f>IFERROR(INDEX('Climate zones'!$A$2:$A$4292,MATCH(AO$4&amp;" "&amp;$N9,'Climate zones'!$I$2:$I$4292,0)),"")</f>
        <v>Awahou South</v>
      </c>
      <c r="AP9" s="165" t="str">
        <f>IFERROR(INDEX('Climate zones'!$A$2:$A$4292,MATCH(AP$4&amp;" "&amp;$N9,'Climate zones'!$I$2:$I$4292,0)),"")</f>
        <v>Bucklands Beach</v>
      </c>
      <c r="AQ9" s="165" t="str">
        <f>IFERROR(INDEX('Climate zones'!$A$2:$A$4292,MATCH(AQ$4&amp;" "&amp;$N9,'Climate zones'!$I$2:$I$4292,0)),"")</f>
        <v>Bulwer</v>
      </c>
      <c r="AR9" s="165" t="str">
        <f>IFERROR(INDEX('Climate zones'!$A$2:$A$4292,MATCH(AR$4&amp;" "&amp;$N9,'Climate zones'!$I$2:$I$4292,0)),"")</f>
        <v>Carswell</v>
      </c>
      <c r="AS9" s="165" t="str">
        <f>IFERROR(INDEX('Climate zones'!$A$2:$A$4292,MATCH(AS$4&amp;" "&amp;$N9,'Climate zones'!$I$2:$I$4292,0)),"")</f>
        <v>Hoe-O-Tainui</v>
      </c>
      <c r="AT9" s="165" t="str">
        <f>IFERROR(INDEX('Climate zones'!$A$2:$A$4292,MATCH(AT$4&amp;" "&amp;$N9,'Climate zones'!$I$2:$I$4292,0)),"")</f>
        <v>Hospital Hill</v>
      </c>
      <c r="AU9" s="165" t="str">
        <f>IFERROR(INDEX('Climate zones'!$A$2:$A$4292,MATCH(AU$4&amp;" "&amp;$N9,'Climate zones'!$I$2:$I$4292,0)),"")</f>
        <v>Dodson Valley</v>
      </c>
      <c r="AV9" s="165" t="str">
        <f>IFERROR(INDEX('Climate zones'!$A$2:$A$4292,MATCH(AV$4&amp;" "&amp;$N9,'Climate zones'!$I$2:$I$4292,0)),"")</f>
        <v>East End</v>
      </c>
      <c r="AW9" s="165" t="str">
        <f>IFERROR(INDEX('Climate zones'!$A$2:$A$4292,MATCH(AW$4&amp;" "&amp;$N9,'Climate zones'!$I$2:$I$4292,0)),"")</f>
        <v>Belmont</v>
      </c>
      <c r="AX9" s="165" t="str">
        <f>IFERROR(INDEX('Climate zones'!$A$2:$A$4292,MATCH(AX$4&amp;" "&amp;$N9,'Climate zones'!$I$2:$I$4292,0)),"")</f>
        <v>Hawai</v>
      </c>
      <c r="AY9" s="165" t="str">
        <f>IFERROR(INDEX('Climate zones'!$A$2:$A$4292,MATCH(AY$4&amp;" "&amp;$N9,'Climate zones'!$I$2:$I$4292,0)),"")</f>
        <v>Honikiwi</v>
      </c>
      <c r="AZ9" s="165" t="str">
        <f>IFERROR(INDEX('Climate zones'!$A$2:$A$4292,MATCH(AZ$4&amp;" "&amp;$N9,'Climate zones'!$I$2:$I$4292,0)),"")</f>
        <v>Kelvin Grove</v>
      </c>
      <c r="BA9" s="165" t="str">
        <f>IFERROR(INDEX('Climate zones'!$A$2:$A$4292,MATCH(BA$4&amp;" "&amp;$N9,'Climate zones'!$I$2:$I$4292,0)),"")</f>
        <v>Opaheke</v>
      </c>
      <c r="BB9" s="165" t="str">
        <f>IFERROR(INDEX('Climate zones'!$A$2:$A$4292,MATCH(BB$4&amp;" "&amp;$N9,'Climate zones'!$I$2:$I$4292,0)),"")</f>
        <v>Judgeford</v>
      </c>
      <c r="BC9" s="165" t="str">
        <f>IFERROR(INDEX('Climate zones'!$A$2:$A$4292,MATCH(BC$4&amp;" "&amp;$N9,'Climate zones'!$I$2:$I$4292,0)),"")</f>
        <v>Cardrona</v>
      </c>
      <c r="BD9" s="165" t="str">
        <f>IFERROR(INDEX('Climate zones'!$A$2:$A$4292,MATCH(BD$4&amp;" "&amp;$N9,'Climate zones'!$I$2:$I$4292,0)),"")</f>
        <v>Crofton</v>
      </c>
      <c r="BE9" s="165" t="str">
        <f>IFERROR(INDEX('Climate zones'!$A$2:$A$4292,MATCH(BE$4&amp;" "&amp;$N9,'Climate zones'!$I$2:$I$4292,0)),"")</f>
        <v>Big Omaha</v>
      </c>
      <c r="BF9" s="165" t="str">
        <f>IFERROR(INDEX('Climate zones'!$A$2:$A$4292,MATCH(BF$4&amp;" "&amp;$N9,'Climate zones'!$I$2:$I$4292,0)),"")</f>
        <v>Fordlands</v>
      </c>
      <c r="BG9" s="165" t="str">
        <f>IFERROR(INDEX('Climate zones'!$A$2:$A$4292,MATCH(BG$4&amp;" "&amp;$N9,'Climate zones'!$I$2:$I$4292,0)),"")</f>
        <v>Hikumutu</v>
      </c>
      <c r="BH9" s="165" t="str">
        <f>IFERROR(INDEX('Climate zones'!$A$2:$A$4292,MATCH(BH$4&amp;" "&amp;$N9,'Climate zones'!$I$2:$I$4292,0)),"")</f>
        <v>Bankside</v>
      </c>
      <c r="BI9" s="165" t="str">
        <f>IFERROR(INDEX('Climate zones'!$A$2:$A$4292,MATCH(BI$4&amp;" "&amp;$N9,'Climate zones'!$I$2:$I$4292,0)),"")</f>
        <v>Eltham</v>
      </c>
      <c r="BJ9" s="165" t="str">
        <f>IFERROR(INDEX('Climate zones'!$A$2:$A$4292,MATCH(BJ$4&amp;" "&amp;$N9,'Climate zones'!$I$2:$I$4292,0)),"")</f>
        <v>Lichfield</v>
      </c>
      <c r="BK9" s="165" t="str">
        <f>IFERROR(INDEX('Climate zones'!$A$2:$A$4292,MATCH(BK$4&amp;" "&amp;$N9,'Climate zones'!$I$2:$I$4292,0)),"")</f>
        <v>Featherston</v>
      </c>
      <c r="BL9" s="165" t="str">
        <f>IFERROR(INDEX('Climate zones'!$A$2:$A$4292,MATCH(BL$4&amp;" "&amp;$N9,'Climate zones'!$I$2:$I$4292,0)),"")</f>
        <v>Avondale</v>
      </c>
      <c r="BM9" s="165" t="str">
        <f>IFERROR(INDEX('Climate zones'!$A$2:$A$4292,MATCH(BM$4&amp;" "&amp;$N9,'Climate zones'!$I$2:$I$4292,0)),"")</f>
        <v>Douglas</v>
      </c>
      <c r="BN9" s="165" t="str">
        <f>IFERROR(INDEX('Climate zones'!$A$2:$A$4292,MATCH(BN$4&amp;" "&amp;$N9,'Climate zones'!$I$2:$I$4292,0)),"")</f>
        <v>Awariki</v>
      </c>
      <c r="BO9" s="165" t="str">
        <f>IFERROR(INDEX('Climate zones'!$A$2:$A$4292,MATCH(BO$4&amp;" "&amp;$N9,'Climate zones'!$I$2:$I$4292,0)),"")</f>
        <v>Atapo</v>
      </c>
      <c r="BP9" s="165" t="str">
        <f>IFERROR(INDEX('Climate zones'!$A$2:$A$4292,MATCH(BP$4&amp;" "&amp;$N9,'Climate zones'!$I$2:$I$4292,0)),"")</f>
        <v>Hatepe</v>
      </c>
      <c r="BQ9" s="165" t="str">
        <f>IFERROR(INDEX('Climate zones'!$A$2:$A$4292,MATCH(BQ$4&amp;" "&amp;$N9,'Climate zones'!$I$2:$I$4292,0)),"")</f>
        <v>Gate Pa</v>
      </c>
      <c r="BR9" s="165" t="str">
        <f>IFERROR(INDEX('Climate zones'!$A$2:$A$4292,MATCH(BR$4&amp;" "&amp;$N9,'Climate zones'!$I$2:$I$4292,0)),"")</f>
        <v>Coromandel</v>
      </c>
      <c r="BS9" s="165" t="str">
        <f>IFERROR(INDEX('Climate zones'!$A$2:$A$4292,MATCH(BS$4&amp;" "&amp;$N9,'Climate zones'!$I$2:$I$4292,0)),"")</f>
        <v>Beautiful Valley</v>
      </c>
      <c r="BT9" s="165" t="str">
        <f>IFERROR(INDEX('Climate zones'!$A$2:$A$4292,MATCH(BT$4&amp;" "&amp;$N9,'Climate zones'!$I$2:$I$4292,0)),"")</f>
        <v>Kaitoke</v>
      </c>
      <c r="BU9" s="165" t="str">
        <f>IFERROR(INDEX('Climate zones'!$A$2:$A$4292,MATCH(BU$4&amp;" "&amp;$N9,'Climate zones'!$I$2:$I$4292,0)),"")</f>
        <v>Glen Afton</v>
      </c>
      <c r="BV9" s="165" t="str">
        <f>IFERROR(INDEX('Climate zones'!$A$2:$A$4292,MATCH(BV$4&amp;" "&amp;$N9,'Climate zones'!$I$2:$I$4292,0)),"")</f>
        <v>Carleton</v>
      </c>
      <c r="BW9" s="165" t="str">
        <f>IFERROR(INDEX('Climate zones'!$A$2:$A$4292,MATCH(BW$4&amp;" "&amp;$N9,'Climate zones'!$I$2:$I$4292,0)),"")</f>
        <v>Dog Kennel</v>
      </c>
      <c r="BX9" s="165" t="str">
        <f>IFERROR(INDEX('Climate zones'!$A$2:$A$4292,MATCH(BX$4&amp;" "&amp;$N9,'Climate zones'!$I$2:$I$4292,0)),"")</f>
        <v>Hairini</v>
      </c>
      <c r="BY9" s="165" t="str">
        <f>IFERROR(INDEX('Climate zones'!$A$2:$A$4292,MATCH(BY$4&amp;" "&amp;$N9,'Climate zones'!$I$2:$I$4292,0)),"")</f>
        <v>Kokako</v>
      </c>
      <c r="BZ9" s="165" t="str">
        <f>IFERROR(INDEX('Climate zones'!$A$2:$A$4292,MATCH(BZ$4&amp;" "&amp;$N9,'Climate zones'!$I$2:$I$4292,0)),"")</f>
        <v>Green Bay</v>
      </c>
      <c r="CA9" s="165" t="str">
        <f>IFERROR(INDEX('Climate zones'!$A$2:$A$4292,MATCH(CA$4&amp;" "&amp;$N9,'Climate zones'!$I$2:$I$4292,0)),"")</f>
        <v>Awamoko</v>
      </c>
      <c r="CB9" s="165" t="str">
        <f>IFERROR(INDEX('Climate zones'!$A$2:$A$4292,MATCH(CB$4&amp;" "&amp;$N9,'Climate zones'!$I$2:$I$4292,0)),"")</f>
        <v>Awamarino</v>
      </c>
      <c r="CC9" s="165" t="str">
        <f>IFERROR(INDEX('Climate zones'!$A$2:$A$4292,MATCH(CC$4&amp;" "&amp;$N9,'Climate zones'!$I$2:$I$4292,0)),"")</f>
        <v>Durie Hill</v>
      </c>
      <c r="CD9" s="165" t="str">
        <f>IFERROR(INDEX('Climate zones'!$A$2:$A$4292,MATCH(CD$4&amp;" "&amp;$N9,'Climate zones'!$I$2:$I$4292,0)),"")</f>
        <v>Chartwell</v>
      </c>
      <c r="CE9" s="165" t="str">
        <f>IFERROR(INDEX('Climate zones'!$A$2:$A$4292,MATCH(CE$4&amp;" "&amp;$N9,'Climate zones'!$I$2:$I$4292,0)),"")</f>
        <v>Douglas Corner</v>
      </c>
      <c r="CF9" s="165" t="str">
        <f>IFERROR(INDEX('Climate zones'!$A$2:$A$4292,MATCH(CF$4&amp;" "&amp;$N9,'Climate zones'!$I$2:$I$4292,0)),"")</f>
        <v>Blue Spur</v>
      </c>
      <c r="CG9" s="165" t="str">
        <f>IFERROR(INDEX('Climate zones'!$A$2:$A$4292,MATCH(CG$4&amp;" "&amp;$N9,'Climate zones'!$I$2:$I$4292,0)),"")</f>
        <v>Edgecumbe</v>
      </c>
      <c r="CH9" s="165" t="str">
        <f>IFERROR(INDEX('Climate zones'!$A$2:$A$4292,MATCH(CH$4&amp;" "&amp;$N9,'Climate zones'!$I$2:$I$4292,0)),"")</f>
        <v>Glenbervie</v>
      </c>
    </row>
    <row r="10" spans="1:86">
      <c r="A10" s="156" t="s">
        <v>176</v>
      </c>
      <c r="B10" s="156" t="s">
        <v>92</v>
      </c>
      <c r="C10" s="156" t="s">
        <v>93</v>
      </c>
      <c r="D10" s="156" t="s">
        <v>94</v>
      </c>
      <c r="E10" s="157">
        <v>-43.66</v>
      </c>
      <c r="F10" s="157">
        <v>171.68</v>
      </c>
      <c r="G10" s="156" t="str">
        <f t="shared" si="0"/>
        <v>Ashburton District CC</v>
      </c>
      <c r="H10" s="156">
        <f t="shared" si="1"/>
        <v>9</v>
      </c>
      <c r="I10" s="156" t="str">
        <f t="shared" si="2"/>
        <v>Ashburton District 9</v>
      </c>
      <c r="K10" s="156" t="s">
        <v>106</v>
      </c>
      <c r="N10" s="162">
        <f t="shared" si="3"/>
        <v>6</v>
      </c>
      <c r="O10" s="163" t="str">
        <f>IFERROR(INDEX('Climate zones'!$A$2:$A$4292,MATCH(O$4&amp;" "&amp;$N10,'Climate zones'!$I$2:$I$4292,0)),"")</f>
        <v>Barrhill</v>
      </c>
      <c r="P10" s="163" t="str">
        <f>IFERROR(INDEX('Climate zones'!$A$2:$A$4292,MATCH(P$4&amp;" "&amp;$N10,'Climate zones'!$I$2:$I$4292,0)),"")</f>
        <v>Blackpool</v>
      </c>
      <c r="Q10" s="163" t="str">
        <f>IFERROR(INDEX('Climate zones'!$A$2:$A$4292,MATCH(Q$4&amp;" "&amp;$N10,'Climate zones'!$I$2:$I$4292,0)),"")</f>
        <v>Blacks Point</v>
      </c>
      <c r="R10" s="163" t="str">
        <f>IFERROR(INDEX('Climate zones'!$A$2:$A$4292,MATCH(R$4&amp;" "&amp;$N10,'Climate zones'!$I$2:$I$4292,0)),"")</f>
        <v>Longbush</v>
      </c>
      <c r="S10" s="163" t="str">
        <f>IFERROR(INDEX('Climate zones'!$A$2:$A$4292,MATCH(S$4&amp;" "&amp;$N10,'Climate zones'!$I$2:$I$4292,0)),"")</f>
        <v>Elsthorpe</v>
      </c>
      <c r="T10" s="163" t="str">
        <f>IFERROR(INDEX('Climate zones'!$A$2:$A$4292,MATCH(T$4&amp;" "&amp;$N10,'Climate zones'!$I$2:$I$4292,0)),"")</f>
        <v>Bendigo</v>
      </c>
      <c r="U10" s="163" t="str">
        <f>IFERROR(INDEX('Climate zones'!$A$2:$A$4292,MATCH(U$4&amp;" "&amp;$N10,'Climate zones'!$I$2:$I$4292,0)),"")</f>
        <v>Avondale</v>
      </c>
      <c r="V10" s="163" t="str">
        <f>IFERROR(INDEX('Climate zones'!$A$2:$A$4292,MATCH(V$4&amp;" "&amp;$N10,'Climate zones'!$I$2:$I$4292,0)),"")</f>
        <v>Balclutha</v>
      </c>
      <c r="W10" s="163" t="str">
        <f>IFERROR(INDEX('Climate zones'!$A$2:$A$4292,MATCH(W$4&amp;" "&amp;$N10,'Climate zones'!$I$2:$I$4292,0)),"")</f>
        <v>Belleknowes</v>
      </c>
      <c r="X10" s="163" t="str">
        <f>IFERROR(INDEX('Climate zones'!$A$2:$A$4292,MATCH(X$4&amp;" "&amp;$N10,'Climate zones'!$I$2:$I$4292,0)),"")</f>
        <v>Awanui</v>
      </c>
      <c r="Y10" s="163" t="str">
        <f>IFERROR(INDEX('Climate zones'!$A$2:$A$4292,MATCH(Y$4&amp;" "&amp;$N10,'Climate zones'!$I$2:$I$4292,0)),"")</f>
        <v>Bombay</v>
      </c>
      <c r="Z10" s="163" t="str">
        <f>IFERROR(INDEX('Climate zones'!$A$2:$A$4292,MATCH(Z$4&amp;" "&amp;$N10,'Climate zones'!$I$2:$I$4292,0)),"")</f>
        <v>GISBORNE</v>
      </c>
      <c r="AA10" s="163" t="str">
        <f>IFERROR(INDEX('Climate zones'!$A$2:$A$4292,MATCH(AA$4&amp;" "&amp;$N10,'Climate zones'!$I$2:$I$4292,0)),"")</f>
        <v>Croydon</v>
      </c>
      <c r="AB10" s="163" t="str">
        <f>IFERROR(INDEX('Climate zones'!$A$2:$A$4292,MATCH(AB$4&amp;" "&amp;$N10,'Climate zones'!$I$2:$I$4292,0)),"")</f>
        <v>Blackball</v>
      </c>
      <c r="AC10" s="163" t="str">
        <f>IFERROR(INDEX('Climate zones'!$A$2:$A$4292,MATCH(AC$4&amp;" "&amp;$N10,'Climate zones'!$I$2:$I$4292,0)),"")</f>
        <v>Melville</v>
      </c>
      <c r="AD10" s="163" t="str">
        <f>IFERROR(INDEX('Climate zones'!$A$2:$A$4292,MATCH(AD$4&amp;" "&amp;$N10,'Climate zones'!$I$2:$I$4292,0)),"")</f>
        <v>Eskdale</v>
      </c>
      <c r="AE10" s="163" t="str">
        <f>IFERROR(INDEX('Climate zones'!$A$2:$A$4292,MATCH(AE$4&amp;" "&amp;$N10,'Climate zones'!$I$2:$I$4292,0)),"")</f>
        <v>Karangahake</v>
      </c>
      <c r="AF10" s="163" t="str">
        <f>IFERROR(INDEX('Climate zones'!$A$2:$A$4292,MATCH(AF$4&amp;" "&amp;$N10,'Climate zones'!$I$2:$I$4292,0)),"")</f>
        <v>Ihakara</v>
      </c>
      <c r="AG10" s="163" t="str">
        <f>IFERROR(INDEX('Climate zones'!$A$2:$A$4292,MATCH(AG$4&amp;" "&amp;$N10,'Climate zones'!$I$2:$I$4292,0)),"")</f>
        <v>Boyle Village</v>
      </c>
      <c r="AH10" s="163" t="str">
        <f>IFERROR(INDEX('Climate zones'!$A$2:$A$4292,MATCH(AH$4&amp;" "&amp;$N10,'Climate zones'!$I$2:$I$4292,0)),"")</f>
        <v>East End</v>
      </c>
      <c r="AI10" s="163" t="str">
        <f>IFERROR(INDEX('Climate zones'!$A$2:$A$4292,MATCH(AI$4&amp;" "&amp;$N10,'Climate zones'!$I$2:$I$4292,0)),"")</f>
        <v>Peketa</v>
      </c>
      <c r="AJ10" s="163" t="str">
        <f>IFERROR(INDEX('Climate zones'!$A$2:$A$4292,MATCH(AJ$4&amp;" "&amp;$N10,'Climate zones'!$I$2:$I$4292,0)),"")</f>
        <v>Ararua</v>
      </c>
      <c r="AK10" s="163" t="str">
        <f>IFERROR(INDEX('Climate zones'!$A$2:$A$4292,MATCH(AK$4&amp;" "&amp;$N10,'Climate zones'!$I$2:$I$4292,0)),"")</f>
        <v>Peka Peka</v>
      </c>
      <c r="AL10" s="163" t="str">
        <f>IFERROR(INDEX('Climate zones'!$A$2:$A$4292,MATCH(AL$4&amp;" "&amp;$N10,'Climate zones'!$I$2:$I$4292,0)),"")</f>
        <v/>
      </c>
      <c r="AM10" s="163" t="str">
        <f>IFERROR(INDEX('Climate zones'!$A$2:$A$4292,MATCH(AM$4&amp;" "&amp;$N10,'Climate zones'!$I$2:$I$4292,0)),"")</f>
        <v>Boulcott</v>
      </c>
      <c r="AN10" s="163" t="str">
        <f>IFERROR(INDEX('Climate zones'!$A$2:$A$4292,MATCH(AN$4&amp;" "&amp;$N10,'Climate zones'!$I$2:$I$4292,0)),"")</f>
        <v>Burkes Pass</v>
      </c>
      <c r="AO10" s="163" t="str">
        <f>IFERROR(INDEX('Climate zones'!$A$2:$A$4292,MATCH(AO$4&amp;" "&amp;$N10,'Climate zones'!$I$2:$I$4292,0)),"")</f>
        <v>Awahuri</v>
      </c>
      <c r="AP10" s="163" t="str">
        <f>IFERROR(INDEX('Climate zones'!$A$2:$A$4292,MATCH(AP$4&amp;" "&amp;$N10,'Climate zones'!$I$2:$I$4292,0)),"")</f>
        <v>Clevedon</v>
      </c>
      <c r="AQ10" s="163" t="str">
        <f>IFERROR(INDEX('Climate zones'!$A$2:$A$4292,MATCH(AQ$4&amp;" "&amp;$N10,'Climate zones'!$I$2:$I$4292,0)),"")</f>
        <v>Burleigh</v>
      </c>
      <c r="AR10" s="163" t="str">
        <f>IFERROR(INDEX('Climate zones'!$A$2:$A$4292,MATCH(AR$4&amp;" "&amp;$N10,'Climate zones'!$I$2:$I$4292,0)),"")</f>
        <v>Castlepoint</v>
      </c>
      <c r="AS10" s="163" t="str">
        <f>IFERROR(INDEX('Climate zones'!$A$2:$A$4292,MATCH(AS$4&amp;" "&amp;$N10,'Climate zones'!$I$2:$I$4292,0)),"")</f>
        <v>Hungahunga</v>
      </c>
      <c r="AT10" s="163" t="str">
        <f>IFERROR(INDEX('Climate zones'!$A$2:$A$4292,MATCH(AT$4&amp;" "&amp;$N10,'Climate zones'!$I$2:$I$4292,0)),"")</f>
        <v>Jervoistown</v>
      </c>
      <c r="AU10" s="163" t="str">
        <f>IFERROR(INDEX('Climate zones'!$A$2:$A$4292,MATCH(AU$4&amp;" "&amp;$N10,'Climate zones'!$I$2:$I$4292,0)),"")</f>
        <v>Enner Glynn</v>
      </c>
      <c r="AV10" s="163" t="str">
        <f>IFERROR(INDEX('Climate zones'!$A$2:$A$4292,MATCH(AV$4&amp;" "&amp;$N10,'Climate zones'!$I$2:$I$4292,0)),"")</f>
        <v>Egmont Village</v>
      </c>
      <c r="AW10" s="163" t="str">
        <f>IFERROR(INDEX('Climate zones'!$A$2:$A$4292,MATCH(AW$4&amp;" "&amp;$N10,'Climate zones'!$I$2:$I$4292,0)),"")</f>
        <v>Birkdale</v>
      </c>
      <c r="AX10" s="163" t="str">
        <f>IFERROR(INDEX('Climate zones'!$A$2:$A$4292,MATCH(AX$4&amp;" "&amp;$N10,'Climate zones'!$I$2:$I$4292,0)),"")</f>
        <v>Hospital Hill</v>
      </c>
      <c r="AY10" s="163" t="str">
        <f>IFERROR(INDEX('Climate zones'!$A$2:$A$4292,MATCH(AY$4&amp;" "&amp;$N10,'Climate zones'!$I$2:$I$4292,0)),"")</f>
        <v>Kahotea</v>
      </c>
      <c r="AZ10" s="163" t="str">
        <f>IFERROR(INDEX('Climate zones'!$A$2:$A$4292,MATCH(AZ$4&amp;" "&amp;$N10,'Climate zones'!$I$2:$I$4292,0)),"")</f>
        <v>Linton</v>
      </c>
      <c r="BA10" s="163" t="str">
        <f>IFERROR(INDEX('Climate zones'!$A$2:$A$4292,MATCH(BA$4&amp;" "&amp;$N10,'Climate zones'!$I$2:$I$4292,0)),"")</f>
        <v>Pahurehure</v>
      </c>
      <c r="BB10" s="163" t="str">
        <f>IFERROR(INDEX('Climate zones'!$A$2:$A$4292,MATCH(BB$4&amp;" "&amp;$N10,'Climate zones'!$I$2:$I$4292,0)),"")</f>
        <v>Lindenvale</v>
      </c>
      <c r="BC10" s="163" t="str">
        <f>IFERROR(INDEX('Climate zones'!$A$2:$A$4292,MATCH(BC$4&amp;" "&amp;$N10,'Climate zones'!$I$2:$I$4292,0)),"")</f>
        <v>Charlestown</v>
      </c>
      <c r="BD10" s="163" t="str">
        <f>IFERROR(INDEX('Climate zones'!$A$2:$A$4292,MATCH(BD$4&amp;" "&amp;$N10,'Climate zones'!$I$2:$I$4292,0)),"")</f>
        <v>Fern Flat</v>
      </c>
      <c r="BE10" s="163" t="str">
        <f>IFERROR(INDEX('Climate zones'!$A$2:$A$4292,MATCH(BE$4&amp;" "&amp;$N10,'Climate zones'!$I$2:$I$4292,0)),"")</f>
        <v>Buckleton Beach</v>
      </c>
      <c r="BF10" s="163" t="str">
        <f>IFERROR(INDEX('Climate zones'!$A$2:$A$4292,MATCH(BF$4&amp;" "&amp;$N10,'Climate zones'!$I$2:$I$4292,0)),"")</f>
        <v>Gisborne Point</v>
      </c>
      <c r="BG10" s="163" t="str">
        <f>IFERROR(INDEX('Climate zones'!$A$2:$A$4292,MATCH(BG$4&amp;" "&amp;$N10,'Climate zones'!$I$2:$I$4292,0)),"")</f>
        <v>Horopito</v>
      </c>
      <c r="BH10" s="163" t="str">
        <f>IFERROR(INDEX('Climate zones'!$A$2:$A$4292,MATCH(BH$4&amp;" "&amp;$N10,'Climate zones'!$I$2:$I$4292,0)),"")</f>
        <v>Bealey Spur</v>
      </c>
      <c r="BI10" s="163" t="str">
        <f>IFERROR(INDEX('Climate zones'!$A$2:$A$4292,MATCH(BI$4&amp;" "&amp;$N10,'Climate zones'!$I$2:$I$4292,0)),"")</f>
        <v>Fraser Road</v>
      </c>
      <c r="BJ10" s="163" t="str">
        <f>IFERROR(INDEX('Climate zones'!$A$2:$A$4292,MATCH(BJ$4&amp;" "&amp;$N10,'Climate zones'!$I$2:$I$4292,0)),"")</f>
        <v>Ngatira</v>
      </c>
      <c r="BK10" s="163" t="str">
        <f>IFERROR(INDEX('Climate zones'!$A$2:$A$4292,MATCH(BK$4&amp;" "&amp;$N10,'Climate zones'!$I$2:$I$4292,0)),"")</f>
        <v>Fernside</v>
      </c>
      <c r="BL10" s="163" t="str">
        <f>IFERROR(INDEX('Climate zones'!$A$2:$A$4292,MATCH(BL$4&amp;" "&amp;$N10,'Climate zones'!$I$2:$I$4292,0)),"")</f>
        <v>Balfour</v>
      </c>
      <c r="BM10" s="163" t="str">
        <f>IFERROR(INDEX('Climate zones'!$A$2:$A$4292,MATCH(BM$4&amp;" "&amp;$N10,'Climate zones'!$I$2:$I$4292,0)),"")</f>
        <v>East Egmont</v>
      </c>
      <c r="BN10" s="163" t="str">
        <f>IFERROR(INDEX('Climate zones'!$A$2:$A$4292,MATCH(BN$4&amp;" "&amp;$N10,'Climate zones'!$I$2:$I$4292,0)),"")</f>
        <v>Ballance</v>
      </c>
      <c r="BO10" s="163" t="str">
        <f>IFERROR(INDEX('Climate zones'!$A$2:$A$4292,MATCH(BO$4&amp;" "&amp;$N10,'Climate zones'!$I$2:$I$4292,0)),"")</f>
        <v>Bainham</v>
      </c>
      <c r="BP10" s="163" t="str">
        <f>IFERROR(INDEX('Climate zones'!$A$2:$A$4292,MATCH(BP$4&amp;" "&amp;$N10,'Climate zones'!$I$2:$I$4292,0)),"")</f>
        <v>Hautu Village</v>
      </c>
      <c r="BQ10" s="163" t="str">
        <f>IFERROR(INDEX('Climate zones'!$A$2:$A$4292,MATCH(BQ$4&amp;" "&amp;$N10,'Climate zones'!$I$2:$I$4292,0)),"")</f>
        <v>Greerton</v>
      </c>
      <c r="BR10" s="163" t="str">
        <f>IFERROR(INDEX('Climate zones'!$A$2:$A$4292,MATCH(BR$4&amp;" "&amp;$N10,'Climate zones'!$I$2:$I$4292,0)),"")</f>
        <v>Ferry Landing</v>
      </c>
      <c r="BS10" s="163" t="str">
        <f>IFERROR(INDEX('Climate zones'!$A$2:$A$4292,MATCH(BS$4&amp;" "&amp;$N10,'Climate zones'!$I$2:$I$4292,0)),"")</f>
        <v>Belfield</v>
      </c>
      <c r="BT10" s="163" t="str">
        <f>IFERROR(INDEX('Climate zones'!$A$2:$A$4292,MATCH(BT$4&amp;" "&amp;$N10,'Climate zones'!$I$2:$I$4292,0)),"")</f>
        <v>Kingsley Heights</v>
      </c>
      <c r="BU10" s="163" t="str">
        <f>IFERROR(INDEX('Climate zones'!$A$2:$A$4292,MATCH(BU$4&amp;" "&amp;$N10,'Climate zones'!$I$2:$I$4292,0)),"")</f>
        <v>Glen Massey</v>
      </c>
      <c r="BV10" s="163" t="str">
        <f>IFERROR(INDEX('Climate zones'!$A$2:$A$4292,MATCH(BV$4&amp;" "&amp;$N10,'Climate zones'!$I$2:$I$4292,0)),"")</f>
        <v>Clarkville</v>
      </c>
      <c r="BW10" s="163" t="str">
        <f>IFERROR(INDEX('Climate zones'!$A$2:$A$4292,MATCH(BW$4&amp;" "&amp;$N10,'Climate zones'!$I$2:$I$4292,0)),"")</f>
        <v>Douglas</v>
      </c>
      <c r="BX10" s="163" t="str">
        <f>IFERROR(INDEX('Climate zones'!$A$2:$A$4292,MATCH(BX$4&amp;" "&amp;$N10,'Climate zones'!$I$2:$I$4292,0)),"")</f>
        <v>Harapepe</v>
      </c>
      <c r="BY10" s="163" t="str">
        <f>IFERROR(INDEX('Climate zones'!$A$2:$A$4292,MATCH(BY$4&amp;" "&amp;$N10,'Climate zones'!$I$2:$I$4292,0)),"")</f>
        <v>Kotemaori</v>
      </c>
      <c r="BZ10" s="163" t="str">
        <f>IFERROR(INDEX('Climate zones'!$A$2:$A$4292,MATCH(BZ$4&amp;" "&amp;$N10,'Climate zones'!$I$2:$I$4292,0)),"")</f>
        <v>Henderson</v>
      </c>
      <c r="CA10" s="163" t="str">
        <f>IFERROR(INDEX('Climate zones'!$A$2:$A$4292,MATCH(CA$4&amp;" "&amp;$N10,'Climate zones'!$I$2:$I$4292,0)),"")</f>
        <v>Benmore</v>
      </c>
      <c r="CB10" s="163" t="str">
        <f>IFERROR(INDEX('Climate zones'!$A$2:$A$4292,MATCH(CB$4&amp;" "&amp;$N10,'Climate zones'!$I$2:$I$4292,0)),"")</f>
        <v>Barryville</v>
      </c>
      <c r="CC10" s="163" t="str">
        <f>IFERROR(INDEX('Climate zones'!$A$2:$A$4292,MATCH(CC$4&amp;" "&amp;$N10,'Climate zones'!$I$2:$I$4292,0)),"")</f>
        <v>Fordell</v>
      </c>
      <c r="CD10" s="163" t="str">
        <f>IFERROR(INDEX('Climate zones'!$A$2:$A$4292,MATCH(CD$4&amp;" "&amp;$N10,'Climate zones'!$I$2:$I$4292,0)),"")</f>
        <v>Churton Park</v>
      </c>
      <c r="CE10" s="163" t="str">
        <f>IFERROR(INDEX('Climate zones'!$A$2:$A$4292,MATCH(CE$4&amp;" "&amp;$N10,'Climate zones'!$I$2:$I$4292,0)),"")</f>
        <v>Island View</v>
      </c>
      <c r="CF10" s="163" t="str">
        <f>IFERROR(INDEX('Climate zones'!$A$2:$A$4292,MATCH(CF$4&amp;" "&amp;$N10,'Climate zones'!$I$2:$I$4292,0)),"")</f>
        <v>Bruce Bay</v>
      </c>
      <c r="CG10" s="163" t="str">
        <f>IFERROR(INDEX('Climate zones'!$A$2:$A$4292,MATCH(CG$4&amp;" "&amp;$N10,'Climate zones'!$I$2:$I$4292,0)),"")</f>
        <v>Galatea</v>
      </c>
      <c r="CH10" s="163" t="str">
        <f>IFERROR(INDEX('Climate zones'!$A$2:$A$4292,MATCH(CH$4&amp;" "&amp;$N10,'Climate zones'!$I$2:$I$4292,0)),"")</f>
        <v>Gumtown</v>
      </c>
    </row>
    <row r="11" spans="1:86">
      <c r="A11" s="156" t="s">
        <v>177</v>
      </c>
      <c r="B11" s="156" t="s">
        <v>92</v>
      </c>
      <c r="C11" s="156" t="s">
        <v>93</v>
      </c>
      <c r="D11" s="156" t="s">
        <v>94</v>
      </c>
      <c r="E11" s="157">
        <v>-43.96</v>
      </c>
      <c r="F11" s="157">
        <v>171.35</v>
      </c>
      <c r="G11" s="156" t="str">
        <f t="shared" si="0"/>
        <v>Ashburton District CC</v>
      </c>
      <c r="H11" s="156">
        <f t="shared" si="1"/>
        <v>10</v>
      </c>
      <c r="I11" s="156" t="str">
        <f t="shared" si="2"/>
        <v>Ashburton District 10</v>
      </c>
      <c r="K11" s="156" t="s">
        <v>107</v>
      </c>
      <c r="N11" s="164">
        <f t="shared" si="3"/>
        <v>7</v>
      </c>
      <c r="O11" s="165" t="str">
        <f>IFERROR(INDEX('Climate zones'!$A$2:$A$4292,MATCH(O$4&amp;" "&amp;$N11,'Climate zones'!$I$2:$I$4292,0)),"")</f>
        <v>Buccleuch</v>
      </c>
      <c r="P11" s="165" t="str">
        <f>IFERROR(INDEX('Climate zones'!$A$2:$A$4292,MATCH(P$4&amp;" "&amp;$N11,'Climate zones'!$I$2:$I$4292,0)),"")</f>
        <v>Blockhouse Bay</v>
      </c>
      <c r="Q11" s="165" t="str">
        <f>IFERROR(INDEX('Climate zones'!$A$2:$A$4292,MATCH(Q$4&amp;" "&amp;$N11,'Climate zones'!$I$2:$I$4292,0)),"")</f>
        <v>Blackwater</v>
      </c>
      <c r="R11" s="165" t="str">
        <f>IFERROR(INDEX('Climate zones'!$A$2:$A$4292,MATCH(R$4&amp;" "&amp;$N11,'Climate zones'!$I$2:$I$4292,0)),"")</f>
        <v>Matarawa</v>
      </c>
      <c r="S11" s="165" t="str">
        <f>IFERROR(INDEX('Climate zones'!$A$2:$A$4292,MATCH(S$4&amp;" "&amp;$N11,'Climate zones'!$I$2:$I$4292,0)),"")</f>
        <v>Flemington</v>
      </c>
      <c r="T11" s="165" t="str">
        <f>IFERROR(INDEX('Climate zones'!$A$2:$A$4292,MATCH(T$4&amp;" "&amp;$N11,'Climate zones'!$I$2:$I$4292,0)),"")</f>
        <v>Blackmans</v>
      </c>
      <c r="U11" s="165" t="str">
        <f>IFERROR(INDEX('Climate zones'!$A$2:$A$4292,MATCH(U$4&amp;" "&amp;$N11,'Climate zones'!$I$2:$I$4292,0)),"")</f>
        <v>Avonhead</v>
      </c>
      <c r="V11" s="165" t="str">
        <f>IFERROR(INDEX('Climate zones'!$A$2:$A$4292,MATCH(V$4&amp;" "&amp;$N11,'Climate zones'!$I$2:$I$4292,0)),"")</f>
        <v>Barnego</v>
      </c>
      <c r="W11" s="165" t="str">
        <f>IFERROR(INDEX('Climate zones'!$A$2:$A$4292,MATCH(W$4&amp;" "&amp;$N11,'Climate zones'!$I$2:$I$4292,0)),"")</f>
        <v>Berwick</v>
      </c>
      <c r="X11" s="165" t="str">
        <f>IFERROR(INDEX('Climate zones'!$A$2:$A$4292,MATCH(X$4&amp;" "&amp;$N11,'Climate zones'!$I$2:$I$4292,0)),"")</f>
        <v>Awaroa</v>
      </c>
      <c r="Y11" s="165" t="str">
        <f>IFERROR(INDEX('Climate zones'!$A$2:$A$4292,MATCH(Y$4&amp;" "&amp;$N11,'Climate zones'!$I$2:$I$4292,0)),"")</f>
        <v>Buckland</v>
      </c>
      <c r="Z11" s="165" t="str">
        <f>IFERROR(INDEX('Climate zones'!$A$2:$A$4292,MATCH(Z$4&amp;" "&amp;$N11,'Climate zones'!$I$2:$I$4292,0)),"")</f>
        <v>Hangaroa</v>
      </c>
      <c r="AA11" s="165" t="str">
        <f>IFERROR(INDEX('Climate zones'!$A$2:$A$4292,MATCH(AA$4&amp;" "&amp;$N11,'Climate zones'!$I$2:$I$4292,0)),"")</f>
        <v>East Chatton</v>
      </c>
      <c r="AB11" s="165" t="str">
        <f>IFERROR(INDEX('Climate zones'!$A$2:$A$4292,MATCH(AB$4&amp;" "&amp;$N11,'Climate zones'!$I$2:$I$4292,0)),"")</f>
        <v>Blaketown</v>
      </c>
      <c r="AC11" s="165" t="str">
        <f>IFERROR(INDEX('Climate zones'!$A$2:$A$4292,MATCH(AC$4&amp;" "&amp;$N11,'Climate zones'!$I$2:$I$4292,0)),"")</f>
        <v>Rototuna</v>
      </c>
      <c r="AD11" s="165" t="str">
        <f>IFERROR(INDEX('Climate zones'!$A$2:$A$4292,MATCH(AD$4&amp;" "&amp;$N11,'Climate zones'!$I$2:$I$4292,0)),"")</f>
        <v>Fernhill</v>
      </c>
      <c r="AE11" s="165" t="str">
        <f>IFERROR(INDEX('Climate zones'!$A$2:$A$4292,MATCH(AE$4&amp;" "&amp;$N11,'Climate zones'!$I$2:$I$4292,0)),"")</f>
        <v>Kerepehi</v>
      </c>
      <c r="AF11" s="165" t="str">
        <f>IFERROR(INDEX('Climate zones'!$A$2:$A$4292,MATCH(AF$4&amp;" "&amp;$N11,'Climate zones'!$I$2:$I$4292,0)),"")</f>
        <v>Koputaroa</v>
      </c>
      <c r="AG11" s="165" t="str">
        <f>IFERROR(INDEX('Climate zones'!$A$2:$A$4292,MATCH(AG$4&amp;" "&amp;$N11,'Climate zones'!$I$2:$I$4292,0)),"")</f>
        <v>Broomfield</v>
      </c>
      <c r="AH11" s="165" t="str">
        <f>IFERROR(INDEX('Climate zones'!$A$2:$A$4292,MATCH(AH$4&amp;" "&amp;$N11,'Climate zones'!$I$2:$I$4292,0)),"")</f>
        <v>Georgetown</v>
      </c>
      <c r="AI11" s="165" t="str">
        <f>IFERROR(INDEX('Climate zones'!$A$2:$A$4292,MATCH(AI$4&amp;" "&amp;$N11,'Climate zones'!$I$2:$I$4292,0)),"")</f>
        <v>Rakautara</v>
      </c>
      <c r="AJ11" s="165" t="str">
        <f>IFERROR(INDEX('Climate zones'!$A$2:$A$4292,MATCH(AJ$4&amp;" "&amp;$N11,'Climate zones'!$I$2:$I$4292,0)),"")</f>
        <v>Aratapu</v>
      </c>
      <c r="AK11" s="165" t="str">
        <f>IFERROR(INDEX('Climate zones'!$A$2:$A$4292,MATCH(AK$4&amp;" "&amp;$N11,'Climate zones'!$I$2:$I$4292,0)),"")</f>
        <v>Reikorangi</v>
      </c>
      <c r="AL11" s="165" t="str">
        <f>IFERROR(INDEX('Climate zones'!$A$2:$A$4292,MATCH(AL$4&amp;" "&amp;$N11,'Climate zones'!$I$2:$I$4292,0)),"")</f>
        <v/>
      </c>
      <c r="AM11" s="165" t="str">
        <f>IFERROR(INDEX('Climate zones'!$A$2:$A$4292,MATCH(AM$4&amp;" "&amp;$N11,'Climate zones'!$I$2:$I$4292,0)),"")</f>
        <v>Days Bay</v>
      </c>
      <c r="AN11" s="165" t="str">
        <f>IFERROR(INDEX('Climate zones'!$A$2:$A$4292,MATCH(AN$4&amp;" "&amp;$N11,'Climate zones'!$I$2:$I$4292,0)),"")</f>
        <v>Camp Valley</v>
      </c>
      <c r="AO11" s="165" t="str">
        <f>IFERROR(INDEX('Climate zones'!$A$2:$A$4292,MATCH(AO$4&amp;" "&amp;$N11,'Climate zones'!$I$2:$I$4292,0)),"")</f>
        <v>Bainesse</v>
      </c>
      <c r="AP11" s="165" t="str">
        <f>IFERROR(INDEX('Climate zones'!$A$2:$A$4292,MATCH(AP$4&amp;" "&amp;$N11,'Climate zones'!$I$2:$I$4292,0)),"")</f>
        <v>Cockle Bay</v>
      </c>
      <c r="AQ11" s="165" t="str">
        <f>IFERROR(INDEX('Climate zones'!$A$2:$A$4292,MATCH(AQ$4&amp;" "&amp;$N11,'Climate zones'!$I$2:$I$4292,0)),"")</f>
        <v>Canvastown</v>
      </c>
      <c r="AR11" s="165" t="str">
        <f>IFERROR(INDEX('Climate zones'!$A$2:$A$4292,MATCH(AR$4&amp;" "&amp;$N11,'Climate zones'!$I$2:$I$4292,0)),"")</f>
        <v>Dreyers Rock</v>
      </c>
      <c r="AS11" s="165" t="str">
        <f>IFERROR(INDEX('Climate zones'!$A$2:$A$4292,MATCH(AS$4&amp;" "&amp;$N11,'Climate zones'!$I$2:$I$4292,0)),"")</f>
        <v>Kereone</v>
      </c>
      <c r="AT11" s="165" t="str">
        <f>IFERROR(INDEX('Climate zones'!$A$2:$A$4292,MATCH(AT$4&amp;" "&amp;$N11,'Climate zones'!$I$2:$I$4292,0)),"")</f>
        <v>Keteketerau</v>
      </c>
      <c r="AU11" s="165" t="str">
        <f>IFERROR(INDEX('Climate zones'!$A$2:$A$4292,MATCH(AU$4&amp;" "&amp;$N11,'Climate zones'!$I$2:$I$4292,0)),"")</f>
        <v>Glenduan</v>
      </c>
      <c r="AV11" s="165" t="str">
        <f>IFERROR(INDEX('Climate zones'!$A$2:$A$4292,MATCH(AV$4&amp;" "&amp;$N11,'Climate zones'!$I$2:$I$4292,0)),"")</f>
        <v>Ferndale</v>
      </c>
      <c r="AW11" s="165" t="str">
        <f>IFERROR(INDEX('Climate zones'!$A$2:$A$4292,MATCH(AW$4&amp;" "&amp;$N11,'Climate zones'!$I$2:$I$4292,0)),"")</f>
        <v>Birkenhead</v>
      </c>
      <c r="AX11" s="165" t="str">
        <f>IFERROR(INDEX('Climate zones'!$A$2:$A$4292,MATCH(AX$4&amp;" "&amp;$N11,'Climate zones'!$I$2:$I$4292,0)),"")</f>
        <v>Houpoto</v>
      </c>
      <c r="AY11" s="165" t="str">
        <f>IFERROR(INDEX('Climate zones'!$A$2:$A$4292,MATCH(AY$4&amp;" "&amp;$N11,'Climate zones'!$I$2:$I$4292,0)),"")</f>
        <v>Kawhia</v>
      </c>
      <c r="AZ11" s="165" t="str">
        <f>IFERROR(INDEX('Climate zones'!$A$2:$A$4292,MATCH(AZ$4&amp;" "&amp;$N11,'Climate zones'!$I$2:$I$4292,0)),"")</f>
        <v>Milson</v>
      </c>
      <c r="BA11" s="165" t="str">
        <f>IFERROR(INDEX('Climate zones'!$A$2:$A$4292,MATCH(BA$4&amp;" "&amp;$N11,'Climate zones'!$I$2:$I$4292,0)),"")</f>
        <v>PAPAKURA</v>
      </c>
      <c r="BB11" s="165" t="str">
        <f>IFERROR(INDEX('Climate zones'!$A$2:$A$4292,MATCH(BB$4&amp;" "&amp;$N11,'Climate zones'!$I$2:$I$4292,0)),"")</f>
        <v>Mana</v>
      </c>
      <c r="BC11" s="165" t="str">
        <f>IFERROR(INDEX('Climate zones'!$A$2:$A$4292,MATCH(BC$4&amp;" "&amp;$N11,'Climate zones'!$I$2:$I$4292,0)),"")</f>
        <v>Douglasvale</v>
      </c>
      <c r="BD11" s="165" t="str">
        <f>IFERROR(INDEX('Climate zones'!$A$2:$A$4292,MATCH(BD$4&amp;" "&amp;$N11,'Climate zones'!$I$2:$I$4292,0)),"")</f>
        <v>Greatford</v>
      </c>
      <c r="BE11" s="165" t="str">
        <f>IFERROR(INDEX('Climate zones'!$A$2:$A$4292,MATCH(BE$4&amp;" "&amp;$N11,'Climate zones'!$I$2:$I$4292,0)),"")</f>
        <v>Coatesville</v>
      </c>
      <c r="BF11" s="165" t="str">
        <f>IFERROR(INDEX('Climate zones'!$A$2:$A$4292,MATCH(BF$4&amp;" "&amp;$N11,'Climate zones'!$I$2:$I$4292,0)),"")</f>
        <v>Glenholme</v>
      </c>
      <c r="BG11" s="165" t="str">
        <f>IFERROR(INDEX('Climate zones'!$A$2:$A$4292,MATCH(BG$4&amp;" "&amp;$N11,'Climate zones'!$I$2:$I$4292,0)),"")</f>
        <v>Hukapapa</v>
      </c>
      <c r="BH11" s="165" t="str">
        <f>IFERROR(INDEX('Climate zones'!$A$2:$A$4292,MATCH(BH$4&amp;" "&amp;$N11,'Climate zones'!$I$2:$I$4292,0)),"")</f>
        <v>Broadfield</v>
      </c>
      <c r="BI11" s="165" t="str">
        <f>IFERROR(INDEX('Climate zones'!$A$2:$A$4292,MATCH(BI$4&amp;" "&amp;$N11,'Climate zones'!$I$2:$I$4292,0)),"")</f>
        <v>Hawera</v>
      </c>
      <c r="BJ11" s="165" t="str">
        <f>IFERROR(INDEX('Climate zones'!$A$2:$A$4292,MATCH(BJ$4&amp;" "&amp;$N11,'Climate zones'!$I$2:$I$4292,0)),"")</f>
        <v>Okoroire</v>
      </c>
      <c r="BK11" s="165" t="str">
        <f>IFERROR(INDEX('Climate zones'!$A$2:$A$4292,MATCH(BK$4&amp;" "&amp;$N11,'Climate zones'!$I$2:$I$4292,0)),"")</f>
        <v>Glendhu</v>
      </c>
      <c r="BL11" s="165" t="str">
        <f>IFERROR(INDEX('Climate zones'!$A$2:$A$4292,MATCH(BL$4&amp;" "&amp;$N11,'Climate zones'!$I$2:$I$4292,0)),"")</f>
        <v>Bayswater</v>
      </c>
      <c r="BM11" s="165" t="str">
        <f>IFERROR(INDEX('Climate zones'!$A$2:$A$4292,MATCH(BM$4&amp;" "&amp;$N11,'Climate zones'!$I$2:$I$4292,0)),"")</f>
        <v>Huiakama</v>
      </c>
      <c r="BN11" s="165" t="str">
        <f>IFERROR(INDEX('Climate zones'!$A$2:$A$4292,MATCH(BN$4&amp;" "&amp;$N11,'Climate zones'!$I$2:$I$4292,0)),"")</f>
        <v>Castlehill</v>
      </c>
      <c r="BO11" s="165" t="str">
        <f>IFERROR(INDEX('Climate zones'!$A$2:$A$4292,MATCH(BO$4&amp;" "&amp;$N11,'Climate zones'!$I$2:$I$4292,0)),"")</f>
        <v>Belgrove</v>
      </c>
      <c r="BP11" s="165" t="str">
        <f>IFERROR(INDEX('Climate zones'!$A$2:$A$4292,MATCH(BP$4&amp;" "&amp;$N11,'Climate zones'!$I$2:$I$4292,0)),"")</f>
        <v>Hirata</v>
      </c>
      <c r="BQ11" s="165" t="str">
        <f>IFERROR(INDEX('Climate zones'!$A$2:$A$4292,MATCH(BQ$4&amp;" "&amp;$N11,'Climate zones'!$I$2:$I$4292,0)),"")</f>
        <v>Hairini</v>
      </c>
      <c r="BR11" s="165" t="str">
        <f>IFERROR(INDEX('Climate zones'!$A$2:$A$4292,MATCH(BR$4&amp;" "&amp;$N11,'Climate zones'!$I$2:$I$4292,0)),"")</f>
        <v>Hahei</v>
      </c>
      <c r="BS11" s="165" t="str">
        <f>IFERROR(INDEX('Climate zones'!$A$2:$A$4292,MATCH(BS$4&amp;" "&amp;$N11,'Climate zones'!$I$2:$I$4292,0)),"")</f>
        <v>Blandswood</v>
      </c>
      <c r="BT11" s="165" t="str">
        <f>IFERROR(INDEX('Climate zones'!$A$2:$A$4292,MATCH(BT$4&amp;" "&amp;$N11,'Climate zones'!$I$2:$I$4292,0)),"")</f>
        <v>Mangaroa</v>
      </c>
      <c r="BU11" s="165" t="str">
        <f>IFERROR(INDEX('Climate zones'!$A$2:$A$4292,MATCH(BU$4&amp;" "&amp;$N11,'Climate zones'!$I$2:$I$4292,0)),"")</f>
        <v>Gordonton</v>
      </c>
      <c r="BV11" s="165" t="str">
        <f>IFERROR(INDEX('Climate zones'!$A$2:$A$4292,MATCH(BV$4&amp;" "&amp;$N11,'Climate zones'!$I$2:$I$4292,0)),"")</f>
        <v>Coldstream</v>
      </c>
      <c r="BW11" s="165" t="str">
        <f>IFERROR(INDEX('Climate zones'!$A$2:$A$4292,MATCH(BW$4&amp;" "&amp;$N11,'Climate zones'!$I$2:$I$4292,0)),"")</f>
        <v>Elephant Hill</v>
      </c>
      <c r="BX11" s="165" t="str">
        <f>IFERROR(INDEX('Climate zones'!$A$2:$A$4292,MATCH(BX$4&amp;" "&amp;$N11,'Climate zones'!$I$2:$I$4292,0)),"")</f>
        <v>Hautapu</v>
      </c>
      <c r="BY11" s="165" t="str">
        <f>IFERROR(INDEX('Climate zones'!$A$2:$A$4292,MATCH(BY$4&amp;" "&amp;$N11,'Climate zones'!$I$2:$I$4292,0)),"")</f>
        <v>Mahanga Beach</v>
      </c>
      <c r="BZ11" s="165" t="str">
        <f>IFERROR(INDEX('Climate zones'!$A$2:$A$4292,MATCH(BZ$4&amp;" "&amp;$N11,'Climate zones'!$I$2:$I$4292,0)),"")</f>
        <v>Henderson Valley</v>
      </c>
      <c r="CA11" s="165" t="str">
        <f>IFERROR(INDEX('Climate zones'!$A$2:$A$4292,MATCH(CA$4&amp;" "&amp;$N11,'Climate zones'!$I$2:$I$4292,0)),"")</f>
        <v>Black Point</v>
      </c>
      <c r="CB11" s="165" t="str">
        <f>IFERROR(INDEX('Climate zones'!$A$2:$A$4292,MATCH(CB$4&amp;" "&amp;$N11,'Climate zones'!$I$2:$I$4292,0)),"")</f>
        <v>Benneydale</v>
      </c>
      <c r="CC11" s="165" t="str">
        <f>IFERROR(INDEX('Climate zones'!$A$2:$A$4292,MATCH(CC$4&amp;" "&amp;$N11,'Climate zones'!$I$2:$I$4292,0)),"")</f>
        <v>Gonville</v>
      </c>
      <c r="CD11" s="165" t="str">
        <f>IFERROR(INDEX('Climate zones'!$A$2:$A$4292,MATCH(CD$4&amp;" "&amp;$N11,'Climate zones'!$I$2:$I$4292,0)),"")</f>
        <v>Crofton Downs</v>
      </c>
      <c r="CE11" s="165" t="str">
        <f>IFERROR(INDEX('Climate zones'!$A$2:$A$4292,MATCH(CE$4&amp;" "&amp;$N11,'Climate zones'!$I$2:$I$4292,0)),"")</f>
        <v>Kaiate Falls</v>
      </c>
      <c r="CF11" s="165" t="str">
        <f>IFERROR(INDEX('Climate zones'!$A$2:$A$4292,MATCH(CF$4&amp;" "&amp;$N11,'Climate zones'!$I$2:$I$4292,0)),"")</f>
        <v>Callaghans</v>
      </c>
      <c r="CG11" s="165" t="str">
        <f>IFERROR(INDEX('Climate zones'!$A$2:$A$4292,MATCH(CG$4&amp;" "&amp;$N11,'Climate zones'!$I$2:$I$4292,0)),"")</f>
        <v>Hanamahihi</v>
      </c>
      <c r="CH11" s="165" t="str">
        <f>IFERROR(INDEX('Climate zones'!$A$2:$A$4292,MATCH(CH$4&amp;" "&amp;$N11,'Climate zones'!$I$2:$I$4292,0)),"")</f>
        <v>Helena Bay</v>
      </c>
    </row>
    <row r="12" spans="1:86">
      <c r="A12" s="156" t="s">
        <v>178</v>
      </c>
      <c r="B12" s="156" t="s">
        <v>92</v>
      </c>
      <c r="C12" s="156" t="s">
        <v>93</v>
      </c>
      <c r="D12" s="156" t="s">
        <v>94</v>
      </c>
      <c r="E12" s="157">
        <v>-43.72</v>
      </c>
      <c r="F12" s="157">
        <v>171.39</v>
      </c>
      <c r="G12" s="156" t="str">
        <f t="shared" si="0"/>
        <v>Ashburton District CC</v>
      </c>
      <c r="H12" s="156">
        <f t="shared" si="1"/>
        <v>11</v>
      </c>
      <c r="I12" s="156" t="str">
        <f t="shared" si="2"/>
        <v>Ashburton District 11</v>
      </c>
      <c r="K12" s="156" t="s">
        <v>108</v>
      </c>
      <c r="N12" s="162">
        <f t="shared" si="3"/>
        <v>8</v>
      </c>
      <c r="O12" s="163" t="str">
        <f>IFERROR(INDEX('Climate zones'!$A$2:$A$4292,MATCH(O$4&amp;" "&amp;$N12,'Climate zones'!$I$2:$I$4292,0)),"")</f>
        <v>Bushside</v>
      </c>
      <c r="P12" s="163" t="str">
        <f>IFERROR(INDEX('Climate zones'!$A$2:$A$4292,MATCH(P$4&amp;" "&amp;$N12,'Climate zones'!$I$2:$I$4292,0)),"")</f>
        <v>Claris</v>
      </c>
      <c r="Q12" s="163" t="str">
        <f>IFERROR(INDEX('Climate zones'!$A$2:$A$4292,MATCH(Q$4&amp;" "&amp;$N12,'Climate zones'!$I$2:$I$4292,0)),"")</f>
        <v>Burnetts Face</v>
      </c>
      <c r="R12" s="163" t="str">
        <f>IFERROR(INDEX('Climate zones'!$A$2:$A$4292,MATCH(R$4&amp;" "&amp;$N12,'Climate zones'!$I$2:$I$4292,0)),"")</f>
        <v>Ponatahi</v>
      </c>
      <c r="S12" s="163" t="str">
        <f>IFERROR(INDEX('Climate zones'!$A$2:$A$4292,MATCH(S$4&amp;" "&amp;$N12,'Climate zones'!$I$2:$I$4292,0)),"")</f>
        <v>Hatuma</v>
      </c>
      <c r="T12" s="163" t="str">
        <f>IFERROR(INDEX('Climate zones'!$A$2:$A$4292,MATCH(T$4&amp;" "&amp;$N12,'Climate zones'!$I$2:$I$4292,0)),"")</f>
        <v>Bridge Hill</v>
      </c>
      <c r="U12" s="163" t="str">
        <f>IFERROR(INDEX('Climate zones'!$A$2:$A$4292,MATCH(U$4&amp;" "&amp;$N12,'Climate zones'!$I$2:$I$4292,0)),"")</f>
        <v>Avonside</v>
      </c>
      <c r="V12" s="163" t="str">
        <f>IFERROR(INDEX('Climate zones'!$A$2:$A$4292,MATCH(V$4&amp;" "&amp;$N12,'Climate zones'!$I$2:$I$4292,0)),"")</f>
        <v>Beaumont</v>
      </c>
      <c r="W12" s="163" t="str">
        <f>IFERROR(INDEX('Climate zones'!$A$2:$A$4292,MATCH(W$4&amp;" "&amp;$N12,'Climate zones'!$I$2:$I$4292,0)),"")</f>
        <v>Blackhead</v>
      </c>
      <c r="X12" s="163" t="str">
        <f>IFERROR(INDEX('Climate zones'!$A$2:$A$4292,MATCH(X$4&amp;" "&amp;$N12,'Climate zones'!$I$2:$I$4292,0)),"")</f>
        <v>Awarua</v>
      </c>
      <c r="Y12" s="163" t="str">
        <f>IFERROR(INDEX('Climate zones'!$A$2:$A$4292,MATCH(Y$4&amp;" "&amp;$N12,'Climate zones'!$I$2:$I$4292,0)),"")</f>
        <v>Clarks Beach</v>
      </c>
      <c r="Z12" s="163" t="str">
        <f>IFERROR(INDEX('Climate zones'!$A$2:$A$4292,MATCH(Z$4&amp;" "&amp;$N12,'Climate zones'!$I$2:$I$4292,0)),"")</f>
        <v>Hauiti</v>
      </c>
      <c r="AA12" s="163" t="str">
        <f>IFERROR(INDEX('Climate zones'!$A$2:$A$4292,MATCH(AA$4&amp;" "&amp;$N12,'Climate zones'!$I$2:$I$4292,0)),"")</f>
        <v>East Gore</v>
      </c>
      <c r="AB12" s="163" t="str">
        <f>IFERROR(INDEX('Climate zones'!$A$2:$A$4292,MATCH(AB$4&amp;" "&amp;$N12,'Climate zones'!$I$2:$I$4292,0)),"")</f>
        <v>Boddytown</v>
      </c>
      <c r="AC12" s="163" t="str">
        <f>IFERROR(INDEX('Climate zones'!$A$2:$A$4292,MATCH(AC$4&amp;" "&amp;$N12,'Climate zones'!$I$2:$I$4292,0)),"")</f>
        <v>Te Rapa</v>
      </c>
      <c r="AD12" s="163" t="str">
        <f>IFERROR(INDEX('Climate zones'!$A$2:$A$4292,MATCH(AD$4&amp;" "&amp;$N12,'Climate zones'!$I$2:$I$4292,0)),"")</f>
        <v>Flaxmere</v>
      </c>
      <c r="AE12" s="163" t="str">
        <f>IFERROR(INDEX('Climate zones'!$A$2:$A$4292,MATCH(AE$4&amp;" "&amp;$N12,'Climate zones'!$I$2:$I$4292,0)),"")</f>
        <v>Komata</v>
      </c>
      <c r="AF12" s="163" t="str">
        <f>IFERROR(INDEX('Climate zones'!$A$2:$A$4292,MATCH(AF$4&amp;" "&amp;$N12,'Climate zones'!$I$2:$I$4292,0)),"")</f>
        <v>Kuku</v>
      </c>
      <c r="AG12" s="163" t="str">
        <f>IFERROR(INDEX('Climate zones'!$A$2:$A$4292,MATCH(AG$4&amp;" "&amp;$N12,'Climate zones'!$I$2:$I$4292,0)),"")</f>
        <v>Caverhill</v>
      </c>
      <c r="AH12" s="163" t="str">
        <f>IFERROR(INDEX('Climate zones'!$A$2:$A$4292,MATCH(AH$4&amp;" "&amp;$N12,'Climate zones'!$I$2:$I$4292,0)),"")</f>
        <v>Gladstone</v>
      </c>
      <c r="AI12" s="163" t="str">
        <f>IFERROR(INDEX('Climate zones'!$A$2:$A$4292,MATCH(AI$4&amp;" "&amp;$N12,'Climate zones'!$I$2:$I$4292,0)),"")</f>
        <v>South Bay</v>
      </c>
      <c r="AJ12" s="163" t="str">
        <f>IFERROR(INDEX('Climate zones'!$A$2:$A$4292,MATCH(AJ$4&amp;" "&amp;$N12,'Climate zones'!$I$2:$I$4292,0)),"")</f>
        <v>Avoca</v>
      </c>
      <c r="AK12" s="163" t="str">
        <f>IFERROR(INDEX('Climate zones'!$A$2:$A$4292,MATCH(AK$4&amp;" "&amp;$N12,'Climate zones'!$I$2:$I$4292,0)),"")</f>
        <v>Te Horo</v>
      </c>
      <c r="AL12" s="163" t="str">
        <f>IFERROR(INDEX('Climate zones'!$A$2:$A$4292,MATCH(AL$4&amp;" "&amp;$N12,'Climate zones'!$I$2:$I$4292,0)),"")</f>
        <v/>
      </c>
      <c r="AM12" s="163" t="str">
        <f>IFERROR(INDEX('Climate zones'!$A$2:$A$4292,MATCH(AM$4&amp;" "&amp;$N12,'Climate zones'!$I$2:$I$4292,0)),"")</f>
        <v>Epuni</v>
      </c>
      <c r="AN12" s="163" t="str">
        <f>IFERROR(INDEX('Climate zones'!$A$2:$A$4292,MATCH(AN$4&amp;" "&amp;$N12,'Climate zones'!$I$2:$I$4292,0)),"")</f>
        <v>Cannington</v>
      </c>
      <c r="AO12" s="163" t="str">
        <f>IFERROR(INDEX('Climate zones'!$A$2:$A$4292,MATCH(AO$4&amp;" "&amp;$N12,'Climate zones'!$I$2:$I$4292,0)),"")</f>
        <v>Beaconsfield</v>
      </c>
      <c r="AP12" s="163" t="str">
        <f>IFERROR(INDEX('Climate zones'!$A$2:$A$4292,MATCH(AP$4&amp;" "&amp;$N12,'Climate zones'!$I$2:$I$4292,0)),"")</f>
        <v>East Tamaki</v>
      </c>
      <c r="AQ12" s="163" t="str">
        <f>IFERROR(INDEX('Climate zones'!$A$2:$A$4292,MATCH(AQ$4&amp;" "&amp;$N12,'Climate zones'!$I$2:$I$4292,0)),"")</f>
        <v>Carluke</v>
      </c>
      <c r="AR12" s="163" t="str">
        <f>IFERROR(INDEX('Climate zones'!$A$2:$A$4292,MATCH(AR$4&amp;" "&amp;$N12,'Climate zones'!$I$2:$I$4292,0)),"")</f>
        <v>Hastwell</v>
      </c>
      <c r="AS12" s="163" t="str">
        <f>IFERROR(INDEX('Climate zones'!$A$2:$A$4292,MATCH(AS$4&amp;" "&amp;$N12,'Climate zones'!$I$2:$I$4292,0)),"")</f>
        <v>Kiwitahi</v>
      </c>
      <c r="AT12" s="163" t="str">
        <f>IFERROR(INDEX('Climate zones'!$A$2:$A$4292,MATCH(AT$4&amp;" "&amp;$N12,'Climate zones'!$I$2:$I$4292,0)),"")</f>
        <v>Maraenui</v>
      </c>
      <c r="AU12" s="163" t="str">
        <f>IFERROR(INDEX('Climate zones'!$A$2:$A$4292,MATCH(AU$4&amp;" "&amp;$N12,'Climate zones'!$I$2:$I$4292,0)),"")</f>
        <v>Hira</v>
      </c>
      <c r="AV12" s="163" t="str">
        <f>IFERROR(INDEX('Climate zones'!$A$2:$A$4292,MATCH(AV$4&amp;" "&amp;$N12,'Climate zones'!$I$2:$I$4292,0)),"")</f>
        <v>Fitzroy</v>
      </c>
      <c r="AW12" s="163" t="str">
        <f>IFERROR(INDEX('Climate zones'!$A$2:$A$4292,MATCH(AW$4&amp;" "&amp;$N12,'Climate zones'!$I$2:$I$4292,0)),"")</f>
        <v>Chatswood</v>
      </c>
      <c r="AX12" s="163" t="str">
        <f>IFERROR(INDEX('Climate zones'!$A$2:$A$4292,MATCH(AX$4&amp;" "&amp;$N12,'Climate zones'!$I$2:$I$4292,0)),"")</f>
        <v>Kererutahi</v>
      </c>
      <c r="AY12" s="163" t="str">
        <f>IFERROR(INDEX('Climate zones'!$A$2:$A$4292,MATCH(AY$4&amp;" "&amp;$N12,'Climate zones'!$I$2:$I$4292,0)),"")</f>
        <v>Kiokio</v>
      </c>
      <c r="AZ12" s="163" t="str">
        <f>IFERROR(INDEX('Climate zones'!$A$2:$A$4292,MATCH(AZ$4&amp;" "&amp;$N12,'Climate zones'!$I$2:$I$4292,0)),"")</f>
        <v>PALMERSTON NORTH</v>
      </c>
      <c r="BA12" s="163" t="str">
        <f>IFERROR(INDEX('Climate zones'!$A$2:$A$4292,MATCH(BA$4&amp;" "&amp;$N12,'Climate zones'!$I$2:$I$4292,0)),"")</f>
        <v>Red Hill</v>
      </c>
      <c r="BB12" s="163" t="str">
        <f>IFERROR(INDEX('Climate zones'!$A$2:$A$4292,MATCH(BB$4&amp;" "&amp;$N12,'Climate zones'!$I$2:$I$4292,0)),"")</f>
        <v>Muri</v>
      </c>
      <c r="BC12" s="163" t="str">
        <f>IFERROR(INDEX('Climate zones'!$A$2:$A$4292,MATCH(BC$4&amp;" "&amp;$N12,'Climate zones'!$I$2:$I$4292,0)),"")</f>
        <v>Fernhill</v>
      </c>
      <c r="BD12" s="163" t="str">
        <f>IFERROR(INDEX('Climate zones'!$A$2:$A$4292,MATCH(BD$4&amp;" "&amp;$N12,'Climate zones'!$I$2:$I$4292,0)),"")</f>
        <v>Hunterville</v>
      </c>
      <c r="BE12" s="163" t="str">
        <f>IFERROR(INDEX('Climate zones'!$A$2:$A$4292,MATCH(BE$4&amp;" "&amp;$N12,'Climate zones'!$I$2:$I$4292,0)),"")</f>
        <v>Dairy Flat</v>
      </c>
      <c r="BF12" s="163" t="str">
        <f>IFERROR(INDEX('Climate zones'!$A$2:$A$4292,MATCH(BF$4&amp;" "&amp;$N12,'Climate zones'!$I$2:$I$4292,0)),"")</f>
        <v>Golden Springs</v>
      </c>
      <c r="BG12" s="163" t="str">
        <f>IFERROR(INDEX('Climate zones'!$A$2:$A$4292,MATCH(BG$4&amp;" "&amp;$N12,'Climate zones'!$I$2:$I$4292,0)),"")</f>
        <v>Iwikau Village</v>
      </c>
      <c r="BH12" s="163" t="str">
        <f>IFERROR(INDEX('Climate zones'!$A$2:$A$4292,MATCH(BH$4&amp;" "&amp;$N12,'Climate zones'!$I$2:$I$4292,0)),"")</f>
        <v>Brookside</v>
      </c>
      <c r="BI12" s="163" t="str">
        <f>IFERROR(INDEX('Climate zones'!$A$2:$A$4292,MATCH(BI$4&amp;" "&amp;$N12,'Climate zones'!$I$2:$I$4292,0)),"")</f>
        <v>Hurleyville</v>
      </c>
      <c r="BJ12" s="163" t="str">
        <f>IFERROR(INDEX('Climate zones'!$A$2:$A$4292,MATCH(BJ$4&amp;" "&amp;$N12,'Climate zones'!$I$2:$I$4292,0)),"")</f>
        <v>Pinedale</v>
      </c>
      <c r="BK12" s="163" t="str">
        <f>IFERROR(INDEX('Climate zones'!$A$2:$A$4292,MATCH(BK$4&amp;" "&amp;$N12,'Climate zones'!$I$2:$I$4292,0)),"")</f>
        <v>Greytown</v>
      </c>
      <c r="BL12" s="163" t="str">
        <f>IFERROR(INDEX('Climate zones'!$A$2:$A$4292,MATCH(BL$4&amp;" "&amp;$N12,'Climate zones'!$I$2:$I$4292,0)),"")</f>
        <v>Benmore</v>
      </c>
      <c r="BM12" s="163" t="str">
        <f>IFERROR(INDEX('Climate zones'!$A$2:$A$4292,MATCH(BM$4&amp;" "&amp;$N12,'Climate zones'!$I$2:$I$4292,0)),"")</f>
        <v>Huinga</v>
      </c>
      <c r="BN12" s="163" t="str">
        <f>IFERROR(INDEX('Climate zones'!$A$2:$A$4292,MATCH(BN$4&amp;" "&amp;$N12,'Climate zones'!$I$2:$I$4292,0)),"")</f>
        <v>Coonoor</v>
      </c>
      <c r="BO12" s="163" t="str">
        <f>IFERROR(INDEX('Climate zones'!$A$2:$A$4292,MATCH(BO$4&amp;" "&amp;$N12,'Climate zones'!$I$2:$I$4292,0)),"")</f>
        <v>Braeburn</v>
      </c>
      <c r="BP12" s="163" t="str">
        <f>IFERROR(INDEX('Climate zones'!$A$2:$A$4292,MATCH(BP$4&amp;" "&amp;$N12,'Climate zones'!$I$2:$I$4292,0)),"")</f>
        <v>Iwitahi</v>
      </c>
      <c r="BQ12" s="163" t="str">
        <f>IFERROR(INDEX('Climate zones'!$A$2:$A$4292,MATCH(BQ$4&amp;" "&amp;$N12,'Climate zones'!$I$2:$I$4292,0)),"")</f>
        <v>Judea</v>
      </c>
      <c r="BR12" s="163" t="str">
        <f>IFERROR(INDEX('Climate zones'!$A$2:$A$4292,MATCH(BR$4&amp;" "&amp;$N12,'Climate zones'!$I$2:$I$4292,0)),"")</f>
        <v>Hikuai</v>
      </c>
      <c r="BS12" s="163" t="str">
        <f>IFERROR(INDEX('Climate zones'!$A$2:$A$4292,MATCH(BS$4&amp;" "&amp;$N12,'Climate zones'!$I$2:$I$4292,0)),"")</f>
        <v>Browns Beach</v>
      </c>
      <c r="BT12" s="163" t="str">
        <f>IFERROR(INDEX('Climate zones'!$A$2:$A$4292,MATCH(BT$4&amp;" "&amp;$N12,'Climate zones'!$I$2:$I$4292,0)),"")</f>
        <v>Maoribank</v>
      </c>
      <c r="BU12" s="163" t="str">
        <f>IFERROR(INDEX('Climate zones'!$A$2:$A$4292,MATCH(BU$4&amp;" "&amp;$N12,'Climate zones'!$I$2:$I$4292,0)),"")</f>
        <v>Haroto Bay</v>
      </c>
      <c r="BV12" s="163" t="str">
        <f>IFERROR(INDEX('Climate zones'!$A$2:$A$4292,MATCH(BV$4&amp;" "&amp;$N12,'Climate zones'!$I$2:$I$4292,0)),"")</f>
        <v>Coopers Creek</v>
      </c>
      <c r="BW12" s="163" t="str">
        <f>IFERROR(INDEX('Climate zones'!$A$2:$A$4292,MATCH(BW$4&amp;" "&amp;$N12,'Climate zones'!$I$2:$I$4292,0)),"")</f>
        <v>Esk Valley</v>
      </c>
      <c r="BX12" s="163" t="str">
        <f>IFERROR(INDEX('Climate zones'!$A$2:$A$4292,MATCH(BX$4&amp;" "&amp;$N12,'Climate zones'!$I$2:$I$4292,0)),"")</f>
        <v>Horahora</v>
      </c>
      <c r="BY12" s="163" t="str">
        <f>IFERROR(INDEX('Climate zones'!$A$2:$A$4292,MATCH(BY$4&amp;" "&amp;$N12,'Climate zones'!$I$2:$I$4292,0)),"")</f>
        <v>Mahia</v>
      </c>
      <c r="BZ12" s="163" t="str">
        <f>IFERROR(INDEX('Climate zones'!$A$2:$A$4292,MATCH(BZ$4&amp;" "&amp;$N12,'Climate zones'!$I$2:$I$4292,0)),"")</f>
        <v>Hobsonville</v>
      </c>
      <c r="CA12" s="163" t="str">
        <f>IFERROR(INDEX('Climate zones'!$A$2:$A$4292,MATCH(CA$4&amp;" "&amp;$N12,'Climate zones'!$I$2:$I$4292,0)),"")</f>
        <v>Bortons</v>
      </c>
      <c r="CB12" s="163" t="str">
        <f>IFERROR(INDEX('Climate zones'!$A$2:$A$4292,MATCH(CB$4&amp;" "&amp;$N12,'Climate zones'!$I$2:$I$4292,0)),"")</f>
        <v>Eight Mile Junction</v>
      </c>
      <c r="CC12" s="163" t="str">
        <f>IFERROR(INDEX('Climate zones'!$A$2:$A$4292,MATCH(CC$4&amp;" "&amp;$N12,'Climate zones'!$I$2:$I$4292,0)),"")</f>
        <v>Jerusalem</v>
      </c>
      <c r="CD12" s="163" t="str">
        <f>IFERROR(INDEX('Climate zones'!$A$2:$A$4292,MATCH(CD$4&amp;" "&amp;$N12,'Climate zones'!$I$2:$I$4292,0)),"")</f>
        <v>Glenside</v>
      </c>
      <c r="CE12" s="163" t="str">
        <f>IFERROR(INDEX('Climate zones'!$A$2:$A$4292,MATCH(CE$4&amp;" "&amp;$N12,'Climate zones'!$I$2:$I$4292,0)),"")</f>
        <v>Kaitemako</v>
      </c>
      <c r="CF12" s="163" t="str">
        <f>IFERROR(INDEX('Climate zones'!$A$2:$A$4292,MATCH(CF$4&amp;" "&amp;$N12,'Climate zones'!$I$2:$I$4292,0)),"")</f>
        <v>Chesterfield</v>
      </c>
      <c r="CG12" s="163" t="str">
        <f>IFERROR(INDEX('Climate zones'!$A$2:$A$4292,MATCH(CG$4&amp;" "&amp;$N12,'Climate zones'!$I$2:$I$4292,0)),"")</f>
        <v>Hauone</v>
      </c>
      <c r="CH12" s="163" t="str">
        <f>IFERROR(INDEX('Climate zones'!$A$2:$A$4292,MATCH(CH$4&amp;" "&amp;$N12,'Climate zones'!$I$2:$I$4292,0)),"")</f>
        <v>Hikurangi</v>
      </c>
    </row>
    <row r="13" spans="1:86">
      <c r="A13" s="156" t="s">
        <v>179</v>
      </c>
      <c r="B13" s="156" t="s">
        <v>92</v>
      </c>
      <c r="C13" s="156" t="s">
        <v>93</v>
      </c>
      <c r="D13" s="156" t="s">
        <v>94</v>
      </c>
      <c r="E13" s="157">
        <v>-43.8</v>
      </c>
      <c r="F13" s="157">
        <v>171.94</v>
      </c>
      <c r="G13" s="156" t="str">
        <f t="shared" si="0"/>
        <v>Ashburton District CC</v>
      </c>
      <c r="H13" s="156">
        <f t="shared" si="1"/>
        <v>12</v>
      </c>
      <c r="I13" s="156" t="str">
        <f t="shared" si="2"/>
        <v>Ashburton District 12</v>
      </c>
      <c r="K13" s="156" t="s">
        <v>109</v>
      </c>
      <c r="N13" s="164">
        <f t="shared" si="3"/>
        <v>9</v>
      </c>
      <c r="O13" s="165" t="str">
        <f>IFERROR(INDEX('Climate zones'!$A$2:$A$4292,MATCH(O$4&amp;" "&amp;$N13,'Climate zones'!$I$2:$I$4292,0)),"")</f>
        <v>Cairnbrae</v>
      </c>
      <c r="P13" s="165" t="str">
        <f>IFERROR(INDEX('Climate zones'!$A$2:$A$4292,MATCH(P$4&amp;" "&amp;$N13,'Climate zones'!$I$2:$I$4292,0)),"")</f>
        <v>Cowes</v>
      </c>
      <c r="Q13" s="165" t="str">
        <f>IFERROR(INDEX('Climate zones'!$A$2:$A$4292,MATCH(Q$4&amp;" "&amp;$N13,'Climate zones'!$I$2:$I$4292,0)),"")</f>
        <v>Caldervale</v>
      </c>
      <c r="R13" s="165" t="str">
        <f>IFERROR(INDEX('Climate zones'!$A$2:$A$4292,MATCH(R$4&amp;" "&amp;$N13,'Climate zones'!$I$2:$I$4292,0)),"")</f>
        <v>Te Whanga</v>
      </c>
      <c r="S13" s="165" t="str">
        <f>IFERROR(INDEX('Climate zones'!$A$2:$A$4292,MATCH(S$4&amp;" "&amp;$N13,'Climate zones'!$I$2:$I$4292,0)),"")</f>
        <v>Kairakau Beach</v>
      </c>
      <c r="T13" s="165" t="str">
        <f>IFERROR(INDEX('Climate zones'!$A$2:$A$4292,MATCH(T$4&amp;" "&amp;$N13,'Climate zones'!$I$2:$I$4292,0)),"")</f>
        <v>Butchers Gully</v>
      </c>
      <c r="U13" s="165" t="str">
        <f>IFERROR(INDEX('Climate zones'!$A$2:$A$4292,MATCH(U$4&amp;" "&amp;$N13,'Climate zones'!$I$2:$I$4292,0)),"")</f>
        <v>Barrys Bay</v>
      </c>
      <c r="V13" s="165" t="str">
        <f>IFERROR(INDEX('Climate zones'!$A$2:$A$4292,MATCH(V$4&amp;" "&amp;$N13,'Climate zones'!$I$2:$I$4292,0)),"")</f>
        <v>Benhar</v>
      </c>
      <c r="W13" s="165" t="str">
        <f>IFERROR(INDEX('Climate zones'!$A$2:$A$4292,MATCH(W$4&amp;" "&amp;$N13,'Climate zones'!$I$2:$I$4292,0)),"")</f>
        <v>Bradford</v>
      </c>
      <c r="X13" s="165" t="str">
        <f>IFERROR(INDEX('Climate zones'!$A$2:$A$4292,MATCH(X$4&amp;" "&amp;$N13,'Climate zones'!$I$2:$I$4292,0)),"")</f>
        <v>Back River</v>
      </c>
      <c r="Y13" s="165" t="str">
        <f>IFERROR(INDEX('Climate zones'!$A$2:$A$4292,MATCH(Y$4&amp;" "&amp;$N13,'Climate zones'!$I$2:$I$4292,0)),"")</f>
        <v>Elletts Beach</v>
      </c>
      <c r="Z13" s="165" t="str">
        <f>IFERROR(INDEX('Climate zones'!$A$2:$A$4292,MATCH(Z$4&amp;" "&amp;$N13,'Climate zones'!$I$2:$I$4292,0)),"")</f>
        <v>Hautanoa</v>
      </c>
      <c r="AA13" s="165" t="str">
        <f>IFERROR(INDEX('Climate zones'!$A$2:$A$4292,MATCH(AA$4&amp;" "&amp;$N13,'Climate zones'!$I$2:$I$4292,0)),"")</f>
        <v>Ferndale</v>
      </c>
      <c r="AB13" s="165" t="str">
        <f>IFERROR(INDEX('Climate zones'!$A$2:$A$4292,MATCH(AB$4&amp;" "&amp;$N13,'Climate zones'!$I$2:$I$4292,0)),"")</f>
        <v>Brunner</v>
      </c>
      <c r="AC13" s="165" t="str">
        <f>IFERROR(INDEX('Climate zones'!$A$2:$A$4292,MATCH(AC$4&amp;" "&amp;$N13,'Climate zones'!$I$2:$I$4292,0)),"")</f>
        <v/>
      </c>
      <c r="AD13" s="165" t="str">
        <f>IFERROR(INDEX('Climate zones'!$A$2:$A$4292,MATCH(AD$4&amp;" "&amp;$N13,'Climate zones'!$I$2:$I$4292,0)),"")</f>
        <v>Frimley</v>
      </c>
      <c r="AE13" s="165" t="str">
        <f>IFERROR(INDEX('Climate zones'!$A$2:$A$4292,MATCH(AE$4&amp;" "&amp;$N13,'Climate zones'!$I$2:$I$4292,0)),"")</f>
        <v>Komata North</v>
      </c>
      <c r="AF13" s="165" t="str">
        <f>IFERROR(INDEX('Climate zones'!$A$2:$A$4292,MATCH(AF$4&amp;" "&amp;$N13,'Climate zones'!$I$2:$I$4292,0)),"")</f>
        <v>Levin</v>
      </c>
      <c r="AG13" s="165" t="str">
        <f>IFERROR(INDEX('Climate zones'!$A$2:$A$4292,MATCH(AG$4&amp;" "&amp;$N13,'Climate zones'!$I$2:$I$4292,0)),"")</f>
        <v>Cheviot</v>
      </c>
      <c r="AH13" s="165" t="str">
        <f>IFERROR(INDEX('Climate zones'!$A$2:$A$4292,MATCH(AH$4&amp;" "&amp;$N13,'Climate zones'!$I$2:$I$4292,0)),"")</f>
        <v>Glengarry</v>
      </c>
      <c r="AI13" s="165" t="str">
        <f>IFERROR(INDEX('Climate zones'!$A$2:$A$4292,MATCH(AI$4&amp;" "&amp;$N13,'Climate zones'!$I$2:$I$4292,0)),"")</f>
        <v/>
      </c>
      <c r="AJ13" s="165" t="str">
        <f>IFERROR(INDEX('Climate zones'!$A$2:$A$4292,MATCH(AJ$4&amp;" "&amp;$N13,'Climate zones'!$I$2:$I$4292,0)),"")</f>
        <v>Awakino Point</v>
      </c>
      <c r="AK13" s="165" t="str">
        <f>IFERROR(INDEX('Climate zones'!$A$2:$A$4292,MATCH(AK$4&amp;" "&amp;$N13,'Climate zones'!$I$2:$I$4292,0)),"")</f>
        <v>Waikanae</v>
      </c>
      <c r="AL13" s="165" t="str">
        <f>IFERROR(INDEX('Climate zones'!$A$2:$A$4292,MATCH(AL$4&amp;" "&amp;$N13,'Climate zones'!$I$2:$I$4292,0)),"")</f>
        <v/>
      </c>
      <c r="AM13" s="165" t="str">
        <f>IFERROR(INDEX('Climate zones'!$A$2:$A$4292,MATCH(AM$4&amp;" "&amp;$N13,'Climate zones'!$I$2:$I$4292,0)),"")</f>
        <v>Fairfield</v>
      </c>
      <c r="AN13" s="165" t="str">
        <f>IFERROR(INDEX('Climate zones'!$A$2:$A$4292,MATCH(AN$4&amp;" "&amp;$N13,'Climate zones'!$I$2:$I$4292,0)),"")</f>
        <v>Cattle Valley</v>
      </c>
      <c r="AO13" s="165" t="str">
        <f>IFERROR(INDEX('Climate zones'!$A$2:$A$4292,MATCH(AO$4&amp;" "&amp;$N13,'Climate zones'!$I$2:$I$4292,0)),"")</f>
        <v>Bunnythorpe</v>
      </c>
      <c r="AP13" s="165" t="str">
        <f>IFERROR(INDEX('Climate zones'!$A$2:$A$4292,MATCH(AP$4&amp;" "&amp;$N13,'Climate zones'!$I$2:$I$4292,0)),"")</f>
        <v>East Tamaki Heights</v>
      </c>
      <c r="AQ13" s="165" t="str">
        <f>IFERROR(INDEX('Climate zones'!$A$2:$A$4292,MATCH(AQ$4&amp;" "&amp;$N13,'Climate zones'!$I$2:$I$4292,0)),"")</f>
        <v>Crail Bay</v>
      </c>
      <c r="AR13" s="165" t="str">
        <f>IFERROR(INDEX('Climate zones'!$A$2:$A$4292,MATCH(AR$4&amp;" "&amp;$N13,'Climate zones'!$I$2:$I$4292,0)),"")</f>
        <v>Homebush</v>
      </c>
      <c r="AS13" s="165" t="str">
        <f>IFERROR(INDEX('Climate zones'!$A$2:$A$4292,MATCH(AS$4&amp;" "&amp;$N13,'Climate zones'!$I$2:$I$4292,0)),"")</f>
        <v>Kuranui</v>
      </c>
      <c r="AT13" s="165" t="str">
        <f>IFERROR(INDEX('Climate zones'!$A$2:$A$4292,MATCH(AT$4&amp;" "&amp;$N13,'Climate zones'!$I$2:$I$4292,0)),"")</f>
        <v>Marewa</v>
      </c>
      <c r="AU13" s="165" t="str">
        <f>IFERROR(INDEX('Climate zones'!$A$2:$A$4292,MATCH(AU$4&amp;" "&amp;$N13,'Climate zones'!$I$2:$I$4292,0)),"")</f>
        <v>Marybank</v>
      </c>
      <c r="AV13" s="165" t="str">
        <f>IFERROR(INDEX('Climate zones'!$A$2:$A$4292,MATCH(AV$4&amp;" "&amp;$N13,'Climate zones'!$I$2:$I$4292,0)),"")</f>
        <v>Frankleigh Park</v>
      </c>
      <c r="AW13" s="165" t="str">
        <f>IFERROR(INDEX('Climate zones'!$A$2:$A$4292,MATCH(AW$4&amp;" "&amp;$N13,'Climate zones'!$I$2:$I$4292,0)),"")</f>
        <v>Cheltenham</v>
      </c>
      <c r="AX13" s="165" t="str">
        <f>IFERROR(INDEX('Climate zones'!$A$2:$A$4292,MATCH(AX$4&amp;" "&amp;$N13,'Climate zones'!$I$2:$I$4292,0)),"")</f>
        <v>Kukumoa</v>
      </c>
      <c r="AY13" s="165" t="str">
        <f>IFERROR(INDEX('Climate zones'!$A$2:$A$4292,MATCH(AY$4&amp;" "&amp;$N13,'Climate zones'!$I$2:$I$4292,0)),"")</f>
        <v>Korakonui</v>
      </c>
      <c r="AZ13" s="165" t="str">
        <f>IFERROR(INDEX('Climate zones'!$A$2:$A$4292,MATCH(AZ$4&amp;" "&amp;$N13,'Climate zones'!$I$2:$I$4292,0)),"")</f>
        <v>Roslyn</v>
      </c>
      <c r="BA13" s="165" t="str">
        <f>IFERROR(INDEX('Climate zones'!$A$2:$A$4292,MATCH(BA$4&amp;" "&amp;$N13,'Climate zones'!$I$2:$I$4292,0)),"")</f>
        <v>Runciman</v>
      </c>
      <c r="BB13" s="165" t="str">
        <f>IFERROR(INDEX('Climate zones'!$A$2:$A$4292,MATCH(BB$4&amp;" "&amp;$N13,'Climate zones'!$I$2:$I$4292,0)),"")</f>
        <v>Onepoto</v>
      </c>
      <c r="BC13" s="165" t="str">
        <f>IFERROR(INDEX('Climate zones'!$A$2:$A$4292,MATCH(BC$4&amp;" "&amp;$N13,'Climate zones'!$I$2:$I$4292,0)),"")</f>
        <v>Frankton</v>
      </c>
      <c r="BD13" s="165" t="str">
        <f>IFERROR(INDEX('Climate zones'!$A$2:$A$4292,MATCH(BD$4&amp;" "&amp;$N13,'Climate zones'!$I$2:$I$4292,0)),"")</f>
        <v>Irirangi</v>
      </c>
      <c r="BE13" s="165" t="str">
        <f>IFERROR(INDEX('Climate zones'!$A$2:$A$4292,MATCH(BE$4&amp;" "&amp;$N13,'Climate zones'!$I$2:$I$4292,0)),"")</f>
        <v>Dome Valley</v>
      </c>
      <c r="BF13" s="165" t="str">
        <f>IFERROR(INDEX('Climate zones'!$A$2:$A$4292,MATCH(BF$4&amp;" "&amp;$N13,'Climate zones'!$I$2:$I$4292,0)),"")</f>
        <v>Guthrie</v>
      </c>
      <c r="BG13" s="165" t="str">
        <f>IFERROR(INDEX('Climate zones'!$A$2:$A$4292,MATCH(BG$4&amp;" "&amp;$N13,'Climate zones'!$I$2:$I$4292,0)),"")</f>
        <v>Kaitieke</v>
      </c>
      <c r="BH13" s="165" t="str">
        <f>IFERROR(INDEX('Climate zones'!$A$2:$A$4292,MATCH(BH$4&amp;" "&amp;$N13,'Climate zones'!$I$2:$I$4292,0)),"")</f>
        <v>Burnham</v>
      </c>
      <c r="BI13" s="165" t="str">
        <f>IFERROR(INDEX('Climate zones'!$A$2:$A$4292,MATCH(BI$4&amp;" "&amp;$N13,'Climate zones'!$I$2:$I$4292,0)),"")</f>
        <v>Ihaia</v>
      </c>
      <c r="BJ13" s="165" t="str">
        <f>IFERROR(INDEX('Climate zones'!$A$2:$A$4292,MATCH(BJ$4&amp;" "&amp;$N13,'Climate zones'!$I$2:$I$4292,0)),"")</f>
        <v>Puketurua</v>
      </c>
      <c r="BK13" s="165" t="str">
        <f>IFERROR(INDEX('Climate zones'!$A$2:$A$4292,MATCH(BK$4&amp;" "&amp;$N13,'Climate zones'!$I$2:$I$4292,0)),"")</f>
        <v>Hikawera</v>
      </c>
      <c r="BL13" s="165" t="str">
        <f>IFERROR(INDEX('Climate zones'!$A$2:$A$4292,MATCH(BL$4&amp;" "&amp;$N13,'Climate zones'!$I$2:$I$4292,0)),"")</f>
        <v>Birchwood</v>
      </c>
      <c r="BM13" s="165" t="str">
        <f>IFERROR(INDEX('Climate zones'!$A$2:$A$4292,MATCH(BM$4&amp;" "&amp;$N13,'Climate zones'!$I$2:$I$4292,0)),"")</f>
        <v>Huiroa</v>
      </c>
      <c r="BN13" s="165" t="str">
        <f>IFERROR(INDEX('Climate zones'!$A$2:$A$4292,MATCH(BN$4&amp;" "&amp;$N13,'Climate zones'!$I$2:$I$4292,0)),"")</f>
        <v>Dannevirke</v>
      </c>
      <c r="BO13" s="165" t="str">
        <f>IFERROR(INDEX('Climate zones'!$A$2:$A$4292,MATCH(BO$4&amp;" "&amp;$N13,'Climate zones'!$I$2:$I$4292,0)),"")</f>
        <v>Brightwater</v>
      </c>
      <c r="BP13" s="165" t="str">
        <f>IFERROR(INDEX('Climate zones'!$A$2:$A$4292,MATCH(BP$4&amp;" "&amp;$N13,'Climate zones'!$I$2:$I$4292,0)),"")</f>
        <v>Kinloch</v>
      </c>
      <c r="BQ13" s="165" t="str">
        <f>IFERROR(INDEX('Climate zones'!$A$2:$A$4292,MATCH(BQ$4&amp;" "&amp;$N13,'Climate zones'!$I$2:$I$4292,0)),"")</f>
        <v>Kairua</v>
      </c>
      <c r="BR13" s="165" t="str">
        <f>IFERROR(INDEX('Climate zones'!$A$2:$A$4292,MATCH(BR$4&amp;" "&amp;$N13,'Climate zones'!$I$2:$I$4292,0)),"")</f>
        <v>Hikutaia</v>
      </c>
      <c r="BS13" s="165" t="str">
        <f>IFERROR(INDEX('Climate zones'!$A$2:$A$4292,MATCH(BS$4&amp;" "&amp;$N13,'Climate zones'!$I$2:$I$4292,0)),"")</f>
        <v>Cave</v>
      </c>
      <c r="BT13" s="165" t="str">
        <f>IFERROR(INDEX('Climate zones'!$A$2:$A$4292,MATCH(BT$4&amp;" "&amp;$N13,'Climate zones'!$I$2:$I$4292,0)),"")</f>
        <v>Maymorn</v>
      </c>
      <c r="BU13" s="165" t="str">
        <f>IFERROR(INDEX('Climate zones'!$A$2:$A$4292,MATCH(BU$4&amp;" "&amp;$N13,'Climate zones'!$I$2:$I$4292,0)),"")</f>
        <v>Hopuhopu</v>
      </c>
      <c r="BV13" s="165" t="str">
        <f>IFERROR(INDEX('Climate zones'!$A$2:$A$4292,MATCH(BV$4&amp;" "&amp;$N13,'Climate zones'!$I$2:$I$4292,0)),"")</f>
        <v>Cust</v>
      </c>
      <c r="BW13" s="165" t="str">
        <f>IFERROR(INDEX('Climate zones'!$A$2:$A$4292,MATCH(BW$4&amp;" "&amp;$N13,'Climate zones'!$I$2:$I$4292,0)),"")</f>
        <v>Glenavy</v>
      </c>
      <c r="BX13" s="165" t="str">
        <f>IFERROR(INDEX('Climate zones'!$A$2:$A$4292,MATCH(BX$4&amp;" "&amp;$N13,'Climate zones'!$I$2:$I$4292,0)),"")</f>
        <v>Kaipaki</v>
      </c>
      <c r="BY13" s="165" t="str">
        <f>IFERROR(INDEX('Climate zones'!$A$2:$A$4292,MATCH(BY$4&amp;" "&amp;$N13,'Climate zones'!$I$2:$I$4292,0)),"")</f>
        <v>Mahia Beach</v>
      </c>
      <c r="BZ13" s="165" t="str">
        <f>IFERROR(INDEX('Climate zones'!$A$2:$A$4292,MATCH(BZ$4&amp;" "&amp;$N13,'Climate zones'!$I$2:$I$4292,0)),"")</f>
        <v>Huia</v>
      </c>
      <c r="CA13" s="165" t="str">
        <f>IFERROR(INDEX('Climate zones'!$A$2:$A$4292,MATCH(CA$4&amp;" "&amp;$N13,'Climate zones'!$I$2:$I$4292,0)),"")</f>
        <v>Clearburn</v>
      </c>
      <c r="CB13" s="165" t="str">
        <f>IFERROR(INDEX('Climate zones'!$A$2:$A$4292,MATCH(CB$4&amp;" "&amp;$N13,'Climate zones'!$I$2:$I$4292,0)),"")</f>
        <v>Haku</v>
      </c>
      <c r="CC13" s="165" t="str">
        <f>IFERROR(INDEX('Climate zones'!$A$2:$A$4292,MATCH(CC$4&amp;" "&amp;$N13,'Climate zones'!$I$2:$I$4292,0)),"")</f>
        <v>Kai Iwi</v>
      </c>
      <c r="CD13" s="165" t="str">
        <f>IFERROR(INDEX('Climate zones'!$A$2:$A$4292,MATCH(CD$4&amp;" "&amp;$N13,'Climate zones'!$I$2:$I$4292,0)),"")</f>
        <v>Greenacres</v>
      </c>
      <c r="CE13" s="165" t="str">
        <f>IFERROR(INDEX('Climate zones'!$A$2:$A$4292,MATCH(CE$4&amp;" "&amp;$N13,'Climate zones'!$I$2:$I$4292,0)),"")</f>
        <v>Katikati</v>
      </c>
      <c r="CF13" s="165" t="str">
        <f>IFERROR(INDEX('Climate zones'!$A$2:$A$4292,MATCH(CF$4&amp;" "&amp;$N13,'Climate zones'!$I$2:$I$4292,0)),"")</f>
        <v>Dillmanstown</v>
      </c>
      <c r="CG13" s="165" t="str">
        <f>IFERROR(INDEX('Climate zones'!$A$2:$A$4292,MATCH(CG$4&amp;" "&amp;$N13,'Climate zones'!$I$2:$I$4292,0)),"")</f>
        <v>Heipipi</v>
      </c>
      <c r="CH13" s="165" t="str">
        <f>IFERROR(INDEX('Climate zones'!$A$2:$A$4292,MATCH(CH$4&amp;" "&amp;$N13,'Climate zones'!$I$2:$I$4292,0)),"")</f>
        <v>Horahora</v>
      </c>
    </row>
    <row r="14" spans="1:86">
      <c r="A14" s="156" t="s">
        <v>180</v>
      </c>
      <c r="B14" s="156" t="s">
        <v>92</v>
      </c>
      <c r="C14" s="156" t="s">
        <v>93</v>
      </c>
      <c r="D14" s="156" t="s">
        <v>94</v>
      </c>
      <c r="E14" s="157">
        <v>-44.14</v>
      </c>
      <c r="F14" s="157">
        <v>171.52</v>
      </c>
      <c r="G14" s="156" t="str">
        <f t="shared" si="0"/>
        <v>Ashburton District CC</v>
      </c>
      <c r="H14" s="156">
        <f t="shared" si="1"/>
        <v>13</v>
      </c>
      <c r="I14" s="156" t="str">
        <f t="shared" si="2"/>
        <v>Ashburton District 13</v>
      </c>
      <c r="K14" s="156" t="s">
        <v>110</v>
      </c>
      <c r="N14" s="162">
        <f t="shared" si="3"/>
        <v>10</v>
      </c>
      <c r="O14" s="163" t="str">
        <f>IFERROR(INDEX('Climate zones'!$A$2:$A$4292,MATCH(O$4&amp;" "&amp;$N14,'Climate zones'!$I$2:$I$4292,0)),"")</f>
        <v>Carew</v>
      </c>
      <c r="P14" s="163" t="str">
        <f>IFERROR(INDEX('Climate zones'!$A$2:$A$4292,MATCH(P$4&amp;" "&amp;$N14,'Climate zones'!$I$2:$I$4292,0)),"")</f>
        <v>Eden Terrace</v>
      </c>
      <c r="Q14" s="163" t="str">
        <f>IFERROR(INDEX('Climate zones'!$A$2:$A$4292,MATCH(Q$4&amp;" "&amp;$N14,'Climate zones'!$I$2:$I$4292,0)),"")</f>
        <v>Cape Foulwind</v>
      </c>
      <c r="R14" s="163" t="str">
        <f>IFERROR(INDEX('Climate zones'!$A$2:$A$4292,MATCH(R$4&amp;" "&amp;$N14,'Climate zones'!$I$2:$I$4292,0)),"")</f>
        <v>Te Wharau</v>
      </c>
      <c r="S14" s="163" t="str">
        <f>IFERROR(INDEX('Climate zones'!$A$2:$A$4292,MATCH(S$4&amp;" "&amp;$N14,'Climate zones'!$I$2:$I$4292,0)),"")</f>
        <v>Maharakeke</v>
      </c>
      <c r="T14" s="163" t="str">
        <f>IFERROR(INDEX('Climate zones'!$A$2:$A$4292,MATCH(T$4&amp;" "&amp;$N14,'Climate zones'!$I$2:$I$4292,0)),"")</f>
        <v>Cambrians</v>
      </c>
      <c r="U14" s="163" t="str">
        <f>IFERROR(INDEX('Climate zones'!$A$2:$A$4292,MATCH(U$4&amp;" "&amp;$N14,'Climate zones'!$I$2:$I$4292,0)),"")</f>
        <v>Beckenham</v>
      </c>
      <c r="V14" s="163" t="str">
        <f>IFERROR(INDEX('Climate zones'!$A$2:$A$4292,MATCH(V$4&amp;" "&amp;$N14,'Climate zones'!$I$2:$I$4292,0)),"")</f>
        <v>Black Gully</v>
      </c>
      <c r="W14" s="163" t="str">
        <f>IFERROR(INDEX('Climate zones'!$A$2:$A$4292,MATCH(W$4&amp;" "&amp;$N14,'Climate zones'!$I$2:$I$4292,0)),"")</f>
        <v>Brighton</v>
      </c>
      <c r="X14" s="163" t="str">
        <f>IFERROR(INDEX('Climate zones'!$A$2:$A$4292,MATCH(X$4&amp;" "&amp;$N14,'Climate zones'!$I$2:$I$4292,0)),"")</f>
        <v>Broadwood</v>
      </c>
      <c r="Y14" s="163" t="str">
        <f>IFERROR(INDEX('Climate zones'!$A$2:$A$4292,MATCH(Y$4&amp;" "&amp;$N14,'Climate zones'!$I$2:$I$4292,0)),"")</f>
        <v>Glen Murray</v>
      </c>
      <c r="Z14" s="163" t="str">
        <f>IFERROR(INDEX('Climate zones'!$A$2:$A$4292,MATCH(Z$4&amp;" "&amp;$N14,'Climate zones'!$I$2:$I$4292,0)),"")</f>
        <v>Hexton</v>
      </c>
      <c r="AA14" s="163" t="str">
        <f>IFERROR(INDEX('Climate zones'!$A$2:$A$4292,MATCH(AA$4&amp;" "&amp;$N14,'Climate zones'!$I$2:$I$4292,0)),"")</f>
        <v>Flemming</v>
      </c>
      <c r="AB14" s="163" t="str">
        <f>IFERROR(INDEX('Climate zones'!$A$2:$A$4292,MATCH(AB$4&amp;" "&amp;$N14,'Climate zones'!$I$2:$I$4292,0)),"")</f>
        <v>Camerons</v>
      </c>
      <c r="AC14" s="163" t="str">
        <f>IFERROR(INDEX('Climate zones'!$A$2:$A$4292,MATCH(AC$4&amp;" "&amp;$N14,'Climate zones'!$I$2:$I$4292,0)),"")</f>
        <v/>
      </c>
      <c r="AD14" s="163" t="str">
        <f>IFERROR(INDEX('Climate zones'!$A$2:$A$4292,MATCH(AD$4&amp;" "&amp;$N14,'Climate zones'!$I$2:$I$4292,0)),"")</f>
        <v>HASTINGS</v>
      </c>
      <c r="AE14" s="163" t="str">
        <f>IFERROR(INDEX('Climate zones'!$A$2:$A$4292,MATCH(AE$4&amp;" "&amp;$N14,'Climate zones'!$I$2:$I$4292,0)),"")</f>
        <v>Komata Reefs</v>
      </c>
      <c r="AF14" s="163" t="str">
        <f>IFERROR(INDEX('Climate zones'!$A$2:$A$4292,MATCH(AF$4&amp;" "&amp;$N14,'Climate zones'!$I$2:$I$4292,0)),"")</f>
        <v>Makahika</v>
      </c>
      <c r="AG14" s="163" t="str">
        <f>IFERROR(INDEX('Climate zones'!$A$2:$A$4292,MATCH(AG$4&amp;" "&amp;$N14,'Climate zones'!$I$2:$I$4292,0)),"")</f>
        <v>Claverley</v>
      </c>
      <c r="AH14" s="163" t="str">
        <f>IFERROR(INDEX('Climate zones'!$A$2:$A$4292,MATCH(AH$4&amp;" "&amp;$N14,'Climate zones'!$I$2:$I$4292,0)),"")</f>
        <v>Grasmere</v>
      </c>
      <c r="AI14" s="163" t="str">
        <f>IFERROR(INDEX('Climate zones'!$A$2:$A$4292,MATCH(AI$4&amp;" "&amp;$N14,'Climate zones'!$I$2:$I$4292,0)),"")</f>
        <v/>
      </c>
      <c r="AJ14" s="163" t="str">
        <f>IFERROR(INDEX('Climate zones'!$A$2:$A$4292,MATCH(AJ$4&amp;" "&amp;$N14,'Climate zones'!$I$2:$I$4292,0)),"")</f>
        <v>Batley</v>
      </c>
      <c r="AK14" s="163" t="str">
        <f>IFERROR(INDEX('Climate zones'!$A$2:$A$4292,MATCH(AK$4&amp;" "&amp;$N14,'Climate zones'!$I$2:$I$4292,0)),"")</f>
        <v/>
      </c>
      <c r="AL14" s="163" t="str">
        <f>IFERROR(INDEX('Climate zones'!$A$2:$A$4292,MATCH(AL$4&amp;" "&amp;$N14,'Climate zones'!$I$2:$I$4292,0)),"")</f>
        <v/>
      </c>
      <c r="AM14" s="163" t="str">
        <f>IFERROR(INDEX('Climate zones'!$A$2:$A$4292,MATCH(AM$4&amp;" "&amp;$N14,'Climate zones'!$I$2:$I$4292,0)),"")</f>
        <v>Glendale</v>
      </c>
      <c r="AN14" s="163" t="str">
        <f>IFERROR(INDEX('Climate zones'!$A$2:$A$4292,MATCH(AN$4&amp;" "&amp;$N14,'Climate zones'!$I$2:$I$4292,0)),"")</f>
        <v>Chamberlain</v>
      </c>
      <c r="AO14" s="163" t="str">
        <f>IFERROR(INDEX('Climate zones'!$A$2:$A$4292,MATCH(AO$4&amp;" "&amp;$N14,'Climate zones'!$I$2:$I$4292,0)),"")</f>
        <v>Carnarvon</v>
      </c>
      <c r="AP14" s="163" t="str">
        <f>IFERROR(INDEX('Climate zones'!$A$2:$A$4292,MATCH(AP$4&amp;" "&amp;$N14,'Climate zones'!$I$2:$I$4292,0)),"")</f>
        <v>Eastern Beach</v>
      </c>
      <c r="AQ14" s="163" t="str">
        <f>IFERROR(INDEX('Climate zones'!$A$2:$A$4292,MATCH(AQ$4&amp;" "&amp;$N14,'Climate zones'!$I$2:$I$4292,0)),"")</f>
        <v>Curious Cove</v>
      </c>
      <c r="AR14" s="163" t="str">
        <f>IFERROR(INDEX('Climate zones'!$A$2:$A$4292,MATCH(AR$4&amp;" "&amp;$N14,'Climate zones'!$I$2:$I$4292,0)),"")</f>
        <v>Kaituna</v>
      </c>
      <c r="AS14" s="163" t="str">
        <f>IFERROR(INDEX('Climate zones'!$A$2:$A$4292,MATCH(AS$4&amp;" "&amp;$N14,'Climate zones'!$I$2:$I$4292,0)),"")</f>
        <v>Manawaru</v>
      </c>
      <c r="AT14" s="163" t="str">
        <f>IFERROR(INDEX('Climate zones'!$A$2:$A$4292,MATCH(AT$4&amp;" "&amp;$N14,'Climate zones'!$I$2:$I$4292,0)),"")</f>
        <v>Meeanee</v>
      </c>
      <c r="AU14" s="163" t="str">
        <f>IFERROR(INDEX('Climate zones'!$A$2:$A$4292,MATCH(AU$4&amp;" "&amp;$N14,'Climate zones'!$I$2:$I$4292,0)),"")</f>
        <v>Moana</v>
      </c>
      <c r="AV14" s="163" t="str">
        <f>IFERROR(INDEX('Climate zones'!$A$2:$A$4292,MATCH(AV$4&amp;" "&amp;$N14,'Climate zones'!$I$2:$I$4292,0)),"")</f>
        <v>Glen Avon</v>
      </c>
      <c r="AW14" s="163" t="str">
        <f>IFERROR(INDEX('Climate zones'!$A$2:$A$4292,MATCH(AW$4&amp;" "&amp;$N14,'Climate zones'!$I$2:$I$4292,0)),"")</f>
        <v>Crown Hill</v>
      </c>
      <c r="AX14" s="163" t="str">
        <f>IFERROR(INDEX('Climate zones'!$A$2:$A$4292,MATCH(AX$4&amp;" "&amp;$N14,'Climate zones'!$I$2:$I$4292,0)),"")</f>
        <v>Kutarere</v>
      </c>
      <c r="AY14" s="163" t="str">
        <f>IFERROR(INDEX('Climate zones'!$A$2:$A$4292,MATCH(AY$4&amp;" "&amp;$N14,'Climate zones'!$I$2:$I$4292,0)),"")</f>
        <v>Maihiihi</v>
      </c>
      <c r="AZ14" s="163" t="str">
        <f>IFERROR(INDEX('Climate zones'!$A$2:$A$4292,MATCH(AZ$4&amp;" "&amp;$N14,'Climate zones'!$I$2:$I$4292,0)),"")</f>
        <v>Summerhill</v>
      </c>
      <c r="BA14" s="163" t="str">
        <f>IFERROR(INDEX('Climate zones'!$A$2:$A$4292,MATCH(BA$4&amp;" "&amp;$N14,'Climate zones'!$I$2:$I$4292,0)),"")</f>
        <v>Takanini</v>
      </c>
      <c r="BB14" s="163" t="str">
        <f>IFERROR(INDEX('Climate zones'!$A$2:$A$4292,MATCH(BB$4&amp;" "&amp;$N14,'Climate zones'!$I$2:$I$4292,0)),"")</f>
        <v>Papakowhai</v>
      </c>
      <c r="BC14" s="163" t="str">
        <f>IFERROR(INDEX('Climate zones'!$A$2:$A$4292,MATCH(BC$4&amp;" "&amp;$N14,'Climate zones'!$I$2:$I$4292,0)),"")</f>
        <v>Gibbston</v>
      </c>
      <c r="BD14" s="163" t="str">
        <f>IFERROR(INDEX('Climate zones'!$A$2:$A$4292,MATCH(BD$4&amp;" "&amp;$N14,'Climate zones'!$I$2:$I$4292,0)),"")</f>
        <v>Kaiewe Junction</v>
      </c>
      <c r="BE14" s="163" t="str">
        <f>IFERROR(INDEX('Climate zones'!$A$2:$A$4292,MATCH(BE$4&amp;" "&amp;$N14,'Climate zones'!$I$2:$I$4292,0)),"")</f>
        <v>Glorit</v>
      </c>
      <c r="BF14" s="163" t="str">
        <f>IFERROR(INDEX('Climate zones'!$A$2:$A$4292,MATCH(BF$4&amp;" "&amp;$N14,'Climate zones'!$I$2:$I$4292,0)),"")</f>
        <v>Hamurana</v>
      </c>
      <c r="BG14" s="163" t="str">
        <f>IFERROR(INDEX('Climate zones'!$A$2:$A$4292,MATCH(BG$4&amp;" "&amp;$N14,'Climate zones'!$I$2:$I$4292,0)),"")</f>
        <v>Kakahi</v>
      </c>
      <c r="BH14" s="163" t="str">
        <f>IFERROR(INDEX('Climate zones'!$A$2:$A$4292,MATCH(BH$4&amp;" "&amp;$N14,'Climate zones'!$I$2:$I$4292,0)),"")</f>
        <v>Cass</v>
      </c>
      <c r="BI14" s="163" t="str">
        <f>IFERROR(INDEX('Climate zones'!$A$2:$A$4292,MATCH(BI$4&amp;" "&amp;$N14,'Climate zones'!$I$2:$I$4292,0)),"")</f>
        <v>Inaha</v>
      </c>
      <c r="BJ14" s="163" t="str">
        <f>IFERROR(INDEX('Climate zones'!$A$2:$A$4292,MATCH(BJ$4&amp;" "&amp;$N14,'Climate zones'!$I$2:$I$4292,0)),"")</f>
        <v>Putaruru</v>
      </c>
      <c r="BK14" s="163" t="str">
        <f>IFERROR(INDEX('Climate zones'!$A$2:$A$4292,MATCH(BK$4&amp;" "&amp;$N14,'Climate zones'!$I$2:$I$4292,0)),"")</f>
        <v>Hinakura</v>
      </c>
      <c r="BL14" s="163" t="str">
        <f>IFERROR(INDEX('Climate zones'!$A$2:$A$4292,MATCH(BL$4&amp;" "&amp;$N14,'Climate zones'!$I$2:$I$4292,0)),"")</f>
        <v>Blackmount</v>
      </c>
      <c r="BM14" s="163" t="str">
        <f>IFERROR(INDEX('Climate zones'!$A$2:$A$4292,MATCH(BM$4&amp;" "&amp;$N14,'Climate zones'!$I$2:$I$4292,0)),"")</f>
        <v>Kiore</v>
      </c>
      <c r="BN14" s="163" t="str">
        <f>IFERROR(INDEX('Climate zones'!$A$2:$A$4292,MATCH(BN$4&amp;" "&amp;$N14,'Climate zones'!$I$2:$I$4292,0)),"")</f>
        <v>Eketahuna</v>
      </c>
      <c r="BO14" s="163" t="str">
        <f>IFERROR(INDEX('Climate zones'!$A$2:$A$4292,MATCH(BO$4&amp;" "&amp;$N14,'Climate zones'!$I$2:$I$4292,0)),"")</f>
        <v>Bronte</v>
      </c>
      <c r="BP14" s="163" t="str">
        <f>IFERROR(INDEX('Climate zones'!$A$2:$A$4292,MATCH(BP$4&amp;" "&amp;$N14,'Climate zones'!$I$2:$I$4292,0)),"")</f>
        <v>Kuratau</v>
      </c>
      <c r="BQ14" s="163" t="str">
        <f>IFERROR(INDEX('Climate zones'!$A$2:$A$4292,MATCH(BQ$4&amp;" "&amp;$N14,'Climate zones'!$I$2:$I$4292,0)),"")</f>
        <v>Matapihi</v>
      </c>
      <c r="BR14" s="163" t="str">
        <f>IFERROR(INDEX('Climate zones'!$A$2:$A$4292,MATCH(BR$4&amp;" "&amp;$N14,'Climate zones'!$I$2:$I$4292,0)),"")</f>
        <v>Hot Water Beach</v>
      </c>
      <c r="BS14" s="163" t="str">
        <f>IFERROR(INDEX('Climate zones'!$A$2:$A$4292,MATCH(BS$4&amp;" "&amp;$N14,'Climate zones'!$I$2:$I$4292,0)),"")</f>
        <v>Clandeboye</v>
      </c>
      <c r="BT14" s="163" t="str">
        <f>IFERROR(INDEX('Climate zones'!$A$2:$A$4292,MATCH(BT$4&amp;" "&amp;$N14,'Climate zones'!$I$2:$I$4292,0)),"")</f>
        <v>Pakuratahi</v>
      </c>
      <c r="BU14" s="163" t="str">
        <f>IFERROR(INDEX('Climate zones'!$A$2:$A$4292,MATCH(BU$4&amp;" "&amp;$N14,'Climate zones'!$I$2:$I$4292,0)),"")</f>
        <v>Horotiu</v>
      </c>
      <c r="BV14" s="163" t="str">
        <f>IFERROR(INDEX('Climate zones'!$A$2:$A$4292,MATCH(BV$4&amp;" "&amp;$N14,'Climate zones'!$I$2:$I$4292,0)),"")</f>
        <v>Eyreton</v>
      </c>
      <c r="BW14" s="163" t="str">
        <f>IFERROR(INDEX('Climate zones'!$A$2:$A$4292,MATCH(BW$4&amp;" "&amp;$N14,'Climate zones'!$I$2:$I$4292,0)),"")</f>
        <v>Gordons Valley</v>
      </c>
      <c r="BX14" s="163" t="str">
        <f>IFERROR(INDEX('Climate zones'!$A$2:$A$4292,MATCH(BX$4&amp;" "&amp;$N14,'Climate zones'!$I$2:$I$4292,0)),"")</f>
        <v>Kairangi</v>
      </c>
      <c r="BY14" s="163" t="str">
        <f>IFERROR(INDEX('Climate zones'!$A$2:$A$4292,MATCH(BY$4&amp;" "&amp;$N14,'Climate zones'!$I$2:$I$4292,0)),"")</f>
        <v>Marumaru</v>
      </c>
      <c r="BZ14" s="163" t="str">
        <f>IFERROR(INDEX('Climate zones'!$A$2:$A$4292,MATCH(BZ$4&amp;" "&amp;$N14,'Climate zones'!$I$2:$I$4292,0)),"")</f>
        <v>Kelston</v>
      </c>
      <c r="CA14" s="163" t="str">
        <f>IFERROR(INDEX('Climate zones'!$A$2:$A$4292,MATCH(CA$4&amp;" "&amp;$N14,'Climate zones'!$I$2:$I$4292,0)),"")</f>
        <v>Cormacks</v>
      </c>
      <c r="CB14" s="163" t="str">
        <f>IFERROR(INDEX('Climate zones'!$A$2:$A$4292,MATCH(CB$4&amp;" "&amp;$N14,'Climate zones'!$I$2:$I$4292,0)),"")</f>
        <v>Hangatiki</v>
      </c>
      <c r="CC14" s="163" t="str">
        <f>IFERROR(INDEX('Climate zones'!$A$2:$A$4292,MATCH(CC$4&amp;" "&amp;$N14,'Climate zones'!$I$2:$I$4292,0)),"")</f>
        <v>Kai Iwi Beach</v>
      </c>
      <c r="CD14" s="163" t="str">
        <f>IFERROR(INDEX('Climate zones'!$A$2:$A$4292,MATCH(CD$4&amp;" "&amp;$N14,'Climate zones'!$I$2:$I$4292,0)),"")</f>
        <v>Grenada North</v>
      </c>
      <c r="CE14" s="163" t="str">
        <f>IFERROR(INDEX('Climate zones'!$A$2:$A$4292,MATCH(CE$4&amp;" "&amp;$N14,'Climate zones'!$I$2:$I$4292,0)),"")</f>
        <v>Little Waihi</v>
      </c>
      <c r="CF14" s="163" t="str">
        <f>IFERROR(INDEX('Climate zones'!$A$2:$A$4292,MATCH(CF$4&amp;" "&amp;$N14,'Climate zones'!$I$2:$I$4292,0)),"")</f>
        <v>Donoghues</v>
      </c>
      <c r="CG14" s="163" t="str">
        <f>IFERROR(INDEX('Climate zones'!$A$2:$A$4292,MATCH(CG$4&amp;" "&amp;$N14,'Climate zones'!$I$2:$I$4292,0)),"")</f>
        <v>Hopeone</v>
      </c>
      <c r="CH14" s="163" t="str">
        <f>IFERROR(INDEX('Climate zones'!$A$2:$A$4292,MATCH(CH$4&amp;" "&amp;$N14,'Climate zones'!$I$2:$I$4292,0)),"")</f>
        <v>Horahora</v>
      </c>
    </row>
    <row r="15" spans="1:86">
      <c r="A15" s="156" t="s">
        <v>181</v>
      </c>
      <c r="B15" s="156" t="s">
        <v>92</v>
      </c>
      <c r="C15" s="156" t="s">
        <v>93</v>
      </c>
      <c r="D15" s="156" t="s">
        <v>94</v>
      </c>
      <c r="E15" s="157">
        <v>-43.87</v>
      </c>
      <c r="F15" s="157">
        <v>172.08</v>
      </c>
      <c r="G15" s="156" t="str">
        <f t="shared" si="0"/>
        <v>Ashburton District CC</v>
      </c>
      <c r="H15" s="156">
        <f t="shared" si="1"/>
        <v>14</v>
      </c>
      <c r="I15" s="156" t="str">
        <f t="shared" si="2"/>
        <v>Ashburton District 14</v>
      </c>
      <c r="K15" s="156" t="s">
        <v>111</v>
      </c>
      <c r="N15" s="164">
        <f t="shared" si="3"/>
        <v>11</v>
      </c>
      <c r="O15" s="165" t="str">
        <f>IFERROR(INDEX('Climate zones'!$A$2:$A$4292,MATCH(O$4&amp;" "&amp;$N15,'Climate zones'!$I$2:$I$4292,0)),"")</f>
        <v>Cavendish</v>
      </c>
      <c r="P15" s="165" t="str">
        <f>IFERROR(INDEX('Climate zones'!$A$2:$A$4292,MATCH(P$4&amp;" "&amp;$N15,'Climate zones'!$I$2:$I$4292,0)),"")</f>
        <v>Ellerslie</v>
      </c>
      <c r="Q15" s="165" t="str">
        <f>IFERROR(INDEX('Climate zones'!$A$2:$A$4292,MATCH(Q$4&amp;" "&amp;$N15,'Climate zones'!$I$2:$I$4292,0)),"")</f>
        <v>Capleston</v>
      </c>
      <c r="R15" s="165" t="str">
        <f>IFERROR(INDEX('Climate zones'!$A$2:$A$4292,MATCH(R$4&amp;" "&amp;$N15,'Climate zones'!$I$2:$I$4292,0)),"")</f>
        <v>The Pines</v>
      </c>
      <c r="S15" s="165" t="str">
        <f>IFERROR(INDEX('Climate zones'!$A$2:$A$4292,MATCH(S$4&amp;" "&amp;$N15,'Climate zones'!$I$2:$I$4292,0)),"")</f>
        <v>Makaretu</v>
      </c>
      <c r="T15" s="165" t="str">
        <f>IFERROR(INDEX('Climate zones'!$A$2:$A$4292,MATCH(T$4&amp;" "&amp;$N15,'Climate zones'!$I$2:$I$4292,0)),"")</f>
        <v>Carricktown</v>
      </c>
      <c r="U15" s="165" t="str">
        <f>IFERROR(INDEX('Climate zones'!$A$2:$A$4292,MATCH(U$4&amp;" "&amp;$N15,'Climate zones'!$I$2:$I$4292,0)),"")</f>
        <v>Belfast</v>
      </c>
      <c r="V15" s="165" t="str">
        <f>IFERROR(INDEX('Climate zones'!$A$2:$A$4292,MATCH(V$4&amp;" "&amp;$N15,'Climate zones'!$I$2:$I$4292,0)),"")</f>
        <v>Blue Spur</v>
      </c>
      <c r="W15" s="165" t="str">
        <f>IFERROR(INDEX('Climate zones'!$A$2:$A$4292,MATCH(W$4&amp;" "&amp;$N15,'Climate zones'!$I$2:$I$4292,0)),"")</f>
        <v>Broad Bay</v>
      </c>
      <c r="X15" s="165" t="str">
        <f>IFERROR(INDEX('Climate zones'!$A$2:$A$4292,MATCH(X$4&amp;" "&amp;$N15,'Climate zones'!$I$2:$I$4292,0)),"")</f>
        <v>Cable Bay</v>
      </c>
      <c r="Y15" s="165" t="str">
        <f>IFERROR(INDEX('Climate zones'!$A$2:$A$4292,MATCH(Y$4&amp;" "&amp;$N15,'Climate zones'!$I$2:$I$4292,0)),"")</f>
        <v>Glenbrook</v>
      </c>
      <c r="Z15" s="165" t="str">
        <f>IFERROR(INDEX('Climate zones'!$A$2:$A$4292,MATCH(Z$4&amp;" "&amp;$N15,'Climate zones'!$I$2:$I$4292,0)),"")</f>
        <v>Hicks Bay</v>
      </c>
      <c r="AA15" s="165" t="str">
        <f>IFERROR(INDEX('Climate zones'!$A$2:$A$4292,MATCH(AA$4&amp;" "&amp;$N15,'Climate zones'!$I$2:$I$4292,0)),"")</f>
        <v>GORE</v>
      </c>
      <c r="AB15" s="165" t="str">
        <f>IFERROR(INDEX('Climate zones'!$A$2:$A$4292,MATCH(AB$4&amp;" "&amp;$N15,'Climate zones'!$I$2:$I$4292,0)),"")</f>
        <v>Cobden</v>
      </c>
      <c r="AC15" s="165" t="str">
        <f>IFERROR(INDEX('Climate zones'!$A$2:$A$4292,MATCH(AC$4&amp;" "&amp;$N15,'Climate zones'!$I$2:$I$4292,0)),"")</f>
        <v/>
      </c>
      <c r="AD15" s="165" t="str">
        <f>IFERROR(INDEX('Climate zones'!$A$2:$A$4292,MATCH(AD$4&amp;" "&amp;$N15,'Climate zones'!$I$2:$I$4292,0)),"")</f>
        <v>Haumoana</v>
      </c>
      <c r="AE15" s="165" t="str">
        <f>IFERROR(INDEX('Climate zones'!$A$2:$A$4292,MATCH(AE$4&amp;" "&amp;$N15,'Climate zones'!$I$2:$I$4292,0)),"")</f>
        <v>Kopuarahi</v>
      </c>
      <c r="AF15" s="165" t="str">
        <f>IFERROR(INDEX('Climate zones'!$A$2:$A$4292,MATCH(AF$4&amp;" "&amp;$N15,'Climate zones'!$I$2:$I$4292,0)),"")</f>
        <v>Makerua</v>
      </c>
      <c r="AG15" s="165" t="str">
        <f>IFERROR(INDEX('Climate zones'!$A$2:$A$4292,MATCH(AG$4&amp;" "&amp;$N15,'Climate zones'!$I$2:$I$4292,0)),"")</f>
        <v>Conway Flat</v>
      </c>
      <c r="AH15" s="165" t="str">
        <f>IFERROR(INDEX('Climate zones'!$A$2:$A$4292,MATCH(AH$4&amp;" "&amp;$N15,'Climate zones'!$I$2:$I$4292,0)),"")</f>
        <v>Greenhills</v>
      </c>
      <c r="AI15" s="165" t="str">
        <f>IFERROR(INDEX('Climate zones'!$A$2:$A$4292,MATCH(AI$4&amp;" "&amp;$N15,'Climate zones'!$I$2:$I$4292,0)),"")</f>
        <v/>
      </c>
      <c r="AJ15" s="165" t="str">
        <f>IFERROR(INDEX('Climate zones'!$A$2:$A$4292,MATCH(AJ$4&amp;" "&amp;$N15,'Climate zones'!$I$2:$I$4292,0)),"")</f>
        <v>Baylys Beach</v>
      </c>
      <c r="AK15" s="165" t="str">
        <f>IFERROR(INDEX('Climate zones'!$A$2:$A$4292,MATCH(AK$4&amp;" "&amp;$N15,'Climate zones'!$I$2:$I$4292,0)),"")</f>
        <v/>
      </c>
      <c r="AL15" s="165" t="str">
        <f>IFERROR(INDEX('Climate zones'!$A$2:$A$4292,MATCH(AL$4&amp;" "&amp;$N15,'Climate zones'!$I$2:$I$4292,0)),"")</f>
        <v/>
      </c>
      <c r="AM15" s="165" t="str">
        <f>IFERROR(INDEX('Climate zones'!$A$2:$A$4292,MATCH(AM$4&amp;" "&amp;$N15,'Climate zones'!$I$2:$I$4292,0)),"")</f>
        <v>Gracefield</v>
      </c>
      <c r="AN15" s="165" t="str">
        <f>IFERROR(INDEX('Climate zones'!$A$2:$A$4292,MATCH(AN$4&amp;" "&amp;$N15,'Climate zones'!$I$2:$I$4292,0)),"")</f>
        <v>Cricklewood</v>
      </c>
      <c r="AO15" s="165" t="str">
        <f>IFERROR(INDEX('Climate zones'!$A$2:$A$4292,MATCH(AO$4&amp;" "&amp;$N15,'Climate zones'!$I$2:$I$4292,0)),"")</f>
        <v>Cheltenham</v>
      </c>
      <c r="AP15" s="165" t="str">
        <f>IFERROR(INDEX('Climate zones'!$A$2:$A$4292,MATCH(AP$4&amp;" "&amp;$N15,'Climate zones'!$I$2:$I$4292,0)),"")</f>
        <v>Farm Cove</v>
      </c>
      <c r="AQ15" s="165" t="str">
        <f>IFERROR(INDEX('Climate zones'!$A$2:$A$4292,MATCH(AQ$4&amp;" "&amp;$N15,'Climate zones'!$I$2:$I$4292,0)),"")</f>
        <v>Dashwood</v>
      </c>
      <c r="AR15" s="165" t="str">
        <f>IFERROR(INDEX('Climate zones'!$A$2:$A$4292,MATCH(AR$4&amp;" "&amp;$N15,'Climate zones'!$I$2:$I$4292,0)),"")</f>
        <v>Kiriwhakapapa</v>
      </c>
      <c r="AS15" s="165" t="str">
        <f>IFERROR(INDEX('Climate zones'!$A$2:$A$4292,MATCH(AS$4&amp;" "&amp;$N15,'Climate zones'!$I$2:$I$4292,0)),"")</f>
        <v>Mangaiti</v>
      </c>
      <c r="AT15" s="165" t="str">
        <f>IFERROR(INDEX('Climate zones'!$A$2:$A$4292,MATCH(AT$4&amp;" "&amp;$N15,'Climate zones'!$I$2:$I$4292,0)),"")</f>
        <v>NAPIER</v>
      </c>
      <c r="AU15" s="165" t="str">
        <f>IFERROR(INDEX('Climate zones'!$A$2:$A$4292,MATCH(AU$4&amp;" "&amp;$N15,'Climate zones'!$I$2:$I$4292,0)),"")</f>
        <v>Monaco</v>
      </c>
      <c r="AV15" s="165" t="str">
        <f>IFERROR(INDEX('Climate zones'!$A$2:$A$4292,MATCH(AV$4&amp;" "&amp;$N15,'Climate zones'!$I$2:$I$4292,0)),"")</f>
        <v>Highlands Park</v>
      </c>
      <c r="AW15" s="165" t="str">
        <f>IFERROR(INDEX('Climate zones'!$A$2:$A$4292,MATCH(AW$4&amp;" "&amp;$N15,'Climate zones'!$I$2:$I$4292,0)),"")</f>
        <v>Cuthill</v>
      </c>
      <c r="AX15" s="165" t="str">
        <f>IFERROR(INDEX('Climate zones'!$A$2:$A$4292,MATCH(AX$4&amp;" "&amp;$N15,'Climate zones'!$I$2:$I$4292,0)),"")</f>
        <v>Matahanea</v>
      </c>
      <c r="AY15" s="165" t="str">
        <f>IFERROR(INDEX('Climate zones'!$A$2:$A$4292,MATCH(AY$4&amp;" "&amp;$N15,'Climate zones'!$I$2:$I$4292,0)),"")</f>
        <v>Maketu Pa</v>
      </c>
      <c r="AZ15" s="165" t="str">
        <f>IFERROR(INDEX('Climate zones'!$A$2:$A$4292,MATCH(AZ$4&amp;" "&amp;$N15,'Climate zones'!$I$2:$I$4292,0)),"")</f>
        <v>Takaro</v>
      </c>
      <c r="BA15" s="165" t="str">
        <f>IFERROR(INDEX('Climate zones'!$A$2:$A$4292,MATCH(BA$4&amp;" "&amp;$N15,'Climate zones'!$I$2:$I$4292,0)),"")</f>
        <v>Takanini</v>
      </c>
      <c r="BB15" s="165" t="str">
        <f>IFERROR(INDEX('Climate zones'!$A$2:$A$4292,MATCH(BB$4&amp;" "&amp;$N15,'Climate zones'!$I$2:$I$4292,0)),"")</f>
        <v>Paremata</v>
      </c>
      <c r="BC15" s="165" t="str">
        <f>IFERROR(INDEX('Climate zones'!$A$2:$A$4292,MATCH(BC$4&amp;" "&amp;$N15,'Climate zones'!$I$2:$I$4292,0)),"")</f>
        <v>Gladstone</v>
      </c>
      <c r="BD15" s="165" t="str">
        <f>IFERROR(INDEX('Climate zones'!$A$2:$A$4292,MATCH(BD$4&amp;" "&amp;$N15,'Climate zones'!$I$2:$I$4292,0)),"")</f>
        <v>Kaikarangi</v>
      </c>
      <c r="BE15" s="165" t="str">
        <f>IFERROR(INDEX('Climate zones'!$A$2:$A$4292,MATCH(BE$4&amp;" "&amp;$N15,'Climate zones'!$I$2:$I$4292,0)),"")</f>
        <v>Hatfields Beach</v>
      </c>
      <c r="BF15" s="165" t="str">
        <f>IFERROR(INDEX('Climate zones'!$A$2:$A$4292,MATCH(BF$4&amp;" "&amp;$N15,'Climate zones'!$I$2:$I$4292,0)),"")</f>
        <v>Hannahs Bay</v>
      </c>
      <c r="BG15" s="165" t="str">
        <f>IFERROR(INDEX('Climate zones'!$A$2:$A$4292,MATCH(BG$4&amp;" "&amp;$N15,'Climate zones'!$I$2:$I$4292,0)),"")</f>
        <v>Karioi</v>
      </c>
      <c r="BH15" s="165" t="str">
        <f>IFERROR(INDEX('Climate zones'!$A$2:$A$4292,MATCH(BH$4&amp;" "&amp;$N15,'Climate zones'!$I$2:$I$4292,0)),"")</f>
        <v>Castle Hill Village</v>
      </c>
      <c r="BI15" s="165" t="str">
        <f>IFERROR(INDEX('Climate zones'!$A$2:$A$4292,MATCH(BI$4&amp;" "&amp;$N15,'Climate zones'!$I$2:$I$4292,0)),"")</f>
        <v>Kakaramea</v>
      </c>
      <c r="BJ15" s="165" t="str">
        <f>IFERROR(INDEX('Climate zones'!$A$2:$A$4292,MATCH(BJ$4&amp;" "&amp;$N15,'Climate zones'!$I$2:$I$4292,0)),"")</f>
        <v>Tapapa</v>
      </c>
      <c r="BK15" s="165" t="str">
        <f>IFERROR(INDEX('Climate zones'!$A$2:$A$4292,MATCH(BK$4&amp;" "&amp;$N15,'Climate zones'!$I$2:$I$4292,0)),"")</f>
        <v>Kahutara</v>
      </c>
      <c r="BL15" s="165" t="str">
        <f>IFERROR(INDEX('Climate zones'!$A$2:$A$4292,MATCH(BL$4&amp;" "&amp;$N15,'Climate zones'!$I$2:$I$4292,0)),"")</f>
        <v>Branxholme</v>
      </c>
      <c r="BM15" s="165" t="str">
        <f>IFERROR(INDEX('Climate zones'!$A$2:$A$4292,MATCH(BM$4&amp;" "&amp;$N15,'Climate zones'!$I$2:$I$4292,0)),"")</f>
        <v>Kohuratahi</v>
      </c>
      <c r="BN15" s="165" t="str">
        <f>IFERROR(INDEX('Climate zones'!$A$2:$A$4292,MATCH(BN$4&amp;" "&amp;$N15,'Climate zones'!$I$2:$I$4292,0)),"")</f>
        <v>Glengarry</v>
      </c>
      <c r="BO15" s="165" t="str">
        <f>IFERROR(INDEX('Climate zones'!$A$2:$A$4292,MATCH(BO$4&amp;" "&amp;$N15,'Climate zones'!$I$2:$I$4292,0)),"")</f>
        <v>Brooklyn</v>
      </c>
      <c r="BP15" s="165" t="str">
        <f>IFERROR(INDEX('Climate zones'!$A$2:$A$4292,MATCH(BP$4&amp;" "&amp;$N15,'Climate zones'!$I$2:$I$4292,0)),"")</f>
        <v>Kuratau Junction</v>
      </c>
      <c r="BQ15" s="165" t="str">
        <f>IFERROR(INDEX('Climate zones'!$A$2:$A$4292,MATCH(BQ$4&amp;" "&amp;$N15,'Climate zones'!$I$2:$I$4292,0)),"")</f>
        <v>Matua</v>
      </c>
      <c r="BR15" s="165" t="str">
        <f>IFERROR(INDEX('Climate zones'!$A$2:$A$4292,MATCH(BR$4&amp;" "&amp;$N15,'Climate zones'!$I$2:$I$4292,0)),"")</f>
        <v>Kaimarama</v>
      </c>
      <c r="BS15" s="165" t="str">
        <f>IFERROR(INDEX('Climate zones'!$A$2:$A$4292,MATCH(BS$4&amp;" "&amp;$N15,'Climate zones'!$I$2:$I$4292,0)),"")</f>
        <v>Claremont</v>
      </c>
      <c r="BT15" s="165" t="str">
        <f>IFERROR(INDEX('Climate zones'!$A$2:$A$4292,MATCH(BT$4&amp;" "&amp;$N15,'Climate zones'!$I$2:$I$4292,0)),"")</f>
        <v>Pinehaven</v>
      </c>
      <c r="BU15" s="165" t="str">
        <f>IFERROR(INDEX('Climate zones'!$A$2:$A$4292,MATCH(BU$4&amp;" "&amp;$N15,'Climate zones'!$I$2:$I$4292,0)),"")</f>
        <v>Horsham Downs</v>
      </c>
      <c r="BV15" s="165" t="str">
        <f>IFERROR(INDEX('Climate zones'!$A$2:$A$4292,MATCH(BV$4&amp;" "&amp;$N15,'Climate zones'!$I$2:$I$4292,0)),"")</f>
        <v>Eyrewell</v>
      </c>
      <c r="BW15" s="165" t="str">
        <f>IFERROR(INDEX('Climate zones'!$A$2:$A$4292,MATCH(BW$4&amp;" "&amp;$N15,'Climate zones'!$I$2:$I$4292,0)),"")</f>
        <v>Grays Corner</v>
      </c>
      <c r="BX15" s="165" t="str">
        <f>IFERROR(INDEX('Climate zones'!$A$2:$A$4292,MATCH(BX$4&amp;" "&amp;$N15,'Climate zones'!$I$2:$I$4292,0)),"")</f>
        <v>Kaniwhaniwha</v>
      </c>
      <c r="BY15" s="165" t="str">
        <f>IFERROR(INDEX('Climate zones'!$A$2:$A$4292,MATCH(BY$4&amp;" "&amp;$N15,'Climate zones'!$I$2:$I$4292,0)),"")</f>
        <v>Mohaka</v>
      </c>
      <c r="BZ15" s="165" t="str">
        <f>IFERROR(INDEX('Climate zones'!$A$2:$A$4292,MATCH(BZ$4&amp;" "&amp;$N15,'Climate zones'!$I$2:$I$4292,0)),"")</f>
        <v>Konini</v>
      </c>
      <c r="CA15" s="165" t="str">
        <f>IFERROR(INDEX('Climate zones'!$A$2:$A$4292,MATCH(CA$4&amp;" "&amp;$N15,'Climate zones'!$I$2:$I$4292,0)),"")</f>
        <v>Corriedale</v>
      </c>
      <c r="CB15" s="165" t="str">
        <f>IFERROR(INDEX('Climate zones'!$A$2:$A$4292,MATCH(CB$4&amp;" "&amp;$N15,'Climate zones'!$I$2:$I$4292,0)),"")</f>
        <v>Horokino</v>
      </c>
      <c r="CC15" s="165" t="str">
        <f>IFERROR(INDEX('Climate zones'!$A$2:$A$4292,MATCH(CC$4&amp;" "&amp;$N15,'Climate zones'!$I$2:$I$4292,0)),"")</f>
        <v>Kaitoke</v>
      </c>
      <c r="CD15" s="165" t="str">
        <f>IFERROR(INDEX('Climate zones'!$A$2:$A$4292,MATCH(CD$4&amp;" "&amp;$N15,'Climate zones'!$I$2:$I$4292,0)),"")</f>
        <v>Grenada Village</v>
      </c>
      <c r="CE15" s="165" t="str">
        <f>IFERROR(INDEX('Climate zones'!$A$2:$A$4292,MATCH(CE$4&amp;" "&amp;$N15,'Climate zones'!$I$2:$I$4292,0)),"")</f>
        <v>Lower Kaimai</v>
      </c>
      <c r="CF15" s="165" t="str">
        <f>IFERROR(INDEX('Climate zones'!$A$2:$A$4292,MATCH(CF$4&amp;" "&amp;$N15,'Climate zones'!$I$2:$I$4292,0)),"")</f>
        <v>Fergusons</v>
      </c>
      <c r="CG15" s="165" t="str">
        <f>IFERROR(INDEX('Climate zones'!$A$2:$A$4292,MATCH(CG$4&amp;" "&amp;$N15,'Climate zones'!$I$2:$I$4292,0)),"")</f>
        <v>Horomanga</v>
      </c>
      <c r="CH15" s="165" t="str">
        <f>IFERROR(INDEX('Climate zones'!$A$2:$A$4292,MATCH(CH$4&amp;" "&amp;$N15,'Climate zones'!$I$2:$I$4292,0)),"")</f>
        <v>Houto</v>
      </c>
    </row>
    <row r="16" spans="1:86">
      <c r="A16" s="156" t="s">
        <v>182</v>
      </c>
      <c r="B16" s="156" t="s">
        <v>92</v>
      </c>
      <c r="C16" s="156" t="s">
        <v>93</v>
      </c>
      <c r="D16" s="156" t="s">
        <v>94</v>
      </c>
      <c r="E16" s="157">
        <v>-43.84</v>
      </c>
      <c r="F16" s="157">
        <v>171.84</v>
      </c>
      <c r="G16" s="156" t="str">
        <f t="shared" si="0"/>
        <v>Ashburton District CC</v>
      </c>
      <c r="H16" s="156">
        <f t="shared" si="1"/>
        <v>15</v>
      </c>
      <c r="I16" s="156" t="str">
        <f t="shared" si="2"/>
        <v>Ashburton District 15</v>
      </c>
      <c r="K16" s="156" t="s">
        <v>112</v>
      </c>
      <c r="N16" s="162">
        <f t="shared" si="3"/>
        <v>12</v>
      </c>
      <c r="O16" s="163" t="str">
        <f>IFERROR(INDEX('Climate zones'!$A$2:$A$4292,MATCH(O$4&amp;" "&amp;$N16,'Climate zones'!$I$2:$I$4292,0)),"")</f>
        <v>Chertsey</v>
      </c>
      <c r="P16" s="163" t="str">
        <f>IFERROR(INDEX('Climate zones'!$A$2:$A$4292,MATCH(P$4&amp;" "&amp;$N16,'Climate zones'!$I$2:$I$4292,0)),"")</f>
        <v>Epsom</v>
      </c>
      <c r="Q16" s="163" t="str">
        <f>IFERROR(INDEX('Climate zones'!$A$2:$A$4292,MATCH(Q$4&amp;" "&amp;$N16,'Climate zones'!$I$2:$I$4292,0)),"")</f>
        <v>Carters Beach</v>
      </c>
      <c r="R16" s="163" t="str">
        <f>IFERROR(INDEX('Climate zones'!$A$2:$A$4292,MATCH(R$4&amp;" "&amp;$N16,'Climate zones'!$I$2:$I$4292,0)),"")</f>
        <v>Waingawa</v>
      </c>
      <c r="S16" s="163" t="str">
        <f>IFERROR(INDEX('Climate zones'!$A$2:$A$4292,MATCH(S$4&amp;" "&amp;$N16,'Climate zones'!$I$2:$I$4292,0)),"")</f>
        <v>Mangaorapa</v>
      </c>
      <c r="T16" s="163" t="str">
        <f>IFERROR(INDEX('Climate zones'!$A$2:$A$4292,MATCH(T$4&amp;" "&amp;$N16,'Climate zones'!$I$2:$I$4292,0)),"")</f>
        <v>Chatto Creek</v>
      </c>
      <c r="U16" s="163" t="str">
        <f>IFERROR(INDEX('Climate zones'!$A$2:$A$4292,MATCH(U$4&amp;" "&amp;$N16,'Climate zones'!$I$2:$I$4292,0)),"")</f>
        <v>Bexley</v>
      </c>
      <c r="V16" s="163" t="str">
        <f>IFERROR(INDEX('Climate zones'!$A$2:$A$4292,MATCH(V$4&amp;" "&amp;$N16,'Climate zones'!$I$2:$I$4292,0)),"")</f>
        <v>Bowlers Creek</v>
      </c>
      <c r="W16" s="163" t="str">
        <f>IFERROR(INDEX('Climate zones'!$A$2:$A$4292,MATCH(W$4&amp;" "&amp;$N16,'Climate zones'!$I$2:$I$4292,0)),"")</f>
        <v>Brockville</v>
      </c>
      <c r="X16" s="163" t="str">
        <f>IFERROR(INDEX('Climate zones'!$A$2:$A$4292,MATCH(X$4&amp;" "&amp;$N16,'Climate zones'!$I$2:$I$4292,0)),"")</f>
        <v>Cape Reinga</v>
      </c>
      <c r="Y16" s="163" t="str">
        <f>IFERROR(INDEX('Climate zones'!$A$2:$A$4292,MATCH(Y$4&amp;" "&amp;$N16,'Climate zones'!$I$2:$I$4292,0)),"")</f>
        <v>Glenbrook Beach</v>
      </c>
      <c r="Z16" s="163" t="str">
        <f>IFERROR(INDEX('Climate zones'!$A$2:$A$4292,MATCH(Z$4&amp;" "&amp;$N16,'Climate zones'!$I$2:$I$4292,0)),"")</f>
        <v>Hikuwai</v>
      </c>
      <c r="AA16" s="163" t="str">
        <f>IFERROR(INDEX('Climate zones'!$A$2:$A$4292,MATCH(AA$4&amp;" "&amp;$N16,'Climate zones'!$I$2:$I$4292,0)),"")</f>
        <v>Greenvale</v>
      </c>
      <c r="AB16" s="163" t="str">
        <f>IFERROR(INDEX('Climate zones'!$A$2:$A$4292,MATCH(AB$4&amp;" "&amp;$N16,'Climate zones'!$I$2:$I$4292,0)),"")</f>
        <v>Craigieburn</v>
      </c>
      <c r="AC16" s="163" t="str">
        <f>IFERROR(INDEX('Climate zones'!$A$2:$A$4292,MATCH(AC$4&amp;" "&amp;$N16,'Climate zones'!$I$2:$I$4292,0)),"")</f>
        <v/>
      </c>
      <c r="AD16" s="163" t="str">
        <f>IFERROR(INDEX('Climate zones'!$A$2:$A$4292,MATCH(AD$4&amp;" "&amp;$N16,'Climate zones'!$I$2:$I$4292,0)),"")</f>
        <v>Havelock North</v>
      </c>
      <c r="AE16" s="163" t="str">
        <f>IFERROR(INDEX('Climate zones'!$A$2:$A$4292,MATCH(AE$4&amp;" "&amp;$N16,'Climate zones'!$I$2:$I$4292,0)),"")</f>
        <v>Mackaytown</v>
      </c>
      <c r="AF16" s="163" t="str">
        <f>IFERROR(INDEX('Climate zones'!$A$2:$A$4292,MATCH(AF$4&amp;" "&amp;$N16,'Climate zones'!$I$2:$I$4292,0)),"")</f>
        <v>Manakau</v>
      </c>
      <c r="AG16" s="163" t="str">
        <f>IFERROR(INDEX('Climate zones'!$A$2:$A$4292,MATCH(AG$4&amp;" "&amp;$N16,'Climate zones'!$I$2:$I$4292,0)),"")</f>
        <v>Culverden</v>
      </c>
      <c r="AH16" s="163" t="str">
        <f>IFERROR(INDEX('Climate zones'!$A$2:$A$4292,MATCH(AH$4&amp;" "&amp;$N16,'Climate zones'!$I$2:$I$4292,0)),"")</f>
        <v>Greenpoint</v>
      </c>
      <c r="AI16" s="163" t="str">
        <f>IFERROR(INDEX('Climate zones'!$A$2:$A$4292,MATCH(AI$4&amp;" "&amp;$N16,'Climate zones'!$I$2:$I$4292,0)),"")</f>
        <v/>
      </c>
      <c r="AJ16" s="163" t="str">
        <f>IFERROR(INDEX('Climate zones'!$A$2:$A$4292,MATCH(AJ$4&amp;" "&amp;$N16,'Climate zones'!$I$2:$I$4292,0)),"")</f>
        <v>Brynderwyn</v>
      </c>
      <c r="AK16" s="163" t="str">
        <f>IFERROR(INDEX('Climate zones'!$A$2:$A$4292,MATCH(AK$4&amp;" "&amp;$N16,'Climate zones'!$I$2:$I$4292,0)),"")</f>
        <v/>
      </c>
      <c r="AL16" s="163" t="str">
        <f>IFERROR(INDEX('Climate zones'!$A$2:$A$4292,MATCH(AL$4&amp;" "&amp;$N16,'Climate zones'!$I$2:$I$4292,0)),"")</f>
        <v/>
      </c>
      <c r="AM16" s="163" t="str">
        <f>IFERROR(INDEX('Climate zones'!$A$2:$A$4292,MATCH(AM$4&amp;" "&amp;$N16,'Climate zones'!$I$2:$I$4292,0)),"")</f>
        <v>Harbour View</v>
      </c>
      <c r="AN16" s="163" t="str">
        <f>IFERROR(INDEX('Climate zones'!$A$2:$A$4292,MATCH(AN$4&amp;" "&amp;$N16,'Climate zones'!$I$2:$I$4292,0)),"")</f>
        <v>Domain Corner</v>
      </c>
      <c r="AO16" s="163" t="str">
        <f>IFERROR(INDEX('Climate zones'!$A$2:$A$4292,MATCH(AO$4&amp;" "&amp;$N16,'Climate zones'!$I$2:$I$4292,0)),"")</f>
        <v>Cloverlea</v>
      </c>
      <c r="AP16" s="163" t="str">
        <f>IFERROR(INDEX('Climate zones'!$A$2:$A$4292,MATCH(AP$4&amp;" "&amp;$N16,'Climate zones'!$I$2:$I$4292,0)),"")</f>
        <v>Favona</v>
      </c>
      <c r="AQ16" s="163" t="str">
        <f>IFERROR(INDEX('Climate zones'!$A$2:$A$4292,MATCH(AQ$4&amp;" "&amp;$N16,'Climate zones'!$I$2:$I$4292,0)),"")</f>
        <v>Dip Flat</v>
      </c>
      <c r="AR16" s="163" t="str">
        <f>IFERROR(INDEX('Climate zones'!$A$2:$A$4292,MATCH(AR$4&amp;" "&amp;$N16,'Climate zones'!$I$2:$I$4292,0)),"")</f>
        <v>Kopuaranga</v>
      </c>
      <c r="AS16" s="163" t="str">
        <f>IFERROR(INDEX('Climate zones'!$A$2:$A$4292,MATCH(AS$4&amp;" "&amp;$N16,'Climate zones'!$I$2:$I$4292,0)),"")</f>
        <v>Mangateparu</v>
      </c>
      <c r="AT16" s="163" t="str">
        <f>IFERROR(INDEX('Climate zones'!$A$2:$A$4292,MATCH(AT$4&amp;" "&amp;$N16,'Climate zones'!$I$2:$I$4292,0)),"")</f>
        <v>Napier South</v>
      </c>
      <c r="AU16" s="163" t="str">
        <f>IFERROR(INDEX('Climate zones'!$A$2:$A$4292,MATCH(AU$4&amp;" "&amp;$N16,'Climate zones'!$I$2:$I$4292,0)),"")</f>
        <v>NELSON</v>
      </c>
      <c r="AV16" s="163" t="str">
        <f>IFERROR(INDEX('Climate zones'!$A$2:$A$4292,MATCH(AV$4&amp;" "&amp;$N16,'Climate zones'!$I$2:$I$4292,0)),"")</f>
        <v>Hillsborough</v>
      </c>
      <c r="AW16" s="163" t="str">
        <f>IFERROR(INDEX('Climate zones'!$A$2:$A$4292,MATCH(AW$4&amp;" "&amp;$N16,'Climate zones'!$I$2:$I$4292,0)),"")</f>
        <v>Devonport</v>
      </c>
      <c r="AX16" s="163" t="str">
        <f>IFERROR(INDEX('Climate zones'!$A$2:$A$4292,MATCH(AX$4&amp;" "&amp;$N16,'Climate zones'!$I$2:$I$4292,0)),"")</f>
        <v>Ohiwa</v>
      </c>
      <c r="AY16" s="163" t="str">
        <f>IFERROR(INDEX('Climate zones'!$A$2:$A$4292,MATCH(AY$4&amp;" "&amp;$N16,'Climate zones'!$I$2:$I$4292,0)),"")</f>
        <v>Mangaorongo</v>
      </c>
      <c r="AZ16" s="163" t="str">
        <f>IFERROR(INDEX('Climate zones'!$A$2:$A$4292,MATCH(AZ$4&amp;" "&amp;$N16,'Climate zones'!$I$2:$I$4292,0)),"")</f>
        <v>Terrace End</v>
      </c>
      <c r="BA16" s="163" t="str">
        <f>IFERROR(INDEX('Climate zones'!$A$2:$A$4292,MATCH(BA$4&amp;" "&amp;$N16,'Climate zones'!$I$2:$I$4292,0)),"")</f>
        <v/>
      </c>
      <c r="BB16" s="163" t="str">
        <f>IFERROR(INDEX('Climate zones'!$A$2:$A$4292,MATCH(BB$4&amp;" "&amp;$N16,'Climate zones'!$I$2:$I$4292,0)),"")</f>
        <v>Pauatahanui</v>
      </c>
      <c r="BC16" s="163" t="str">
        <f>IFERROR(INDEX('Climate zones'!$A$2:$A$4292,MATCH(BC$4&amp;" "&amp;$N16,'Climate zones'!$I$2:$I$4292,0)),"")</f>
        <v>Glendhu Bay</v>
      </c>
      <c r="BD16" s="163" t="str">
        <f>IFERROR(INDEX('Climate zones'!$A$2:$A$4292,MATCH(BD$4&amp;" "&amp;$N16,'Climate zones'!$I$2:$I$4292,0)),"")</f>
        <v>Kauangaroa</v>
      </c>
      <c r="BE16" s="163" t="str">
        <f>IFERROR(INDEX('Climate zones'!$A$2:$A$4292,MATCH(BE$4&amp;" "&amp;$N16,'Climate zones'!$I$2:$I$4292,0)),"")</f>
        <v>Helensville</v>
      </c>
      <c r="BF16" s="163" t="str">
        <f>IFERROR(INDEX('Climate zones'!$A$2:$A$4292,MATCH(BF$4&amp;" "&amp;$N16,'Climate zones'!$I$2:$I$4292,0)),"")</f>
        <v>Hauparu</v>
      </c>
      <c r="BG16" s="163" t="str">
        <f>IFERROR(INDEX('Climate zones'!$A$2:$A$4292,MATCH(BG$4&amp;" "&amp;$N16,'Climate zones'!$I$2:$I$4292,0)),"")</f>
        <v>Kawautahi</v>
      </c>
      <c r="BH16" s="163" t="str">
        <f>IFERROR(INDEX('Climate zones'!$A$2:$A$4292,MATCH(BH$4&amp;" "&amp;$N16,'Climate zones'!$I$2:$I$4292,0)),"")</f>
        <v>Charing Cross</v>
      </c>
      <c r="BI16" s="163" t="str">
        <f>IFERROR(INDEX('Climate zones'!$A$2:$A$4292,MATCH(BI$4&amp;" "&amp;$N16,'Climate zones'!$I$2:$I$4292,0)),"")</f>
        <v>Kaponga</v>
      </c>
      <c r="BJ16" s="163" t="str">
        <f>IFERROR(INDEX('Climate zones'!$A$2:$A$4292,MATCH(BJ$4&amp;" "&amp;$N16,'Climate zones'!$I$2:$I$4292,0)),"")</f>
        <v>Te Whetu</v>
      </c>
      <c r="BK16" s="163" t="str">
        <f>IFERROR(INDEX('Climate zones'!$A$2:$A$4292,MATCH(BK$4&amp;" "&amp;$N16,'Climate zones'!$I$2:$I$4292,0)),"")</f>
        <v>Kaiwaiwai</v>
      </c>
      <c r="BL16" s="163" t="str">
        <f>IFERROR(INDEX('Climate zones'!$A$2:$A$4292,MATCH(BL$4&amp;" "&amp;$N16,'Climate zones'!$I$2:$I$4292,0)),"")</f>
        <v>Browns</v>
      </c>
      <c r="BM16" s="163" t="str">
        <f>IFERROR(INDEX('Climate zones'!$A$2:$A$4292,MATCH(BM$4&amp;" "&amp;$N16,'Climate zones'!$I$2:$I$4292,0)),"")</f>
        <v>Kupe</v>
      </c>
      <c r="BN16" s="163" t="str">
        <f>IFERROR(INDEX('Climate zones'!$A$2:$A$4292,MATCH(BN$4&amp;" "&amp;$N16,'Climate zones'!$I$2:$I$4292,0)),"")</f>
        <v>Hamua</v>
      </c>
      <c r="BO16" s="163" t="str">
        <f>IFERROR(INDEX('Climate zones'!$A$2:$A$4292,MATCH(BO$4&amp;" "&amp;$N16,'Climate zones'!$I$2:$I$4292,0)),"")</f>
        <v>Burnbrae</v>
      </c>
      <c r="BP16" s="163" t="str">
        <f>IFERROR(INDEX('Climate zones'!$A$2:$A$4292,MATCH(BP$4&amp;" "&amp;$N16,'Climate zones'!$I$2:$I$4292,0)),"")</f>
        <v>Mangahouhou</v>
      </c>
      <c r="BQ16" s="163" t="str">
        <f>IFERROR(INDEX('Climate zones'!$A$2:$A$4292,MATCH(BQ$4&amp;" "&amp;$N16,'Climate zones'!$I$2:$I$4292,0)),"")</f>
        <v>Maungatapu</v>
      </c>
      <c r="BR16" s="163" t="str">
        <f>IFERROR(INDEX('Climate zones'!$A$2:$A$4292,MATCH(BR$4&amp;" "&amp;$N16,'Climate zones'!$I$2:$I$4292,0)),"")</f>
        <v>Kaitoke</v>
      </c>
      <c r="BS16" s="163" t="str">
        <f>IFERROR(INDEX('Climate zones'!$A$2:$A$4292,MATCH(BS$4&amp;" "&amp;$N16,'Climate zones'!$I$2:$I$4292,0)),"")</f>
        <v>Coopers Creek</v>
      </c>
      <c r="BT16" s="163" t="str">
        <f>IFERROR(INDEX('Climate zones'!$A$2:$A$4292,MATCH(BT$4&amp;" "&amp;$N16,'Climate zones'!$I$2:$I$4292,0)),"")</f>
        <v>Riverstone Terraces</v>
      </c>
      <c r="BU16" s="163" t="str">
        <f>IFERROR(INDEX('Climate zones'!$A$2:$A$4292,MATCH(BU$4&amp;" "&amp;$N16,'Climate zones'!$I$2:$I$4292,0)),"")</f>
        <v>Huntly</v>
      </c>
      <c r="BV16" s="163" t="str">
        <f>IFERROR(INDEX('Climate zones'!$A$2:$A$4292,MATCH(BV$4&amp;" "&amp;$N16,'Climate zones'!$I$2:$I$4292,0)),"")</f>
        <v>Fernside</v>
      </c>
      <c r="BW16" s="163" t="str">
        <f>IFERROR(INDEX('Climate zones'!$A$2:$A$4292,MATCH(BW$4&amp;" "&amp;$N16,'Climate zones'!$I$2:$I$4292,0)),"")</f>
        <v>Green Hills</v>
      </c>
      <c r="BX16" s="163" t="str">
        <f>IFERROR(INDEX('Climate zones'!$A$2:$A$4292,MATCH(BX$4&amp;" "&amp;$N16,'Climate zones'!$I$2:$I$4292,0)),"")</f>
        <v>Karamu</v>
      </c>
      <c r="BY16" s="163" t="str">
        <f>IFERROR(INDEX('Climate zones'!$A$2:$A$4292,MATCH(BY$4&amp;" "&amp;$N16,'Climate zones'!$I$2:$I$4292,0)),"")</f>
        <v>Morere</v>
      </c>
      <c r="BZ16" s="163" t="str">
        <f>IFERROR(INDEX('Climate zones'!$A$2:$A$4292,MATCH(BZ$4&amp;" "&amp;$N16,'Climate zones'!$I$2:$I$4292,0)),"")</f>
        <v>Laingholm</v>
      </c>
      <c r="CA16" s="163" t="str">
        <f>IFERROR(INDEX('Climate zones'!$A$2:$A$4292,MATCH(CA$4&amp;" "&amp;$N16,'Climate zones'!$I$2:$I$4292,0)),"")</f>
        <v>Danseys Pass</v>
      </c>
      <c r="CB16" s="163" t="str">
        <f>IFERROR(INDEX('Climate zones'!$A$2:$A$4292,MATCH(CB$4&amp;" "&amp;$N16,'Climate zones'!$I$2:$I$4292,0)),"")</f>
        <v>Kinohaku</v>
      </c>
      <c r="CC16" s="163" t="str">
        <f>IFERROR(INDEX('Climate zones'!$A$2:$A$4292,MATCH(CC$4&amp;" "&amp;$N16,'Climate zones'!$I$2:$I$4292,0)),"")</f>
        <v>Kaiwhaiki</v>
      </c>
      <c r="CD16" s="163" t="str">
        <f>IFERROR(INDEX('Climate zones'!$A$2:$A$4292,MATCH(CD$4&amp;" "&amp;$N16,'Climate zones'!$I$2:$I$4292,0)),"")</f>
        <v>Happy Valley</v>
      </c>
      <c r="CE16" s="163" t="str">
        <f>IFERROR(INDEX('Climate zones'!$A$2:$A$4292,MATCH(CE$4&amp;" "&amp;$N16,'Climate zones'!$I$2:$I$4292,0)),"")</f>
        <v>Mangatoi</v>
      </c>
      <c r="CF16" s="163" t="str">
        <f>IFERROR(INDEX('Climate zones'!$A$2:$A$4292,MATCH(CF$4&amp;" "&amp;$N16,'Climate zones'!$I$2:$I$4292,0)),"")</f>
        <v>Fox Glacier</v>
      </c>
      <c r="CG16" s="163" t="str">
        <f>IFERROR(INDEX('Climate zones'!$A$2:$A$4292,MATCH(CG$4&amp;" "&amp;$N16,'Climate zones'!$I$2:$I$4292,0)),"")</f>
        <v>Kiorenui Village</v>
      </c>
      <c r="CH16" s="163" t="str">
        <f>IFERROR(INDEX('Climate zones'!$A$2:$A$4292,MATCH(CH$4&amp;" "&amp;$N16,'Climate zones'!$I$2:$I$4292,0)),"")</f>
        <v>Hukerenui</v>
      </c>
    </row>
    <row r="17" spans="1:86">
      <c r="A17" s="156" t="s">
        <v>183</v>
      </c>
      <c r="B17" s="156" t="s">
        <v>92</v>
      </c>
      <c r="C17" s="156" t="s">
        <v>93</v>
      </c>
      <c r="D17" s="156" t="s">
        <v>94</v>
      </c>
      <c r="E17" s="157">
        <v>-44.04</v>
      </c>
      <c r="F17" s="157">
        <v>171.41</v>
      </c>
      <c r="G17" s="156" t="str">
        <f t="shared" si="0"/>
        <v>Ashburton District CC</v>
      </c>
      <c r="H17" s="156">
        <f t="shared" si="1"/>
        <v>16</v>
      </c>
      <c r="I17" s="156" t="str">
        <f t="shared" si="2"/>
        <v>Ashburton District 16</v>
      </c>
      <c r="K17" s="156" t="s">
        <v>113</v>
      </c>
      <c r="N17" s="164">
        <f t="shared" si="3"/>
        <v>13</v>
      </c>
      <c r="O17" s="165" t="str">
        <f>IFERROR(INDEX('Climate zones'!$A$2:$A$4292,MATCH(O$4&amp;" "&amp;$N17,'Climate zones'!$I$2:$I$4292,0)),"")</f>
        <v>Coldstream</v>
      </c>
      <c r="P17" s="165" t="str">
        <f>IFERROR(INDEX('Climate zones'!$A$2:$A$4292,MATCH(P$4&amp;" "&amp;$N17,'Climate zones'!$I$2:$I$4292,0)),"")</f>
        <v>Freemans Bay</v>
      </c>
      <c r="Q17" s="165" t="str">
        <f>IFERROR(INDEX('Climate zones'!$A$2:$A$4292,MATCH(Q$4&amp;" "&amp;$N17,'Climate zones'!$I$2:$I$4292,0)),"")</f>
        <v>Corbyvale</v>
      </c>
      <c r="R17" s="165" t="str">
        <f>IFERROR(INDEX('Climate zones'!$A$2:$A$4292,MATCH(R$4&amp;" "&amp;$N17,'Climate zones'!$I$2:$I$4292,0)),"")</f>
        <v/>
      </c>
      <c r="S17" s="165" t="str">
        <f>IFERROR(INDEX('Climate zones'!$A$2:$A$4292,MATCH(S$4&amp;" "&amp;$N17,'Climate zones'!$I$2:$I$4292,0)),"")</f>
        <v>Omakere</v>
      </c>
      <c r="T17" s="165" t="str">
        <f>IFERROR(INDEX('Climate zones'!$A$2:$A$4292,MATCH(T$4&amp;" "&amp;$N17,'Climate zones'!$I$2:$I$4292,0)),"")</f>
        <v>Clyde</v>
      </c>
      <c r="U17" s="165" t="str">
        <f>IFERROR(INDEX('Climate zones'!$A$2:$A$4292,MATCH(U$4&amp;" "&amp;$N17,'Climate zones'!$I$2:$I$4292,0)),"")</f>
        <v>Birdlings Flat</v>
      </c>
      <c r="V17" s="165" t="str">
        <f>IFERROR(INDEX('Climate zones'!$A$2:$A$4292,MATCH(V$4&amp;" "&amp;$N17,'Climate zones'!$I$2:$I$4292,0)),"")</f>
        <v>Bungtown</v>
      </c>
      <c r="W17" s="165" t="str">
        <f>IFERROR(INDEX('Climate zones'!$A$2:$A$4292,MATCH(W$4&amp;" "&amp;$N17,'Climate zones'!$I$2:$I$4292,0)),"")</f>
        <v>Bucklands Crossing</v>
      </c>
      <c r="X17" s="165" t="str">
        <f>IFERROR(INDEX('Climate zones'!$A$2:$A$4292,MATCH(X$4&amp;" "&amp;$N17,'Climate zones'!$I$2:$I$4292,0)),"")</f>
        <v>Coopers Beach</v>
      </c>
      <c r="Y17" s="165" t="str">
        <f>IFERROR(INDEX('Climate zones'!$A$2:$A$4292,MATCH(Y$4&amp;" "&amp;$N17,'Climate zones'!$I$2:$I$4292,0)),"")</f>
        <v>Grahams Beach</v>
      </c>
      <c r="Z17" s="165" t="str">
        <f>IFERROR(INDEX('Climate zones'!$A$2:$A$4292,MATCH(Z$4&amp;" "&amp;$N17,'Climate zones'!$I$2:$I$4292,0)),"")</f>
        <v>Hiruharama</v>
      </c>
      <c r="AA17" s="165" t="str">
        <f>IFERROR(INDEX('Climate zones'!$A$2:$A$4292,MATCH(AA$4&amp;" "&amp;$N17,'Climate zones'!$I$2:$I$4292,0)),"")</f>
        <v>Kaiwera</v>
      </c>
      <c r="AB17" s="165" t="str">
        <f>IFERROR(INDEX('Climate zones'!$A$2:$A$4292,MATCH(AB$4&amp;" "&amp;$N17,'Climate zones'!$I$2:$I$4292,0)),"")</f>
        <v>Dobson</v>
      </c>
      <c r="AC17" s="165" t="str">
        <f>IFERROR(INDEX('Climate zones'!$A$2:$A$4292,MATCH(AC$4&amp;" "&amp;$N17,'Climate zones'!$I$2:$I$4292,0)),"")</f>
        <v/>
      </c>
      <c r="AD17" s="165" t="str">
        <f>IFERROR(INDEX('Climate zones'!$A$2:$A$4292,MATCH(AD$4&amp;" "&amp;$N17,'Climate zones'!$I$2:$I$4292,0)),"")</f>
        <v>Kahika</v>
      </c>
      <c r="AE17" s="165" t="str">
        <f>IFERROR(INDEX('Climate zones'!$A$2:$A$4292,MATCH(AE$4&amp;" "&amp;$N17,'Climate zones'!$I$2:$I$4292,0)),"")</f>
        <v>Mangatarata</v>
      </c>
      <c r="AF17" s="165" t="str">
        <f>IFERROR(INDEX('Climate zones'!$A$2:$A$4292,MATCH(AF$4&amp;" "&amp;$N17,'Climate zones'!$I$2:$I$4292,0)),"")</f>
        <v>Mangaore</v>
      </c>
      <c r="AG17" s="165" t="str">
        <f>IFERROR(INDEX('Climate zones'!$A$2:$A$4292,MATCH(AG$4&amp;" "&amp;$N17,'Climate zones'!$I$2:$I$4292,0)),"")</f>
        <v>Domett</v>
      </c>
      <c r="AH17" s="165" t="str">
        <f>IFERROR(INDEX('Climate zones'!$A$2:$A$4292,MATCH(AH$4&amp;" "&amp;$N17,'Climate zones'!$I$2:$I$4292,0)),"")</f>
        <v>Hawthorndale</v>
      </c>
      <c r="AI17" s="165" t="str">
        <f>IFERROR(INDEX('Climate zones'!$A$2:$A$4292,MATCH(AI$4&amp;" "&amp;$N17,'Climate zones'!$I$2:$I$4292,0)),"")</f>
        <v/>
      </c>
      <c r="AJ17" s="165" t="str">
        <f>IFERROR(INDEX('Climate zones'!$A$2:$A$4292,MATCH(AJ$4&amp;" "&amp;$N17,'Climate zones'!$I$2:$I$4292,0)),"")</f>
        <v>Dargaville</v>
      </c>
      <c r="AK17" s="165" t="str">
        <f>IFERROR(INDEX('Climate zones'!$A$2:$A$4292,MATCH(AK$4&amp;" "&amp;$N17,'Climate zones'!$I$2:$I$4292,0)),"")</f>
        <v/>
      </c>
      <c r="AL17" s="165" t="str">
        <f>IFERROR(INDEX('Climate zones'!$A$2:$A$4292,MATCH(AL$4&amp;" "&amp;$N17,'Climate zones'!$I$2:$I$4292,0)),"")</f>
        <v/>
      </c>
      <c r="AM17" s="165" t="str">
        <f>IFERROR(INDEX('Climate zones'!$A$2:$A$4292,MATCH(AM$4&amp;" "&amp;$N17,'Climate zones'!$I$2:$I$4292,0)),"")</f>
        <v>Haywards</v>
      </c>
      <c r="AN17" s="165" t="str">
        <f>IFERROR(INDEX('Climate zones'!$A$2:$A$4292,MATCH(AN$4&amp;" "&amp;$N17,'Climate zones'!$I$2:$I$4292,0)),"")</f>
        <v>Eversley</v>
      </c>
      <c r="AO17" s="165" t="str">
        <f>IFERROR(INDEX('Climate zones'!$A$2:$A$4292,MATCH(AO$4&amp;" "&amp;$N17,'Climate zones'!$I$2:$I$4292,0)),"")</f>
        <v>Clydesdale</v>
      </c>
      <c r="AP17" s="165" t="str">
        <f>IFERROR(INDEX('Climate zones'!$A$2:$A$4292,MATCH(AP$4&amp;" "&amp;$N17,'Climate zones'!$I$2:$I$4292,0)),"")</f>
        <v>Flat Bush</v>
      </c>
      <c r="AQ17" s="165" t="str">
        <f>IFERROR(INDEX('Climate zones'!$A$2:$A$4292,MATCH(AQ$4&amp;" "&amp;$N17,'Climate zones'!$I$2:$I$4292,0)),"")</f>
        <v>Duncan Bay</v>
      </c>
      <c r="AR17" s="165" t="str">
        <f>IFERROR(INDEX('Climate zones'!$A$2:$A$4292,MATCH(AR$4&amp;" "&amp;$N17,'Climate zones'!$I$2:$I$4292,0)),"")</f>
        <v>Langdale</v>
      </c>
      <c r="AS17" s="165" t="str">
        <f>IFERROR(INDEX('Climate zones'!$A$2:$A$4292,MATCH(AS$4&amp;" "&amp;$N17,'Climate zones'!$I$2:$I$4292,0)),"")</f>
        <v>Matai</v>
      </c>
      <c r="AT17" s="165" t="str">
        <f>IFERROR(INDEX('Climate zones'!$A$2:$A$4292,MATCH(AT$4&amp;" "&amp;$N17,'Climate zones'!$I$2:$I$4292,0)),"")</f>
        <v>Onekawa</v>
      </c>
      <c r="AU17" s="165" t="str">
        <f>IFERROR(INDEX('Climate zones'!$A$2:$A$4292,MATCH(AU$4&amp;" "&amp;$N17,'Climate zones'!$I$2:$I$4292,0)),"")</f>
        <v>Nelson East</v>
      </c>
      <c r="AV17" s="165" t="str">
        <f>IFERROR(INDEX('Climate zones'!$A$2:$A$4292,MATCH(AV$4&amp;" "&amp;$N17,'Climate zones'!$I$2:$I$4292,0)),"")</f>
        <v>Huirangi</v>
      </c>
      <c r="AW17" s="165" t="str">
        <f>IFERROR(INDEX('Climate zones'!$A$2:$A$4292,MATCH(AW$4&amp;" "&amp;$N17,'Climate zones'!$I$2:$I$4292,0)),"")</f>
        <v>Forrest Hill</v>
      </c>
      <c r="AX17" s="165" t="str">
        <f>IFERROR(INDEX('Climate zones'!$A$2:$A$4292,MATCH(AX$4&amp;" "&amp;$N17,'Climate zones'!$I$2:$I$4292,0)),"")</f>
        <v>Okiore</v>
      </c>
      <c r="AY17" s="165" t="str">
        <f>IFERROR(INDEX('Climate zones'!$A$2:$A$4292,MATCH(AY$4&amp;" "&amp;$N17,'Climate zones'!$I$2:$I$4292,0)),"")</f>
        <v>Mangati</v>
      </c>
      <c r="AZ17" s="165" t="str">
        <f>IFERROR(INDEX('Climate zones'!$A$2:$A$4292,MATCH(AZ$4&amp;" "&amp;$N17,'Climate zones'!$I$2:$I$4292,0)),"")</f>
        <v>Turitea</v>
      </c>
      <c r="BA17" s="165" t="str">
        <f>IFERROR(INDEX('Climate zones'!$A$2:$A$4292,MATCH(BA$4&amp;" "&amp;$N17,'Climate zones'!$I$2:$I$4292,0)),"")</f>
        <v/>
      </c>
      <c r="BB17" s="165" t="str">
        <f>IFERROR(INDEX('Climate zones'!$A$2:$A$4292,MATCH(BB$4&amp;" "&amp;$N17,'Climate zones'!$I$2:$I$4292,0)),"")</f>
        <v>PORIRUA</v>
      </c>
      <c r="BC17" s="165" t="str">
        <f>IFERROR(INDEX('Climate zones'!$A$2:$A$4292,MATCH(BC$4&amp;" "&amp;$N17,'Climate zones'!$I$2:$I$4292,0)),"")</f>
        <v>Glenorchy</v>
      </c>
      <c r="BD17" s="165" t="str">
        <f>IFERROR(INDEX('Climate zones'!$A$2:$A$4292,MATCH(BD$4&amp;" "&amp;$N17,'Climate zones'!$I$2:$I$4292,0)),"")</f>
        <v>Koeke Junction</v>
      </c>
      <c r="BE17" s="165" t="str">
        <f>IFERROR(INDEX('Climate zones'!$A$2:$A$4292,MATCH(BE$4&amp;" "&amp;$N17,'Climate zones'!$I$2:$I$4292,0)),"")</f>
        <v>Hepburn Creek</v>
      </c>
      <c r="BF17" s="165" t="str">
        <f>IFERROR(INDEX('Climate zones'!$A$2:$A$4292,MATCH(BF$4&amp;" "&amp;$N17,'Climate zones'!$I$2:$I$4292,0)),"")</f>
        <v>Hillcrest</v>
      </c>
      <c r="BG17" s="165" t="str">
        <f>IFERROR(INDEX('Climate zones'!$A$2:$A$4292,MATCH(BG$4&amp;" "&amp;$N17,'Climate zones'!$I$2:$I$4292,0)),"")</f>
        <v>Ketetahi</v>
      </c>
      <c r="BH17" s="165" t="str">
        <f>IFERROR(INDEX('Climate zones'!$A$2:$A$4292,MATCH(BH$4&amp;" "&amp;$N17,'Climate zones'!$I$2:$I$4292,0)),"")</f>
        <v>Coalgate</v>
      </c>
      <c r="BI17" s="165" t="str">
        <f>IFERROR(INDEX('Climate zones'!$A$2:$A$4292,MATCH(BI$4&amp;" "&amp;$N17,'Climate zones'!$I$2:$I$4292,0)),"")</f>
        <v>Kapuni</v>
      </c>
      <c r="BJ17" s="165" t="str">
        <f>IFERROR(INDEX('Climate zones'!$A$2:$A$4292,MATCH(BJ$4&amp;" "&amp;$N17,'Climate zones'!$I$2:$I$4292,0)),"")</f>
        <v>Tirau</v>
      </c>
      <c r="BK17" s="165" t="str">
        <f>IFERROR(INDEX('Climate zones'!$A$2:$A$4292,MATCH(BK$4&amp;" "&amp;$N17,'Climate zones'!$I$2:$I$4292,0)),"")</f>
        <v>Kohunui Maori Settlement</v>
      </c>
      <c r="BL17" s="165" t="str">
        <f>IFERROR(INDEX('Climate zones'!$A$2:$A$4292,MATCH(BL$4&amp;" "&amp;$N17,'Climate zones'!$I$2:$I$4292,0)),"")</f>
        <v>Brydone</v>
      </c>
      <c r="BM17" s="165" t="str">
        <f>IFERROR(INDEX('Climate zones'!$A$2:$A$4292,MATCH(BM$4&amp;" "&amp;$N17,'Climate zones'!$I$2:$I$4292,0)),"")</f>
        <v>Lowgarth</v>
      </c>
      <c r="BN17" s="165" t="str">
        <f>IFERROR(INDEX('Climate zones'!$A$2:$A$4292,MATCH(BN$4&amp;" "&amp;$N17,'Climate zones'!$I$2:$I$4292,0)),"")</f>
        <v>Haunui</v>
      </c>
      <c r="BO17" s="165" t="str">
        <f>IFERROR(INDEX('Climate zones'!$A$2:$A$4292,MATCH(BO$4&amp;" "&amp;$N17,'Climate zones'!$I$2:$I$4292,0)),"")</f>
        <v>Clifton</v>
      </c>
      <c r="BP17" s="165" t="str">
        <f>IFERROR(INDEX('Climate zones'!$A$2:$A$4292,MATCH(BP$4&amp;" "&amp;$N17,'Climate zones'!$I$2:$I$4292,0)),"")</f>
        <v>Mangakino</v>
      </c>
      <c r="BQ17" s="165" t="str">
        <f>IFERROR(INDEX('Climate zones'!$A$2:$A$4292,MATCH(BQ$4&amp;" "&amp;$N17,'Climate zones'!$I$2:$I$4292,0)),"")</f>
        <v>Omanu</v>
      </c>
      <c r="BR17" s="165" t="str">
        <f>IFERROR(INDEX('Climate zones'!$A$2:$A$4292,MATCH(BR$4&amp;" "&amp;$N17,'Climate zones'!$I$2:$I$4292,0)),"")</f>
        <v>Kauaeranga</v>
      </c>
      <c r="BS17" s="165" t="str">
        <f>IFERROR(INDEX('Climate zones'!$A$2:$A$4292,MATCH(BS$4&amp;" "&amp;$N17,'Climate zones'!$I$2:$I$4292,0)),"")</f>
        <v>Epworth</v>
      </c>
      <c r="BT17" s="165" t="str">
        <f>IFERROR(INDEX('Climate zones'!$A$2:$A$4292,MATCH(BT$4&amp;" "&amp;$N17,'Climate zones'!$I$2:$I$4292,0)),"")</f>
        <v>Silverstream</v>
      </c>
      <c r="BU17" s="165" t="str">
        <f>IFERROR(INDEX('Climate zones'!$A$2:$A$4292,MATCH(BU$4&amp;" "&amp;$N17,'Climate zones'!$I$2:$I$4292,0)),"")</f>
        <v>Huntly West</v>
      </c>
      <c r="BV17" s="165" t="str">
        <f>IFERROR(INDEX('Climate zones'!$A$2:$A$4292,MATCH(BV$4&amp;" "&amp;$N17,'Climate zones'!$I$2:$I$4292,0)),"")</f>
        <v>Flaxton</v>
      </c>
      <c r="BW17" s="165" t="str">
        <f>IFERROR(INDEX('Climate zones'!$A$2:$A$4292,MATCH(BW$4&amp;" "&amp;$N17,'Climate zones'!$I$2:$I$4292,0)),"")</f>
        <v>Gum Tree Flat</v>
      </c>
      <c r="BX17" s="165" t="str">
        <f>IFERROR(INDEX('Climate zones'!$A$2:$A$4292,MATCH(BX$4&amp;" "&amp;$N17,'Climate zones'!$I$2:$I$4292,0)),"")</f>
        <v>Karapiro</v>
      </c>
      <c r="BY17" s="165" t="str">
        <f>IFERROR(INDEX('Climate zones'!$A$2:$A$4292,MATCH(BY$4&amp;" "&amp;$N17,'Climate zones'!$I$2:$I$4292,0)),"")</f>
        <v>North Clyde</v>
      </c>
      <c r="BZ17" s="165" t="str">
        <f>IFERROR(INDEX('Climate zones'!$A$2:$A$4292,MATCH(BZ$4&amp;" "&amp;$N17,'Climate zones'!$I$2:$I$4292,0)),"")</f>
        <v>Laingholm Central</v>
      </c>
      <c r="CA17" s="165" t="str">
        <f>IFERROR(INDEX('Climate zones'!$A$2:$A$4292,MATCH(CA$4&amp;" "&amp;$N17,'Climate zones'!$I$2:$I$4292,0)),"")</f>
        <v>Deborah</v>
      </c>
      <c r="CB17" s="165" t="str">
        <f>IFERROR(INDEX('Climate zones'!$A$2:$A$4292,MATCH(CB$4&amp;" "&amp;$N17,'Climate zones'!$I$2:$I$4292,0)),"")</f>
        <v>Kiritehere</v>
      </c>
      <c r="CC17" s="165" t="str">
        <f>IFERROR(INDEX('Climate zones'!$A$2:$A$4292,MATCH(CC$4&amp;" "&amp;$N17,'Climate zones'!$I$2:$I$4292,0)),"")</f>
        <v>Kakatahi</v>
      </c>
      <c r="CD17" s="165" t="str">
        <f>IFERROR(INDEX('Climate zones'!$A$2:$A$4292,MATCH(CD$4&amp;" "&amp;$N17,'Climate zones'!$I$2:$I$4292,0)),"")</f>
        <v>Hataitai</v>
      </c>
      <c r="CE17" s="165" t="str">
        <f>IFERROR(INDEX('Climate zones'!$A$2:$A$4292,MATCH(CE$4&amp;" "&amp;$N17,'Climate zones'!$I$2:$I$4292,0)),"")</f>
        <v>Maniatutu</v>
      </c>
      <c r="CF17" s="165" t="str">
        <f>IFERROR(INDEX('Climate zones'!$A$2:$A$4292,MATCH(CF$4&amp;" "&amp;$N17,'Climate zones'!$I$2:$I$4292,0)),"")</f>
        <v>Franz Josef/Waiau</v>
      </c>
      <c r="CG17" s="165" t="str">
        <f>IFERROR(INDEX('Climate zones'!$A$2:$A$4292,MATCH(CG$4&amp;" "&amp;$N17,'Climate zones'!$I$2:$I$4292,0)),"")</f>
        <v>Kopuriki</v>
      </c>
      <c r="CH17" s="165" t="str">
        <f>IFERROR(INDEX('Climate zones'!$A$2:$A$4292,MATCH(CH$4&amp;" "&amp;$N17,'Climate zones'!$I$2:$I$4292,0)),"")</f>
        <v>Kaiatea</v>
      </c>
    </row>
    <row r="18" spans="1:86">
      <c r="A18" s="156" t="s">
        <v>184</v>
      </c>
      <c r="B18" s="156" t="s">
        <v>92</v>
      </c>
      <c r="C18" s="156" t="s">
        <v>93</v>
      </c>
      <c r="D18" s="156" t="s">
        <v>94</v>
      </c>
      <c r="E18" s="157">
        <v>-44.03</v>
      </c>
      <c r="F18" s="157">
        <v>171.67</v>
      </c>
      <c r="G18" s="156" t="str">
        <f t="shared" si="0"/>
        <v>Ashburton District CC</v>
      </c>
      <c r="H18" s="156">
        <f t="shared" si="1"/>
        <v>17</v>
      </c>
      <c r="I18" s="156" t="str">
        <f t="shared" si="2"/>
        <v>Ashburton District 17</v>
      </c>
      <c r="K18" s="156" t="s">
        <v>114</v>
      </c>
      <c r="N18" s="162">
        <f t="shared" si="3"/>
        <v>14</v>
      </c>
      <c r="O18" s="163" t="str">
        <f>IFERROR(INDEX('Climate zones'!$A$2:$A$4292,MATCH(O$4&amp;" "&amp;$N18,'Climate zones'!$I$2:$I$4292,0)),"")</f>
        <v>Dorie</v>
      </c>
      <c r="P18" s="163" t="str">
        <f>IFERROR(INDEX('Climate zones'!$A$2:$A$4292,MATCH(P$4&amp;" "&amp;$N18,'Climate zones'!$I$2:$I$4292,0)),"")</f>
        <v>Glen Innes</v>
      </c>
      <c r="Q18" s="163" t="str">
        <f>IFERROR(INDEX('Climate zones'!$A$2:$A$4292,MATCH(Q$4&amp;" "&amp;$N18,'Climate zones'!$I$2:$I$4292,0)),"")</f>
        <v>Cronadun</v>
      </c>
      <c r="R18" s="163" t="str">
        <f>IFERROR(INDEX('Climate zones'!$A$2:$A$4292,MATCH(R$4&amp;" "&amp;$N18,'Climate zones'!$I$2:$I$4292,0)),"")</f>
        <v/>
      </c>
      <c r="S18" s="163" t="str">
        <f>IFERROR(INDEX('Climate zones'!$A$2:$A$4292,MATCH(S$4&amp;" "&amp;$N18,'Climate zones'!$I$2:$I$4292,0)),"")</f>
        <v>Ongaonga</v>
      </c>
      <c r="T18" s="163" t="str">
        <f>IFERROR(INDEX('Climate zones'!$A$2:$A$4292,MATCH(T$4&amp;" "&amp;$N18,'Climate zones'!$I$2:$I$4292,0)),"")</f>
        <v>Coal Creek Flat</v>
      </c>
      <c r="U18" s="163" t="str">
        <f>IFERROR(INDEX('Climate zones'!$A$2:$A$4292,MATCH(U$4&amp;" "&amp;$N18,'Climate zones'!$I$2:$I$4292,0)),"")</f>
        <v>Bishopdale</v>
      </c>
      <c r="V18" s="163" t="str">
        <f>IFERROR(INDEX('Climate zones'!$A$2:$A$4292,MATCH(V$4&amp;" "&amp;$N18,'Climate zones'!$I$2:$I$4292,0)),"")</f>
        <v>Caberfeidh</v>
      </c>
      <c r="W18" s="163" t="str">
        <f>IFERROR(INDEX('Climate zones'!$A$2:$A$4292,MATCH(W$4&amp;" "&amp;$N18,'Climate zones'!$I$2:$I$4292,0)),"")</f>
        <v>Burkes</v>
      </c>
      <c r="X18" s="163" t="str">
        <f>IFERROR(INDEX('Climate zones'!$A$2:$A$4292,MATCH(X$4&amp;" "&amp;$N18,'Climate zones'!$I$2:$I$4292,0)),"")</f>
        <v>Diggers Valley</v>
      </c>
      <c r="Y18" s="163" t="str">
        <f>IFERROR(INDEX('Climate zones'!$A$2:$A$4292,MATCH(Y$4&amp;" "&amp;$N18,'Climate zones'!$I$2:$I$4292,0)),"")</f>
        <v>Happy Valley</v>
      </c>
      <c r="Z18" s="163" t="str">
        <f>IFERROR(INDEX('Climate zones'!$A$2:$A$4292,MATCH(Z$4&amp;" "&amp;$N18,'Climate zones'!$I$2:$I$4292,0)),"")</f>
        <v>Horoera</v>
      </c>
      <c r="AA18" s="163" t="str">
        <f>IFERROR(INDEX('Climate zones'!$A$2:$A$4292,MATCH(AA$4&amp;" "&amp;$N18,'Climate zones'!$I$2:$I$4292,0)),"")</f>
        <v>Knapdale</v>
      </c>
      <c r="AB18" s="163" t="str">
        <f>IFERROR(INDEX('Climate zones'!$A$2:$A$4292,MATCH(AB$4&amp;" "&amp;$N18,'Climate zones'!$I$2:$I$4292,0)),"")</f>
        <v>Dunganville</v>
      </c>
      <c r="AC18" s="163" t="str">
        <f>IFERROR(INDEX('Climate zones'!$A$2:$A$4292,MATCH(AC$4&amp;" "&amp;$N18,'Climate zones'!$I$2:$I$4292,0)),"")</f>
        <v/>
      </c>
      <c r="AD18" s="163" t="str">
        <f>IFERROR(INDEX('Climate zones'!$A$2:$A$4292,MATCH(AD$4&amp;" "&amp;$N18,'Climate zones'!$I$2:$I$4292,0)),"")</f>
        <v>Karamu</v>
      </c>
      <c r="AE18" s="163" t="str">
        <f>IFERROR(INDEX('Climate zones'!$A$2:$A$4292,MATCH(AE$4&amp;" "&amp;$N18,'Climate zones'!$I$2:$I$4292,0)),"")</f>
        <v>Maratoto</v>
      </c>
      <c r="AF18" s="163" t="str">
        <f>IFERROR(INDEX('Climate zones'!$A$2:$A$4292,MATCH(AF$4&amp;" "&amp;$N18,'Climate zones'!$I$2:$I$4292,0)),"")</f>
        <v>Moutoa</v>
      </c>
      <c r="AG18" s="163" t="str">
        <f>IFERROR(INDEX('Climate zones'!$A$2:$A$4292,MATCH(AG$4&amp;" "&amp;$N18,'Climate zones'!$I$2:$I$4292,0)),"")</f>
        <v>Engineers Camp</v>
      </c>
      <c r="AH18" s="163" t="str">
        <f>IFERROR(INDEX('Climate zones'!$A$2:$A$4292,MATCH(AH$4&amp;" "&amp;$N18,'Climate zones'!$I$2:$I$4292,0)),"")</f>
        <v>Heidelberg</v>
      </c>
      <c r="AI18" s="163" t="str">
        <f>IFERROR(INDEX('Climate zones'!$A$2:$A$4292,MATCH(AI$4&amp;" "&amp;$N18,'Climate zones'!$I$2:$I$4292,0)),"")</f>
        <v/>
      </c>
      <c r="AJ18" s="163" t="str">
        <f>IFERROR(INDEX('Climate zones'!$A$2:$A$4292,MATCH(AJ$4&amp;" "&amp;$N18,'Climate zones'!$I$2:$I$4292,0)),"")</f>
        <v>Donnellys Crossing</v>
      </c>
      <c r="AK18" s="163" t="str">
        <f>IFERROR(INDEX('Climate zones'!$A$2:$A$4292,MATCH(AK$4&amp;" "&amp;$N18,'Climate zones'!$I$2:$I$4292,0)),"")</f>
        <v/>
      </c>
      <c r="AL18" s="163" t="str">
        <f>IFERROR(INDEX('Climate zones'!$A$2:$A$4292,MATCH(AL$4&amp;" "&amp;$N18,'Climate zones'!$I$2:$I$4292,0)),"")</f>
        <v/>
      </c>
      <c r="AM18" s="163" t="str">
        <f>IFERROR(INDEX('Climate zones'!$A$2:$A$4292,MATCH(AM$4&amp;" "&amp;$N18,'Climate zones'!$I$2:$I$4292,0)),"")</f>
        <v>Holborn</v>
      </c>
      <c r="AN18" s="163" t="str">
        <f>IFERROR(INDEX('Climate zones'!$A$2:$A$4292,MATCH(AN$4&amp;" "&amp;$N18,'Climate zones'!$I$2:$I$4292,0)),"")</f>
        <v>Fairlie</v>
      </c>
      <c r="AO18" s="163" t="str">
        <f>IFERROR(INDEX('Climate zones'!$A$2:$A$4292,MATCH(AO$4&amp;" "&amp;$N18,'Climate zones'!$I$2:$I$4292,0)),"")</f>
        <v>Colyton</v>
      </c>
      <c r="AP18" s="163" t="str">
        <f>IFERROR(INDEX('Climate zones'!$A$2:$A$4292,MATCH(AP$4&amp;" "&amp;$N18,'Climate zones'!$I$2:$I$4292,0)),"")</f>
        <v>Half Moon Bay</v>
      </c>
      <c r="AQ18" s="163" t="str">
        <f>IFERROR(INDEX('Climate zones'!$A$2:$A$4292,MATCH(AQ$4&amp;" "&amp;$N18,'Climate zones'!$I$2:$I$4292,0)),"")</f>
        <v>Elaine Bay</v>
      </c>
      <c r="AR18" s="163" t="str">
        <f>IFERROR(INDEX('Climate zones'!$A$2:$A$4292,MATCH(AR$4&amp;" "&amp;$N18,'Climate zones'!$I$2:$I$4292,0)),"")</f>
        <v>Mangapakeha</v>
      </c>
      <c r="AS18" s="163" t="str">
        <f>IFERROR(INDEX('Climate zones'!$A$2:$A$4292,MATCH(AS$4&amp;" "&amp;$N18,'Climate zones'!$I$2:$I$4292,0)),"")</f>
        <v>Matamata</v>
      </c>
      <c r="AT18" s="163" t="str">
        <f>IFERROR(INDEX('Climate zones'!$A$2:$A$4292,MATCH(AT$4&amp;" "&amp;$N18,'Climate zones'!$I$2:$I$4292,0)),"")</f>
        <v>Pirimai</v>
      </c>
      <c r="AU18" s="163" t="str">
        <f>IFERROR(INDEX('Climate zones'!$A$2:$A$4292,MATCH(AU$4&amp;" "&amp;$N18,'Climate zones'!$I$2:$I$4292,0)),"")</f>
        <v>Nelson South</v>
      </c>
      <c r="AV18" s="163" t="str">
        <f>IFERROR(INDEX('Climate zones'!$A$2:$A$4292,MATCH(AV$4&amp;" "&amp;$N18,'Climate zones'!$I$2:$I$4292,0)),"")</f>
        <v>Hurdon</v>
      </c>
      <c r="AW18" s="163" t="str">
        <f>IFERROR(INDEX('Climate zones'!$A$2:$A$4292,MATCH(AW$4&amp;" "&amp;$N18,'Climate zones'!$I$2:$I$4292,0)),"")</f>
        <v>Glenfield</v>
      </c>
      <c r="AX18" s="163" t="str">
        <f>IFERROR(INDEX('Climate zones'!$A$2:$A$4292,MATCH(AX$4&amp;" "&amp;$N18,'Climate zones'!$I$2:$I$4292,0)),"")</f>
        <v>Omaio</v>
      </c>
      <c r="AY18" s="163" t="str">
        <f>IFERROR(INDEX('Climate zones'!$A$2:$A$4292,MATCH(AY$4&amp;" "&amp;$N18,'Climate zones'!$I$2:$I$4292,0)),"")</f>
        <v>Mangatutu</v>
      </c>
      <c r="AZ18" s="163" t="str">
        <f>IFERROR(INDEX('Climate zones'!$A$2:$A$4292,MATCH(AZ$4&amp;" "&amp;$N18,'Climate zones'!$I$2:$I$4292,0)),"")</f>
        <v>West End</v>
      </c>
      <c r="BA18" s="163" t="str">
        <f>IFERROR(INDEX('Climate zones'!$A$2:$A$4292,MATCH(BA$4&amp;" "&amp;$N18,'Climate zones'!$I$2:$I$4292,0)),"")</f>
        <v/>
      </c>
      <c r="BB18" s="163" t="str">
        <f>IFERROR(INDEX('Climate zones'!$A$2:$A$4292,MATCH(BB$4&amp;" "&amp;$N18,'Climate zones'!$I$2:$I$4292,0)),"")</f>
        <v>Porirua East</v>
      </c>
      <c r="BC18" s="163" t="str">
        <f>IFERROR(INDEX('Climate zones'!$A$2:$A$4292,MATCH(BC$4&amp;" "&amp;$N18,'Climate zones'!$I$2:$I$4292,0)),"")</f>
        <v>Hawea Flat</v>
      </c>
      <c r="BD18" s="163" t="str">
        <f>IFERROR(INDEX('Climate zones'!$A$2:$A$4292,MATCH(BD$4&amp;" "&amp;$N18,'Climate zones'!$I$2:$I$4292,0)),"")</f>
        <v>Koitiata</v>
      </c>
      <c r="BE18" s="163" t="str">
        <f>IFERROR(INDEX('Climate zones'!$A$2:$A$4292,MATCH(BE$4&amp;" "&amp;$N18,'Climate zones'!$I$2:$I$4292,0)),"")</f>
        <v>Hoteo</v>
      </c>
      <c r="BF18" s="163" t="str">
        <f>IFERROR(INDEX('Climate zones'!$A$2:$A$4292,MATCH(BF$4&amp;" "&amp;$N18,'Climate zones'!$I$2:$I$4292,0)),"")</f>
        <v>Hinehopu</v>
      </c>
      <c r="BG18" s="163" t="str">
        <f>IFERROR(INDEX('Climate zones'!$A$2:$A$4292,MATCH(BG$4&amp;" "&amp;$N18,'Climate zones'!$I$2:$I$4292,0)),"")</f>
        <v>Kirikau</v>
      </c>
      <c r="BH18" s="163" t="str">
        <f>IFERROR(INDEX('Climate zones'!$A$2:$A$4292,MATCH(BH$4&amp;" "&amp;$N18,'Climate zones'!$I$2:$I$4292,0)),"")</f>
        <v>Courtenay</v>
      </c>
      <c r="BI18" s="163" t="str">
        <f>IFERROR(INDEX('Climate zones'!$A$2:$A$4292,MATCH(BI$4&amp;" "&amp;$N18,'Climate zones'!$I$2:$I$4292,0)),"")</f>
        <v>Karahaki</v>
      </c>
      <c r="BJ18" s="163" t="str">
        <f>IFERROR(INDEX('Climate zones'!$A$2:$A$4292,MATCH(BJ$4&amp;" "&amp;$N18,'Climate zones'!$I$2:$I$4292,0)),"")</f>
        <v>TOKOROA</v>
      </c>
      <c r="BK18" s="163" t="str">
        <f>IFERROR(INDEX('Climate zones'!$A$2:$A$4292,MATCH(BK$4&amp;" "&amp;$N18,'Climate zones'!$I$2:$I$4292,0)),"")</f>
        <v>Lake Ferry</v>
      </c>
      <c r="BL18" s="163" t="str">
        <f>IFERROR(INDEX('Climate zones'!$A$2:$A$4292,MATCH(BL$4&amp;" "&amp;$N18,'Climate zones'!$I$2:$I$4292,0)),"")</f>
        <v>Caroline</v>
      </c>
      <c r="BM18" s="163" t="str">
        <f>IFERROR(INDEX('Climate zones'!$A$2:$A$4292,MATCH(BM$4&amp;" "&amp;$N18,'Climate zones'!$I$2:$I$4292,0)),"")</f>
        <v>Mahoe</v>
      </c>
      <c r="BN18" s="163" t="str">
        <f>IFERROR(INDEX('Climate zones'!$A$2:$A$4292,MATCH(BN$4&amp;" "&amp;$N18,'Climate zones'!$I$2:$I$4292,0)),"")</f>
        <v>Herbertville</v>
      </c>
      <c r="BO18" s="163" t="str">
        <f>IFERROR(INDEX('Climate zones'!$A$2:$A$4292,MATCH(BO$4&amp;" "&amp;$N18,'Climate zones'!$I$2:$I$4292,0)),"")</f>
        <v>Collingwood</v>
      </c>
      <c r="BP18" s="163" t="str">
        <f>IFERROR(INDEX('Climate zones'!$A$2:$A$4292,MATCH(BP$4&amp;" "&amp;$N18,'Climate zones'!$I$2:$I$4292,0)),"")</f>
        <v>Mangamingi</v>
      </c>
      <c r="BQ18" s="163" t="str">
        <f>IFERROR(INDEX('Climate zones'!$A$2:$A$4292,MATCH(BQ$4&amp;" "&amp;$N18,'Climate zones'!$I$2:$I$4292,0)),"")</f>
        <v>Omanu Beach</v>
      </c>
      <c r="BR18" s="163" t="str">
        <f>IFERROR(INDEX('Climate zones'!$A$2:$A$4292,MATCH(BR$4&amp;" "&amp;$N18,'Climate zones'!$I$2:$I$4292,0)),"")</f>
        <v>Kennedy Bay</v>
      </c>
      <c r="BS18" s="163" t="str">
        <f>IFERROR(INDEX('Climate zones'!$A$2:$A$4292,MATCH(BS$4&amp;" "&amp;$N18,'Climate zones'!$I$2:$I$4292,0)),"")</f>
        <v>Evans Flat</v>
      </c>
      <c r="BT18" s="163" t="str">
        <f>IFERROR(INDEX('Climate zones'!$A$2:$A$4292,MATCH(BT$4&amp;" "&amp;$N18,'Climate zones'!$I$2:$I$4292,0)),"")</f>
        <v>Te Marua</v>
      </c>
      <c r="BU18" s="163" t="str">
        <f>IFERROR(INDEX('Climate zones'!$A$2:$A$4292,MATCH(BU$4&amp;" "&amp;$N18,'Climate zones'!$I$2:$I$4292,0)),"")</f>
        <v>Island Block</v>
      </c>
      <c r="BV18" s="163" t="str">
        <f>IFERROR(INDEX('Climate zones'!$A$2:$A$4292,MATCH(BV$4&amp;" "&amp;$N18,'Climate zones'!$I$2:$I$4292,0)),"")</f>
        <v>Gammans Creek</v>
      </c>
      <c r="BW18" s="163" t="str">
        <f>IFERROR(INDEX('Climate zones'!$A$2:$A$4292,MATCH(BW$4&amp;" "&amp;$N18,'Climate zones'!$I$2:$I$4292,0)),"")</f>
        <v>Hakataramea</v>
      </c>
      <c r="BX18" s="163" t="str">
        <f>IFERROR(INDEX('Climate zones'!$A$2:$A$4292,MATCH(BX$4&amp;" "&amp;$N18,'Climate zones'!$I$2:$I$4292,0)),"")</f>
        <v>Kihikihi</v>
      </c>
      <c r="BY18" s="163" t="str">
        <f>IFERROR(INDEX('Climate zones'!$A$2:$A$4292,MATCH(BY$4&amp;" "&amp;$N18,'Climate zones'!$I$2:$I$4292,0)),"")</f>
        <v>Nuhaka</v>
      </c>
      <c r="BZ18" s="163" t="str">
        <f>IFERROR(INDEX('Climate zones'!$A$2:$A$4292,MATCH(BZ$4&amp;" "&amp;$N18,'Climate zones'!$I$2:$I$4292,0)),"")</f>
        <v>Lincoln</v>
      </c>
      <c r="CA18" s="163" t="str">
        <f>IFERROR(INDEX('Climate zones'!$A$2:$A$4292,MATCH(CA$4&amp;" "&amp;$N18,'Climate zones'!$I$2:$I$4292,0)),"")</f>
        <v>Dunback</v>
      </c>
      <c r="CB18" s="163" t="str">
        <f>IFERROR(INDEX('Climate zones'!$A$2:$A$4292,MATCH(CB$4&amp;" "&amp;$N18,'Climate zones'!$I$2:$I$4292,0)),"")</f>
        <v>Kopaki</v>
      </c>
      <c r="CC18" s="163" t="str">
        <f>IFERROR(INDEX('Climate zones'!$A$2:$A$4292,MATCH(CC$4&amp;" "&amp;$N18,'Climate zones'!$I$2:$I$4292,0)),"")</f>
        <v>Koriniti Pa</v>
      </c>
      <c r="CD18" s="163" t="str">
        <f>IFERROR(INDEX('Climate zones'!$A$2:$A$4292,MATCH(CD$4&amp;" "&amp;$N18,'Climate zones'!$I$2:$I$4292,0)),"")</f>
        <v>Highbury</v>
      </c>
      <c r="CE18" s="163" t="str">
        <f>IFERROR(INDEX('Climate zones'!$A$2:$A$4292,MATCH(CE$4&amp;" "&amp;$N18,'Climate zones'!$I$2:$I$4292,0)),"")</f>
        <v>Manoeka</v>
      </c>
      <c r="CF18" s="163" t="str">
        <f>IFERROR(INDEX('Climate zones'!$A$2:$A$4292,MATCH(CF$4&amp;" "&amp;$N18,'Climate zones'!$I$2:$I$4292,0)),"")</f>
        <v>Gillespies Beach</v>
      </c>
      <c r="CG18" s="163" t="str">
        <f>IFERROR(INDEX('Climate zones'!$A$2:$A$4292,MATCH(CG$4&amp;" "&amp;$N18,'Climate zones'!$I$2:$I$4292,0)),"")</f>
        <v>Manawahe</v>
      </c>
      <c r="CH18" s="163" t="str">
        <f>IFERROR(INDEX('Climate zones'!$A$2:$A$4292,MATCH(CH$4&amp;" "&amp;$N18,'Climate zones'!$I$2:$I$4292,0)),"")</f>
        <v>Kaimamaku</v>
      </c>
    </row>
    <row r="19" spans="1:86">
      <c r="A19" s="156" t="s">
        <v>185</v>
      </c>
      <c r="B19" s="156" t="s">
        <v>92</v>
      </c>
      <c r="C19" s="156" t="s">
        <v>93</v>
      </c>
      <c r="D19" s="156" t="s">
        <v>94</v>
      </c>
      <c r="E19" s="157">
        <v>-43.95</v>
      </c>
      <c r="F19" s="157">
        <v>171.8</v>
      </c>
      <c r="G19" s="156" t="str">
        <f t="shared" si="0"/>
        <v>Ashburton District CC</v>
      </c>
      <c r="H19" s="156">
        <f t="shared" si="1"/>
        <v>18</v>
      </c>
      <c r="I19" s="156" t="str">
        <f t="shared" si="2"/>
        <v>Ashburton District 18</v>
      </c>
      <c r="K19" s="156" t="s">
        <v>115</v>
      </c>
      <c r="N19" s="164">
        <f t="shared" si="3"/>
        <v>15</v>
      </c>
      <c r="O19" s="165" t="str">
        <f>IFERROR(INDEX('Climate zones'!$A$2:$A$4292,MATCH(O$4&amp;" "&amp;$N19,'Climate zones'!$I$2:$I$4292,0)),"")</f>
        <v>Dromore</v>
      </c>
      <c r="P19" s="165" t="str">
        <f>IFERROR(INDEX('Climate zones'!$A$2:$A$4292,MATCH(P$4&amp;" "&amp;$N19,'Climate zones'!$I$2:$I$4292,0)),"")</f>
        <v>Glendowie</v>
      </c>
      <c r="Q19" s="165" t="str">
        <f>IFERROR(INDEX('Climate zones'!$A$2:$A$4292,MATCH(Q$4&amp;" "&amp;$N19,'Climate zones'!$I$2:$I$4292,0)),"")</f>
        <v>Crushington</v>
      </c>
      <c r="R19" s="165" t="str">
        <f>IFERROR(INDEX('Climate zones'!$A$2:$A$4292,MATCH(R$4&amp;" "&amp;$N19,'Climate zones'!$I$2:$I$4292,0)),"")</f>
        <v/>
      </c>
      <c r="S19" s="165" t="str">
        <f>IFERROR(INDEX('Climate zones'!$A$2:$A$4292,MATCH(S$4&amp;" "&amp;$N19,'Climate zones'!$I$2:$I$4292,0)),"")</f>
        <v>Otane</v>
      </c>
      <c r="T19" s="165" t="str">
        <f>IFERROR(INDEX('Climate zones'!$A$2:$A$4292,MATCH(T$4&amp;" "&amp;$N19,'Climate zones'!$I$2:$I$4292,0)),"")</f>
        <v>Conroys Gully</v>
      </c>
      <c r="U19" s="165" t="str">
        <f>IFERROR(INDEX('Climate zones'!$A$2:$A$4292,MATCH(U$4&amp;" "&amp;$N19,'Climate zones'!$I$2:$I$4292,0)),"")</f>
        <v>Bridgend</v>
      </c>
      <c r="V19" s="165" t="str">
        <f>IFERROR(INDEX('Climate zones'!$A$2:$A$4292,MATCH(V$4&amp;" "&amp;$N19,'Climate zones'!$I$2:$I$4292,0)),"")</f>
        <v>Chaslands</v>
      </c>
      <c r="W19" s="165" t="str">
        <f>IFERROR(INDEX('Climate zones'!$A$2:$A$4292,MATCH(W$4&amp;" "&amp;$N19,'Climate zones'!$I$2:$I$4292,0)),"")</f>
        <v>Burnside</v>
      </c>
      <c r="X19" s="165" t="str">
        <f>IFERROR(INDEX('Climate zones'!$A$2:$A$4292,MATCH(X$4&amp;" "&amp;$N19,'Climate zones'!$I$2:$I$4292,0)),"")</f>
        <v>Fairburn</v>
      </c>
      <c r="Y19" s="165" t="str">
        <f>IFERROR(INDEX('Climate zones'!$A$2:$A$4292,MATCH(Y$4&amp;" "&amp;$N19,'Climate zones'!$I$2:$I$4292,0)),"")</f>
        <v>Harrisville</v>
      </c>
      <c r="Z19" s="165" t="str">
        <f>IFERROR(INDEX('Climate zones'!$A$2:$A$4292,MATCH(Z$4&amp;" "&amp;$N19,'Climate zones'!$I$2:$I$4292,0)),"")</f>
        <v>Huiarua</v>
      </c>
      <c r="AA19" s="165" t="str">
        <f>IFERROR(INDEX('Climate zones'!$A$2:$A$4292,MATCH(AA$4&amp;" "&amp;$N19,'Climate zones'!$I$2:$I$4292,0)),"")</f>
        <v>Maitland</v>
      </c>
      <c r="AB19" s="165" t="str">
        <f>IFERROR(INDEX('Climate zones'!$A$2:$A$4292,MATCH(AB$4&amp;" "&amp;$N19,'Climate zones'!$I$2:$I$4292,0)),"")</f>
        <v>Dunollie</v>
      </c>
      <c r="AC19" s="165" t="str">
        <f>IFERROR(INDEX('Climate zones'!$A$2:$A$4292,MATCH(AC$4&amp;" "&amp;$N19,'Climate zones'!$I$2:$I$4292,0)),"")</f>
        <v/>
      </c>
      <c r="AD19" s="165" t="str">
        <f>IFERROR(INDEX('Climate zones'!$A$2:$A$4292,MATCH(AD$4&amp;" "&amp;$N19,'Climate zones'!$I$2:$I$4292,0)),"")</f>
        <v>Kereru</v>
      </c>
      <c r="AE19" s="165" t="str">
        <f>IFERROR(INDEX('Climate zones'!$A$2:$A$4292,MATCH(AE$4&amp;" "&amp;$N19,'Climate zones'!$I$2:$I$4292,0)),"")</f>
        <v>Miranda Hot Springs</v>
      </c>
      <c r="AF19" s="165" t="str">
        <f>IFERROR(INDEX('Climate zones'!$A$2:$A$4292,MATCH(AF$4&amp;" "&amp;$N19,'Climate zones'!$I$2:$I$4292,0)),"")</f>
        <v>Muhunoa</v>
      </c>
      <c r="AG19" s="165" t="str">
        <f>IFERROR(INDEX('Climate zones'!$A$2:$A$4292,MATCH(AG$4&amp;" "&amp;$N19,'Climate zones'!$I$2:$I$4292,0)),"")</f>
        <v>Ferniehurst</v>
      </c>
      <c r="AH19" s="165" t="str">
        <f>IFERROR(INDEX('Climate zones'!$A$2:$A$4292,MATCH(AH$4&amp;" "&amp;$N19,'Climate zones'!$I$2:$I$4292,0)),"")</f>
        <v>INVERCARGILL</v>
      </c>
      <c r="AI19" s="165" t="str">
        <f>IFERROR(INDEX('Climate zones'!$A$2:$A$4292,MATCH(AI$4&amp;" "&amp;$N19,'Climate zones'!$I$2:$I$4292,0)),"")</f>
        <v/>
      </c>
      <c r="AJ19" s="165" t="str">
        <f>IFERROR(INDEX('Climate zones'!$A$2:$A$4292,MATCH(AJ$4&amp;" "&amp;$N19,'Climate zones'!$I$2:$I$4292,0)),"")</f>
        <v>Glinks Gully</v>
      </c>
      <c r="AK19" s="165" t="str">
        <f>IFERROR(INDEX('Climate zones'!$A$2:$A$4292,MATCH(AK$4&amp;" "&amp;$N19,'Climate zones'!$I$2:$I$4292,0)),"")</f>
        <v/>
      </c>
      <c r="AL19" s="165" t="str">
        <f>IFERROR(INDEX('Climate zones'!$A$2:$A$4292,MATCH(AL$4&amp;" "&amp;$N19,'Climate zones'!$I$2:$I$4292,0)),"")</f>
        <v/>
      </c>
      <c r="AM19" s="165" t="str">
        <f>IFERROR(INDEX('Climate zones'!$A$2:$A$4292,MATCH(AM$4&amp;" "&amp;$N19,'Climate zones'!$I$2:$I$4292,0)),"")</f>
        <v>Homedale</v>
      </c>
      <c r="AN19" s="165" t="str">
        <f>IFERROR(INDEX('Climate zones'!$A$2:$A$4292,MATCH(AN$4&amp;" "&amp;$N19,'Climate zones'!$I$2:$I$4292,0)),"")</f>
        <v>Kimbell</v>
      </c>
      <c r="AO19" s="165" t="str">
        <f>IFERROR(INDEX('Climate zones'!$A$2:$A$4292,MATCH(AO$4&amp;" "&amp;$N19,'Climate zones'!$I$2:$I$4292,0)),"")</f>
        <v>Dunolly</v>
      </c>
      <c r="AP19" s="165" t="str">
        <f>IFERROR(INDEX('Climate zones'!$A$2:$A$4292,MATCH(AP$4&amp;" "&amp;$N19,'Climate zones'!$I$2:$I$4292,0)),"")</f>
        <v>Highland Park</v>
      </c>
      <c r="AQ19" s="165" t="str">
        <f>IFERROR(INDEX('Climate zones'!$A$2:$A$4292,MATCH(AQ$4&amp;" "&amp;$N19,'Climate zones'!$I$2:$I$4292,0)),"")</f>
        <v>Elevation</v>
      </c>
      <c r="AR19" s="165" t="str">
        <f>IFERROR(INDEX('Climate zones'!$A$2:$A$4292,MATCH(AR$4&amp;" "&amp;$N19,'Climate zones'!$I$2:$I$4292,0)),"")</f>
        <v>MASTERTON</v>
      </c>
      <c r="AS19" s="165" t="str">
        <f>IFERROR(INDEX('Climate zones'!$A$2:$A$4292,MATCH(AS$4&amp;" "&amp;$N19,'Climate zones'!$I$2:$I$4292,0)),"")</f>
        <v>Morrinsville</v>
      </c>
      <c r="AT19" s="165" t="str">
        <f>IFERROR(INDEX('Climate zones'!$A$2:$A$4292,MATCH(AT$4&amp;" "&amp;$N19,'Climate zones'!$I$2:$I$4292,0)),"")</f>
        <v>Poraiti</v>
      </c>
      <c r="AU19" s="165" t="str">
        <f>IFERROR(INDEX('Climate zones'!$A$2:$A$4292,MATCH(AU$4&amp;" "&amp;$N19,'Climate zones'!$I$2:$I$4292,0)),"")</f>
        <v>Port Nelson</v>
      </c>
      <c r="AV19" s="165" t="str">
        <f>IFERROR(INDEX('Climate zones'!$A$2:$A$4292,MATCH(AV$4&amp;" "&amp;$N19,'Climate zones'!$I$2:$I$4292,0)),"")</f>
        <v>Hurford</v>
      </c>
      <c r="AW19" s="165" t="str">
        <f>IFERROR(INDEX('Climate zones'!$A$2:$A$4292,MATCH(AW$4&amp;" "&amp;$N19,'Climate zones'!$I$2:$I$4292,0)),"")</f>
        <v>Glenvar</v>
      </c>
      <c r="AX19" s="165" t="str">
        <f>IFERROR(INDEX('Climate zones'!$A$2:$A$4292,MATCH(AX$4&amp;" "&amp;$N19,'Climate zones'!$I$2:$I$4292,0)),"")</f>
        <v>Omarumutu</v>
      </c>
      <c r="AY19" s="165" t="str">
        <f>IFERROR(INDEX('Climate zones'!$A$2:$A$4292,MATCH(AY$4&amp;" "&amp;$N19,'Climate zones'!$I$2:$I$4292,0)),"")</f>
        <v>Mangawhero</v>
      </c>
      <c r="AZ19" s="165" t="str">
        <f>IFERROR(INDEX('Climate zones'!$A$2:$A$4292,MATCH(AZ$4&amp;" "&amp;$N19,'Climate zones'!$I$2:$I$4292,0)),"")</f>
        <v>Whakarongo</v>
      </c>
      <c r="BA19" s="165" t="str">
        <f>IFERROR(INDEX('Climate zones'!$A$2:$A$4292,MATCH(BA$4&amp;" "&amp;$N19,'Climate zones'!$I$2:$I$4292,0)),"")</f>
        <v/>
      </c>
      <c r="BB19" s="165" t="str">
        <f>IFERROR(INDEX('Climate zones'!$A$2:$A$4292,MATCH(BB$4&amp;" "&amp;$N19,'Climate zones'!$I$2:$I$4292,0)),"")</f>
        <v>Pukerua Bay</v>
      </c>
      <c r="BC19" s="165" t="str">
        <f>IFERROR(INDEX('Climate zones'!$A$2:$A$4292,MATCH(BC$4&amp;" "&amp;$N19,'Climate zones'!$I$2:$I$4292,0)),"")</f>
        <v>Kawarau Falls</v>
      </c>
      <c r="BD19" s="165" t="str">
        <f>IFERROR(INDEX('Climate zones'!$A$2:$A$4292,MATCH(BD$4&amp;" "&amp;$N19,'Climate zones'!$I$2:$I$4292,0)),"")</f>
        <v>Lake Alice</v>
      </c>
      <c r="BE19" s="165" t="str">
        <f>IFERROR(INDEX('Climate zones'!$A$2:$A$4292,MATCH(BE$4&amp;" "&amp;$N19,'Climate zones'!$I$2:$I$4292,0)),"")</f>
        <v>Hoteo North</v>
      </c>
      <c r="BF19" s="165" t="str">
        <f>IFERROR(INDEX('Climate zones'!$A$2:$A$4292,MATCH(BF$4&amp;" "&amp;$N19,'Climate zones'!$I$2:$I$4292,0)),"")</f>
        <v>Holdens Bay</v>
      </c>
      <c r="BG19" s="165" t="str">
        <f>IFERROR(INDEX('Climate zones'!$A$2:$A$4292,MATCH(BG$4&amp;" "&amp;$N19,'Climate zones'!$I$2:$I$4292,0)),"")</f>
        <v>Koiro</v>
      </c>
      <c r="BH19" s="165" t="str">
        <f>IFERROR(INDEX('Climate zones'!$A$2:$A$4292,MATCH(BH$4&amp;" "&amp;$N19,'Climate zones'!$I$2:$I$4292,0)),"")</f>
        <v>Craigieburn</v>
      </c>
      <c r="BI19" s="165" t="str">
        <f>IFERROR(INDEX('Climate zones'!$A$2:$A$4292,MATCH(BI$4&amp;" "&amp;$N19,'Climate zones'!$I$2:$I$4292,0)),"")</f>
        <v>Kaupokonui</v>
      </c>
      <c r="BJ19" s="165" t="str">
        <f>IFERROR(INDEX('Climate zones'!$A$2:$A$4292,MATCH(BJ$4&amp;" "&amp;$N19,'Climate zones'!$I$2:$I$4292,0)),"")</f>
        <v>Upper Atiamuri</v>
      </c>
      <c r="BK19" s="165" t="str">
        <f>IFERROR(INDEX('Climate zones'!$A$2:$A$4292,MATCH(BK$4&amp;" "&amp;$N19,'Climate zones'!$I$2:$I$4292,0)),"")</f>
        <v>Martinborough</v>
      </c>
      <c r="BL19" s="165" t="str">
        <f>IFERROR(INDEX('Climate zones'!$A$2:$A$4292,MATCH(BL$4&amp;" "&amp;$N19,'Climate zones'!$I$2:$I$4292,0)),"")</f>
        <v>Cascade Creek</v>
      </c>
      <c r="BM19" s="165" t="str">
        <f>IFERROR(INDEX('Climate zones'!$A$2:$A$4292,MATCH(BM$4&amp;" "&amp;$N19,'Climate zones'!$I$2:$I$4292,0)),"")</f>
        <v>Makahu</v>
      </c>
      <c r="BN19" s="165" t="str">
        <f>IFERROR(INDEX('Climate zones'!$A$2:$A$4292,MATCH(BN$4&amp;" "&amp;$N19,'Climate zones'!$I$2:$I$4292,0)),"")</f>
        <v>Hopelands</v>
      </c>
      <c r="BO19" s="165" t="str">
        <f>IFERROR(INDEX('Climate zones'!$A$2:$A$4292,MATCH(BO$4&amp;" "&amp;$N19,'Climate zones'!$I$2:$I$4292,0)),"")</f>
        <v>Dovedale</v>
      </c>
      <c r="BP19" s="165" t="str">
        <f>IFERROR(INDEX('Climate zones'!$A$2:$A$4292,MATCH(BP$4&amp;" "&amp;$N19,'Climate zones'!$I$2:$I$4292,0)),"")</f>
        <v>Maraetai</v>
      </c>
      <c r="BQ19" s="165" t="str">
        <f>IFERROR(INDEX('Climate zones'!$A$2:$A$4292,MATCH(BQ$4&amp;" "&amp;$N19,'Climate zones'!$I$2:$I$4292,0)),"")</f>
        <v>Otumoetai</v>
      </c>
      <c r="BR19" s="165" t="str">
        <f>IFERROR(INDEX('Climate zones'!$A$2:$A$4292,MATCH(BR$4&amp;" "&amp;$N19,'Climate zones'!$I$2:$I$4292,0)),"")</f>
        <v>Kereta</v>
      </c>
      <c r="BS19" s="165" t="str">
        <f>IFERROR(INDEX('Climate zones'!$A$2:$A$4292,MATCH(BS$4&amp;" "&amp;$N19,'Climate zones'!$I$2:$I$4292,0)),"")</f>
        <v>Fairview</v>
      </c>
      <c r="BT19" s="165" t="str">
        <f>IFERROR(INDEX('Climate zones'!$A$2:$A$4292,MATCH(BT$4&amp;" "&amp;$N19,'Climate zones'!$I$2:$I$4292,0)),"")</f>
        <v>The Plateau</v>
      </c>
      <c r="BU19" s="165" t="str">
        <f>IFERROR(INDEX('Climate zones'!$A$2:$A$4292,MATCH(BU$4&amp;" "&amp;$N19,'Climate zones'!$I$2:$I$4292,0)),"")</f>
        <v>Kainui</v>
      </c>
      <c r="BV19" s="165" t="str">
        <f>IFERROR(INDEX('Climate zones'!$A$2:$A$4292,MATCH(BV$4&amp;" "&amp;$N19,'Climate zones'!$I$2:$I$4292,0)),"")</f>
        <v>Glentui</v>
      </c>
      <c r="BW19" s="165" t="str">
        <f>IFERROR(INDEX('Climate zones'!$A$2:$A$4292,MATCH(BW$4&amp;" "&amp;$N19,'Climate zones'!$I$2:$I$4292,0)),"")</f>
        <v>Hook</v>
      </c>
      <c r="BX19" s="165" t="str">
        <f>IFERROR(INDEX('Climate zones'!$A$2:$A$4292,MATCH(BX$4&amp;" "&amp;$N19,'Climate zones'!$I$2:$I$4292,0)),"")</f>
        <v>Koromatua</v>
      </c>
      <c r="BY19" s="165" t="str">
        <f>IFERROR(INDEX('Climate zones'!$A$2:$A$4292,MATCH(BY$4&amp;" "&amp;$N19,'Climate zones'!$I$2:$I$4292,0)),"")</f>
        <v>Ohinepaka</v>
      </c>
      <c r="BZ19" s="165" t="str">
        <f>IFERROR(INDEX('Climate zones'!$A$2:$A$4292,MATCH(BZ$4&amp;" "&amp;$N19,'Climate zones'!$I$2:$I$4292,0)),"")</f>
        <v>Massey</v>
      </c>
      <c r="CA19" s="165" t="str">
        <f>IFERROR(INDEX('Climate zones'!$A$2:$A$4292,MATCH(CA$4&amp;" "&amp;$N19,'Climate zones'!$I$2:$I$4292,0)),"")</f>
        <v>Duntroon</v>
      </c>
      <c r="CB19" s="165" t="str">
        <f>IFERROR(INDEX('Climate zones'!$A$2:$A$4292,MATCH(CB$4&amp;" "&amp;$N19,'Climate zones'!$I$2:$I$4292,0)),"")</f>
        <v>Mackford</v>
      </c>
      <c r="CC19" s="165" t="str">
        <f>IFERROR(INDEX('Climate zones'!$A$2:$A$4292,MATCH(CC$4&amp;" "&amp;$N19,'Climate zones'!$I$2:$I$4292,0)),"")</f>
        <v>Mangamahu</v>
      </c>
      <c r="CD19" s="165" t="str">
        <f>IFERROR(INDEX('Climate zones'!$A$2:$A$4292,MATCH(CD$4&amp;" "&amp;$N19,'Climate zones'!$I$2:$I$4292,0)),"")</f>
        <v>Houghton Bay</v>
      </c>
      <c r="CE19" s="165" t="str">
        <f>IFERROR(INDEX('Climate zones'!$A$2:$A$4292,MATCH(CE$4&amp;" "&amp;$N19,'Climate zones'!$I$2:$I$4292,0)),"")</f>
        <v>McLaren Falls</v>
      </c>
      <c r="CF19" s="165" t="str">
        <f>IFERROR(INDEX('Climate zones'!$A$2:$A$4292,MATCH(CF$4&amp;" "&amp;$N19,'Climate zones'!$I$2:$I$4292,0)),"")</f>
        <v>Goldsborough (Waimea)</v>
      </c>
      <c r="CG19" s="165" t="str">
        <f>IFERROR(INDEX('Climate zones'!$A$2:$A$4292,MATCH(CG$4&amp;" "&amp;$N19,'Climate zones'!$I$2:$I$4292,0)),"")</f>
        <v>Mataatua</v>
      </c>
      <c r="CH19" s="165" t="str">
        <f>IFERROR(INDEX('Climate zones'!$A$2:$A$4292,MATCH(CH$4&amp;" "&amp;$N19,'Climate zones'!$I$2:$I$4292,0)),"")</f>
        <v>Kamo</v>
      </c>
    </row>
    <row r="20" spans="1:86">
      <c r="A20" s="156" t="s">
        <v>186</v>
      </c>
      <c r="B20" s="156" t="s">
        <v>92</v>
      </c>
      <c r="C20" s="156" t="s">
        <v>93</v>
      </c>
      <c r="D20" s="156" t="s">
        <v>94</v>
      </c>
      <c r="E20" s="157">
        <v>-43.86</v>
      </c>
      <c r="F20" s="157">
        <v>171.81</v>
      </c>
      <c r="G20" s="156" t="str">
        <f t="shared" si="0"/>
        <v>Ashburton District CC</v>
      </c>
      <c r="H20" s="156">
        <f t="shared" si="1"/>
        <v>19</v>
      </c>
      <c r="I20" s="156" t="str">
        <f t="shared" si="2"/>
        <v>Ashburton District 19</v>
      </c>
      <c r="K20" s="156" t="s">
        <v>116</v>
      </c>
      <c r="N20" s="162">
        <f t="shared" si="3"/>
        <v>16</v>
      </c>
      <c r="O20" s="163" t="str">
        <f>IFERROR(INDEX('Climate zones'!$A$2:$A$4292,MATCH(O$4&amp;" "&amp;$N20,'Climate zones'!$I$2:$I$4292,0)),"")</f>
        <v>Ealing</v>
      </c>
      <c r="P20" s="163" t="str">
        <f>IFERROR(INDEX('Climate zones'!$A$2:$A$4292,MATCH(P$4&amp;" "&amp;$N20,'Climate zones'!$I$2:$I$4292,0)),"")</f>
        <v>Grafton</v>
      </c>
      <c r="Q20" s="163" t="str">
        <f>IFERROR(INDEX('Climate zones'!$A$2:$A$4292,MATCH(Q$4&amp;" "&amp;$N20,'Climate zones'!$I$2:$I$4292,0)),"")</f>
        <v>Denniston</v>
      </c>
      <c r="R20" s="163" t="str">
        <f>IFERROR(INDEX('Climate zones'!$A$2:$A$4292,MATCH(R$4&amp;" "&amp;$N20,'Climate zones'!$I$2:$I$4292,0)),"")</f>
        <v/>
      </c>
      <c r="S20" s="163" t="str">
        <f>IFERROR(INDEX('Climate zones'!$A$2:$A$4292,MATCH(S$4&amp;" "&amp;$N20,'Climate zones'!$I$2:$I$4292,0)),"")</f>
        <v>Otawhao</v>
      </c>
      <c r="T20" s="163" t="str">
        <f>IFERROR(INDEX('Climate zones'!$A$2:$A$4292,MATCH(T$4&amp;" "&amp;$N20,'Climate zones'!$I$2:$I$4292,0)),"")</f>
        <v>Crippletown</v>
      </c>
      <c r="U20" s="163" t="str">
        <f>IFERROR(INDEX('Climate zones'!$A$2:$A$4292,MATCH(U$4&amp;" "&amp;$N20,'Climate zones'!$I$2:$I$4292,0)),"")</f>
        <v>Bromley</v>
      </c>
      <c r="V20" s="163" t="str">
        <f>IFERROR(INDEX('Climate zones'!$A$2:$A$4292,MATCH(V$4&amp;" "&amp;$N20,'Climate zones'!$I$2:$I$4292,0)),"")</f>
        <v>Clarendon</v>
      </c>
      <c r="W20" s="163" t="str">
        <f>IFERROR(INDEX('Climate zones'!$A$2:$A$4292,MATCH(W$4&amp;" "&amp;$N20,'Climate zones'!$I$2:$I$4292,0)),"")</f>
        <v>Careys Bay</v>
      </c>
      <c r="X20" s="163" t="str">
        <f>IFERROR(INDEX('Climate zones'!$A$2:$A$4292,MATCH(X$4&amp;" "&amp;$N20,'Climate zones'!$I$2:$I$4292,0)),"")</f>
        <v>Fern Flat</v>
      </c>
      <c r="Y20" s="163" t="str">
        <f>IFERROR(INDEX('Climate zones'!$A$2:$A$4292,MATCH(Y$4&amp;" "&amp;$N20,'Climate zones'!$I$2:$I$4292,0)),"")</f>
        <v>Helvetia</v>
      </c>
      <c r="Z20" s="163" t="str">
        <f>IFERROR(INDEX('Climate zones'!$A$2:$A$4292,MATCH(Z$4&amp;" "&amp;$N20,'Climate zones'!$I$2:$I$4292,0)),"")</f>
        <v>Ihungia</v>
      </c>
      <c r="AA20" s="163" t="str">
        <f>IFERROR(INDEX('Climate zones'!$A$2:$A$4292,MATCH(AA$4&amp;" "&amp;$N20,'Climate zones'!$I$2:$I$4292,0)),"")</f>
        <v>Mandeville</v>
      </c>
      <c r="AB20" s="163" t="str">
        <f>IFERROR(INDEX('Climate zones'!$A$2:$A$4292,MATCH(AB$4&amp;" "&amp;$N20,'Climate zones'!$I$2:$I$4292,0)),"")</f>
        <v>Gladstone</v>
      </c>
      <c r="AC20" s="163" t="str">
        <f>IFERROR(INDEX('Climate zones'!$A$2:$A$4292,MATCH(AC$4&amp;" "&amp;$N20,'Climate zones'!$I$2:$I$4292,0)),"")</f>
        <v/>
      </c>
      <c r="AD20" s="163" t="str">
        <f>IFERROR(INDEX('Climate zones'!$A$2:$A$4292,MATCH(AD$4&amp;" "&amp;$N20,'Climate zones'!$I$2:$I$4292,0)),"")</f>
        <v>Kohupatiki</v>
      </c>
      <c r="AE20" s="163" t="str">
        <f>IFERROR(INDEX('Climate zones'!$A$2:$A$4292,MATCH(AE$4&amp;" "&amp;$N20,'Climate zones'!$I$2:$I$4292,0)),"")</f>
        <v>Netherton</v>
      </c>
      <c r="AF20" s="163" t="str">
        <f>IFERROR(INDEX('Climate zones'!$A$2:$A$4292,MATCH(AF$4&amp;" "&amp;$N20,'Climate zones'!$I$2:$I$4292,0)),"")</f>
        <v>Muhunoa East</v>
      </c>
      <c r="AG20" s="163" t="str">
        <f>IFERROR(INDEX('Climate zones'!$A$2:$A$4292,MATCH(AG$4&amp;" "&amp;$N20,'Climate zones'!$I$2:$I$4292,0)),"")</f>
        <v>Glasnevin</v>
      </c>
      <c r="AH20" s="163" t="str">
        <f>IFERROR(INDEX('Climate zones'!$A$2:$A$4292,MATCH(AH$4&amp;" "&amp;$N20,'Climate zones'!$I$2:$I$4292,0)),"")</f>
        <v>Kennington</v>
      </c>
      <c r="AI20" s="163" t="str">
        <f>IFERROR(INDEX('Climate zones'!$A$2:$A$4292,MATCH(AI$4&amp;" "&amp;$N20,'Climate zones'!$I$2:$I$4292,0)),"")</f>
        <v/>
      </c>
      <c r="AJ20" s="163" t="str">
        <f>IFERROR(INDEX('Climate zones'!$A$2:$A$4292,MATCH(AJ$4&amp;" "&amp;$N20,'Climate zones'!$I$2:$I$4292,0)),"")</f>
        <v>Hakaru</v>
      </c>
      <c r="AK20" s="163" t="str">
        <f>IFERROR(INDEX('Climate zones'!$A$2:$A$4292,MATCH(AK$4&amp;" "&amp;$N20,'Climate zones'!$I$2:$I$4292,0)),"")</f>
        <v/>
      </c>
      <c r="AL20" s="163" t="str">
        <f>IFERROR(INDEX('Climate zones'!$A$2:$A$4292,MATCH(AL$4&amp;" "&amp;$N20,'Climate zones'!$I$2:$I$4292,0)),"")</f>
        <v/>
      </c>
      <c r="AM20" s="163" t="str">
        <f>IFERROR(INDEX('Climate zones'!$A$2:$A$4292,MATCH(AM$4&amp;" "&amp;$N20,'Climate zones'!$I$2:$I$4292,0)),"")</f>
        <v>Kelson</v>
      </c>
      <c r="AN20" s="163" t="str">
        <f>IFERROR(INDEX('Climate zones'!$A$2:$A$4292,MATCH(AN$4&amp;" "&amp;$N20,'Climate zones'!$I$2:$I$4292,0)),"")</f>
        <v>Lake Tekapo</v>
      </c>
      <c r="AO20" s="163" t="str">
        <f>IFERROR(INDEX('Climate zones'!$A$2:$A$4292,MATCH(AO$4&amp;" "&amp;$N20,'Climate zones'!$I$2:$I$4292,0)),"")</f>
        <v>FEILDING</v>
      </c>
      <c r="AP20" s="163" t="str">
        <f>IFERROR(INDEX('Climate zones'!$A$2:$A$4292,MATCH(AP$4&amp;" "&amp;$N20,'Climate zones'!$I$2:$I$4292,0)),"")</f>
        <v>Homai</v>
      </c>
      <c r="AQ20" s="163" t="str">
        <f>IFERROR(INDEX('Climate zones'!$A$2:$A$4292,MATCH(AQ$4&amp;" "&amp;$N20,'Climate zones'!$I$2:$I$4292,0)),"")</f>
        <v>Endeavour Inlet</v>
      </c>
      <c r="AR20" s="163" t="str">
        <f>IFERROR(INDEX('Climate zones'!$A$2:$A$4292,MATCH(AR$4&amp;" "&amp;$N20,'Climate zones'!$I$2:$I$4292,0)),"")</f>
        <v>Matahiwi</v>
      </c>
      <c r="AS20" s="163" t="str">
        <f>IFERROR(INDEX('Climate zones'!$A$2:$A$4292,MATCH(AS$4&amp;" "&amp;$N20,'Climate zones'!$I$2:$I$4292,0)),"")</f>
        <v>Motumaoho</v>
      </c>
      <c r="AT20" s="163" t="str">
        <f>IFERROR(INDEX('Climate zones'!$A$2:$A$4292,MATCH(AT$4&amp;" "&amp;$N20,'Climate zones'!$I$2:$I$4292,0)),"")</f>
        <v>Tamatea</v>
      </c>
      <c r="AU20" s="163" t="str">
        <f>IFERROR(INDEX('Climate zones'!$A$2:$A$4292,MATCH(AU$4&amp;" "&amp;$N20,'Climate zones'!$I$2:$I$4292,0)),"")</f>
        <v>Stoke</v>
      </c>
      <c r="AV20" s="163" t="str">
        <f>IFERROR(INDEX('Climate zones'!$A$2:$A$4292,MATCH(AV$4&amp;" "&amp;$N20,'Climate zones'!$I$2:$I$4292,0)),"")</f>
        <v>Hurworth</v>
      </c>
      <c r="AW20" s="163" t="str">
        <f>IFERROR(INDEX('Climate zones'!$A$2:$A$4292,MATCH(AW$4&amp;" "&amp;$N20,'Climate zones'!$I$2:$I$4292,0)),"")</f>
        <v>Greenhithe</v>
      </c>
      <c r="AX20" s="163" t="str">
        <f>IFERROR(INDEX('Climate zones'!$A$2:$A$4292,MATCH(AX$4&amp;" "&amp;$N20,'Climate zones'!$I$2:$I$4292,0)),"")</f>
        <v>Opape</v>
      </c>
      <c r="AY20" s="163" t="str">
        <f>IFERROR(INDEX('Climate zones'!$A$2:$A$4292,MATCH(AY$4&amp;" "&amp;$N20,'Climate zones'!$I$2:$I$4292,0)),"")</f>
        <v>Moerangi</v>
      </c>
      <c r="AZ20" s="163" t="str">
        <f>IFERROR(INDEX('Climate zones'!$A$2:$A$4292,MATCH(AZ$4&amp;" "&amp;$N20,'Climate zones'!$I$2:$I$4292,0)),"")</f>
        <v/>
      </c>
      <c r="BA20" s="163" t="str">
        <f>IFERROR(INDEX('Climate zones'!$A$2:$A$4292,MATCH(BA$4&amp;" "&amp;$N20,'Climate zones'!$I$2:$I$4292,0)),"")</f>
        <v/>
      </c>
      <c r="BB20" s="163" t="str">
        <f>IFERROR(INDEX('Climate zones'!$A$2:$A$4292,MATCH(BB$4&amp;" "&amp;$N20,'Climate zones'!$I$2:$I$4292,0)),"")</f>
        <v>Ranui Heights</v>
      </c>
      <c r="BC20" s="163" t="str">
        <f>IFERROR(INDEX('Climate zones'!$A$2:$A$4292,MATCH(BC$4&amp;" "&amp;$N20,'Climate zones'!$I$2:$I$4292,0)),"")</f>
        <v>Kelvin Peninsula</v>
      </c>
      <c r="BD20" s="163" t="str">
        <f>IFERROR(INDEX('Climate zones'!$A$2:$A$4292,MATCH(BD$4&amp;" "&amp;$N20,'Climate zones'!$I$2:$I$4292,0)),"")</f>
        <v>Lower Kawhatau</v>
      </c>
      <c r="BE20" s="163" t="str">
        <f>IFERROR(INDEX('Climate zones'!$A$2:$A$4292,MATCH(BE$4&amp;" "&amp;$N20,'Climate zones'!$I$2:$I$4292,0)),"")</f>
        <v>Huapai</v>
      </c>
      <c r="BF20" s="163" t="str">
        <f>IFERROR(INDEX('Climate zones'!$A$2:$A$4292,MATCH(BF$4&amp;" "&amp;$N20,'Climate zones'!$I$2:$I$4292,0)),"")</f>
        <v>Horohoro</v>
      </c>
      <c r="BG20" s="163" t="str">
        <f>IFERROR(INDEX('Climate zones'!$A$2:$A$4292,MATCH(BG$4&amp;" "&amp;$N20,'Climate zones'!$I$2:$I$4292,0)),"")</f>
        <v>Lairdvale</v>
      </c>
      <c r="BH20" s="163" t="str">
        <f>IFERROR(INDEX('Climate zones'!$A$2:$A$4292,MATCH(BH$4&amp;" "&amp;$N20,'Climate zones'!$I$2:$I$4292,0)),"")</f>
        <v>Darfield</v>
      </c>
      <c r="BI20" s="163" t="str">
        <f>IFERROR(INDEX('Climate zones'!$A$2:$A$4292,MATCH(BI$4&amp;" "&amp;$N20,'Climate zones'!$I$2:$I$4292,0)),"")</f>
        <v>Kohi</v>
      </c>
      <c r="BJ20" s="163" t="str">
        <f>IFERROR(INDEX('Climate zones'!$A$2:$A$4292,MATCH(BJ$4&amp;" "&amp;$N20,'Climate zones'!$I$2:$I$4292,0)),"")</f>
        <v>Waiomou</v>
      </c>
      <c r="BK20" s="163" t="str">
        <f>IFERROR(INDEX('Climate zones'!$A$2:$A$4292,MATCH(BK$4&amp;" "&amp;$N20,'Climate zones'!$I$2:$I$4292,0)),"")</f>
        <v>Morison Bush</v>
      </c>
      <c r="BL20" s="163" t="str">
        <f>IFERROR(INDEX('Climate zones'!$A$2:$A$4292,MATCH(BL$4&amp;" "&amp;$N20,'Climate zones'!$I$2:$I$4292,0)),"")</f>
        <v>Castlerock</v>
      </c>
      <c r="BM20" s="163" t="str">
        <f>IFERROR(INDEX('Climate zones'!$A$2:$A$4292,MATCH(BM$4&amp;" "&amp;$N20,'Climate zones'!$I$2:$I$4292,0)),"")</f>
        <v>Marco</v>
      </c>
      <c r="BN20" s="163" t="str">
        <f>IFERROR(INDEX('Climate zones'!$A$2:$A$4292,MATCH(BN$4&amp;" "&amp;$N20,'Climate zones'!$I$2:$I$4292,0)),"")</f>
        <v>Horoeka</v>
      </c>
      <c r="BO20" s="163" t="str">
        <f>IFERROR(INDEX('Climate zones'!$A$2:$A$4292,MATCH(BO$4&amp;" "&amp;$N20,'Climate zones'!$I$2:$I$4292,0)),"")</f>
        <v>East Takaka</v>
      </c>
      <c r="BP20" s="163" t="str">
        <f>IFERROR(INDEX('Climate zones'!$A$2:$A$4292,MATCH(BP$4&amp;" "&amp;$N20,'Climate zones'!$I$2:$I$4292,0)),"")</f>
        <v>Matea</v>
      </c>
      <c r="BQ20" s="163" t="str">
        <f>IFERROR(INDEX('Climate zones'!$A$2:$A$4292,MATCH(BQ$4&amp;" "&amp;$N20,'Climate zones'!$I$2:$I$4292,0)),"")</f>
        <v>Papamoa Beach</v>
      </c>
      <c r="BR20" s="163" t="str">
        <f>IFERROR(INDEX('Climate zones'!$A$2:$A$4292,MATCH(BR$4&amp;" "&amp;$N20,'Climate zones'!$I$2:$I$4292,0)),"")</f>
        <v>Kopu</v>
      </c>
      <c r="BS20" s="163" t="str">
        <f>IFERROR(INDEX('Climate zones'!$A$2:$A$4292,MATCH(BS$4&amp;" "&amp;$N20,'Climate zones'!$I$2:$I$4292,0)),"")</f>
        <v>Four Peaks</v>
      </c>
      <c r="BT20" s="163" t="str">
        <f>IFERROR(INDEX('Climate zones'!$A$2:$A$4292,MATCH(BT$4&amp;" "&amp;$N20,'Climate zones'!$I$2:$I$4292,0)),"")</f>
        <v>Timberlea</v>
      </c>
      <c r="BU20" s="163" t="str">
        <f>IFERROR(INDEX('Climate zones'!$A$2:$A$4292,MATCH(BU$4&amp;" "&amp;$N20,'Climate zones'!$I$2:$I$4292,0)),"")</f>
        <v>Karakariki</v>
      </c>
      <c r="BV20" s="163" t="str">
        <f>IFERROR(INDEX('Climate zones'!$A$2:$A$4292,MATCH(BV$4&amp;" "&amp;$N20,'Climate zones'!$I$2:$I$4292,0)),"")</f>
        <v>Horrellville</v>
      </c>
      <c r="BW20" s="163" t="str">
        <f>IFERROR(INDEX('Climate zones'!$A$2:$A$4292,MATCH(BW$4&amp;" "&amp;$N20,'Climate zones'!$I$2:$I$4292,0)),"")</f>
        <v>Hunter</v>
      </c>
      <c r="BX20" s="163" t="str">
        <f>IFERROR(INDEX('Climate zones'!$A$2:$A$4292,MATCH(BX$4&amp;" "&amp;$N20,'Climate zones'!$I$2:$I$4292,0)),"")</f>
        <v>Leamington</v>
      </c>
      <c r="BY20" s="163" t="str">
        <f>IFERROR(INDEX('Climate zones'!$A$2:$A$4292,MATCH(BY$4&amp;" "&amp;$N20,'Climate zones'!$I$2:$I$4292,0)),"")</f>
        <v>Ohuka</v>
      </c>
      <c r="BZ20" s="163" t="str">
        <f>IFERROR(INDEX('Climate zones'!$A$2:$A$4292,MATCH(BZ$4&amp;" "&amp;$N20,'Climate zones'!$I$2:$I$4292,0)),"")</f>
        <v>Massey East</v>
      </c>
      <c r="CA20" s="163" t="str">
        <f>IFERROR(INDEX('Climate zones'!$A$2:$A$4292,MATCH(CA$4&amp;" "&amp;$N20,'Climate zones'!$I$2:$I$4292,0)),"")</f>
        <v>Earthquakes</v>
      </c>
      <c r="CB20" s="163" t="str">
        <f>IFERROR(INDEX('Climate zones'!$A$2:$A$4292,MATCH(CB$4&amp;" "&amp;$N20,'Climate zones'!$I$2:$I$4292,0)),"")</f>
        <v>Mahoenui</v>
      </c>
      <c r="CC20" s="163" t="str">
        <f>IFERROR(INDEX('Climate zones'!$A$2:$A$4292,MATCH(CC$4&amp;" "&amp;$N20,'Climate zones'!$I$2:$I$4292,0)),"")</f>
        <v>Marybank</v>
      </c>
      <c r="CD20" s="163" t="str">
        <f>IFERROR(INDEX('Climate zones'!$A$2:$A$4292,MATCH(CD$4&amp;" "&amp;$N20,'Climate zones'!$I$2:$I$4292,0)),"")</f>
        <v>Island Bay</v>
      </c>
      <c r="CE20" s="163" t="str">
        <f>IFERROR(INDEX('Climate zones'!$A$2:$A$4292,MATCH(CE$4&amp;" "&amp;$N20,'Climate zones'!$I$2:$I$4292,0)),"")</f>
        <v>Minden</v>
      </c>
      <c r="CF20" s="163" t="str">
        <f>IFERROR(INDEX('Climate zones'!$A$2:$A$4292,MATCH(CF$4&amp;" "&amp;$N20,'Climate zones'!$I$2:$I$4292,0)),"")</f>
        <v>Haast</v>
      </c>
      <c r="CG20" s="163" t="str">
        <f>IFERROR(INDEX('Climate zones'!$A$2:$A$4292,MATCH(CG$4&amp;" "&amp;$N20,'Climate zones'!$I$2:$I$4292,0)),"")</f>
        <v>Matahapa</v>
      </c>
      <c r="CH20" s="163" t="str">
        <f>IFERROR(INDEX('Climate zones'!$A$2:$A$4292,MATCH(CH$4&amp;" "&amp;$N20,'Climate zones'!$I$2:$I$4292,0)),"")</f>
        <v>Kauri</v>
      </c>
    </row>
    <row r="21" spans="1:86">
      <c r="A21" s="156" t="s">
        <v>187</v>
      </c>
      <c r="B21" s="156" t="s">
        <v>92</v>
      </c>
      <c r="C21" s="156" t="s">
        <v>93</v>
      </c>
      <c r="D21" s="156" t="s">
        <v>94</v>
      </c>
      <c r="E21" s="157">
        <v>-44.01</v>
      </c>
      <c r="F21" s="157">
        <v>171.72</v>
      </c>
      <c r="G21" s="156" t="str">
        <f t="shared" si="0"/>
        <v>Ashburton District CC</v>
      </c>
      <c r="H21" s="156">
        <f t="shared" si="1"/>
        <v>20</v>
      </c>
      <c r="I21" s="156" t="str">
        <f t="shared" si="2"/>
        <v>Ashburton District 20</v>
      </c>
      <c r="K21" s="156" t="s">
        <v>117</v>
      </c>
      <c r="N21" s="164">
        <f t="shared" si="3"/>
        <v>17</v>
      </c>
      <c r="O21" s="165" t="str">
        <f>IFERROR(INDEX('Climate zones'!$A$2:$A$4292,MATCH(O$4&amp;" "&amp;$N21,'Climate zones'!$I$2:$I$4292,0)),"")</f>
        <v>Eiffelton</v>
      </c>
      <c r="P21" s="165" t="str">
        <f>IFERROR(INDEX('Climate zones'!$A$2:$A$4292,MATCH(P$4&amp;" "&amp;$N21,'Climate zones'!$I$2:$I$4292,0)),"")</f>
        <v>Greenlane</v>
      </c>
      <c r="Q21" s="165" t="str">
        <f>IFERROR(INDEX('Climate zones'!$A$2:$A$4292,MATCH(Q$4&amp;" "&amp;$N21,'Climate zones'!$I$2:$I$4292,0)),"")</f>
        <v>Fairdown</v>
      </c>
      <c r="R21" s="165" t="str">
        <f>IFERROR(INDEX('Climate zones'!$A$2:$A$4292,MATCH(R$4&amp;" "&amp;$N21,'Climate zones'!$I$2:$I$4292,0)),"")</f>
        <v/>
      </c>
      <c r="S21" s="165" t="str">
        <f>IFERROR(INDEX('Climate zones'!$A$2:$A$4292,MATCH(S$4&amp;" "&amp;$N21,'Climate zones'!$I$2:$I$4292,0)),"")</f>
        <v>Oueroa</v>
      </c>
      <c r="T21" s="165" t="str">
        <f>IFERROR(INDEX('Climate zones'!$A$2:$A$4292,MATCH(T$4&amp;" "&amp;$N21,'Climate zones'!$I$2:$I$4292,0)),"")</f>
        <v>Cromwell</v>
      </c>
      <c r="U21" s="165" t="str">
        <f>IFERROR(INDEX('Climate zones'!$A$2:$A$4292,MATCH(U$4&amp;" "&amp;$N21,'Climate zones'!$I$2:$I$4292,0)),"")</f>
        <v>Brooklands</v>
      </c>
      <c r="V21" s="165" t="str">
        <f>IFERROR(INDEX('Climate zones'!$A$2:$A$4292,MATCH(V$4&amp;" "&amp;$N21,'Climate zones'!$I$2:$I$4292,0)),"")</f>
        <v>Clarksville</v>
      </c>
      <c r="W21" s="165" t="str">
        <f>IFERROR(INDEX('Climate zones'!$A$2:$A$4292,MATCH(W$4&amp;" "&amp;$N21,'Climate zones'!$I$2:$I$4292,0)),"")</f>
        <v>Caversham</v>
      </c>
      <c r="X21" s="165" t="str">
        <f>IFERROR(INDEX('Climate zones'!$A$2:$A$4292,MATCH(X$4&amp;" "&amp;$N21,'Climate zones'!$I$2:$I$4292,0)),"")</f>
        <v>Frenchmans Swamp</v>
      </c>
      <c r="Y21" s="165" t="str">
        <f>IFERROR(INDEX('Climate zones'!$A$2:$A$4292,MATCH(Y$4&amp;" "&amp;$N21,'Climate zones'!$I$2:$I$4292,0)),"")</f>
        <v>Hunua</v>
      </c>
      <c r="Z21" s="165" t="str">
        <f>IFERROR(INDEX('Climate zones'!$A$2:$A$4292,MATCH(Z$4&amp;" "&amp;$N21,'Climate zones'!$I$2:$I$4292,0)),"")</f>
        <v>Kaitaratahi</v>
      </c>
      <c r="AA21" s="165" t="str">
        <f>IFERROR(INDEX('Climate zones'!$A$2:$A$4292,MATCH(AA$4&amp;" "&amp;$N21,'Climate zones'!$I$2:$I$4292,0)),"")</f>
        <v>Mataura</v>
      </c>
      <c r="AB21" s="165" t="str">
        <f>IFERROR(INDEX('Climate zones'!$A$2:$A$4292,MATCH(AB$4&amp;" "&amp;$N21,'Climate zones'!$I$2:$I$4292,0)),"")</f>
        <v>Greenstone (Pounamu)</v>
      </c>
      <c r="AC21" s="165" t="str">
        <f>IFERROR(INDEX('Climate zones'!$A$2:$A$4292,MATCH(AC$4&amp;" "&amp;$N21,'Climate zones'!$I$2:$I$4292,0)),"")</f>
        <v/>
      </c>
      <c r="AD21" s="165" t="str">
        <f>IFERROR(INDEX('Climate zones'!$A$2:$A$4292,MATCH(AD$4&amp;" "&amp;$N21,'Climate zones'!$I$2:$I$4292,0)),"")</f>
        <v>Kouturoa</v>
      </c>
      <c r="AE21" s="165" t="str">
        <f>IFERROR(INDEX('Climate zones'!$A$2:$A$4292,MATCH(AE$4&amp;" "&amp;$N21,'Climate zones'!$I$2:$I$4292,0)),"")</f>
        <v>Ngatea</v>
      </c>
      <c r="AF21" s="165" t="str">
        <f>IFERROR(INDEX('Climate zones'!$A$2:$A$4292,MATCH(AF$4&amp;" "&amp;$N21,'Climate zones'!$I$2:$I$4292,0)),"")</f>
        <v>Ohau</v>
      </c>
      <c r="AG21" s="165" t="str">
        <f>IFERROR(INDEX('Climate zones'!$A$2:$A$4292,MATCH(AG$4&amp;" "&amp;$N21,'Climate zones'!$I$2:$I$4292,0)),"")</f>
        <v>Gore Bay</v>
      </c>
      <c r="AH21" s="165" t="str">
        <f>IFERROR(INDEX('Climate zones'!$A$2:$A$4292,MATCH(AH$4&amp;" "&amp;$N21,'Climate zones'!$I$2:$I$4292,0)),"")</f>
        <v>Kew</v>
      </c>
      <c r="AI21" s="165" t="str">
        <f>IFERROR(INDEX('Climate zones'!$A$2:$A$4292,MATCH(AI$4&amp;" "&amp;$N21,'Climate zones'!$I$2:$I$4292,0)),"")</f>
        <v/>
      </c>
      <c r="AJ21" s="165" t="str">
        <f>IFERROR(INDEX('Climate zones'!$A$2:$A$4292,MATCH(AJ$4&amp;" "&amp;$N21,'Climate zones'!$I$2:$I$4292,0)),"")</f>
        <v>Hoanga</v>
      </c>
      <c r="AK21" s="165" t="str">
        <f>IFERROR(INDEX('Climate zones'!$A$2:$A$4292,MATCH(AK$4&amp;" "&amp;$N21,'Climate zones'!$I$2:$I$4292,0)),"")</f>
        <v/>
      </c>
      <c r="AL21" s="165" t="str">
        <f>IFERROR(INDEX('Climate zones'!$A$2:$A$4292,MATCH(AL$4&amp;" "&amp;$N21,'Climate zones'!$I$2:$I$4292,0)),"")</f>
        <v/>
      </c>
      <c r="AM21" s="165" t="str">
        <f>IFERROR(INDEX('Climate zones'!$A$2:$A$4292,MATCH(AM$4&amp;" "&amp;$N21,'Climate zones'!$I$2:$I$4292,0)),"")</f>
        <v>Korokoro</v>
      </c>
      <c r="AN21" s="165" t="str">
        <f>IFERROR(INDEX('Climate zones'!$A$2:$A$4292,MATCH(AN$4&amp;" "&amp;$N21,'Climate zones'!$I$2:$I$4292,0)),"")</f>
        <v>Limestone Valley</v>
      </c>
      <c r="AO21" s="165" t="str">
        <f>IFERROR(INDEX('Climate zones'!$A$2:$A$4292,MATCH(AO$4&amp;" "&amp;$N21,'Climate zones'!$I$2:$I$4292,0)),"")</f>
        <v>Glen Oroua</v>
      </c>
      <c r="AP21" s="165" t="str">
        <f>IFERROR(INDEX('Climate zones'!$A$2:$A$4292,MATCH(AP$4&amp;" "&amp;$N21,'Climate zones'!$I$2:$I$4292,0)),"")</f>
        <v>Howick</v>
      </c>
      <c r="AQ21" s="165" t="str">
        <f>IFERROR(INDEX('Climate zones'!$A$2:$A$4292,MATCH(AQ$4&amp;" "&amp;$N21,'Climate zones'!$I$2:$I$4292,0)),"")</f>
        <v>Fairhall</v>
      </c>
      <c r="AR21" s="165" t="str">
        <f>IFERROR(INDEX('Climate zones'!$A$2:$A$4292,MATCH(AR$4&amp;" "&amp;$N21,'Climate zones'!$I$2:$I$4292,0)),"")</f>
        <v>Mataikona</v>
      </c>
      <c r="AS21" s="165" t="str">
        <f>IFERROR(INDEX('Climate zones'!$A$2:$A$4292,MATCH(AS$4&amp;" "&amp;$N21,'Climate zones'!$I$2:$I$4292,0)),"")</f>
        <v>Ngarua</v>
      </c>
      <c r="AT21" s="165" t="str">
        <f>IFERROR(INDEX('Climate zones'!$A$2:$A$4292,MATCH(AT$4&amp;" "&amp;$N21,'Climate zones'!$I$2:$I$4292,0)),"")</f>
        <v>Taradale</v>
      </c>
      <c r="AU21" s="165" t="str">
        <f>IFERROR(INDEX('Climate zones'!$A$2:$A$4292,MATCH(AU$4&amp;" "&amp;$N21,'Climate zones'!$I$2:$I$4292,0)),"")</f>
        <v>Tahunanui</v>
      </c>
      <c r="AV21" s="165" t="str">
        <f>IFERROR(INDEX('Climate zones'!$A$2:$A$4292,MATCH(AV$4&amp;" "&amp;$N21,'Climate zones'!$I$2:$I$4292,0)),"")</f>
        <v>Inglewood</v>
      </c>
      <c r="AW21" s="165" t="str">
        <f>IFERROR(INDEX('Climate zones'!$A$2:$A$4292,MATCH(AW$4&amp;" "&amp;$N21,'Climate zones'!$I$2:$I$4292,0)),"")</f>
        <v>Hauraki</v>
      </c>
      <c r="AX21" s="165" t="str">
        <f>IFERROR(INDEX('Climate zones'!$A$2:$A$4292,MATCH(AX$4&amp;" "&amp;$N21,'Climate zones'!$I$2:$I$4292,0)),"")</f>
        <v>Oponae</v>
      </c>
      <c r="AY21" s="165" t="str">
        <f>IFERROR(INDEX('Climate zones'!$A$2:$A$4292,MATCH(AY$4&amp;" "&amp;$N21,'Climate zones'!$I$2:$I$4292,0)),"")</f>
        <v>Ngahape</v>
      </c>
      <c r="AZ21" s="165" t="str">
        <f>IFERROR(INDEX('Climate zones'!$A$2:$A$4292,MATCH(AZ$4&amp;" "&amp;$N21,'Climate zones'!$I$2:$I$4292,0)),"")</f>
        <v/>
      </c>
      <c r="BA21" s="165" t="str">
        <f>IFERROR(INDEX('Climate zones'!$A$2:$A$4292,MATCH(BA$4&amp;" "&amp;$N21,'Climate zones'!$I$2:$I$4292,0)),"")</f>
        <v/>
      </c>
      <c r="BB21" s="165" t="str">
        <f>IFERROR(INDEX('Climate zones'!$A$2:$A$4292,MATCH(BB$4&amp;" "&amp;$N21,'Climate zones'!$I$2:$I$4292,0)),"")</f>
        <v>Takapuwahia</v>
      </c>
      <c r="BC21" s="165" t="str">
        <f>IFERROR(INDEX('Climate zones'!$A$2:$A$4292,MATCH(BC$4&amp;" "&amp;$N21,'Climate zones'!$I$2:$I$4292,0)),"")</f>
        <v>Kingston</v>
      </c>
      <c r="BD21" s="165" t="str">
        <f>IFERROR(INDEX('Climate zones'!$A$2:$A$4292,MATCH(BD$4&amp;" "&amp;$N21,'Climate zones'!$I$2:$I$4292,0)),"")</f>
        <v>Makirikiri South</v>
      </c>
      <c r="BE21" s="165" t="str">
        <f>IFERROR(INDEX('Climate zones'!$A$2:$A$4292,MATCH(BE$4&amp;" "&amp;$N21,'Climate zones'!$I$2:$I$4292,0)),"")</f>
        <v>Kaipara Flats</v>
      </c>
      <c r="BF21" s="165" t="str">
        <f>IFERROR(INDEX('Climate zones'!$A$2:$A$4292,MATCH(BF$4&amp;" "&amp;$N21,'Climate zones'!$I$2:$I$4292,0)),"")</f>
        <v>Kaharoa</v>
      </c>
      <c r="BG21" s="165" t="str">
        <f>IFERROR(INDEX('Climate zones'!$A$2:$A$4292,MATCH(BG$4&amp;" "&amp;$N21,'Climate zones'!$I$2:$I$4292,0)),"")</f>
        <v>Makaranui</v>
      </c>
      <c r="BH21" s="165" t="str">
        <f>IFERROR(INDEX('Climate zones'!$A$2:$A$4292,MATCH(BH$4&amp;" "&amp;$N21,'Climate zones'!$I$2:$I$4292,0)),"")</f>
        <v>Doyleston</v>
      </c>
      <c r="BI21" s="165" t="str">
        <f>IFERROR(INDEX('Climate zones'!$A$2:$A$4292,MATCH(BI$4&amp;" "&amp;$N21,'Climate zones'!$I$2:$I$4292,0)),"")</f>
        <v>Maata</v>
      </c>
      <c r="BJ21" s="165" t="str">
        <f>IFERROR(INDEX('Climate zones'!$A$2:$A$4292,MATCH(BJ$4&amp;" "&amp;$N21,'Climate zones'!$I$2:$I$4292,0)),"")</f>
        <v>Waipapa</v>
      </c>
      <c r="BK21" s="165" t="str">
        <f>IFERROR(INDEX('Climate zones'!$A$2:$A$4292,MATCH(BK$4&amp;" "&amp;$N21,'Climate zones'!$I$2:$I$4292,0)),"")</f>
        <v>Ngawi</v>
      </c>
      <c r="BL21" s="165" t="str">
        <f>IFERROR(INDEX('Climate zones'!$A$2:$A$4292,MATCH(BL$4&amp;" "&amp;$N21,'Climate zones'!$I$2:$I$4292,0)),"")</f>
        <v>Cattle Flat</v>
      </c>
      <c r="BM21" s="165" t="str">
        <f>IFERROR(INDEX('Climate zones'!$A$2:$A$4292,MATCH(BM$4&amp;" "&amp;$N21,'Climate zones'!$I$2:$I$4292,0)),"")</f>
        <v>Matau</v>
      </c>
      <c r="BN21" s="165" t="str">
        <f>IFERROR(INDEX('Climate zones'!$A$2:$A$4292,MATCH(BN$4&amp;" "&amp;$N21,'Climate zones'!$I$2:$I$4292,0)),"")</f>
        <v>Hukanui</v>
      </c>
      <c r="BO21" s="165" t="str">
        <f>IFERROR(INDEX('Climate zones'!$A$2:$A$4292,MATCH(BO$4&amp;" "&amp;$N21,'Climate zones'!$I$2:$I$4292,0)),"")</f>
        <v>Ferntown</v>
      </c>
      <c r="BP21" s="165" t="str">
        <f>IFERROR(INDEX('Climate zones'!$A$2:$A$4292,MATCH(BP$4&amp;" "&amp;$N21,'Climate zones'!$I$2:$I$4292,0)),"")</f>
        <v>Moerangi</v>
      </c>
      <c r="BQ21" s="165" t="str">
        <f>IFERROR(INDEX('Climate zones'!$A$2:$A$4292,MATCH(BQ$4&amp;" "&amp;$N21,'Climate zones'!$I$2:$I$4292,0)),"")</f>
        <v>TAURANGA</v>
      </c>
      <c r="BR21" s="165" t="str">
        <f>IFERROR(INDEX('Climate zones'!$A$2:$A$4292,MATCH(BR$4&amp;" "&amp;$N21,'Climate zones'!$I$2:$I$4292,0)),"")</f>
        <v>Kuaotunu West</v>
      </c>
      <c r="BS21" s="165" t="str">
        <f>IFERROR(INDEX('Climate zones'!$A$2:$A$4292,MATCH(BS$4&amp;" "&amp;$N21,'Climate zones'!$I$2:$I$4292,0)),"")</f>
        <v>Gapes Valley</v>
      </c>
      <c r="BT21" s="165" t="str">
        <f>IFERROR(INDEX('Climate zones'!$A$2:$A$4292,MATCH(BT$4&amp;" "&amp;$N21,'Climate zones'!$I$2:$I$4292,0)),"")</f>
        <v>Totara Park</v>
      </c>
      <c r="BU21" s="165" t="str">
        <f>IFERROR(INDEX('Climate zones'!$A$2:$A$4292,MATCH(BU$4&amp;" "&amp;$N21,'Climate zones'!$I$2:$I$4292,0)),"")</f>
        <v>Kauri Flat</v>
      </c>
      <c r="BV21" s="165" t="str">
        <f>IFERROR(INDEX('Climate zones'!$A$2:$A$4292,MATCH(BV$4&amp;" "&amp;$N21,'Climate zones'!$I$2:$I$4292,0)),"")</f>
        <v>Kaiapoi</v>
      </c>
      <c r="BW21" s="165" t="str">
        <f>IFERROR(INDEX('Climate zones'!$A$2:$A$4292,MATCH(BW$4&amp;" "&amp;$N21,'Climate zones'!$I$2:$I$4292,0)),"")</f>
        <v>Ikawai</v>
      </c>
      <c r="BX21" s="165" t="str">
        <f>IFERROR(INDEX('Climate zones'!$A$2:$A$4292,MATCH(BX$4&amp;" "&amp;$N21,'Climate zones'!$I$2:$I$4292,0)),"")</f>
        <v>Mangapiko</v>
      </c>
      <c r="BY21" s="165" t="str">
        <f>IFERROR(INDEX('Climate zones'!$A$2:$A$4292,MATCH(BY$4&amp;" "&amp;$N21,'Climate zones'!$I$2:$I$4292,0)),"")</f>
        <v>Onepoto</v>
      </c>
      <c r="BZ21" s="165" t="str">
        <f>IFERROR(INDEX('Climate zones'!$A$2:$A$4292,MATCH(BZ$4&amp;" "&amp;$N21,'Climate zones'!$I$2:$I$4292,0)),"")</f>
        <v>Massey West</v>
      </c>
      <c r="CA21" s="165" t="str">
        <f>IFERROR(INDEX('Climate zones'!$A$2:$A$4292,MATCH(CA$4&amp;" "&amp;$N21,'Climate zones'!$I$2:$I$4292,0)),"")</f>
        <v>Elderslie</v>
      </c>
      <c r="CB21" s="165" t="str">
        <f>IFERROR(INDEX('Climate zones'!$A$2:$A$4292,MATCH(CB$4&amp;" "&amp;$N21,'Climate zones'!$I$2:$I$4292,0)),"")</f>
        <v>Mairoa</v>
      </c>
      <c r="CC21" s="165" t="str">
        <f>IFERROR(INDEX('Climate zones'!$A$2:$A$4292,MATCH(CC$4&amp;" "&amp;$N21,'Climate zones'!$I$2:$I$4292,0)),"")</f>
        <v>Matahiwi</v>
      </c>
      <c r="CD21" s="165" t="str">
        <f>IFERROR(INDEX('Climate zones'!$A$2:$A$4292,MATCH(CD$4&amp;" "&amp;$N21,'Climate zones'!$I$2:$I$4292,0)),"")</f>
        <v>Johnsonville</v>
      </c>
      <c r="CE21" s="165" t="str">
        <f>IFERROR(INDEX('Climate zones'!$A$2:$A$4292,MATCH(CE$4&amp;" "&amp;$N21,'Climate zones'!$I$2:$I$4292,0)),"")</f>
        <v>Muirs Reef</v>
      </c>
      <c r="CF21" s="165" t="str">
        <f>IFERROR(INDEX('Climate zones'!$A$2:$A$4292,MATCH(CF$4&amp;" "&amp;$N21,'Climate zones'!$I$2:$I$4292,0)),"")</f>
        <v>Haast Beach</v>
      </c>
      <c r="CG21" s="165" t="str">
        <f>IFERROR(INDEX('Climate zones'!$A$2:$A$4292,MATCH(CG$4&amp;" "&amp;$N21,'Climate zones'!$I$2:$I$4292,0)),"")</f>
        <v>Matahi</v>
      </c>
      <c r="CH21" s="165" t="str">
        <f>IFERROR(INDEX('Climate zones'!$A$2:$A$4292,MATCH(CH$4&amp;" "&amp;$N21,'Climate zones'!$I$2:$I$4292,0)),"")</f>
        <v>Kensington</v>
      </c>
    </row>
    <row r="22" spans="1:86">
      <c r="A22" s="156" t="s">
        <v>188</v>
      </c>
      <c r="B22" s="156" t="s">
        <v>92</v>
      </c>
      <c r="C22" s="156" t="s">
        <v>93</v>
      </c>
      <c r="D22" s="156" t="s">
        <v>94</v>
      </c>
      <c r="E22" s="157">
        <v>-43.81</v>
      </c>
      <c r="F22" s="157">
        <v>171.65</v>
      </c>
      <c r="G22" s="156" t="str">
        <f t="shared" si="0"/>
        <v>Ashburton District CC</v>
      </c>
      <c r="H22" s="156">
        <f t="shared" si="1"/>
        <v>21</v>
      </c>
      <c r="I22" s="156" t="str">
        <f t="shared" si="2"/>
        <v>Ashburton District 21</v>
      </c>
      <c r="K22" s="156" t="s">
        <v>118</v>
      </c>
      <c r="N22" s="162">
        <f t="shared" si="3"/>
        <v>18</v>
      </c>
      <c r="O22" s="163" t="str">
        <f>IFERROR(INDEX('Climate zones'!$A$2:$A$4292,MATCH(O$4&amp;" "&amp;$N22,'Climate zones'!$I$2:$I$4292,0)),"")</f>
        <v>Elgin</v>
      </c>
      <c r="P22" s="163" t="str">
        <f>IFERROR(INDEX('Climate zones'!$A$2:$A$4292,MATCH(P$4&amp;" "&amp;$N22,'Climate zones'!$I$2:$I$4292,0)),"")</f>
        <v>Grey Lynn</v>
      </c>
      <c r="Q22" s="163" t="str">
        <f>IFERROR(INDEX('Climate zones'!$A$2:$A$4292,MATCH(Q$4&amp;" "&amp;$N22,'Climate zones'!$I$2:$I$4292,0)),"")</f>
        <v>Hector</v>
      </c>
      <c r="R22" s="163" t="str">
        <f>IFERROR(INDEX('Climate zones'!$A$2:$A$4292,MATCH(R$4&amp;" "&amp;$N22,'Climate zones'!$I$2:$I$4292,0)),"")</f>
        <v/>
      </c>
      <c r="S22" s="163" t="str">
        <f>IFERROR(INDEX('Climate zones'!$A$2:$A$4292,MATCH(S$4&amp;" "&amp;$N22,'Climate zones'!$I$2:$I$4292,0)),"")</f>
        <v>Patangata</v>
      </c>
      <c r="T22" s="163" t="str">
        <f>IFERROR(INDEX('Climate zones'!$A$2:$A$4292,MATCH(T$4&amp;" "&amp;$N22,'Climate zones'!$I$2:$I$4292,0)),"")</f>
        <v>Drybread</v>
      </c>
      <c r="U22" s="163" t="str">
        <f>IFERROR(INDEX('Climate zones'!$A$2:$A$4292,MATCH(U$4&amp;" "&amp;$N22,'Climate zones'!$I$2:$I$4292,0)),"")</f>
        <v>Broomfield</v>
      </c>
      <c r="V22" s="163" t="str">
        <f>IFERROR(INDEX('Climate zones'!$A$2:$A$4292,MATCH(V$4&amp;" "&amp;$N22,'Climate zones'!$I$2:$I$4292,0)),"")</f>
        <v>Clifton</v>
      </c>
      <c r="W22" s="163" t="str">
        <f>IFERROR(INDEX('Climate zones'!$A$2:$A$4292,MATCH(W$4&amp;" "&amp;$N22,'Climate zones'!$I$2:$I$4292,0)),"")</f>
        <v>Chain Hills</v>
      </c>
      <c r="X22" s="163" t="str">
        <f>IFERROR(INDEX('Climate zones'!$A$2:$A$4292,MATCH(X$4&amp;" "&amp;$N22,'Climate zones'!$I$2:$I$4292,0)),"")</f>
        <v>Haruru</v>
      </c>
      <c r="Y22" s="163" t="str">
        <f>IFERROR(INDEX('Climate zones'!$A$2:$A$4292,MATCH(Y$4&amp;" "&amp;$N22,'Climate zones'!$I$2:$I$4292,0)),"")</f>
        <v>Kaawa</v>
      </c>
      <c r="Z22" s="163" t="str">
        <f>IFERROR(INDEX('Climate zones'!$A$2:$A$4292,MATCH(Z$4&amp;" "&amp;$N22,'Climate zones'!$I$2:$I$4292,0)),"")</f>
        <v>Kaiti</v>
      </c>
      <c r="AA22" s="163" t="str">
        <f>IFERROR(INDEX('Climate zones'!$A$2:$A$4292,MATCH(AA$4&amp;" "&amp;$N22,'Climate zones'!$I$2:$I$4292,0)),"")</f>
        <v>McNab</v>
      </c>
      <c r="AB22" s="163" t="str">
        <f>IFERROR(INDEX('Climate zones'!$A$2:$A$4292,MATCH(AB$4&amp;" "&amp;$N22,'Climate zones'!$I$2:$I$4292,0)),"")</f>
        <v>Greigs</v>
      </c>
      <c r="AC22" s="163" t="str">
        <f>IFERROR(INDEX('Climate zones'!$A$2:$A$4292,MATCH(AC$4&amp;" "&amp;$N22,'Climate zones'!$I$2:$I$4292,0)),"")</f>
        <v/>
      </c>
      <c r="AD22" s="163" t="str">
        <f>IFERROR(INDEX('Climate zones'!$A$2:$A$4292,MATCH(AD$4&amp;" "&amp;$N22,'Climate zones'!$I$2:$I$4292,0)),"")</f>
        <v>Kuripapango</v>
      </c>
      <c r="AE22" s="163" t="str">
        <f>IFERROR(INDEX('Climate zones'!$A$2:$A$4292,MATCH(AE$4&amp;" "&amp;$N22,'Climate zones'!$I$2:$I$4292,0)),"")</f>
        <v>Orongo</v>
      </c>
      <c r="AF22" s="163" t="str">
        <f>IFERROR(INDEX('Climate zones'!$A$2:$A$4292,MATCH(AF$4&amp;" "&amp;$N22,'Climate zones'!$I$2:$I$4292,0)),"")</f>
        <v>Opiki</v>
      </c>
      <c r="AG22" s="163" t="str">
        <f>IFERROR(INDEX('Climate zones'!$A$2:$A$4292,MATCH(AG$4&amp;" "&amp;$N22,'Climate zones'!$I$2:$I$4292,0)),"")</f>
        <v>Greneys Road</v>
      </c>
      <c r="AH22" s="163" t="str">
        <f>IFERROR(INDEX('Climate zones'!$A$2:$A$4292,MATCH(AH$4&amp;" "&amp;$N22,'Climate zones'!$I$2:$I$4292,0)),"")</f>
        <v>Kingswell</v>
      </c>
      <c r="AI22" s="163" t="str">
        <f>IFERROR(INDEX('Climate zones'!$A$2:$A$4292,MATCH(AI$4&amp;" "&amp;$N22,'Climate zones'!$I$2:$I$4292,0)),"")</f>
        <v/>
      </c>
      <c r="AJ22" s="163" t="str">
        <f>IFERROR(INDEX('Climate zones'!$A$2:$A$4292,MATCH(AJ$4&amp;" "&amp;$N22,'Climate zones'!$I$2:$I$4292,0)),"")</f>
        <v>Huarau</v>
      </c>
      <c r="AK22" s="163" t="str">
        <f>IFERROR(INDEX('Climate zones'!$A$2:$A$4292,MATCH(AK$4&amp;" "&amp;$N22,'Climate zones'!$I$2:$I$4292,0)),"")</f>
        <v/>
      </c>
      <c r="AL22" s="163" t="str">
        <f>IFERROR(INDEX('Climate zones'!$A$2:$A$4292,MATCH(AL$4&amp;" "&amp;$N22,'Climate zones'!$I$2:$I$4292,0)),"")</f>
        <v/>
      </c>
      <c r="AM22" s="163" t="str">
        <f>IFERROR(INDEX('Climate zones'!$A$2:$A$4292,MATCH(AM$4&amp;" "&amp;$N22,'Climate zones'!$I$2:$I$4292,0)),"")</f>
        <v>LOWER HUTT</v>
      </c>
      <c r="AN22" s="163" t="str">
        <f>IFERROR(INDEX('Climate zones'!$A$2:$A$4292,MATCH(AN$4&amp;" "&amp;$N22,'Climate zones'!$I$2:$I$4292,0)),"")</f>
        <v>Mawaro</v>
      </c>
      <c r="AO22" s="163" t="str">
        <f>IFERROR(INDEX('Climate zones'!$A$2:$A$4292,MATCH(AO$4&amp;" "&amp;$N22,'Climate zones'!$I$2:$I$4292,0)),"")</f>
        <v>Halcombe</v>
      </c>
      <c r="AP22" s="163" t="str">
        <f>IFERROR(INDEX('Climate zones'!$A$2:$A$4292,MATCH(AP$4&amp;" "&amp;$N22,'Climate zones'!$I$2:$I$4292,0)),"")</f>
        <v>Ihumatao</v>
      </c>
      <c r="AQ22" s="163" t="str">
        <f>IFERROR(INDEX('Climate zones'!$A$2:$A$4292,MATCH(AQ$4&amp;" "&amp;$N22,'Climate zones'!$I$2:$I$4292,0)),"")</f>
        <v>Farnham</v>
      </c>
      <c r="AR22" s="163" t="str">
        <f>IFERROR(INDEX('Climate zones'!$A$2:$A$4292,MATCH(AR$4&amp;" "&amp;$N22,'Climate zones'!$I$2:$I$4292,0)),"")</f>
        <v>Mauriceville</v>
      </c>
      <c r="AS22" s="163" t="str">
        <f>IFERROR(INDEX('Climate zones'!$A$2:$A$4292,MATCH(AS$4&amp;" "&amp;$N22,'Climate zones'!$I$2:$I$4292,0)),"")</f>
        <v>Okauia</v>
      </c>
      <c r="AT22" s="163" t="str">
        <f>IFERROR(INDEX('Climate zones'!$A$2:$A$4292,MATCH(AT$4&amp;" "&amp;$N22,'Climate zones'!$I$2:$I$4292,0)),"")</f>
        <v>Te Awa</v>
      </c>
      <c r="AU22" s="163" t="str">
        <f>IFERROR(INDEX('Climate zones'!$A$2:$A$4292,MATCH(AU$4&amp;" "&amp;$N22,'Climate zones'!$I$2:$I$4292,0)),"")</f>
        <v>Todds Valley</v>
      </c>
      <c r="AV22" s="163" t="str">
        <f>IFERROR(INDEX('Climate zones'!$A$2:$A$4292,MATCH(AV$4&amp;" "&amp;$N22,'Climate zones'!$I$2:$I$4292,0)),"")</f>
        <v>Kaimata</v>
      </c>
      <c r="AW22" s="163" t="str">
        <f>IFERROR(INDEX('Climate zones'!$A$2:$A$4292,MATCH(AW$4&amp;" "&amp;$N22,'Climate zones'!$I$2:$I$4292,0)),"")</f>
        <v>Highbury</v>
      </c>
      <c r="AX22" s="163" t="str">
        <f>IFERROR(INDEX('Climate zones'!$A$2:$A$4292,MATCH(AX$4&amp;" "&amp;$N22,'Climate zones'!$I$2:$I$4292,0)),"")</f>
        <v>Opotiki</v>
      </c>
      <c r="AY22" s="163" t="str">
        <f>IFERROR(INDEX('Climate zones'!$A$2:$A$4292,MATCH(AY$4&amp;" "&amp;$N22,'Climate zones'!$I$2:$I$4292,0)),"")</f>
        <v>Ngaroma</v>
      </c>
      <c r="AZ22" s="163" t="str">
        <f>IFERROR(INDEX('Climate zones'!$A$2:$A$4292,MATCH(AZ$4&amp;" "&amp;$N22,'Climate zones'!$I$2:$I$4292,0)),"")</f>
        <v/>
      </c>
      <c r="BA22" s="163" t="str">
        <f>IFERROR(INDEX('Climate zones'!$A$2:$A$4292,MATCH(BA$4&amp;" "&amp;$N22,'Climate zones'!$I$2:$I$4292,0)),"")</f>
        <v/>
      </c>
      <c r="BB22" s="163" t="str">
        <f>IFERROR(INDEX('Climate zones'!$A$2:$A$4292,MATCH(BB$4&amp;" "&amp;$N22,'Climate zones'!$I$2:$I$4292,0)),"")</f>
        <v>Titahi Bay</v>
      </c>
      <c r="BC22" s="163" t="str">
        <f>IFERROR(INDEX('Climate zones'!$A$2:$A$4292,MATCH(BC$4&amp;" "&amp;$N22,'Climate zones'!$I$2:$I$4292,0)),"")</f>
        <v>Kinloch</v>
      </c>
      <c r="BD22" s="163" t="str">
        <f>IFERROR(INDEX('Climate zones'!$A$2:$A$4292,MATCH(BD$4&amp;" "&amp;$N22,'Climate zones'!$I$2:$I$4292,0)),"")</f>
        <v>Makohine Valley</v>
      </c>
      <c r="BE22" s="163" t="str">
        <f>IFERROR(INDEX('Climate zones'!$A$2:$A$4292,MATCH(BE$4&amp;" "&amp;$N22,'Climate zones'!$I$2:$I$4292,0)),"")</f>
        <v>Kakanui</v>
      </c>
      <c r="BF22" s="163" t="str">
        <f>IFERROR(INDEX('Climate zones'!$A$2:$A$4292,MATCH(BF$4&amp;" "&amp;$N22,'Climate zones'!$I$2:$I$4292,0)),"")</f>
        <v>Kaingaroa Forest</v>
      </c>
      <c r="BG22" s="163" t="str">
        <f>IFERROR(INDEX('Climate zones'!$A$2:$A$4292,MATCH(BG$4&amp;" "&amp;$N22,'Climate zones'!$I$2:$I$4292,0)),"")</f>
        <v>Mangaeturoa</v>
      </c>
      <c r="BH22" s="163" t="str">
        <f>IFERROR(INDEX('Climate zones'!$A$2:$A$4292,MATCH(BH$4&amp;" "&amp;$N22,'Climate zones'!$I$2:$I$4292,0)),"")</f>
        <v>Dunsandel</v>
      </c>
      <c r="BI22" s="163" t="str">
        <f>IFERROR(INDEX('Climate zones'!$A$2:$A$4292,MATCH(BI$4&amp;" "&amp;$N22,'Climate zones'!$I$2:$I$4292,0)),"")</f>
        <v>Makaka</v>
      </c>
      <c r="BJ22" s="163" t="str">
        <f>IFERROR(INDEX('Climate zones'!$A$2:$A$4292,MATCH(BJ$4&amp;" "&amp;$N22,'Climate zones'!$I$2:$I$4292,0)),"")</f>
        <v>Waotu</v>
      </c>
      <c r="BK22" s="163" t="str">
        <f>IFERROR(INDEX('Climate zones'!$A$2:$A$4292,MATCH(BK$4&amp;" "&amp;$N22,'Climate zones'!$I$2:$I$4292,0)),"")</f>
        <v>Pahaoa</v>
      </c>
      <c r="BL22" s="163" t="str">
        <f>IFERROR(INDEX('Climate zones'!$A$2:$A$4292,MATCH(BL$4&amp;" "&amp;$N22,'Climate zones'!$I$2:$I$4292,0)),"")</f>
        <v>Centre Bush</v>
      </c>
      <c r="BM22" s="163" t="str">
        <f>IFERROR(INDEX('Climate zones'!$A$2:$A$4292,MATCH(BM$4&amp;" "&amp;$N22,'Climate zones'!$I$2:$I$4292,0)),"")</f>
        <v>Midhirst</v>
      </c>
      <c r="BN22" s="163" t="str">
        <f>IFERROR(INDEX('Climate zones'!$A$2:$A$4292,MATCH(BN$4&amp;" "&amp;$N22,'Climate zones'!$I$2:$I$4292,0)),"")</f>
        <v>Ihuraua</v>
      </c>
      <c r="BO22" s="163" t="str">
        <f>IFERROR(INDEX('Climate zones'!$A$2:$A$4292,MATCH(BO$4&amp;" "&amp;$N22,'Climate zones'!$I$2:$I$4292,0)),"")</f>
        <v>Four Rivers Plain</v>
      </c>
      <c r="BP22" s="163" t="str">
        <f>IFERROR(INDEX('Climate zones'!$A$2:$A$4292,MATCH(BP$4&amp;" "&amp;$N22,'Climate zones'!$I$2:$I$4292,0)),"")</f>
        <v>Mokai</v>
      </c>
      <c r="BQ22" s="163" t="str">
        <f>IFERROR(INDEX('Climate zones'!$A$2:$A$4292,MATCH(BQ$4&amp;" "&amp;$N22,'Climate zones'!$I$2:$I$4292,0)),"")</f>
        <v>Tauriko</v>
      </c>
      <c r="BR22" s="163" t="str">
        <f>IFERROR(INDEX('Climate zones'!$A$2:$A$4292,MATCH(BR$4&amp;" "&amp;$N22,'Climate zones'!$I$2:$I$4292,0)),"")</f>
        <v>Little Bay</v>
      </c>
      <c r="BS22" s="163" t="str">
        <f>IFERROR(INDEX('Climate zones'!$A$2:$A$4292,MATCH(BS$4&amp;" "&amp;$N22,'Climate zones'!$I$2:$I$4292,0)),"")</f>
        <v>Geraldine</v>
      </c>
      <c r="BT22" s="163" t="str">
        <f>IFERROR(INDEX('Climate zones'!$A$2:$A$4292,MATCH(BT$4&amp;" "&amp;$N22,'Climate zones'!$I$2:$I$4292,0)),"")</f>
        <v>Trentham</v>
      </c>
      <c r="BU22" s="163" t="str">
        <f>IFERROR(INDEX('Climate zones'!$A$2:$A$4292,MATCH(BU$4&amp;" "&amp;$N22,'Climate zones'!$I$2:$I$4292,0)),"")</f>
        <v>Kauroa</v>
      </c>
      <c r="BV22" s="163" t="str">
        <f>IFERROR(INDEX('Climate zones'!$A$2:$A$4292,MATCH(BV$4&amp;" "&amp;$N22,'Climate zones'!$I$2:$I$4292,0)),"")</f>
        <v>Kairaki</v>
      </c>
      <c r="BW22" s="163" t="str">
        <f>IFERROR(INDEX('Climate zones'!$A$2:$A$4292,MATCH(BW$4&amp;" "&amp;$N22,'Climate zones'!$I$2:$I$4292,0)),"")</f>
        <v>Kapua</v>
      </c>
      <c r="BX22" s="163" t="str">
        <f>IFERROR(INDEX('Climate zones'!$A$2:$A$4292,MATCH(BX$4&amp;" "&amp;$N22,'Climate zones'!$I$2:$I$4292,0)),"")</f>
        <v>Maungatautari</v>
      </c>
      <c r="BY22" s="163" t="str">
        <f>IFERROR(INDEX('Climate zones'!$A$2:$A$4292,MATCH(BY$4&amp;" "&amp;$N22,'Climate zones'!$I$2:$I$4292,0)),"")</f>
        <v>Opoutama</v>
      </c>
      <c r="BZ22" s="163" t="str">
        <f>IFERROR(INDEX('Climate zones'!$A$2:$A$4292,MATCH(BZ$4&amp;" "&amp;$N22,'Climate zones'!$I$2:$I$4292,0)),"")</f>
        <v>McLaren Park</v>
      </c>
      <c r="CA22" s="163" t="str">
        <f>IFERROR(INDEX('Climate zones'!$A$2:$A$4292,MATCH(CA$4&amp;" "&amp;$N22,'Climate zones'!$I$2:$I$4292,0)),"")</f>
        <v>Enfield</v>
      </c>
      <c r="CB22" s="163" t="str">
        <f>IFERROR(INDEX('Climate zones'!$A$2:$A$4292,MATCH(CB$4&amp;" "&amp;$N22,'Climate zones'!$I$2:$I$4292,0)),"")</f>
        <v>Mangaohae</v>
      </c>
      <c r="CC22" s="163" t="str">
        <f>IFERROR(INDEX('Climate zones'!$A$2:$A$4292,MATCH(CC$4&amp;" "&amp;$N22,'Climate zones'!$I$2:$I$4292,0)),"")</f>
        <v>Maxwell</v>
      </c>
      <c r="CD22" s="163" t="str">
        <f>IFERROR(INDEX('Climate zones'!$A$2:$A$4292,MATCH(CD$4&amp;" "&amp;$N22,'Climate zones'!$I$2:$I$4292,0)),"")</f>
        <v>Karori</v>
      </c>
      <c r="CE22" s="163" t="str">
        <f>IFERROR(INDEX('Climate zones'!$A$2:$A$4292,MATCH(CE$4&amp;" "&amp;$N22,'Climate zones'!$I$2:$I$4292,0)),"")</f>
        <v>Ngapeke</v>
      </c>
      <c r="CF22" s="163" t="str">
        <f>IFERROR(INDEX('Climate zones'!$A$2:$A$4292,MATCH(CF$4&amp;" "&amp;$N22,'Climate zones'!$I$2:$I$4292,0)),"")</f>
        <v>Hannah's Clearing</v>
      </c>
      <c r="CG22" s="163" t="str">
        <f>IFERROR(INDEX('Climate zones'!$A$2:$A$4292,MATCH(CG$4&amp;" "&amp;$N22,'Climate zones'!$I$2:$I$4292,0)),"")</f>
        <v>Matahina</v>
      </c>
      <c r="CH22" s="163" t="str">
        <f>IFERROR(INDEX('Climate zones'!$A$2:$A$4292,MATCH(CH$4&amp;" "&amp;$N22,'Climate zones'!$I$2:$I$4292,0)),"")</f>
        <v>Kiripaka</v>
      </c>
    </row>
    <row r="23" spans="1:86">
      <c r="A23" s="156" t="s">
        <v>189</v>
      </c>
      <c r="B23" s="156" t="s">
        <v>92</v>
      </c>
      <c r="C23" s="156" t="s">
        <v>93</v>
      </c>
      <c r="D23" s="156" t="s">
        <v>94</v>
      </c>
      <c r="E23" s="157">
        <v>-43.81</v>
      </c>
      <c r="F23" s="157">
        <v>171.57</v>
      </c>
      <c r="G23" s="156" t="str">
        <f t="shared" si="0"/>
        <v>Ashburton District CC</v>
      </c>
      <c r="H23" s="156">
        <f t="shared" si="1"/>
        <v>22</v>
      </c>
      <c r="I23" s="156" t="str">
        <f t="shared" si="2"/>
        <v>Ashburton District 22</v>
      </c>
      <c r="K23" s="156" t="s">
        <v>119</v>
      </c>
      <c r="N23" s="164">
        <f t="shared" si="3"/>
        <v>19</v>
      </c>
      <c r="O23" s="165" t="str">
        <f>IFERROR(INDEX('Climate zones'!$A$2:$A$4292,MATCH(O$4&amp;" "&amp;$N23,'Climate zones'!$I$2:$I$4292,0)),"")</f>
        <v>Fairton</v>
      </c>
      <c r="P23" s="165" t="str">
        <f>IFERROR(INDEX('Climate zones'!$A$2:$A$4292,MATCH(P$4&amp;" "&amp;$N23,'Climate zones'!$I$2:$I$4292,0)),"")</f>
        <v>Herne Bay</v>
      </c>
      <c r="Q23" s="165" t="str">
        <f>IFERROR(INDEX('Climate zones'!$A$2:$A$4292,MATCH(Q$4&amp;" "&amp;$N23,'Climate zones'!$I$2:$I$4292,0)),"")</f>
        <v>Hinau</v>
      </c>
      <c r="R23" s="165" t="str">
        <f>IFERROR(INDEX('Climate zones'!$A$2:$A$4292,MATCH(R$4&amp;" "&amp;$N23,'Climate zones'!$I$2:$I$4292,0)),"")</f>
        <v/>
      </c>
      <c r="S23" s="165" t="str">
        <f>IFERROR(INDEX('Climate zones'!$A$2:$A$4292,MATCH(S$4&amp;" "&amp;$N23,'Climate zones'!$I$2:$I$4292,0)),"")</f>
        <v>Porangahau</v>
      </c>
      <c r="T23" s="165" t="str">
        <f>IFERROR(INDEX('Climate zones'!$A$2:$A$4292,MATCH(T$4&amp;" "&amp;$N23,'Climate zones'!$I$2:$I$4292,0)),"")</f>
        <v>Dumbarton</v>
      </c>
      <c r="U23" s="165" t="str">
        <f>IFERROR(INDEX('Climate zones'!$A$2:$A$4292,MATCH(U$4&amp;" "&amp;$N23,'Climate zones'!$I$2:$I$4292,0)),"")</f>
        <v>Bryndwr</v>
      </c>
      <c r="V23" s="165" t="str">
        <f>IFERROR(INDEX('Climate zones'!$A$2:$A$4292,MATCH(V$4&amp;" "&amp;$N23,'Climate zones'!$I$2:$I$4292,0)),"")</f>
        <v>Clinton</v>
      </c>
      <c r="W23" s="165" t="str">
        <f>IFERROR(INDEX('Climate zones'!$A$2:$A$4292,MATCH(W$4&amp;" "&amp;$N23,'Climate zones'!$I$2:$I$4292,0)),"")</f>
        <v>Challis</v>
      </c>
      <c r="X23" s="165" t="str">
        <f>IFERROR(INDEX('Climate zones'!$A$2:$A$4292,MATCH(X$4&amp;" "&amp;$N23,'Climate zones'!$I$2:$I$4292,0)),"")</f>
        <v>Herekino</v>
      </c>
      <c r="Y23" s="165" t="str">
        <f>IFERROR(INDEX('Climate zones'!$A$2:$A$4292,MATCH(Y$4&amp;" "&amp;$N23,'Climate zones'!$I$2:$I$4292,0)),"")</f>
        <v>Kaiaua</v>
      </c>
      <c r="Z23" s="165" t="str">
        <f>IFERROR(INDEX('Climate zones'!$A$2:$A$4292,MATCH(Z$4&amp;" "&amp;$N23,'Climate zones'!$I$2:$I$4292,0)),"")</f>
        <v>Kakariki</v>
      </c>
      <c r="AA23" s="165" t="str">
        <f>IFERROR(INDEX('Climate zones'!$A$2:$A$4292,MATCH(AA$4&amp;" "&amp;$N23,'Climate zones'!$I$2:$I$4292,0)),"")</f>
        <v>Merino Downs</v>
      </c>
      <c r="AB23" s="165" t="str">
        <f>IFERROR(INDEX('Climate zones'!$A$2:$A$4292,MATCH(AB$4&amp;" "&amp;$N23,'Climate zones'!$I$2:$I$4292,0)),"")</f>
        <v>Greymouth</v>
      </c>
      <c r="AC23" s="165" t="str">
        <f>IFERROR(INDEX('Climate zones'!$A$2:$A$4292,MATCH(AC$4&amp;" "&amp;$N23,'Climate zones'!$I$2:$I$4292,0)),"")</f>
        <v/>
      </c>
      <c r="AD23" s="165" t="str">
        <f>IFERROR(INDEX('Climate zones'!$A$2:$A$4292,MATCH(AD$4&amp;" "&amp;$N23,'Climate zones'!$I$2:$I$4292,0)),"")</f>
        <v>Longlands</v>
      </c>
      <c r="AE23" s="165" t="str">
        <f>IFERROR(INDEX('Climate zones'!$A$2:$A$4292,MATCH(AE$4&amp;" "&amp;$N23,'Climate zones'!$I$2:$I$4292,0)),"")</f>
        <v>Paeroa</v>
      </c>
      <c r="AF23" s="165" t="str">
        <f>IFERROR(INDEX('Climate zones'!$A$2:$A$4292,MATCH(AF$4&amp;" "&amp;$N23,'Climate zones'!$I$2:$I$4292,0)),"")</f>
        <v>Poroutawhao</v>
      </c>
      <c r="AG23" s="165" t="str">
        <f>IFERROR(INDEX('Climate zones'!$A$2:$A$4292,MATCH(AG$4&amp;" "&amp;$N23,'Climate zones'!$I$2:$I$4292,0)),"")</f>
        <v>Greta Valley</v>
      </c>
      <c r="AH23" s="165" t="str">
        <f>IFERROR(INDEX('Climate zones'!$A$2:$A$4292,MATCH(AH$4&amp;" "&amp;$N23,'Climate zones'!$I$2:$I$4292,0)),"")</f>
        <v>Lorneville</v>
      </c>
      <c r="AI23" s="165" t="str">
        <f>IFERROR(INDEX('Climate zones'!$A$2:$A$4292,MATCH(AI$4&amp;" "&amp;$N23,'Climate zones'!$I$2:$I$4292,0)),"")</f>
        <v/>
      </c>
      <c r="AJ23" s="165" t="str">
        <f>IFERROR(INDEX('Climate zones'!$A$2:$A$4292,MATCH(AJ$4&amp;" "&amp;$N23,'Climate zones'!$I$2:$I$4292,0)),"")</f>
        <v>Hukatere</v>
      </c>
      <c r="AK23" s="165" t="str">
        <f>IFERROR(INDEX('Climate zones'!$A$2:$A$4292,MATCH(AK$4&amp;" "&amp;$N23,'Climate zones'!$I$2:$I$4292,0)),"")</f>
        <v/>
      </c>
      <c r="AL23" s="165" t="str">
        <f>IFERROR(INDEX('Climate zones'!$A$2:$A$4292,MATCH(AL$4&amp;" "&amp;$N23,'Climate zones'!$I$2:$I$4292,0)),"")</f>
        <v/>
      </c>
      <c r="AM23" s="165" t="str">
        <f>IFERROR(INDEX('Climate zones'!$A$2:$A$4292,MATCH(AM$4&amp;" "&amp;$N23,'Climate zones'!$I$2:$I$4292,0)),"")</f>
        <v>Lowry Bay</v>
      </c>
      <c r="AN23" s="165" t="str">
        <f>IFERROR(INDEX('Climate zones'!$A$2:$A$4292,MATCH(AN$4&amp;" "&amp;$N23,'Climate zones'!$I$2:$I$4292,0)),"")</f>
        <v>Middle Valley</v>
      </c>
      <c r="AO23" s="165" t="str">
        <f>IFERROR(INDEX('Climate zones'!$A$2:$A$4292,MATCH(AO$4&amp;" "&amp;$N23,'Climate zones'!$I$2:$I$4292,0)),"")</f>
        <v>Himatangi</v>
      </c>
      <c r="AP23" s="165" t="str">
        <f>IFERROR(INDEX('Climate zones'!$A$2:$A$4292,MATCH(AP$4&amp;" "&amp;$N23,'Climate zones'!$I$2:$I$4292,0)),"")</f>
        <v>Kawakawa Bay</v>
      </c>
      <c r="AQ23" s="165" t="str">
        <f>IFERROR(INDEX('Climate zones'!$A$2:$A$4292,MATCH(AQ$4&amp;" "&amp;$N23,'Climate zones'!$I$2:$I$4292,0)),"")</f>
        <v>French Pass (Anaru)</v>
      </c>
      <c r="AR23" s="165" t="str">
        <f>IFERROR(INDEX('Climate zones'!$A$2:$A$4292,MATCH(AR$4&amp;" "&amp;$N23,'Climate zones'!$I$2:$I$4292,0)),"")</f>
        <v>Mauriceville West</v>
      </c>
      <c r="AS23" s="165" t="str">
        <f>IFERROR(INDEX('Climate zones'!$A$2:$A$4292,MATCH(AS$4&amp;" "&amp;$N23,'Climate zones'!$I$2:$I$4292,0)),"")</f>
        <v>Okauia Pa</v>
      </c>
      <c r="AT23" s="165" t="str">
        <f>IFERROR(INDEX('Climate zones'!$A$2:$A$4292,MATCH(AT$4&amp;" "&amp;$N23,'Climate zones'!$I$2:$I$4292,0)),"")</f>
        <v>Westshore</v>
      </c>
      <c r="AU23" s="165" t="str">
        <f>IFERROR(INDEX('Climate zones'!$A$2:$A$4292,MATCH(AU$4&amp;" "&amp;$N23,'Climate zones'!$I$2:$I$4292,0)),"")</f>
        <v>Tui Glen</v>
      </c>
      <c r="AV23" s="165" t="str">
        <f>IFERROR(INDEX('Climate zones'!$A$2:$A$4292,MATCH(AV$4&amp;" "&amp;$N23,'Climate zones'!$I$2:$I$4292,0)),"")</f>
        <v>Kaimiro</v>
      </c>
      <c r="AW23" s="165" t="str">
        <f>IFERROR(INDEX('Climate zones'!$A$2:$A$4292,MATCH(AW$4&amp;" "&amp;$N23,'Climate zones'!$I$2:$I$4292,0)),"")</f>
        <v>Hillcrest</v>
      </c>
      <c r="AX23" s="165" t="str">
        <f>IFERROR(INDEX('Climate zones'!$A$2:$A$4292,MATCH(AX$4&amp;" "&amp;$N23,'Climate zones'!$I$2:$I$4292,0)),"")</f>
        <v>Oruaiti Beach</v>
      </c>
      <c r="AY23" s="165" t="str">
        <f>IFERROR(INDEX('Climate zones'!$A$2:$A$4292,MATCH(AY$4&amp;" "&amp;$N23,'Climate zones'!$I$2:$I$4292,0)),"")</f>
        <v>Ngutunui</v>
      </c>
      <c r="AZ23" s="165" t="str">
        <f>IFERROR(INDEX('Climate zones'!$A$2:$A$4292,MATCH(AZ$4&amp;" "&amp;$N23,'Climate zones'!$I$2:$I$4292,0)),"")</f>
        <v/>
      </c>
      <c r="BA23" s="165" t="str">
        <f>IFERROR(INDEX('Climate zones'!$A$2:$A$4292,MATCH(BA$4&amp;" "&amp;$N23,'Climate zones'!$I$2:$I$4292,0)),"")</f>
        <v/>
      </c>
      <c r="BB23" s="165" t="str">
        <f>IFERROR(INDEX('Climate zones'!$A$2:$A$4292,MATCH(BB$4&amp;" "&amp;$N23,'Climate zones'!$I$2:$I$4292,0)),"")</f>
        <v>Waitangirua</v>
      </c>
      <c r="BC23" s="165" t="str">
        <f>IFERROR(INDEX('Climate zones'!$A$2:$A$4292,MATCH(BC$4&amp;" "&amp;$N23,'Climate zones'!$I$2:$I$4292,0)),"")</f>
        <v>Lake Hawea</v>
      </c>
      <c r="BD23" s="165" t="str">
        <f>IFERROR(INDEX('Climate zones'!$A$2:$A$4292,MATCH(BD$4&amp;" "&amp;$N23,'Climate zones'!$I$2:$I$4292,0)),"")</f>
        <v>Mangaonoho</v>
      </c>
      <c r="BE23" s="165" t="str">
        <f>IFERROR(INDEX('Climate zones'!$A$2:$A$4292,MATCH(BE$4&amp;" "&amp;$N23,'Climate zones'!$I$2:$I$4292,0)),"")</f>
        <v>Kanohi</v>
      </c>
      <c r="BF23" s="165" t="str">
        <f>IFERROR(INDEX('Climate zones'!$A$2:$A$4292,MATCH(BF$4&amp;" "&amp;$N23,'Climate zones'!$I$2:$I$4292,0)),"")</f>
        <v>Kapenga</v>
      </c>
      <c r="BG23" s="165" t="str">
        <f>IFERROR(INDEX('Climate zones'!$A$2:$A$4292,MATCH(BG$4&amp;" "&amp;$N23,'Climate zones'!$I$2:$I$4292,0)),"")</f>
        <v>Mangakahu Valley</v>
      </c>
      <c r="BH23" s="165" t="str">
        <f>IFERROR(INDEX('Climate zones'!$A$2:$A$4292,MATCH(BH$4&amp;" "&amp;$N23,'Climate zones'!$I$2:$I$4292,0)),"")</f>
        <v>Ellesmere</v>
      </c>
      <c r="BI23" s="165" t="str">
        <f>IFERROR(INDEX('Climate zones'!$A$2:$A$4292,MATCH(BI$4&amp;" "&amp;$N23,'Climate zones'!$I$2:$I$4292,0)),"")</f>
        <v>Makakaho</v>
      </c>
      <c r="BJ23" s="165" t="str">
        <f>IFERROR(INDEX('Climate zones'!$A$2:$A$4292,MATCH(BJ$4&amp;" "&amp;$N23,'Climate zones'!$I$2:$I$4292,0)),"")</f>
        <v>Wawa</v>
      </c>
      <c r="BK23" s="165" t="str">
        <f>IFERROR(INDEX('Climate zones'!$A$2:$A$4292,MATCH(BK$4&amp;" "&amp;$N23,'Climate zones'!$I$2:$I$4292,0)),"")</f>
        <v>Pahautea</v>
      </c>
      <c r="BL23" s="165" t="str">
        <f>IFERROR(INDEX('Climate zones'!$A$2:$A$4292,MATCH(BL$4&amp;" "&amp;$N23,'Climate zones'!$I$2:$I$4292,0)),"")</f>
        <v>Clifden</v>
      </c>
      <c r="BM23" s="165" t="str">
        <f>IFERROR(INDEX('Climate zones'!$A$2:$A$4292,MATCH(BM$4&amp;" "&amp;$N23,'Climate zones'!$I$2:$I$4292,0)),"")</f>
        <v>Ngaere</v>
      </c>
      <c r="BN23" s="165" t="str">
        <f>IFERROR(INDEX('Climate zones'!$A$2:$A$4292,MATCH(BN$4&amp;" "&amp;$N23,'Climate zones'!$I$2:$I$4292,0)),"")</f>
        <v>Kaiparoro</v>
      </c>
      <c r="BO23" s="165" t="str">
        <f>IFERROR(INDEX('Climate zones'!$A$2:$A$4292,MATCH(BO$4&amp;" "&amp;$N23,'Climate zones'!$I$2:$I$4292,0)),"")</f>
        <v>Foxhill</v>
      </c>
      <c r="BP23" s="165" t="str">
        <f>IFERROR(INDEX('Climate zones'!$A$2:$A$4292,MATCH(BP$4&amp;" "&amp;$N23,'Climate zones'!$I$2:$I$4292,0)),"")</f>
        <v>Motuoapa</v>
      </c>
      <c r="BQ23" s="165" t="str">
        <f>IFERROR(INDEX('Climate zones'!$A$2:$A$4292,MATCH(BQ$4&amp;" "&amp;$N23,'Climate zones'!$I$2:$I$4292,0)),"")</f>
        <v>Te Maunga</v>
      </c>
      <c r="BR23" s="165" t="str">
        <f>IFERROR(INDEX('Climate zones'!$A$2:$A$4292,MATCH(BR$4&amp;" "&amp;$N23,'Climate zones'!$I$2:$I$4292,0)),"")</f>
        <v>Mahakirau</v>
      </c>
      <c r="BS23" s="165" t="str">
        <f>IFERROR(INDEX('Climate zones'!$A$2:$A$4292,MATCH(BS$4&amp;" "&amp;$N23,'Climate zones'!$I$2:$I$4292,0)),"")</f>
        <v>Geraldine Downs</v>
      </c>
      <c r="BT23" s="165" t="str">
        <f>IFERROR(INDEX('Climate zones'!$A$2:$A$4292,MATCH(BT$4&amp;" "&amp;$N23,'Climate zones'!$I$2:$I$4292,0)),"")</f>
        <v>UPPER HUTT</v>
      </c>
      <c r="BU23" s="165" t="str">
        <f>IFERROR(INDEX('Climate zones'!$A$2:$A$4292,MATCH(BU$4&amp;" "&amp;$N23,'Climate zones'!$I$2:$I$4292,0)),"")</f>
        <v>Kimihia</v>
      </c>
      <c r="BV23" s="165" t="str">
        <f>IFERROR(INDEX('Climate zones'!$A$2:$A$4292,MATCH(BV$4&amp;" "&amp;$N23,'Climate zones'!$I$2:$I$4292,0)),"")</f>
        <v>Lees Valley</v>
      </c>
      <c r="BW23" s="165" t="str">
        <f>IFERROR(INDEX('Climate zones'!$A$2:$A$4292,MATCH(BW$4&amp;" "&amp;$N23,'Climate zones'!$I$2:$I$4292,0)),"")</f>
        <v>Kohika</v>
      </c>
      <c r="BX23" s="165" t="str">
        <f>IFERROR(INDEX('Climate zones'!$A$2:$A$4292,MATCH(BX$4&amp;" "&amp;$N23,'Climate zones'!$I$2:$I$4292,0)),"")</f>
        <v>Monavale</v>
      </c>
      <c r="BY23" s="165" t="str">
        <f>IFERROR(INDEX('Climate zones'!$A$2:$A$4292,MATCH(BY$4&amp;" "&amp;$N23,'Climate zones'!$I$2:$I$4292,0)),"")</f>
        <v>Oraka Beach</v>
      </c>
      <c r="BZ23" s="165" t="str">
        <f>IFERROR(INDEX('Climate zones'!$A$2:$A$4292,MATCH(BZ$4&amp;" "&amp;$N23,'Climate zones'!$I$2:$I$4292,0)),"")</f>
        <v>New Lynn</v>
      </c>
      <c r="CA23" s="165" t="str">
        <f>IFERROR(INDEX('Climate zones'!$A$2:$A$4292,MATCH(CA$4&amp;" "&amp;$N23,'Climate zones'!$I$2:$I$4292,0)),"")</f>
        <v>Five Forks</v>
      </c>
      <c r="CB23" s="165" t="str">
        <f>IFERROR(INDEX('Climate zones'!$A$2:$A$4292,MATCH(CB$4&amp;" "&amp;$N23,'Climate zones'!$I$2:$I$4292,0)),"")</f>
        <v>Mangaokewa</v>
      </c>
      <c r="CC23" s="165" t="str">
        <f>IFERROR(INDEX('Climate zones'!$A$2:$A$4292,MATCH(CC$4&amp;" "&amp;$N23,'Climate zones'!$I$2:$I$4292,0)),"")</f>
        <v>Mosston</v>
      </c>
      <c r="CD23" s="165" t="str">
        <f>IFERROR(INDEX('Climate zones'!$A$2:$A$4292,MATCH(CD$4&amp;" "&amp;$N23,'Climate zones'!$I$2:$I$4292,0)),"")</f>
        <v>Karori West</v>
      </c>
      <c r="CE23" s="165" t="str">
        <f>IFERROR(INDEX('Climate zones'!$A$2:$A$4292,MATCH(CE$4&amp;" "&amp;$N23,'Climate zones'!$I$2:$I$4292,0)),"")</f>
        <v>Ngawaro</v>
      </c>
      <c r="CF23" s="165" t="str">
        <f>IFERROR(INDEX('Climate zones'!$A$2:$A$4292,MATCH(CF$4&amp;" "&amp;$N23,'Climate zones'!$I$2:$I$4292,0)),"")</f>
        <v>Harihari</v>
      </c>
      <c r="CG23" s="165" t="str">
        <f>IFERROR(INDEX('Climate zones'!$A$2:$A$4292,MATCH(CG$4&amp;" "&amp;$N23,'Climate zones'!$I$2:$I$4292,0)),"")</f>
        <v>Matata</v>
      </c>
      <c r="CH23" s="165" t="str">
        <f>IFERROR(INDEX('Climate zones'!$A$2:$A$4292,MATCH(CH$4&amp;" "&amp;$N23,'Climate zones'!$I$2:$I$4292,0)),"")</f>
        <v>Kokopu</v>
      </c>
    </row>
    <row r="24" spans="1:86">
      <c r="A24" s="156" t="s">
        <v>190</v>
      </c>
      <c r="B24" s="156" t="s">
        <v>92</v>
      </c>
      <c r="C24" s="156" t="s">
        <v>93</v>
      </c>
      <c r="D24" s="156" t="s">
        <v>94</v>
      </c>
      <c r="E24" s="157">
        <v>-44.05</v>
      </c>
      <c r="F24" s="157">
        <v>171.8</v>
      </c>
      <c r="G24" s="156" t="str">
        <f t="shared" si="0"/>
        <v>Ashburton District CC</v>
      </c>
      <c r="H24" s="156">
        <f t="shared" si="1"/>
        <v>23</v>
      </c>
      <c r="I24" s="156" t="str">
        <f t="shared" si="2"/>
        <v>Ashburton District 23</v>
      </c>
      <c r="K24" s="156" t="s">
        <v>120</v>
      </c>
      <c r="N24" s="162">
        <f t="shared" si="3"/>
        <v>20</v>
      </c>
      <c r="O24" s="163" t="str">
        <f>IFERROR(INDEX('Climate zones'!$A$2:$A$4292,MATCH(O$4&amp;" "&amp;$N24,'Climate zones'!$I$2:$I$4292,0)),"")</f>
        <v>Flemington</v>
      </c>
      <c r="P24" s="163" t="str">
        <f>IFERROR(INDEX('Climate zones'!$A$2:$A$4292,MATCH(P$4&amp;" "&amp;$N24,'Climate zones'!$I$2:$I$4292,0)),"")</f>
        <v>Hillsborough</v>
      </c>
      <c r="Q24" s="163" t="str">
        <f>IFERROR(INDEX('Climate zones'!$A$2:$A$4292,MATCH(Q$4&amp;" "&amp;$N24,'Climate zones'!$I$2:$I$4292,0)),"")</f>
        <v>Hukarere</v>
      </c>
      <c r="R24" s="163" t="str">
        <f>IFERROR(INDEX('Climate zones'!$A$2:$A$4292,MATCH(R$4&amp;" "&amp;$N24,'Climate zones'!$I$2:$I$4292,0)),"")</f>
        <v/>
      </c>
      <c r="S24" s="163" t="str">
        <f>IFERROR(INDEX('Climate zones'!$A$2:$A$4292,MATCH(S$4&amp;" "&amp;$N24,'Climate zones'!$I$2:$I$4292,0)),"")</f>
        <v>Pukehou</v>
      </c>
      <c r="T24" s="163" t="str">
        <f>IFERROR(INDEX('Climate zones'!$A$2:$A$4292,MATCH(T$4&amp;" "&amp;$N24,'Climate zones'!$I$2:$I$4292,0)),"")</f>
        <v>Earnscleugh</v>
      </c>
      <c r="U24" s="163" t="str">
        <f>IFERROR(INDEX('Climate zones'!$A$2:$A$4292,MATCH(U$4&amp;" "&amp;$N24,'Climate zones'!$I$2:$I$4292,0)),"")</f>
        <v>Burnside</v>
      </c>
      <c r="V24" s="163" t="str">
        <f>IFERROR(INDEX('Climate zones'!$A$2:$A$4292,MATCH(V$4&amp;" "&amp;$N24,'Climate zones'!$I$2:$I$4292,0)),"")</f>
        <v>Clydevale</v>
      </c>
      <c r="W24" s="163" t="str">
        <f>IFERROR(INDEX('Climate zones'!$A$2:$A$4292,MATCH(W$4&amp;" "&amp;$N24,'Climate zones'!$I$2:$I$4292,0)),"")</f>
        <v>Clarks Junction</v>
      </c>
      <c r="X24" s="163" t="str">
        <f>IFERROR(INDEX('Climate zones'!$A$2:$A$4292,MATCH(X$4&amp;" "&amp;$N24,'Climate zones'!$I$2:$I$4292,0)),"")</f>
        <v>Hihi</v>
      </c>
      <c r="Y24" s="163" t="str">
        <f>IFERROR(INDEX('Climate zones'!$A$2:$A$4292,MATCH(Y$4&amp;" "&amp;$N24,'Climate zones'!$I$2:$I$4292,0)),"")</f>
        <v>Karaka</v>
      </c>
      <c r="Z24" s="163" t="str">
        <f>IFERROR(INDEX('Climate zones'!$A$2:$A$4292,MATCH(Z$4&amp;" "&amp;$N24,'Climate zones'!$I$2:$I$4292,0)),"")</f>
        <v>Kanakanaia</v>
      </c>
      <c r="AA24" s="163" t="str">
        <f>IFERROR(INDEX('Climate zones'!$A$2:$A$4292,MATCH(AA$4&amp;" "&amp;$N24,'Climate zones'!$I$2:$I$4292,0)),"")</f>
        <v>Otama</v>
      </c>
      <c r="AB24" s="163" t="str">
        <f>IFERROR(INDEX('Climate zones'!$A$2:$A$4292,MATCH(AB$4&amp;" "&amp;$N24,'Climate zones'!$I$2:$I$4292,0)),"")</f>
        <v>Haupiri</v>
      </c>
      <c r="AC24" s="163" t="str">
        <f>IFERROR(INDEX('Climate zones'!$A$2:$A$4292,MATCH(AC$4&amp;" "&amp;$N24,'Climate zones'!$I$2:$I$4292,0)),"")</f>
        <v/>
      </c>
      <c r="AD24" s="163" t="str">
        <f>IFERROR(INDEX('Climate zones'!$A$2:$A$4292,MATCH(AD$4&amp;" "&amp;$N24,'Climate zones'!$I$2:$I$4292,0)),"")</f>
        <v>Mahora</v>
      </c>
      <c r="AE24" s="163" t="str">
        <f>IFERROR(INDEX('Climate zones'!$A$2:$A$4292,MATCH(AE$4&amp;" "&amp;$N24,'Climate zones'!$I$2:$I$4292,0)),"")</f>
        <v>Patetonga</v>
      </c>
      <c r="AF24" s="163" t="str">
        <f>IFERROR(INDEX('Climate zones'!$A$2:$A$4292,MATCH(AF$4&amp;" "&amp;$N24,'Climate zones'!$I$2:$I$4292,0)),"")</f>
        <v>Shannon</v>
      </c>
      <c r="AG24" s="163" t="str">
        <f>IFERROR(INDEX('Climate zones'!$A$2:$A$4292,MATCH(AG$4&amp;" "&amp;$N24,'Climate zones'!$I$2:$I$4292,0)),"")</f>
        <v>Hanmer Springs</v>
      </c>
      <c r="AH24" s="163" t="str">
        <f>IFERROR(INDEX('Climate zones'!$A$2:$A$4292,MATCH(AH$4&amp;" "&amp;$N24,'Climate zones'!$I$2:$I$4292,0)),"")</f>
        <v>Makarewa</v>
      </c>
      <c r="AI24" s="163" t="str">
        <f>IFERROR(INDEX('Climate zones'!$A$2:$A$4292,MATCH(AI$4&amp;" "&amp;$N24,'Climate zones'!$I$2:$I$4292,0)),"")</f>
        <v/>
      </c>
      <c r="AJ24" s="163" t="str">
        <f>IFERROR(INDEX('Climate zones'!$A$2:$A$4292,MATCH(AJ$4&amp;" "&amp;$N24,'Climate zones'!$I$2:$I$4292,0)),"")</f>
        <v>Kaihu</v>
      </c>
      <c r="AK24" s="163" t="str">
        <f>IFERROR(INDEX('Climate zones'!$A$2:$A$4292,MATCH(AK$4&amp;" "&amp;$N24,'Climate zones'!$I$2:$I$4292,0)),"")</f>
        <v/>
      </c>
      <c r="AL24" s="163" t="str">
        <f>IFERROR(INDEX('Climate zones'!$A$2:$A$4292,MATCH(AL$4&amp;" "&amp;$N24,'Climate zones'!$I$2:$I$4292,0)),"")</f>
        <v/>
      </c>
      <c r="AM24" s="163" t="str">
        <f>IFERROR(INDEX('Climate zones'!$A$2:$A$4292,MATCH(AM$4&amp;" "&amp;$N24,'Climate zones'!$I$2:$I$4292,0)),"")</f>
        <v>Mahina Bay</v>
      </c>
      <c r="AN24" s="163" t="str">
        <f>IFERROR(INDEX('Climate zones'!$A$2:$A$4292,MATCH(AN$4&amp;" "&amp;$N24,'Climate zones'!$I$2:$I$4292,0)),"")</f>
        <v>Monavale</v>
      </c>
      <c r="AO24" s="163" t="str">
        <f>IFERROR(INDEX('Climate zones'!$A$2:$A$4292,MATCH(AO$4&amp;" "&amp;$N24,'Climate zones'!$I$2:$I$4292,0)),"")</f>
        <v>Himatangi Beach</v>
      </c>
      <c r="AP24" s="163" t="str">
        <f>IFERROR(INDEX('Climate zones'!$A$2:$A$4292,MATCH(AP$4&amp;" "&amp;$N24,'Climate zones'!$I$2:$I$4292,0)),"")</f>
        <v>Mangere</v>
      </c>
      <c r="AQ24" s="163" t="str">
        <f>IFERROR(INDEX('Climate zones'!$A$2:$A$4292,MATCH(AQ$4&amp;" "&amp;$N24,'Climate zones'!$I$2:$I$4292,0)),"")</f>
        <v>Grovetown</v>
      </c>
      <c r="AR24" s="163" t="str">
        <f>IFERROR(INDEX('Climate zones'!$A$2:$A$4292,MATCH(AR$4&amp;" "&amp;$N24,'Climate zones'!$I$2:$I$4292,0)),"")</f>
        <v>Mikimiki</v>
      </c>
      <c r="AS24" s="163" t="str">
        <f>IFERROR(INDEX('Climate zones'!$A$2:$A$4292,MATCH(AS$4&amp;" "&amp;$N24,'Climate zones'!$I$2:$I$4292,0)),"")</f>
        <v>Otway</v>
      </c>
      <c r="AT24" s="163" t="str">
        <f>IFERROR(INDEX('Climate zones'!$A$2:$A$4292,MATCH(AT$4&amp;" "&amp;$N24,'Climate zones'!$I$2:$I$4292,0)),"")</f>
        <v/>
      </c>
      <c r="AU24" s="163" t="str">
        <f>IFERROR(INDEX('Climate zones'!$A$2:$A$4292,MATCH(AU$4&amp;" "&amp;$N24,'Climate zones'!$I$2:$I$4292,0)),"")</f>
        <v>Wakapuaka</v>
      </c>
      <c r="AV24" s="163" t="str">
        <f>IFERROR(INDEX('Climate zones'!$A$2:$A$4292,MATCH(AV$4&amp;" "&amp;$N24,'Climate zones'!$I$2:$I$4292,0)),"")</f>
        <v>Kaipikari</v>
      </c>
      <c r="AW24" s="163" t="str">
        <f>IFERROR(INDEX('Climate zones'!$A$2:$A$4292,MATCH(AW$4&amp;" "&amp;$N24,'Climate zones'!$I$2:$I$4292,0)),"")</f>
        <v>Long Bay</v>
      </c>
      <c r="AX24" s="163" t="str">
        <f>IFERROR(INDEX('Climate zones'!$A$2:$A$4292,MATCH(AX$4&amp;" "&amp;$N24,'Climate zones'!$I$2:$I$4292,0)),"")</f>
        <v>Otamaroa</v>
      </c>
      <c r="AY24" s="163" t="str">
        <f>IFERROR(INDEX('Climate zones'!$A$2:$A$4292,MATCH(AY$4&amp;" "&amp;$N24,'Climate zones'!$I$2:$I$4292,0)),"")</f>
        <v>Okapu</v>
      </c>
      <c r="AZ24" s="163" t="str">
        <f>IFERROR(INDEX('Climate zones'!$A$2:$A$4292,MATCH(AZ$4&amp;" "&amp;$N24,'Climate zones'!$I$2:$I$4292,0)),"")</f>
        <v/>
      </c>
      <c r="BA24" s="163" t="str">
        <f>IFERROR(INDEX('Climate zones'!$A$2:$A$4292,MATCH(BA$4&amp;" "&amp;$N24,'Climate zones'!$I$2:$I$4292,0)),"")</f>
        <v/>
      </c>
      <c r="BB24" s="163" t="str">
        <f>IFERROR(INDEX('Climate zones'!$A$2:$A$4292,MATCH(BB$4&amp;" "&amp;$N24,'Climate zones'!$I$2:$I$4292,0)),"")</f>
        <v>Whitby</v>
      </c>
      <c r="BC24" s="163" t="str">
        <f>IFERROR(INDEX('Climate zones'!$A$2:$A$4292,MATCH(BC$4&amp;" "&amp;$N24,'Climate zones'!$I$2:$I$4292,0)),"")</f>
        <v>Lower Shotover</v>
      </c>
      <c r="BD24" s="163" t="str">
        <f>IFERROR(INDEX('Climate zones'!$A$2:$A$4292,MATCH(BD$4&amp;" "&amp;$N24,'Climate zones'!$I$2:$I$4292,0)),"")</f>
        <v>Manui</v>
      </c>
      <c r="BE24" s="163" t="str">
        <f>IFERROR(INDEX('Climate zones'!$A$2:$A$4292,MATCH(BE$4&amp;" "&amp;$N24,'Climate zones'!$I$2:$I$4292,0)),"")</f>
        <v>Kaukapakapa</v>
      </c>
      <c r="BF24" s="163" t="str">
        <f>IFERROR(INDEX('Climate zones'!$A$2:$A$4292,MATCH(BF$4&amp;" "&amp;$N24,'Climate zones'!$I$2:$I$4292,0)),"")</f>
        <v>Kawaha Point</v>
      </c>
      <c r="BG24" s="163" t="str">
        <f>IFERROR(INDEX('Climate zones'!$A$2:$A$4292,MATCH(BG$4&amp;" "&amp;$N24,'Climate zones'!$I$2:$I$4292,0)),"")</f>
        <v>Mangaparo</v>
      </c>
      <c r="BH24" s="163" t="str">
        <f>IFERROR(INDEX('Climate zones'!$A$2:$A$4292,MATCH(BH$4&amp;" "&amp;$N24,'Climate zones'!$I$2:$I$4292,0)),"")</f>
        <v>Glenroy</v>
      </c>
      <c r="BI24" s="163" t="str">
        <f>IFERROR(INDEX('Climate zones'!$A$2:$A$4292,MATCH(BI$4&amp;" "&amp;$N24,'Climate zones'!$I$2:$I$4292,0)),"")</f>
        <v>Makakaho Junction</v>
      </c>
      <c r="BJ24" s="163" t="str">
        <f>IFERROR(INDEX('Climate zones'!$A$2:$A$4292,MATCH(BJ$4&amp;" "&amp;$N24,'Climate zones'!$I$2:$I$4292,0)),"")</f>
        <v>Wiltsdown</v>
      </c>
      <c r="BK24" s="163" t="str">
        <f>IFERROR(INDEX('Climate zones'!$A$2:$A$4292,MATCH(BK$4&amp;" "&amp;$N24,'Climate zones'!$I$2:$I$4292,0)),"")</f>
        <v>Papawai</v>
      </c>
      <c r="BL24" s="163" t="str">
        <f>IFERROR(INDEX('Climate zones'!$A$2:$A$4292,MATCH(BL$4&amp;" "&amp;$N24,'Climate zones'!$I$2:$I$4292,0)),"")</f>
        <v>Colac Bay/Oraka</v>
      </c>
      <c r="BM24" s="163" t="str">
        <f>IFERROR(INDEX('Climate zones'!$A$2:$A$4292,MATCH(BM$4&amp;" "&amp;$N24,'Climate zones'!$I$2:$I$4292,0)),"")</f>
        <v>Pembroke</v>
      </c>
      <c r="BN24" s="163" t="str">
        <f>IFERROR(INDEX('Climate zones'!$A$2:$A$4292,MATCH(BN$4&amp;" "&amp;$N24,'Climate zones'!$I$2:$I$4292,0)),"")</f>
        <v>Kaitawa</v>
      </c>
      <c r="BO24" s="163" t="str">
        <f>IFERROR(INDEX('Climate zones'!$A$2:$A$4292,MATCH(BO$4&amp;" "&amp;$N24,'Climate zones'!$I$2:$I$4292,0)),"")</f>
        <v>Gibbstown</v>
      </c>
      <c r="BP24" s="163" t="str">
        <f>IFERROR(INDEX('Climate zones'!$A$2:$A$4292,MATCH(BP$4&amp;" "&amp;$N24,'Climate zones'!$I$2:$I$4292,0)),"")</f>
        <v>Motutere</v>
      </c>
      <c r="BQ24" s="163" t="str">
        <f>IFERROR(INDEX('Climate zones'!$A$2:$A$4292,MATCH(BQ$4&amp;" "&amp;$N24,'Climate zones'!$I$2:$I$4292,0)),"")</f>
        <v>Te Ranga</v>
      </c>
      <c r="BR24" s="163" t="str">
        <f>IFERROR(INDEX('Climate zones'!$A$2:$A$4292,MATCH(BR$4&amp;" "&amp;$N24,'Climate zones'!$I$2:$I$4292,0)),"")</f>
        <v>Manaia</v>
      </c>
      <c r="BS24" s="163" t="str">
        <f>IFERROR(INDEX('Climate zones'!$A$2:$A$4292,MATCH(BS$4&amp;" "&amp;$N24,'Climate zones'!$I$2:$I$4292,0)),"")</f>
        <v>Geraldine Flat</v>
      </c>
      <c r="BT24" s="163" t="str">
        <f>IFERROR(INDEX('Climate zones'!$A$2:$A$4292,MATCH(BT$4&amp;" "&amp;$N24,'Climate zones'!$I$2:$I$4292,0)),"")</f>
        <v>Wallaceville</v>
      </c>
      <c r="BU24" s="163" t="str">
        <f>IFERROR(INDEX('Climate zones'!$A$2:$A$4292,MATCH(BU$4&amp;" "&amp;$N24,'Climate zones'!$I$2:$I$4292,0)),"")</f>
        <v>Komakorau</v>
      </c>
      <c r="BV24" s="163" t="str">
        <f>IFERROR(INDEX('Climate zones'!$A$2:$A$4292,MATCH(BV$4&amp;" "&amp;$N24,'Climate zones'!$I$2:$I$4292,0)),"")</f>
        <v>Loburn</v>
      </c>
      <c r="BW24" s="163" t="str">
        <f>IFERROR(INDEX('Climate zones'!$A$2:$A$4292,MATCH(BW$4&amp;" "&amp;$N24,'Climate zones'!$I$2:$I$4292,0)),"")</f>
        <v>Lyalldale</v>
      </c>
      <c r="BX24" s="163" t="str">
        <f>IFERROR(INDEX('Climate zones'!$A$2:$A$4292,MATCH(BX$4&amp;" "&amp;$N24,'Climate zones'!$I$2:$I$4292,0)),"")</f>
        <v>Mystery Creek</v>
      </c>
      <c r="BY24" s="163" t="str">
        <f>IFERROR(INDEX('Climate zones'!$A$2:$A$4292,MATCH(BY$4&amp;" "&amp;$N24,'Climate zones'!$I$2:$I$4292,0)),"")</f>
        <v>Pariokena</v>
      </c>
      <c r="BZ24" s="163" t="str">
        <f>IFERROR(INDEX('Climate zones'!$A$2:$A$4292,MATCH(BZ$4&amp;" "&amp;$N24,'Climate zones'!$I$2:$I$4292,0)),"")</f>
        <v>North Titirangi</v>
      </c>
      <c r="CA24" s="163" t="str">
        <f>IFERROR(INDEX('Climate zones'!$A$2:$A$4292,MATCH(CA$4&amp;" "&amp;$N24,'Climate zones'!$I$2:$I$4292,0)),"")</f>
        <v>Flag Swamp</v>
      </c>
      <c r="CB24" s="163" t="str">
        <f>IFERROR(INDEX('Climate zones'!$A$2:$A$4292,MATCH(CB$4&amp;" "&amp;$N24,'Climate zones'!$I$2:$I$4292,0)),"")</f>
        <v>Mangaotaki</v>
      </c>
      <c r="CC24" s="163" t="str">
        <f>IFERROR(INDEX('Climate zones'!$A$2:$A$4292,MATCH(CC$4&amp;" "&amp;$N24,'Climate zones'!$I$2:$I$4292,0)),"")</f>
        <v>Nukumaru</v>
      </c>
      <c r="CD24" s="163" t="str">
        <f>IFERROR(INDEX('Climate zones'!$A$2:$A$4292,MATCH(CD$4&amp;" "&amp;$N24,'Climate zones'!$I$2:$I$4292,0)),"")</f>
        <v>Kelburn</v>
      </c>
      <c r="CE24" s="163" t="str">
        <f>IFERROR(INDEX('Climate zones'!$A$2:$A$4292,MATCH(CE$4&amp;" "&amp;$N24,'Climate zones'!$I$2:$I$4292,0)),"")</f>
        <v>Ohauiti</v>
      </c>
      <c r="CF24" s="163" t="str">
        <f>IFERROR(INDEX('Climate zones'!$A$2:$A$4292,MATCH(CF$4&amp;" "&amp;$N24,'Climate zones'!$I$2:$I$4292,0)),"")</f>
        <v>Herepo</v>
      </c>
      <c r="CG24" s="163" t="str">
        <f>IFERROR(INDEX('Climate zones'!$A$2:$A$4292,MATCH(CG$4&amp;" "&amp;$N24,'Climate zones'!$I$2:$I$4292,0)),"")</f>
        <v>Maungapohatu</v>
      </c>
      <c r="CH24" s="163" t="str">
        <f>IFERROR(INDEX('Climate zones'!$A$2:$A$4292,MATCH(CH$4&amp;" "&amp;$N24,'Climate zones'!$I$2:$I$4292,0)),"")</f>
        <v>Langs Beach</v>
      </c>
    </row>
    <row r="25" spans="1:86">
      <c r="A25" s="156" t="s">
        <v>190</v>
      </c>
      <c r="B25" s="156" t="s">
        <v>92</v>
      </c>
      <c r="C25" s="156" t="s">
        <v>93</v>
      </c>
      <c r="D25" s="156" t="s">
        <v>94</v>
      </c>
      <c r="E25" s="157">
        <v>-43.61</v>
      </c>
      <c r="F25" s="157">
        <v>171.16</v>
      </c>
      <c r="G25" s="156" t="str">
        <f t="shared" si="0"/>
        <v>Ashburton District CC</v>
      </c>
      <c r="H25" s="156">
        <f t="shared" si="1"/>
        <v>24</v>
      </c>
      <c r="I25" s="156" t="str">
        <f t="shared" si="2"/>
        <v>Ashburton District 24</v>
      </c>
      <c r="K25" s="156" t="s">
        <v>121</v>
      </c>
      <c r="N25" s="164">
        <f t="shared" si="3"/>
        <v>21</v>
      </c>
      <c r="O25" s="165" t="str">
        <f>IFERROR(INDEX('Climate zones'!$A$2:$A$4292,MATCH(O$4&amp;" "&amp;$N25,'Climate zones'!$I$2:$I$4292,0)),"")</f>
        <v>Greenstreet</v>
      </c>
      <c r="P25" s="165" t="str">
        <f>IFERROR(INDEX('Climate zones'!$A$2:$A$4292,MATCH(P$4&amp;" "&amp;$N25,'Climate zones'!$I$2:$I$4292,0)),"")</f>
        <v>Hingaia</v>
      </c>
      <c r="Q25" s="165" t="str">
        <f>IFERROR(INDEX('Climate zones'!$A$2:$A$4292,MATCH(Q$4&amp;" "&amp;$N25,'Climate zones'!$I$2:$I$4292,0)),"")</f>
        <v>Hukawai</v>
      </c>
      <c r="R25" s="165" t="str">
        <f>IFERROR(INDEX('Climate zones'!$A$2:$A$4292,MATCH(R$4&amp;" "&amp;$N25,'Climate zones'!$I$2:$I$4292,0)),"")</f>
        <v/>
      </c>
      <c r="S25" s="165" t="str">
        <f>IFERROR(INDEX('Climate zones'!$A$2:$A$4292,MATCH(S$4&amp;" "&amp;$N25,'Climate zones'!$I$2:$I$4292,0)),"")</f>
        <v>Rakautatahi</v>
      </c>
      <c r="T25" s="165" t="str">
        <f>IFERROR(INDEX('Climate zones'!$A$2:$A$4292,MATCH(T$4&amp;" "&amp;$N25,'Climate zones'!$I$2:$I$4292,0)),"")</f>
        <v>Ettrick</v>
      </c>
      <c r="U25" s="165" t="str">
        <f>IFERROR(INDEX('Climate zones'!$A$2:$A$4292,MATCH(U$4&amp;" "&amp;$N25,'Climate zones'!$I$2:$I$4292,0)),"")</f>
        <v>Burwood</v>
      </c>
      <c r="V25" s="165" t="str">
        <f>IFERROR(INDEX('Climate zones'!$A$2:$A$4292,MATCH(V$4&amp;" "&amp;$N25,'Climate zones'!$I$2:$I$4292,0)),"")</f>
        <v>Conical Hill</v>
      </c>
      <c r="W25" s="165" t="str">
        <f>IFERROR(INDEX('Climate zones'!$A$2:$A$4292,MATCH(W$4&amp;" "&amp;$N25,'Climate zones'!$I$2:$I$4292,0)),"")</f>
        <v>Collinswood</v>
      </c>
      <c r="X25" s="165" t="str">
        <f>IFERROR(INDEX('Climate zones'!$A$2:$A$4292,MATCH(X$4&amp;" "&amp;$N25,'Climate zones'!$I$2:$I$4292,0)),"")</f>
        <v>Honeymoon Valley</v>
      </c>
      <c r="Y25" s="165" t="str">
        <f>IFERROR(INDEX('Climate zones'!$A$2:$A$4292,MATCH(Y$4&amp;" "&amp;$N25,'Climate zones'!$I$2:$I$4292,0)),"")</f>
        <v>Karioitahi</v>
      </c>
      <c r="Z25" s="165" t="str">
        <f>IFERROR(INDEX('Climate zones'!$A$2:$A$4292,MATCH(Z$4&amp;" "&amp;$N25,'Climate zones'!$I$2:$I$4292,0)),"")</f>
        <v>Keretu</v>
      </c>
      <c r="AA25" s="165" t="str">
        <f>IFERROR(INDEX('Climate zones'!$A$2:$A$4292,MATCH(AA$4&amp;" "&amp;$N25,'Climate zones'!$I$2:$I$4292,0)),"")</f>
        <v>Otamita</v>
      </c>
      <c r="AB25" s="165" t="str">
        <f>IFERROR(INDEX('Climate zones'!$A$2:$A$4292,MATCH(AB$4&amp;" "&amp;$N25,'Climate zones'!$I$2:$I$4292,0)),"")</f>
        <v>Hohonu</v>
      </c>
      <c r="AC25" s="165" t="str">
        <f>IFERROR(INDEX('Climate zones'!$A$2:$A$4292,MATCH(AC$4&amp;" "&amp;$N25,'Climate zones'!$I$2:$I$4292,0)),"")</f>
        <v/>
      </c>
      <c r="AD25" s="165" t="str">
        <f>IFERROR(INDEX('Climate zones'!$A$2:$A$4292,MATCH(AD$4&amp;" "&amp;$N25,'Climate zones'!$I$2:$I$4292,0)),"")</f>
        <v>Mangateretere</v>
      </c>
      <c r="AE25" s="165" t="str">
        <f>IFERROR(INDEX('Climate zones'!$A$2:$A$4292,MATCH(AE$4&amp;" "&amp;$N25,'Climate zones'!$I$2:$I$4292,0)),"")</f>
        <v>Pipiroa</v>
      </c>
      <c r="AF25" s="165" t="str">
        <f>IFERROR(INDEX('Climate zones'!$A$2:$A$4292,MATCH(AF$4&amp;" "&amp;$N25,'Climate zones'!$I$2:$I$4292,0)),"")</f>
        <v>Tirohanga</v>
      </c>
      <c r="AG25" s="165" t="str">
        <f>IFERROR(INDEX('Climate zones'!$A$2:$A$4292,MATCH(AG$4&amp;" "&amp;$N25,'Climate zones'!$I$2:$I$4292,0)),"")</f>
        <v>Hawarden</v>
      </c>
      <c r="AH25" s="165" t="str">
        <f>IFERROR(INDEX('Climate zones'!$A$2:$A$4292,MATCH(AH$4&amp;" "&amp;$N25,'Climate zones'!$I$2:$I$4292,0)),"")</f>
        <v>Mill Road</v>
      </c>
      <c r="AI25" s="165" t="str">
        <f>IFERROR(INDEX('Climate zones'!$A$2:$A$4292,MATCH(AI$4&amp;" "&amp;$N25,'Climate zones'!$I$2:$I$4292,0)),"")</f>
        <v/>
      </c>
      <c r="AJ25" s="165" t="str">
        <f>IFERROR(INDEX('Climate zones'!$A$2:$A$4292,MATCH(AJ$4&amp;" "&amp;$N25,'Climate zones'!$I$2:$I$4292,0)),"")</f>
        <v>Kairara</v>
      </c>
      <c r="AK25" s="165" t="str">
        <f>IFERROR(INDEX('Climate zones'!$A$2:$A$4292,MATCH(AK$4&amp;" "&amp;$N25,'Climate zones'!$I$2:$I$4292,0)),"")</f>
        <v/>
      </c>
      <c r="AL25" s="165" t="str">
        <f>IFERROR(INDEX('Climate zones'!$A$2:$A$4292,MATCH(AL$4&amp;" "&amp;$N25,'Climate zones'!$I$2:$I$4292,0)),"")</f>
        <v/>
      </c>
      <c r="AM25" s="165" t="str">
        <f>IFERROR(INDEX('Climate zones'!$A$2:$A$4292,MATCH(AM$4&amp;" "&amp;$N25,'Climate zones'!$I$2:$I$4292,0)),"")</f>
        <v>Manor Park</v>
      </c>
      <c r="AN25" s="165" t="str">
        <f>IFERROR(INDEX('Climate zones'!$A$2:$A$4292,MATCH(AN$4&amp;" "&amp;$N25,'Climate zones'!$I$2:$I$4292,0)),"")</f>
        <v>Mount Nessing</v>
      </c>
      <c r="AO25" s="165" t="str">
        <f>IFERROR(INDEX('Climate zones'!$A$2:$A$4292,MATCH(AO$4&amp;" "&amp;$N25,'Climate zones'!$I$2:$I$4292,0)),"")</f>
        <v>Hinau</v>
      </c>
      <c r="AP25" s="165" t="str">
        <f>IFERROR(INDEX('Climate zones'!$A$2:$A$4292,MATCH(AP$4&amp;" "&amp;$N25,'Climate zones'!$I$2:$I$4292,0)),"")</f>
        <v>Mangere Bridge</v>
      </c>
      <c r="AQ25" s="165" t="str">
        <f>IFERROR(INDEX('Climate zones'!$A$2:$A$4292,MATCH(AQ$4&amp;" "&amp;$N25,'Climate zones'!$I$2:$I$4292,0)),"")</f>
        <v>Haukawakawa (Madsen)</v>
      </c>
      <c r="AR25" s="165" t="str">
        <f>IFERROR(INDEX('Climate zones'!$A$2:$A$4292,MATCH(AR$4&amp;" "&amp;$N25,'Climate zones'!$I$2:$I$4292,0)),"")</f>
        <v>Mount Bruce</v>
      </c>
      <c r="AS25" s="165" t="str">
        <f>IFERROR(INDEX('Climate zones'!$A$2:$A$4292,MATCH(AS$4&amp;" "&amp;$N25,'Climate zones'!$I$2:$I$4292,0)),"")</f>
        <v>Peria</v>
      </c>
      <c r="AT25" s="165" t="str">
        <f>IFERROR(INDEX('Climate zones'!$A$2:$A$4292,MATCH(AT$4&amp;" "&amp;$N25,'Climate zones'!$I$2:$I$4292,0)),"")</f>
        <v/>
      </c>
      <c r="AU25" s="165" t="str">
        <f>IFERROR(INDEX('Climate zones'!$A$2:$A$4292,MATCH(AU$4&amp;" "&amp;$N25,'Climate zones'!$I$2:$I$4292,0)),"")</f>
        <v>Wakatu</v>
      </c>
      <c r="AV25" s="165" t="str">
        <f>IFERROR(INDEX('Climate zones'!$A$2:$A$4292,MATCH(AV$4&amp;" "&amp;$N25,'Climate zones'!$I$2:$I$4292,0)),"")</f>
        <v>Korito</v>
      </c>
      <c r="AW25" s="165" t="str">
        <f>IFERROR(INDEX('Climate zones'!$A$2:$A$4292,MATCH(AW$4&amp;" "&amp;$N25,'Climate zones'!$I$2:$I$4292,0)),"")</f>
        <v>Marlborough</v>
      </c>
      <c r="AX25" s="165" t="str">
        <f>IFERROR(INDEX('Climate zones'!$A$2:$A$4292,MATCH(AX$4&amp;" "&amp;$N25,'Climate zones'!$I$2:$I$4292,0)),"")</f>
        <v>Otara</v>
      </c>
      <c r="AY25" s="165" t="str">
        <f>IFERROR(INDEX('Climate zones'!$A$2:$A$4292,MATCH(AY$4&amp;" "&amp;$N25,'Climate zones'!$I$2:$I$4292,0)),"")</f>
        <v>Oparau</v>
      </c>
      <c r="AZ25" s="165" t="str">
        <f>IFERROR(INDEX('Climate zones'!$A$2:$A$4292,MATCH(AZ$4&amp;" "&amp;$N25,'Climate zones'!$I$2:$I$4292,0)),"")</f>
        <v/>
      </c>
      <c r="BA25" s="165" t="str">
        <f>IFERROR(INDEX('Climate zones'!$A$2:$A$4292,MATCH(BA$4&amp;" "&amp;$N25,'Climate zones'!$I$2:$I$4292,0)),"")</f>
        <v/>
      </c>
      <c r="BB25" s="165" t="str">
        <f>IFERROR(INDEX('Climate zones'!$A$2:$A$4292,MATCH(BB$4&amp;" "&amp;$N25,'Climate zones'!$I$2:$I$4292,0)),"")</f>
        <v/>
      </c>
      <c r="BC25" s="165" t="str">
        <f>IFERROR(INDEX('Climate zones'!$A$2:$A$4292,MATCH(BC$4&amp;" "&amp;$N25,'Climate zones'!$I$2:$I$4292,0)),"")</f>
        <v>Luggate</v>
      </c>
      <c r="BD25" s="165" t="str">
        <f>IFERROR(INDEX('Climate zones'!$A$2:$A$4292,MATCH(BD$4&amp;" "&amp;$N25,'Climate zones'!$I$2:$I$4292,0)),"")</f>
        <v>Marton</v>
      </c>
      <c r="BE25" s="165" t="str">
        <f>IFERROR(INDEX('Climate zones'!$A$2:$A$4292,MATCH(BE$4&amp;" "&amp;$N25,'Climate zones'!$I$2:$I$4292,0)),"")</f>
        <v>Komokoriki</v>
      </c>
      <c r="BF25" s="165" t="str">
        <f>IFERROR(INDEX('Climate zones'!$A$2:$A$4292,MATCH(BF$4&amp;" "&amp;$N25,'Climate zones'!$I$2:$I$4292,0)),"")</f>
        <v>Koutu</v>
      </c>
      <c r="BG25" s="165" t="str">
        <f>IFERROR(INDEX('Climate zones'!$A$2:$A$4292,MATCH(BG$4&amp;" "&amp;$N25,'Climate zones'!$I$2:$I$4292,0)),"")</f>
        <v>Mangatupoto</v>
      </c>
      <c r="BH25" s="165" t="str">
        <f>IFERROR(INDEX('Climate zones'!$A$2:$A$4292,MATCH(BH$4&amp;" "&amp;$N25,'Climate zones'!$I$2:$I$4292,0)),"")</f>
        <v>Glentunnel</v>
      </c>
      <c r="BI25" s="165" t="str">
        <f>IFERROR(INDEX('Climate zones'!$A$2:$A$4292,MATCH(BI$4&amp;" "&amp;$N25,'Climate zones'!$I$2:$I$4292,0)),"")</f>
        <v>Manaia</v>
      </c>
      <c r="BJ25" s="165" t="str">
        <f>IFERROR(INDEX('Climate zones'!$A$2:$A$4292,MATCH(BJ$4&amp;" "&amp;$N25,'Climate zones'!$I$2:$I$4292,0)),"")</f>
        <v/>
      </c>
      <c r="BK25" s="165" t="str">
        <f>IFERROR(INDEX('Climate zones'!$A$2:$A$4292,MATCH(BK$4&amp;" "&amp;$N25,'Climate zones'!$I$2:$I$4292,0)),"")</f>
        <v>Pigeon Bush</v>
      </c>
      <c r="BL25" s="165" t="str">
        <f>IFERROR(INDEX('Climate zones'!$A$2:$A$4292,MATCH(BL$4&amp;" "&amp;$N25,'Climate zones'!$I$2:$I$4292,0)),"")</f>
        <v>Crawfords</v>
      </c>
      <c r="BM25" s="165" t="str">
        <f>IFERROR(INDEX('Climate zones'!$A$2:$A$4292,MATCH(BM$4&amp;" "&amp;$N25,'Climate zones'!$I$2:$I$4292,0)),"")</f>
        <v>Pohokura</v>
      </c>
      <c r="BN25" s="165" t="str">
        <f>IFERROR(INDEX('Climate zones'!$A$2:$A$4292,MATCH(BN$4&amp;" "&amp;$N25,'Climate zones'!$I$2:$I$4292,0)),"")</f>
        <v>Kaitoke</v>
      </c>
      <c r="BO25" s="165" t="str">
        <f>IFERROR(INDEX('Climate zones'!$A$2:$A$4292,MATCH(BO$4&amp;" "&amp;$N25,'Climate zones'!$I$2:$I$4292,0)),"")</f>
        <v>Glengarry</v>
      </c>
      <c r="BP25" s="165" t="str">
        <f>IFERROR(INDEX('Climate zones'!$A$2:$A$4292,MATCH(BP$4&amp;" "&amp;$N25,'Climate zones'!$I$2:$I$4292,0)),"")</f>
        <v>Nukuhau</v>
      </c>
      <c r="BQ25" s="165" t="str">
        <f>IFERROR(INDEX('Climate zones'!$A$2:$A$4292,MATCH(BQ$4&amp;" "&amp;$N25,'Climate zones'!$I$2:$I$4292,0)),"")</f>
        <v>Waimapu</v>
      </c>
      <c r="BR25" s="165" t="str">
        <f>IFERROR(INDEX('Climate zones'!$A$2:$A$4292,MATCH(BR$4&amp;" "&amp;$N25,'Climate zones'!$I$2:$I$4292,0)),"")</f>
        <v>Matarangi</v>
      </c>
      <c r="BS25" s="165" t="str">
        <f>IFERROR(INDEX('Climate zones'!$A$2:$A$4292,MATCH(BS$4&amp;" "&amp;$N25,'Climate zones'!$I$2:$I$4292,0)),"")</f>
        <v>Gleniti</v>
      </c>
      <c r="BT25" s="165" t="str">
        <f>IFERROR(INDEX('Climate zones'!$A$2:$A$4292,MATCH(BT$4&amp;" "&amp;$N25,'Climate zones'!$I$2:$I$4292,0)),"")</f>
        <v>Whitemans Valley</v>
      </c>
      <c r="BU25" s="165" t="str">
        <f>IFERROR(INDEX('Climate zones'!$A$2:$A$4292,MATCH(BU$4&amp;" "&amp;$N25,'Climate zones'!$I$2:$I$4292,0)),"")</f>
        <v>Kopuku</v>
      </c>
      <c r="BV25" s="165" t="str">
        <f>IFERROR(INDEX('Climate zones'!$A$2:$A$4292,MATCH(BV$4&amp;" "&amp;$N25,'Climate zones'!$I$2:$I$4292,0)),"")</f>
        <v>Loburn North</v>
      </c>
      <c r="BW25" s="165" t="str">
        <f>IFERROR(INDEX('Climate zones'!$A$2:$A$4292,MATCH(BW$4&amp;" "&amp;$N25,'Climate zones'!$I$2:$I$4292,0)),"")</f>
        <v>Makikihi</v>
      </c>
      <c r="BX25" s="165" t="str">
        <f>IFERROR(INDEX('Climate zones'!$A$2:$A$4292,MATCH(BX$4&amp;" "&amp;$N25,'Climate zones'!$I$2:$I$4292,0)),"")</f>
        <v>Ngahinapouri</v>
      </c>
      <c r="BY25" s="165" t="str">
        <f>IFERROR(INDEX('Climate zones'!$A$2:$A$4292,MATCH(BY$4&amp;" "&amp;$N25,'Climate zones'!$I$2:$I$4292,0)),"")</f>
        <v>Piripaua</v>
      </c>
      <c r="BZ25" s="165" t="str">
        <f>IFERROR(INDEX('Climate zones'!$A$2:$A$4292,MATCH(BZ$4&amp;" "&amp;$N25,'Climate zones'!$I$2:$I$4292,0)),"")</f>
        <v>Oratia</v>
      </c>
      <c r="CA25" s="165" t="str">
        <f>IFERROR(INDEX('Climate zones'!$A$2:$A$4292,MATCH(CA$4&amp;" "&amp;$N25,'Climate zones'!$I$2:$I$4292,0)),"")</f>
        <v>Fuchsia Creek</v>
      </c>
      <c r="CB25" s="165" t="str">
        <f>IFERROR(INDEX('Climate zones'!$A$2:$A$4292,MATCH(CB$4&amp;" "&amp;$N25,'Climate zones'!$I$2:$I$4292,0)),"")</f>
        <v>Mangapehi</v>
      </c>
      <c r="CC25" s="165" t="str">
        <f>IFERROR(INDEX('Climate zones'!$A$2:$A$4292,MATCH(CC$4&amp;" "&amp;$N25,'Climate zones'!$I$2:$I$4292,0)),"")</f>
        <v>Okoia</v>
      </c>
      <c r="CD25" s="165" t="str">
        <f>IFERROR(INDEX('Climate zones'!$A$2:$A$4292,MATCH(CD$4&amp;" "&amp;$N25,'Climate zones'!$I$2:$I$4292,0)),"")</f>
        <v>Khandallah</v>
      </c>
      <c r="CE25" s="165" t="str">
        <f>IFERROR(INDEX('Climate zones'!$A$2:$A$4292,MATCH(CE$4&amp;" "&amp;$N25,'Climate zones'!$I$2:$I$4292,0)),"")</f>
        <v>Ohinepanea</v>
      </c>
      <c r="CF25" s="165" t="str">
        <f>IFERROR(INDEX('Climate zones'!$A$2:$A$4292,MATCH(CF$4&amp;" "&amp;$N25,'Climate zones'!$I$2:$I$4292,0)),"")</f>
        <v>Hokitika</v>
      </c>
      <c r="CG25" s="165" t="str">
        <f>IFERROR(INDEX('Climate zones'!$A$2:$A$4292,MATCH(CG$4&amp;" "&amp;$N25,'Climate zones'!$I$2:$I$4292,0)),"")</f>
        <v>Minginui</v>
      </c>
      <c r="CH25" s="165" t="str">
        <f>IFERROR(INDEX('Climate zones'!$A$2:$A$4292,MATCH(CH$4&amp;" "&amp;$N25,'Climate zones'!$I$2:$I$4292,0)),"")</f>
        <v>Mairtown</v>
      </c>
    </row>
    <row r="26" spans="1:86">
      <c r="A26" s="156" t="s">
        <v>191</v>
      </c>
      <c r="B26" s="156" t="s">
        <v>92</v>
      </c>
      <c r="C26" s="156" t="s">
        <v>96</v>
      </c>
      <c r="D26" s="156" t="s">
        <v>94</v>
      </c>
      <c r="E26" s="157">
        <v>-43.91</v>
      </c>
      <c r="F26" s="157">
        <v>171.75</v>
      </c>
      <c r="G26" s="156" t="str">
        <f t="shared" si="0"/>
        <v>Ashburton District CC</v>
      </c>
      <c r="H26" s="156">
        <f t="shared" si="1"/>
        <v>25</v>
      </c>
      <c r="I26" s="156" t="str">
        <f t="shared" si="2"/>
        <v>Ashburton District 25</v>
      </c>
      <c r="K26" s="156" t="s">
        <v>122</v>
      </c>
      <c r="N26" s="162">
        <f t="shared" si="3"/>
        <v>22</v>
      </c>
      <c r="O26" s="163" t="str">
        <f>IFERROR(INDEX('Climate zones'!$A$2:$A$4292,MATCH(O$4&amp;" "&amp;$N26,'Climate zones'!$I$2:$I$4292,0)),"")</f>
        <v>Hackthorne</v>
      </c>
      <c r="P26" s="163" t="str">
        <f>IFERROR(INDEX('Climate zones'!$A$2:$A$4292,MATCH(P$4&amp;" "&amp;$N26,'Climate zones'!$I$2:$I$4292,0)),"")</f>
        <v>Kawa</v>
      </c>
      <c r="Q26" s="163" t="str">
        <f>IFERROR(INDEX('Climate zones'!$A$2:$A$4292,MATCH(Q$4&amp;" "&amp;$N26,'Climate zones'!$I$2:$I$4292,0)),"")</f>
        <v>Ikamatua</v>
      </c>
      <c r="R26" s="163" t="str">
        <f>IFERROR(INDEX('Climate zones'!$A$2:$A$4292,MATCH(R$4&amp;" "&amp;$N26,'Climate zones'!$I$2:$I$4292,0)),"")</f>
        <v/>
      </c>
      <c r="S26" s="163" t="str">
        <f>IFERROR(INDEX('Climate zones'!$A$2:$A$4292,MATCH(S$4&amp;" "&amp;$N26,'Climate zones'!$I$2:$I$4292,0)),"")</f>
        <v>Ruataniwha</v>
      </c>
      <c r="T26" s="163" t="str">
        <f>IFERROR(INDEX('Climate zones'!$A$2:$A$4292,MATCH(T$4&amp;" "&amp;$N26,'Climate zones'!$I$2:$I$4292,0)),"")</f>
        <v>Fruitlands</v>
      </c>
      <c r="U26" s="163" t="str">
        <f>IFERROR(INDEX('Climate zones'!$A$2:$A$4292,MATCH(U$4&amp;" "&amp;$N26,'Climate zones'!$I$2:$I$4292,0)),"")</f>
        <v>Casebrook</v>
      </c>
      <c r="V26" s="163" t="str">
        <f>IFERROR(INDEX('Climate zones'!$A$2:$A$4292,MATCH(V$4&amp;" "&amp;$N26,'Climate zones'!$I$2:$I$4292,0)),"")</f>
        <v>Craigellachie</v>
      </c>
      <c r="W26" s="163" t="str">
        <f>IFERROR(INDEX('Climate zones'!$A$2:$A$4292,MATCH(W$4&amp;" "&amp;$N26,'Climate zones'!$I$2:$I$4292,0)),"")</f>
        <v>Company Bay</v>
      </c>
      <c r="X26" s="163" t="str">
        <f>IFERROR(INDEX('Climate zones'!$A$2:$A$4292,MATCH(X$4&amp;" "&amp;$N26,'Climate zones'!$I$2:$I$4292,0)),"")</f>
        <v>Horeke</v>
      </c>
      <c r="Y26" s="163" t="str">
        <f>IFERROR(INDEX('Climate zones'!$A$2:$A$4292,MATCH(Y$4&amp;" "&amp;$N26,'Climate zones'!$I$2:$I$4292,0)),"")</f>
        <v>Kellyville</v>
      </c>
      <c r="Z26" s="163" t="str">
        <f>IFERROR(INDEX('Climate zones'!$A$2:$A$4292,MATCH(Z$4&amp;" "&amp;$N26,'Climate zones'!$I$2:$I$4292,0)),"")</f>
        <v>Kopuaroa</v>
      </c>
      <c r="AA26" s="163" t="str">
        <f>IFERROR(INDEX('Climate zones'!$A$2:$A$4292,MATCH(AA$4&amp;" "&amp;$N26,'Climate zones'!$I$2:$I$4292,0)),"")</f>
        <v>Otaraia</v>
      </c>
      <c r="AB26" s="163" t="str">
        <f>IFERROR(INDEX('Climate zones'!$A$2:$A$4292,MATCH(AB$4&amp;" "&amp;$N26,'Climate zones'!$I$2:$I$4292,0)),"")</f>
        <v>Inchbonnie</v>
      </c>
      <c r="AC26" s="163" t="str">
        <f>IFERROR(INDEX('Climate zones'!$A$2:$A$4292,MATCH(AC$4&amp;" "&amp;$N26,'Climate zones'!$I$2:$I$4292,0)),"")</f>
        <v/>
      </c>
      <c r="AD26" s="163" t="str">
        <f>IFERROR(INDEX('Climate zones'!$A$2:$A$4292,MATCH(AD$4&amp;" "&amp;$N26,'Climate zones'!$I$2:$I$4292,0)),"")</f>
        <v>Maraekakaho</v>
      </c>
      <c r="AE26" s="163" t="str">
        <f>IFERROR(INDEX('Climate zones'!$A$2:$A$4292,MATCH(AE$4&amp;" "&amp;$N26,'Climate zones'!$I$2:$I$4292,0)),"")</f>
        <v>Te Moananui</v>
      </c>
      <c r="AF26" s="163" t="str">
        <f>IFERROR(INDEX('Climate zones'!$A$2:$A$4292,MATCH(AF$4&amp;" "&amp;$N26,'Climate zones'!$I$2:$I$4292,0)),"")</f>
        <v>Tokomaru</v>
      </c>
      <c r="AG26" s="163" t="str">
        <f>IFERROR(INDEX('Climate zones'!$A$2:$A$4292,MATCH(AG$4&amp;" "&amp;$N26,'Climate zones'!$I$2:$I$4292,0)),"")</f>
        <v>Hawkswood</v>
      </c>
      <c r="AH26" s="163" t="str">
        <f>IFERROR(INDEX('Climate zones'!$A$2:$A$4292,MATCH(AH$4&amp;" "&amp;$N26,'Climate zones'!$I$2:$I$4292,0)),"")</f>
        <v>Motu Rimu</v>
      </c>
      <c r="AI26" s="163" t="str">
        <f>IFERROR(INDEX('Climate zones'!$A$2:$A$4292,MATCH(AI$4&amp;" "&amp;$N26,'Climate zones'!$I$2:$I$4292,0)),"")</f>
        <v/>
      </c>
      <c r="AJ26" s="163" t="str">
        <f>IFERROR(INDEX('Climate zones'!$A$2:$A$4292,MATCH(AJ$4&amp;" "&amp;$N26,'Climate zones'!$I$2:$I$4292,0)),"")</f>
        <v>Kaitui</v>
      </c>
      <c r="AK26" s="163" t="str">
        <f>IFERROR(INDEX('Climate zones'!$A$2:$A$4292,MATCH(AK$4&amp;" "&amp;$N26,'Climate zones'!$I$2:$I$4292,0)),"")</f>
        <v/>
      </c>
      <c r="AL26" s="163" t="str">
        <f>IFERROR(INDEX('Climate zones'!$A$2:$A$4292,MATCH(AL$4&amp;" "&amp;$N26,'Climate zones'!$I$2:$I$4292,0)),"")</f>
        <v/>
      </c>
      <c r="AM26" s="163" t="str">
        <f>IFERROR(INDEX('Climate zones'!$A$2:$A$4292,MATCH(AM$4&amp;" "&amp;$N26,'Climate zones'!$I$2:$I$4292,0)),"")</f>
        <v>Maungaraki</v>
      </c>
      <c r="AN26" s="163" t="str">
        <f>IFERROR(INDEX('Climate zones'!$A$2:$A$4292,MATCH(AN$4&amp;" "&amp;$N26,'Climate zones'!$I$2:$I$4292,0)),"")</f>
        <v>Slip Panels Corner</v>
      </c>
      <c r="AO26" s="163" t="str">
        <f>IFERROR(INDEX('Climate zones'!$A$2:$A$4292,MATCH(AO$4&amp;" "&amp;$N26,'Climate zones'!$I$2:$I$4292,0)),"")</f>
        <v>Hiwinui</v>
      </c>
      <c r="AP26" s="163" t="str">
        <f>IFERROR(INDEX('Climate zones'!$A$2:$A$4292,MATCH(AP$4&amp;" "&amp;$N26,'Climate zones'!$I$2:$I$4292,0)),"")</f>
        <v>Mangere East</v>
      </c>
      <c r="AQ26" s="163" t="str">
        <f>IFERROR(INDEX('Climate zones'!$A$2:$A$4292,MATCH(AQ$4&amp;" "&amp;$N26,'Climate zones'!$I$2:$I$4292,0)),"")</f>
        <v>Hauwai</v>
      </c>
      <c r="AR26" s="163" t="str">
        <f>IFERROR(INDEX('Climate zones'!$A$2:$A$4292,MATCH(AR$4&amp;" "&amp;$N26,'Climate zones'!$I$2:$I$4292,0)),"")</f>
        <v>Ngahape</v>
      </c>
      <c r="AS26" s="163" t="str">
        <f>IFERROR(INDEX('Climate zones'!$A$2:$A$4292,MATCH(AS$4&amp;" "&amp;$N26,'Climate zones'!$I$2:$I$4292,0)),"")</f>
        <v>Piarere</v>
      </c>
      <c r="AT26" s="163" t="str">
        <f>IFERROR(INDEX('Climate zones'!$A$2:$A$4292,MATCH(AT$4&amp;" "&amp;$N26,'Climate zones'!$I$2:$I$4292,0)),"")</f>
        <v/>
      </c>
      <c r="AU26" s="163" t="str">
        <f>IFERROR(INDEX('Climate zones'!$A$2:$A$4292,MATCH(AU$4&amp;" "&amp;$N26,'Climate zones'!$I$2:$I$4292,0)),"")</f>
        <v>Washington Valley</v>
      </c>
      <c r="AV26" s="163" t="str">
        <f>IFERROR(INDEX('Climate zones'!$A$2:$A$4292,MATCH(AV$4&amp;" "&amp;$N26,'Climate zones'!$I$2:$I$4292,0)),"")</f>
        <v>Koru</v>
      </c>
      <c r="AW26" s="163" t="str">
        <f>IFERROR(INDEX('Climate zones'!$A$2:$A$4292,MATCH(AW$4&amp;" "&amp;$N26,'Climate zones'!$I$2:$I$4292,0)),"")</f>
        <v>Narrow Neck</v>
      </c>
      <c r="AX26" s="163" t="str">
        <f>IFERROR(INDEX('Climate zones'!$A$2:$A$4292,MATCH(AX$4&amp;" "&amp;$N26,'Climate zones'!$I$2:$I$4292,0)),"")</f>
        <v>Otehirinaki</v>
      </c>
      <c r="AY26" s="163" t="str">
        <f>IFERROR(INDEX('Climate zones'!$A$2:$A$4292,MATCH(AY$4&amp;" "&amp;$N26,'Climate zones'!$I$2:$I$4292,0)),"")</f>
        <v>Otewa</v>
      </c>
      <c r="AZ26" s="163" t="str">
        <f>IFERROR(INDEX('Climate zones'!$A$2:$A$4292,MATCH(AZ$4&amp;" "&amp;$N26,'Climate zones'!$I$2:$I$4292,0)),"")</f>
        <v/>
      </c>
      <c r="BA26" s="163" t="str">
        <f>IFERROR(INDEX('Climate zones'!$A$2:$A$4292,MATCH(BA$4&amp;" "&amp;$N26,'Climate zones'!$I$2:$I$4292,0)),"")</f>
        <v/>
      </c>
      <c r="BB26" s="163" t="str">
        <f>IFERROR(INDEX('Climate zones'!$A$2:$A$4292,MATCH(BB$4&amp;" "&amp;$N26,'Climate zones'!$I$2:$I$4292,0)),"")</f>
        <v/>
      </c>
      <c r="BC26" s="163" t="str">
        <f>IFERROR(INDEX('Climate zones'!$A$2:$A$4292,MATCH(BC$4&amp;" "&amp;$N26,'Climate zones'!$I$2:$I$4292,0)),"")</f>
        <v>Macetown</v>
      </c>
      <c r="BD26" s="163" t="str">
        <f>IFERROR(INDEX('Climate zones'!$A$2:$A$4292,MATCH(BD$4&amp;" "&amp;$N26,'Climate zones'!$I$2:$I$4292,0)),"")</f>
        <v>Mataroa</v>
      </c>
      <c r="BE26" s="163" t="str">
        <f>IFERROR(INDEX('Climate zones'!$A$2:$A$4292,MATCH(BE$4&amp;" "&amp;$N26,'Climate zones'!$I$2:$I$4292,0)),"")</f>
        <v>Kourawhero</v>
      </c>
      <c r="BF26" s="163" t="str">
        <f>IFERROR(INDEX('Climate zones'!$A$2:$A$4292,MATCH(BF$4&amp;" "&amp;$N26,'Climate zones'!$I$2:$I$4292,0)),"")</f>
        <v>Lake Okareka</v>
      </c>
      <c r="BG26" s="163" t="str">
        <f>IFERROR(INDEX('Climate zones'!$A$2:$A$4292,MATCH(BG$4&amp;" "&amp;$N26,'Climate zones'!$I$2:$I$4292,0)),"")</f>
        <v>Manunui</v>
      </c>
      <c r="BH26" s="163" t="str">
        <f>IFERROR(INDEX('Climate zones'!$A$2:$A$4292,MATCH(BH$4&amp;" "&amp;$N26,'Climate zones'!$I$2:$I$4292,0)),"")</f>
        <v>Goulds Road</v>
      </c>
      <c r="BI26" s="163" t="str">
        <f>IFERROR(INDEX('Climate zones'!$A$2:$A$4292,MATCH(BI$4&amp;" "&amp;$N26,'Climate zones'!$I$2:$I$4292,0)),"")</f>
        <v>Mangamingi</v>
      </c>
      <c r="BJ26" s="163" t="str">
        <f>IFERROR(INDEX('Climate zones'!$A$2:$A$4292,MATCH(BJ$4&amp;" "&amp;$N26,'Climate zones'!$I$2:$I$4292,0)),"")</f>
        <v/>
      </c>
      <c r="BK26" s="163" t="str">
        <f>IFERROR(INDEX('Climate zones'!$A$2:$A$4292,MATCH(BK$4&amp;" "&amp;$N26,'Climate zones'!$I$2:$I$4292,0)),"")</f>
        <v>Pirinoa</v>
      </c>
      <c r="BL26" s="163" t="str">
        <f>IFERROR(INDEX('Climate zones'!$A$2:$A$4292,MATCH(BL$4&amp;" "&amp;$N26,'Climate zones'!$I$2:$I$4292,0)),"")</f>
        <v>Cromarty</v>
      </c>
      <c r="BM26" s="163" t="str">
        <f>IFERROR(INDEX('Climate zones'!$A$2:$A$4292,MATCH(BM$4&amp;" "&amp;$N26,'Climate zones'!$I$2:$I$4292,0)),"")</f>
        <v>Pukengahu</v>
      </c>
      <c r="BN26" s="163" t="str">
        <f>IFERROR(INDEX('Climate zones'!$A$2:$A$4292,MATCH(BN$4&amp;" "&amp;$N26,'Climate zones'!$I$2:$I$4292,0)),"")</f>
        <v>Kakariki</v>
      </c>
      <c r="BO26" s="163" t="str">
        <f>IFERROR(INDEX('Climate zones'!$A$2:$A$4292,MATCH(BO$4&amp;" "&amp;$N26,'Climate zones'!$I$2:$I$4292,0)),"")</f>
        <v>Glenhope</v>
      </c>
      <c r="BP26" s="163" t="str">
        <f>IFERROR(INDEX('Climate zones'!$A$2:$A$4292,MATCH(BP$4&amp;" "&amp;$N26,'Climate zones'!$I$2:$I$4292,0)),"")</f>
        <v>Ohaaki</v>
      </c>
      <c r="BQ26" s="163" t="str">
        <f>IFERROR(INDEX('Climate zones'!$A$2:$A$4292,MATCH(BQ$4&amp;" "&amp;$N26,'Climate zones'!$I$2:$I$4292,0)),"")</f>
        <v>Wairoa Pa</v>
      </c>
      <c r="BR26" s="163" t="str">
        <f>IFERROR(INDEX('Climate zones'!$A$2:$A$4292,MATCH(BR$4&amp;" "&amp;$N26,'Climate zones'!$I$2:$I$4292,0)),"")</f>
        <v>Matatoki</v>
      </c>
      <c r="BS26" s="163" t="str">
        <f>IFERROR(INDEX('Climate zones'!$A$2:$A$4292,MATCH(BS$4&amp;" "&amp;$N26,'Climate zones'!$I$2:$I$4292,0)),"")</f>
        <v>Glenwood</v>
      </c>
      <c r="BT26" s="163" t="str">
        <f>IFERROR(INDEX('Climate zones'!$A$2:$A$4292,MATCH(BT$4&amp;" "&amp;$N26,'Climate zones'!$I$2:$I$4292,0)),"")</f>
        <v/>
      </c>
      <c r="BU26" s="163" t="str">
        <f>IFERROR(INDEX('Climate zones'!$A$2:$A$4292,MATCH(BU$4&amp;" "&amp;$N26,'Climate zones'!$I$2:$I$4292,0)),"")</f>
        <v>Mahuta</v>
      </c>
      <c r="BV26" s="163" t="str">
        <f>IFERROR(INDEX('Climate zones'!$A$2:$A$4292,MATCH(BV$4&amp;" "&amp;$N26,'Climate zones'!$I$2:$I$4292,0)),"")</f>
        <v>Mandeville North</v>
      </c>
      <c r="BW26" s="163" t="str">
        <f>IFERROR(INDEX('Climate zones'!$A$2:$A$4292,MATCH(BW$4&amp;" "&amp;$N26,'Climate zones'!$I$2:$I$4292,0)),"")</f>
        <v>Maungati</v>
      </c>
      <c r="BX26" s="163" t="str">
        <f>IFERROR(INDEX('Climate zones'!$A$2:$A$4292,MATCH(BX$4&amp;" "&amp;$N26,'Climate zones'!$I$2:$I$4292,0)),"")</f>
        <v>Ngaroto</v>
      </c>
      <c r="BY26" s="163" t="str">
        <f>IFERROR(INDEX('Climate zones'!$A$2:$A$4292,MATCH(BY$4&amp;" "&amp;$N26,'Climate zones'!$I$2:$I$4292,0)),"")</f>
        <v>Raupunga</v>
      </c>
      <c r="BZ26" s="163" t="str">
        <f>IFERROR(INDEX('Climate zones'!$A$2:$A$4292,MATCH(BZ$4&amp;" "&amp;$N26,'Climate zones'!$I$2:$I$4292,0)),"")</f>
        <v>Parau</v>
      </c>
      <c r="CA26" s="163" t="str">
        <f>IFERROR(INDEX('Climate zones'!$A$2:$A$4292,MATCH(CA$4&amp;" "&amp;$N26,'Climate zones'!$I$2:$I$4292,0)),"")</f>
        <v>Georgetown</v>
      </c>
      <c r="CB26" s="163" t="str">
        <f>IFERROR(INDEX('Climate zones'!$A$2:$A$4292,MATCH(CB$4&amp;" "&amp;$N26,'Climate zones'!$I$2:$I$4292,0)),"")</f>
        <v>Mangatea</v>
      </c>
      <c r="CC26" s="163" t="str">
        <f>IFERROR(INDEX('Climate zones'!$A$2:$A$4292,MATCH(CC$4&amp;" "&amp;$N26,'Climate zones'!$I$2:$I$4292,0)),"")</f>
        <v>Operiki Pa</v>
      </c>
      <c r="CD26" s="163" t="str">
        <f>IFERROR(INDEX('Climate zones'!$A$2:$A$4292,MATCH(CD$4&amp;" "&amp;$N26,'Climate zones'!$I$2:$I$4292,0)),"")</f>
        <v>Kilbirnie</v>
      </c>
      <c r="CE26" s="163" t="str">
        <f>IFERROR(INDEX('Climate zones'!$A$2:$A$4292,MATCH(CE$4&amp;" "&amp;$N26,'Climate zones'!$I$2:$I$4292,0)),"")</f>
        <v>Omanawa</v>
      </c>
      <c r="CF26" s="163" t="str">
        <f>IFERROR(INDEX('Climate zones'!$A$2:$A$4292,MATCH(CF$4&amp;" "&amp;$N26,'Climate zones'!$I$2:$I$4292,0)),"")</f>
        <v>Houhou</v>
      </c>
      <c r="CG26" s="163" t="str">
        <f>IFERROR(INDEX('Climate zones'!$A$2:$A$4292,MATCH(CG$4&amp;" "&amp;$N26,'Climate zones'!$I$2:$I$4292,0)),"")</f>
        <v>Murupara</v>
      </c>
      <c r="CH26" s="163" t="str">
        <f>IFERROR(INDEX('Climate zones'!$A$2:$A$4292,MATCH(CH$4&amp;" "&amp;$N26,'Climate zones'!$I$2:$I$4292,0)),"")</f>
        <v>Mangapai</v>
      </c>
    </row>
    <row r="27" spans="1:86">
      <c r="A27" s="156" t="s">
        <v>192</v>
      </c>
      <c r="B27" s="156" t="s">
        <v>92</v>
      </c>
      <c r="C27" s="156" t="s">
        <v>93</v>
      </c>
      <c r="D27" s="156" t="s">
        <v>94</v>
      </c>
      <c r="E27" s="157">
        <v>-43.75</v>
      </c>
      <c r="F27" s="157">
        <v>171.96</v>
      </c>
      <c r="G27" s="156" t="str">
        <f t="shared" si="0"/>
        <v>Ashburton District CC</v>
      </c>
      <c r="H27" s="156">
        <f t="shared" si="1"/>
        <v>26</v>
      </c>
      <c r="I27" s="156" t="str">
        <f t="shared" si="2"/>
        <v>Ashburton District 26</v>
      </c>
      <c r="K27" s="156" t="s">
        <v>123</v>
      </c>
      <c r="N27" s="164">
        <f t="shared" si="3"/>
        <v>23</v>
      </c>
      <c r="O27" s="165" t="str">
        <f>IFERROR(INDEX('Climate zones'!$A$2:$A$4292,MATCH(O$4&amp;" "&amp;$N27,'Climate zones'!$I$2:$I$4292,0)),"")</f>
        <v>Hakatere</v>
      </c>
      <c r="P27" s="165" t="str">
        <f>IFERROR(INDEX('Climate zones'!$A$2:$A$4292,MATCH(P$4&amp;" "&amp;$N27,'Climate zones'!$I$2:$I$4292,0)),"")</f>
        <v>Kingsland</v>
      </c>
      <c r="Q27" s="165" t="str">
        <f>IFERROR(INDEX('Climate zones'!$A$2:$A$4292,MATCH(Q$4&amp;" "&amp;$N27,'Climate zones'!$I$2:$I$4292,0)),"")</f>
        <v>Inangahua</v>
      </c>
      <c r="R27" s="165" t="str">
        <f>IFERROR(INDEX('Climate zones'!$A$2:$A$4292,MATCH(R$4&amp;" "&amp;$N27,'Climate zones'!$I$2:$I$4292,0)),"")</f>
        <v/>
      </c>
      <c r="S27" s="165" t="str">
        <f>IFERROR(INDEX('Climate zones'!$A$2:$A$4292,MATCH(S$4&amp;" "&amp;$N27,'Climate zones'!$I$2:$I$4292,0)),"")</f>
        <v>Springhill</v>
      </c>
      <c r="T27" s="165" t="str">
        <f>IFERROR(INDEX('Climate zones'!$A$2:$A$4292,MATCH(T$4&amp;" "&amp;$N27,'Climate zones'!$I$2:$I$4292,0)),"")</f>
        <v>Galloway</v>
      </c>
      <c r="U27" s="165" t="str">
        <f>IFERROR(INDEX('Climate zones'!$A$2:$A$4292,MATCH(U$4&amp;" "&amp;$N27,'Climate zones'!$I$2:$I$4292,0)),"")</f>
        <v>Cashmere</v>
      </c>
      <c r="V27" s="165" t="str">
        <f>IFERROR(INDEX('Climate zones'!$A$2:$A$4292,MATCH(V$4&amp;" "&amp;$N27,'Climate zones'!$I$2:$I$4292,0)),"")</f>
        <v>Crichton</v>
      </c>
      <c r="W27" s="165" t="str">
        <f>IFERROR(INDEX('Climate zones'!$A$2:$A$4292,MATCH(W$4&amp;" "&amp;$N27,'Climate zones'!$I$2:$I$4292,0)),"")</f>
        <v>Concord</v>
      </c>
      <c r="X27" s="165" t="str">
        <f>IFERROR(INDEX('Climate zones'!$A$2:$A$4292,MATCH(X$4&amp;" "&amp;$N27,'Climate zones'!$I$2:$I$4292,0)),"")</f>
        <v>Houhora</v>
      </c>
      <c r="Y27" s="165" t="str">
        <f>IFERROR(INDEX('Climate zones'!$A$2:$A$4292,MATCH(Y$4&amp;" "&amp;$N27,'Climate zones'!$I$2:$I$4292,0)),"")</f>
        <v>Kingseat</v>
      </c>
      <c r="Z27" s="165" t="str">
        <f>IFERROR(INDEX('Climate zones'!$A$2:$A$4292,MATCH(Z$4&amp;" "&amp;$N27,'Climate zones'!$I$2:$I$4292,0)),"")</f>
        <v>Koranga</v>
      </c>
      <c r="AA27" s="165" t="str">
        <f>IFERROR(INDEX('Climate zones'!$A$2:$A$4292,MATCH(AA$4&amp;" "&amp;$N27,'Climate zones'!$I$2:$I$4292,0)),"")</f>
        <v>Otikerama</v>
      </c>
      <c r="AB27" s="165" t="str">
        <f>IFERROR(INDEX('Climate zones'!$A$2:$A$4292,MATCH(AB$4&amp;" "&amp;$N27,'Climate zones'!$I$2:$I$4292,0)),"")</f>
        <v>Kaiata</v>
      </c>
      <c r="AC27" s="165" t="str">
        <f>IFERROR(INDEX('Climate zones'!$A$2:$A$4292,MATCH(AC$4&amp;" "&amp;$N27,'Climate zones'!$I$2:$I$4292,0)),"")</f>
        <v/>
      </c>
      <c r="AD27" s="165" t="str">
        <f>IFERROR(INDEX('Climate zones'!$A$2:$A$4292,MATCH(AD$4&amp;" "&amp;$N27,'Climate zones'!$I$2:$I$4292,0)),"")</f>
        <v>Mayfair</v>
      </c>
      <c r="AE27" s="165" t="str">
        <f>IFERROR(INDEX('Climate zones'!$A$2:$A$4292,MATCH(AE$4&amp;" "&amp;$N27,'Climate zones'!$I$2:$I$4292,0)),"")</f>
        <v>Tirohia</v>
      </c>
      <c r="AF27" s="165" t="str">
        <f>IFERROR(INDEX('Climate zones'!$A$2:$A$4292,MATCH(AF$4&amp;" "&amp;$N27,'Climate zones'!$I$2:$I$4292,0)),"")</f>
        <v>Waikawa Beach</v>
      </c>
      <c r="AG27" s="165" t="str">
        <f>IFERROR(INDEX('Climate zones'!$A$2:$A$4292,MATCH(AG$4&amp;" "&amp;$N27,'Climate zones'!$I$2:$I$4292,0)),"")</f>
        <v>Horsley Down</v>
      </c>
      <c r="AH27" s="165" t="str">
        <f>IFERROR(INDEX('Climate zones'!$A$2:$A$4292,MATCH(AH$4&amp;" "&amp;$N27,'Climate zones'!$I$2:$I$4292,0)),"")</f>
        <v>Myross Bush</v>
      </c>
      <c r="AI27" s="165" t="str">
        <f>IFERROR(INDEX('Climate zones'!$A$2:$A$4292,MATCH(AI$4&amp;" "&amp;$N27,'Climate zones'!$I$2:$I$4292,0)),"")</f>
        <v/>
      </c>
      <c r="AJ27" s="165" t="str">
        <f>IFERROR(INDEX('Climate zones'!$A$2:$A$4292,MATCH(AJ$4&amp;" "&amp;$N27,'Climate zones'!$I$2:$I$4292,0)),"")</f>
        <v>Kaiwaka</v>
      </c>
      <c r="AK27" s="165" t="str">
        <f>IFERROR(INDEX('Climate zones'!$A$2:$A$4292,MATCH(AK$4&amp;" "&amp;$N27,'Climate zones'!$I$2:$I$4292,0)),"")</f>
        <v/>
      </c>
      <c r="AL27" s="165" t="str">
        <f>IFERROR(INDEX('Climate zones'!$A$2:$A$4292,MATCH(AL$4&amp;" "&amp;$N27,'Climate zones'!$I$2:$I$4292,0)),"")</f>
        <v/>
      </c>
      <c r="AM27" s="165" t="str">
        <f>IFERROR(INDEX('Climate zones'!$A$2:$A$4292,MATCH(AM$4&amp;" "&amp;$N27,'Climate zones'!$I$2:$I$4292,0)),"")</f>
        <v>Moera</v>
      </c>
      <c r="AN27" s="165" t="str">
        <f>IFERROR(INDEX('Climate zones'!$A$2:$A$4292,MATCH(AN$4&amp;" "&amp;$N27,'Climate zones'!$I$2:$I$4292,0)),"")</f>
        <v>Trentham</v>
      </c>
      <c r="AO27" s="165" t="str">
        <f>IFERROR(INDEX('Climate zones'!$A$2:$A$4292,MATCH(AO$4&amp;" "&amp;$N27,'Climate zones'!$I$2:$I$4292,0)),"")</f>
        <v>Kairanga</v>
      </c>
      <c r="AP27" s="165" t="str">
        <f>IFERROR(INDEX('Climate zones'!$A$2:$A$4292,MATCH(AP$4&amp;" "&amp;$N27,'Climate zones'!$I$2:$I$4292,0)),"")</f>
        <v>MANUREWA</v>
      </c>
      <c r="AQ27" s="165" t="str">
        <f>IFERROR(INDEX('Climate zones'!$A$2:$A$4292,MATCH(AQ$4&amp;" "&amp;$N27,'Climate zones'!$I$2:$I$4292,0)),"")</f>
        <v>Havelock</v>
      </c>
      <c r="AR27" s="165" t="str">
        <f>IFERROR(INDEX('Climate zones'!$A$2:$A$4292,MATCH(AR$4&amp;" "&amp;$N27,'Climate zones'!$I$2:$I$4292,0)),"")</f>
        <v>Opaki</v>
      </c>
      <c r="AS27" s="165" t="str">
        <f>IFERROR(INDEX('Climate zones'!$A$2:$A$4292,MATCH(AS$4&amp;" "&amp;$N27,'Climate zones'!$I$2:$I$4292,0)),"")</f>
        <v>Richmond Downs</v>
      </c>
      <c r="AT27" s="165" t="str">
        <f>IFERROR(INDEX('Climate zones'!$A$2:$A$4292,MATCH(AT$4&amp;" "&amp;$N27,'Climate zones'!$I$2:$I$4292,0)),"")</f>
        <v/>
      </c>
      <c r="AU27" s="165" t="str">
        <f>IFERROR(INDEX('Climate zones'!$A$2:$A$4292,MATCH(AU$4&amp;" "&amp;$N27,'Climate zones'!$I$2:$I$4292,0)),"")</f>
        <v/>
      </c>
      <c r="AV27" s="165" t="str">
        <f>IFERROR(INDEX('Climate zones'!$A$2:$A$4292,MATCH(AV$4&amp;" "&amp;$N27,'Climate zones'!$I$2:$I$4292,0)),"")</f>
        <v>Kotare</v>
      </c>
      <c r="AW27" s="165" t="str">
        <f>IFERROR(INDEX('Climate zones'!$A$2:$A$4292,MATCH(AW$4&amp;" "&amp;$N27,'Climate zones'!$I$2:$I$4292,0)),"")</f>
        <v>North Harbour</v>
      </c>
      <c r="AX27" s="165" t="str">
        <f>IFERROR(INDEX('Climate zones'!$A$2:$A$4292,MATCH(AX$4&amp;" "&amp;$N27,'Climate zones'!$I$2:$I$4292,0)),"")</f>
        <v>Paerata Ridge</v>
      </c>
      <c r="AY27" s="165" t="str">
        <f>IFERROR(INDEX('Climate zones'!$A$2:$A$4292,MATCH(AY$4&amp;" "&amp;$N27,'Climate zones'!$I$2:$I$4292,0)),"")</f>
        <v>Otorohanga</v>
      </c>
      <c r="AZ27" s="165" t="str">
        <f>IFERROR(INDEX('Climate zones'!$A$2:$A$4292,MATCH(AZ$4&amp;" "&amp;$N27,'Climate zones'!$I$2:$I$4292,0)),"")</f>
        <v/>
      </c>
      <c r="BA27" s="165" t="str">
        <f>IFERROR(INDEX('Climate zones'!$A$2:$A$4292,MATCH(BA$4&amp;" "&amp;$N27,'Climate zones'!$I$2:$I$4292,0)),"")</f>
        <v/>
      </c>
      <c r="BB27" s="165" t="str">
        <f>IFERROR(INDEX('Climate zones'!$A$2:$A$4292,MATCH(BB$4&amp;" "&amp;$N27,'Climate zones'!$I$2:$I$4292,0)),"")</f>
        <v/>
      </c>
      <c r="BC27" s="165" t="str">
        <f>IFERROR(INDEX('Climate zones'!$A$2:$A$4292,MATCH(BC$4&amp;" "&amp;$N27,'Climate zones'!$I$2:$I$4292,0)),"")</f>
        <v>Makarora</v>
      </c>
      <c r="BD27" s="165" t="str">
        <f>IFERROR(INDEX('Climate zones'!$A$2:$A$4292,MATCH(BD$4&amp;" "&amp;$N27,'Climate zones'!$I$2:$I$4292,0)),"")</f>
        <v>Moana Roa Beach</v>
      </c>
      <c r="BE27" s="165" t="str">
        <f>IFERROR(INDEX('Climate zones'!$A$2:$A$4292,MATCH(BE$4&amp;" "&amp;$N27,'Climate zones'!$I$2:$I$4292,0)),"")</f>
        <v>Kumeu</v>
      </c>
      <c r="BF27" s="165" t="str">
        <f>IFERROR(INDEX('Climate zones'!$A$2:$A$4292,MATCH(BF$4&amp;" "&amp;$N27,'Climate zones'!$I$2:$I$4292,0)),"")</f>
        <v>Lake Rotoma</v>
      </c>
      <c r="BG27" s="165" t="str">
        <f>IFERROR(INDEX('Climate zones'!$A$2:$A$4292,MATCH(BG$4&amp;" "&amp;$N27,'Climate zones'!$I$2:$I$4292,0)),"")</f>
        <v>Maraekowhai</v>
      </c>
      <c r="BH27" s="165" t="str">
        <f>IFERROR(INDEX('Climate zones'!$A$2:$A$4292,MATCH(BH$4&amp;" "&amp;$N27,'Climate zones'!$I$2:$I$4292,0)),"")</f>
        <v>Greendale</v>
      </c>
      <c r="BI27" s="165" t="str">
        <f>IFERROR(INDEX('Climate zones'!$A$2:$A$4292,MATCH(BI$4&amp;" "&amp;$N27,'Climate zones'!$I$2:$I$4292,0)),"")</f>
        <v>Mangatoki</v>
      </c>
      <c r="BJ27" s="165" t="str">
        <f>IFERROR(INDEX('Climate zones'!$A$2:$A$4292,MATCH(BJ$4&amp;" "&amp;$N27,'Climate zones'!$I$2:$I$4292,0)),"")</f>
        <v/>
      </c>
      <c r="BK27" s="165" t="str">
        <f>IFERROR(INDEX('Climate zones'!$A$2:$A$4292,MATCH(BK$4&amp;" "&amp;$N27,'Climate zones'!$I$2:$I$4292,0)),"")</f>
        <v>Pukio</v>
      </c>
      <c r="BL27" s="165" t="str">
        <f>IFERROR(INDEX('Climate zones'!$A$2:$A$4292,MATCH(BL$4&amp;" "&amp;$N27,'Climate zones'!$I$2:$I$4292,0)),"")</f>
        <v>Curio Bay</v>
      </c>
      <c r="BM27" s="165" t="str">
        <f>IFERROR(INDEX('Climate zones'!$A$2:$A$4292,MATCH(BM$4&amp;" "&amp;$N27,'Climate zones'!$I$2:$I$4292,0)),"")</f>
        <v>Puniwhakau</v>
      </c>
      <c r="BN27" s="165" t="str">
        <f>IFERROR(INDEX('Climate zones'!$A$2:$A$4292,MATCH(BN$4&amp;" "&amp;$N27,'Climate zones'!$I$2:$I$4292,0)),"")</f>
        <v>Kiritaki</v>
      </c>
      <c r="BO27" s="165" t="str">
        <f>IFERROR(INDEX('Climate zones'!$A$2:$A$4292,MATCH(BO$4&amp;" "&amp;$N27,'Climate zones'!$I$2:$I$4292,0)),"")</f>
        <v>Golden Downs</v>
      </c>
      <c r="BP27" s="165" t="str">
        <f>IFERROR(INDEX('Climate zones'!$A$2:$A$4292,MATCH(BP$4&amp;" "&amp;$N27,'Climate zones'!$I$2:$I$4292,0)),"")</f>
        <v>Omori</v>
      </c>
      <c r="BQ27" s="165" t="str">
        <f>IFERROR(INDEX('Climate zones'!$A$2:$A$4292,MATCH(BQ$4&amp;" "&amp;$N27,'Climate zones'!$I$2:$I$4292,0)),"")</f>
        <v>Welcome Bay</v>
      </c>
      <c r="BR27" s="165" t="str">
        <f>IFERROR(INDEX('Climate zones'!$A$2:$A$4292,MATCH(BR$4&amp;" "&amp;$N27,'Climate zones'!$I$2:$I$4292,0)),"")</f>
        <v>Mill Creek</v>
      </c>
      <c r="BS27" s="165" t="str">
        <f>IFERROR(INDEX('Climate zones'!$A$2:$A$4292,MATCH(BS$4&amp;" "&amp;$N27,'Climate zones'!$I$2:$I$4292,0)),"")</f>
        <v>Grantlea</v>
      </c>
      <c r="BT27" s="165" t="str">
        <f>IFERROR(INDEX('Climate zones'!$A$2:$A$4292,MATCH(BT$4&amp;" "&amp;$N27,'Climate zones'!$I$2:$I$4292,0)),"")</f>
        <v/>
      </c>
      <c r="BU27" s="165" t="str">
        <f>IFERROR(INDEX('Climate zones'!$A$2:$A$4292,MATCH(BU$4&amp;" "&amp;$N27,'Climate zones'!$I$2:$I$4292,0)),"")</f>
        <v>Makaka</v>
      </c>
      <c r="BV27" s="165" t="str">
        <f>IFERROR(INDEX('Climate zones'!$A$2:$A$4292,MATCH(BV$4&amp;" "&amp;$N27,'Climate zones'!$I$2:$I$4292,0)),"")</f>
        <v>Ohapuku</v>
      </c>
      <c r="BW27" s="165" t="str">
        <f>IFERROR(INDEX('Climate zones'!$A$2:$A$4292,MATCH(BW$4&amp;" "&amp;$N27,'Climate zones'!$I$2:$I$4292,0)),"")</f>
        <v>Maytown</v>
      </c>
      <c r="BX27" s="165" t="str">
        <f>IFERROR(INDEX('Climate zones'!$A$2:$A$4292,MATCH(BX$4&amp;" "&amp;$N27,'Climate zones'!$I$2:$I$4292,0)),"")</f>
        <v>Ohaupo</v>
      </c>
      <c r="BY27" s="165" t="str">
        <f>IFERROR(INDEX('Climate zones'!$A$2:$A$4292,MATCH(BY$4&amp;" "&amp;$N27,'Climate zones'!$I$2:$I$4292,0)),"")</f>
        <v>Ruakituri</v>
      </c>
      <c r="BZ27" s="165" t="str">
        <f>IFERROR(INDEX('Climate zones'!$A$2:$A$4292,MATCH(BZ$4&amp;" "&amp;$N27,'Climate zones'!$I$2:$I$4292,0)),"")</f>
        <v>Ranui</v>
      </c>
      <c r="CA27" s="165" t="str">
        <f>IFERROR(INDEX('Climate zones'!$A$2:$A$4292,MATCH(CA$4&amp;" "&amp;$N27,'Climate zones'!$I$2:$I$4292,0)),"")</f>
        <v>Glenpark</v>
      </c>
      <c r="CB27" s="165" t="str">
        <f>IFERROR(INDEX('Climate zones'!$A$2:$A$4292,MATCH(CB$4&amp;" "&amp;$N27,'Climate zones'!$I$2:$I$4292,0)),"")</f>
        <v>Mapiu</v>
      </c>
      <c r="CC27" s="165" t="str">
        <f>IFERROR(INDEX('Climate zones'!$A$2:$A$4292,MATCH(CC$4&amp;" "&amp;$N27,'Climate zones'!$I$2:$I$4292,0)),"")</f>
        <v>Otamatea</v>
      </c>
      <c r="CD27" s="165" t="str">
        <f>IFERROR(INDEX('Climate zones'!$A$2:$A$4292,MATCH(CD$4&amp;" "&amp;$N27,'Climate zones'!$I$2:$I$4292,0)),"")</f>
        <v>Kingston</v>
      </c>
      <c r="CE27" s="165" t="str">
        <f>IFERROR(INDEX('Climate zones'!$A$2:$A$4292,MATCH(CE$4&amp;" "&amp;$N27,'Climate zones'!$I$2:$I$4292,0)),"")</f>
        <v>Omanawa Falls</v>
      </c>
      <c r="CF27" s="165" t="str">
        <f>IFERROR(INDEX('Climate zones'!$A$2:$A$4292,MATCH(CF$4&amp;" "&amp;$N27,'Climate zones'!$I$2:$I$4292,0)),"")</f>
        <v>Humphreys</v>
      </c>
      <c r="CG27" s="165" t="str">
        <f>IFERROR(INDEX('Climate zones'!$A$2:$A$4292,MATCH(CG$4&amp;" "&amp;$N27,'Climate zones'!$I$2:$I$4292,0)),"")</f>
        <v>Ngaputahi</v>
      </c>
      <c r="CH27" s="165" t="str">
        <f>IFERROR(INDEX('Climate zones'!$A$2:$A$4292,MATCH(CH$4&amp;" "&amp;$N27,'Climate zones'!$I$2:$I$4292,0)),"")</f>
        <v>Marsden Bay</v>
      </c>
    </row>
    <row r="28" spans="1:86">
      <c r="A28" s="156" t="s">
        <v>193</v>
      </c>
      <c r="B28" s="156" t="s">
        <v>92</v>
      </c>
      <c r="C28" s="156" t="s">
        <v>93</v>
      </c>
      <c r="D28" s="156" t="s">
        <v>94</v>
      </c>
      <c r="E28" s="157">
        <v>-43.62</v>
      </c>
      <c r="F28" s="157">
        <v>171.75</v>
      </c>
      <c r="G28" s="156" t="str">
        <f t="shared" si="0"/>
        <v>Ashburton District CC</v>
      </c>
      <c r="H28" s="156">
        <f t="shared" si="1"/>
        <v>27</v>
      </c>
      <c r="I28" s="156" t="str">
        <f t="shared" si="2"/>
        <v>Ashburton District 27</v>
      </c>
      <c r="K28" s="156" t="s">
        <v>124</v>
      </c>
      <c r="N28" s="162">
        <f t="shared" si="3"/>
        <v>24</v>
      </c>
      <c r="O28" s="163" t="str">
        <f>IFERROR(INDEX('Climate zones'!$A$2:$A$4292,MATCH(O$4&amp;" "&amp;$N28,'Climate zones'!$I$2:$I$4292,0)),"")</f>
        <v>Hakatere</v>
      </c>
      <c r="P28" s="163" t="str">
        <f>IFERROR(INDEX('Climate zones'!$A$2:$A$4292,MATCH(P$4&amp;" "&amp;$N28,'Climate zones'!$I$2:$I$4292,0)),"")</f>
        <v>Kohimarama</v>
      </c>
      <c r="Q28" s="163" t="str">
        <f>IFERROR(INDEX('Climate zones'!$A$2:$A$4292,MATCH(Q$4&amp;" "&amp;$N28,'Climate zones'!$I$2:$I$4292,0)),"")</f>
        <v>Inangahua Junction</v>
      </c>
      <c r="R28" s="163" t="str">
        <f>IFERROR(INDEX('Climate zones'!$A$2:$A$4292,MATCH(R$4&amp;" "&amp;$N28,'Climate zones'!$I$2:$I$4292,0)),"")</f>
        <v/>
      </c>
      <c r="S28" s="163" t="str">
        <f>IFERROR(INDEX('Climate zones'!$A$2:$A$4292,MATCH(S$4&amp;" "&amp;$N28,'Climate zones'!$I$2:$I$4292,0)),"")</f>
        <v>Takapau</v>
      </c>
      <c r="T28" s="163" t="str">
        <f>IFERROR(INDEX('Climate zones'!$A$2:$A$4292,MATCH(T$4&amp;" "&amp;$N28,'Climate zones'!$I$2:$I$4292,0)),"")</f>
        <v>Gimmerburn</v>
      </c>
      <c r="U28" s="163" t="str">
        <f>IFERROR(INDEX('Climate zones'!$A$2:$A$4292,MATCH(U$4&amp;" "&amp;$N28,'Climate zones'!$I$2:$I$4292,0)),"")</f>
        <v>Cass Bay</v>
      </c>
      <c r="V28" s="163" t="str">
        <f>IFERROR(INDEX('Climate zones'!$A$2:$A$4292,MATCH(V$4&amp;" "&amp;$N28,'Climate zones'!$I$2:$I$4292,0)),"")</f>
        <v>Crookston</v>
      </c>
      <c r="W28" s="163" t="str">
        <f>IFERROR(INDEX('Climate zones'!$A$2:$A$4292,MATCH(W$4&amp;" "&amp;$N28,'Climate zones'!$I$2:$I$4292,0)),"")</f>
        <v>Corstorphine</v>
      </c>
      <c r="X28" s="163" t="str">
        <f>IFERROR(INDEX('Climate zones'!$A$2:$A$4292,MATCH(X$4&amp;" "&amp;$N28,'Climate zones'!$I$2:$I$4292,0)),"")</f>
        <v>Houhora Heads</v>
      </c>
      <c r="Y28" s="163" t="str">
        <f>IFERROR(INDEX('Climate zones'!$A$2:$A$4292,MATCH(Y$4&amp;" "&amp;$N28,'Climate zones'!$I$2:$I$4292,0)),"")</f>
        <v>Kohekohe</v>
      </c>
      <c r="Z28" s="163" t="str">
        <f>IFERROR(INDEX('Climate zones'!$A$2:$A$4292,MATCH(Z$4&amp;" "&amp;$N28,'Climate zones'!$I$2:$I$4292,0)),"")</f>
        <v>Mahora</v>
      </c>
      <c r="AA28" s="163" t="str">
        <f>IFERROR(INDEX('Climate zones'!$A$2:$A$4292,MATCH(AA$4&amp;" "&amp;$N28,'Climate zones'!$I$2:$I$4292,0)),"")</f>
        <v>Pukerau</v>
      </c>
      <c r="AB28" s="163" t="str">
        <f>IFERROR(INDEX('Climate zones'!$A$2:$A$4292,MATCH(AB$4&amp;" "&amp;$N28,'Climate zones'!$I$2:$I$4292,0)),"")</f>
        <v>Kaimata</v>
      </c>
      <c r="AC28" s="163" t="str">
        <f>IFERROR(INDEX('Climate zones'!$A$2:$A$4292,MATCH(AC$4&amp;" "&amp;$N28,'Climate zones'!$I$2:$I$4292,0)),"")</f>
        <v/>
      </c>
      <c r="AD28" s="163" t="str">
        <f>IFERROR(INDEX('Climate zones'!$A$2:$A$4292,MATCH(AD$4&amp;" "&amp;$N28,'Climate zones'!$I$2:$I$4292,0)),"")</f>
        <v>Moteo</v>
      </c>
      <c r="AE28" s="163" t="str">
        <f>IFERROR(INDEX('Climate zones'!$A$2:$A$4292,MATCH(AE$4&amp;" "&amp;$N28,'Climate zones'!$I$2:$I$4292,0)),"")</f>
        <v>Torehape</v>
      </c>
      <c r="AF28" s="163" t="str">
        <f>IFERROR(INDEX('Climate zones'!$A$2:$A$4292,MATCH(AF$4&amp;" "&amp;$N28,'Climate zones'!$I$2:$I$4292,0)),"")</f>
        <v>Waitarere</v>
      </c>
      <c r="AG28" s="163" t="str">
        <f>IFERROR(INDEX('Climate zones'!$A$2:$A$4292,MATCH(AG$4&amp;" "&amp;$N28,'Climate zones'!$I$2:$I$4292,0)),"")</f>
        <v>Hundalee</v>
      </c>
      <c r="AH28" s="163" t="str">
        <f>IFERROR(INDEX('Climate zones'!$A$2:$A$4292,MATCH(AH$4&amp;" "&amp;$N28,'Climate zones'!$I$2:$I$4292,0)),"")</f>
        <v>Newfield</v>
      </c>
      <c r="AI28" s="163" t="str">
        <f>IFERROR(INDEX('Climate zones'!$A$2:$A$4292,MATCH(AI$4&amp;" "&amp;$N28,'Climate zones'!$I$2:$I$4292,0)),"")</f>
        <v/>
      </c>
      <c r="AJ28" s="163" t="str">
        <f>IFERROR(INDEX('Climate zones'!$A$2:$A$4292,MATCH(AJ$4&amp;" "&amp;$N28,'Climate zones'!$I$2:$I$4292,0)),"")</f>
        <v>Kellys Bay</v>
      </c>
      <c r="AK28" s="163" t="str">
        <f>IFERROR(INDEX('Climate zones'!$A$2:$A$4292,MATCH(AK$4&amp;" "&amp;$N28,'Climate zones'!$I$2:$I$4292,0)),"")</f>
        <v/>
      </c>
      <c r="AL28" s="163" t="str">
        <f>IFERROR(INDEX('Climate zones'!$A$2:$A$4292,MATCH(AL$4&amp;" "&amp;$N28,'Climate zones'!$I$2:$I$4292,0)),"")</f>
        <v/>
      </c>
      <c r="AM28" s="163" t="str">
        <f>IFERROR(INDEX('Climate zones'!$A$2:$A$4292,MATCH(AM$4&amp;" "&amp;$N28,'Climate zones'!$I$2:$I$4292,0)),"")</f>
        <v>Muritai</v>
      </c>
      <c r="AN28" s="163" t="str">
        <f>IFERROR(INDEX('Climate zones'!$A$2:$A$4292,MATCH(AN$4&amp;" "&amp;$N28,'Climate zones'!$I$2:$I$4292,0)),"")</f>
        <v>Twizel</v>
      </c>
      <c r="AO28" s="163" t="str">
        <f>IFERROR(INDEX('Climate zones'!$A$2:$A$4292,MATCH(AO$4&amp;" "&amp;$N28,'Climate zones'!$I$2:$I$4292,0)),"")</f>
        <v>Kakariki</v>
      </c>
      <c r="AP28" s="163" t="str">
        <f>IFERROR(INDEX('Climate zones'!$A$2:$A$4292,MATCH(AP$4&amp;" "&amp;$N28,'Climate zones'!$I$2:$I$4292,0)),"")</f>
        <v>Manurewa East</v>
      </c>
      <c r="AQ28" s="163" t="str">
        <f>IFERROR(INDEX('Climate zones'!$A$2:$A$4292,MATCH(AQ$4&amp;" "&amp;$N28,'Climate zones'!$I$2:$I$4292,0)),"")</f>
        <v>Hillersden</v>
      </c>
      <c r="AR28" s="163" t="str">
        <f>IFERROR(INDEX('Climate zones'!$A$2:$A$4292,MATCH(AR$4&amp;" "&amp;$N28,'Climate zones'!$I$2:$I$4292,0)),"")</f>
        <v>Rangitumau</v>
      </c>
      <c r="AS28" s="163" t="str">
        <f>IFERROR(INDEX('Climate zones'!$A$2:$A$4292,MATCH(AS$4&amp;" "&amp;$N28,'Climate zones'!$I$2:$I$4292,0)),"")</f>
        <v>Selwyn</v>
      </c>
      <c r="AT28" s="163" t="str">
        <f>IFERROR(INDEX('Climate zones'!$A$2:$A$4292,MATCH(AT$4&amp;" "&amp;$N28,'Climate zones'!$I$2:$I$4292,0)),"")</f>
        <v/>
      </c>
      <c r="AU28" s="163" t="str">
        <f>IFERROR(INDEX('Climate zones'!$A$2:$A$4292,MATCH(AU$4&amp;" "&amp;$N28,'Climate zones'!$I$2:$I$4292,0)),"")</f>
        <v/>
      </c>
      <c r="AV28" s="163" t="str">
        <f>IFERROR(INDEX('Climate zones'!$A$2:$A$4292,MATCH(AV$4&amp;" "&amp;$N28,'Climate zones'!$I$2:$I$4292,0)),"")</f>
        <v>Lepperton</v>
      </c>
      <c r="AW28" s="163" t="str">
        <f>IFERROR(INDEX('Climate zones'!$A$2:$A$4292,MATCH(AW$4&amp;" "&amp;$N28,'Climate zones'!$I$2:$I$4292,0)),"")</f>
        <v>Northcote</v>
      </c>
      <c r="AX28" s="163" t="str">
        <f>IFERROR(INDEX('Climate zones'!$A$2:$A$4292,MATCH(AX$4&amp;" "&amp;$N28,'Climate zones'!$I$2:$I$4292,0)),"")</f>
        <v>Papatea</v>
      </c>
      <c r="AY28" s="163" t="str">
        <f>IFERROR(INDEX('Climate zones'!$A$2:$A$4292,MATCH(AY$4&amp;" "&amp;$N28,'Climate zones'!$I$2:$I$4292,0)),"")</f>
        <v>Owhiro</v>
      </c>
      <c r="AZ28" s="163" t="str">
        <f>IFERROR(INDEX('Climate zones'!$A$2:$A$4292,MATCH(AZ$4&amp;" "&amp;$N28,'Climate zones'!$I$2:$I$4292,0)),"")</f>
        <v/>
      </c>
      <c r="BA28" s="163" t="str">
        <f>IFERROR(INDEX('Climate zones'!$A$2:$A$4292,MATCH(BA$4&amp;" "&amp;$N28,'Climate zones'!$I$2:$I$4292,0)),"")</f>
        <v/>
      </c>
      <c r="BB28" s="163" t="str">
        <f>IFERROR(INDEX('Climate zones'!$A$2:$A$4292,MATCH(BB$4&amp;" "&amp;$N28,'Climate zones'!$I$2:$I$4292,0)),"")</f>
        <v/>
      </c>
      <c r="BC28" s="163" t="str">
        <f>IFERROR(INDEX('Climate zones'!$A$2:$A$4292,MATCH(BC$4&amp;" "&amp;$N28,'Climate zones'!$I$2:$I$4292,0)),"")</f>
        <v>Maungawera</v>
      </c>
      <c r="BD28" s="163" t="str">
        <f>IFERROR(INDEX('Climate zones'!$A$2:$A$4292,MATCH(BD$4&amp;" "&amp;$N28,'Climate zones'!$I$2:$I$4292,0)),"")</f>
        <v>Moawhango</v>
      </c>
      <c r="BE28" s="163" t="str">
        <f>IFERROR(INDEX('Climate zones'!$A$2:$A$4292,MATCH(BE$4&amp;" "&amp;$N28,'Climate zones'!$I$2:$I$4292,0)),"")</f>
        <v>Leigh</v>
      </c>
      <c r="BF28" s="163" t="str">
        <f>IFERROR(INDEX('Climate zones'!$A$2:$A$4292,MATCH(BF$4&amp;" "&amp;$N28,'Climate zones'!$I$2:$I$4292,0)),"")</f>
        <v>Lynmore</v>
      </c>
      <c r="BG28" s="163" t="str">
        <f>IFERROR(INDEX('Climate zones'!$A$2:$A$4292,MATCH(BG$4&amp;" "&amp;$N28,'Climate zones'!$I$2:$I$4292,0)),"")</f>
        <v>Matiere</v>
      </c>
      <c r="BH28" s="163" t="str">
        <f>IFERROR(INDEX('Climate zones'!$A$2:$A$4292,MATCH(BH$4&amp;" "&amp;$N28,'Climate zones'!$I$2:$I$4292,0)),"")</f>
        <v>Greenpark</v>
      </c>
      <c r="BI28" s="163" t="str">
        <f>IFERROR(INDEX('Climate zones'!$A$2:$A$4292,MATCH(BI$4&amp;" "&amp;$N28,'Climate zones'!$I$2:$I$4292,0)),"")</f>
        <v>Mangawhero</v>
      </c>
      <c r="BJ28" s="163" t="str">
        <f>IFERROR(INDEX('Climate zones'!$A$2:$A$4292,MATCH(BJ$4&amp;" "&amp;$N28,'Climate zones'!$I$2:$I$4292,0)),"")</f>
        <v/>
      </c>
      <c r="BK28" s="163" t="str">
        <f>IFERROR(INDEX('Climate zones'!$A$2:$A$4292,MATCH(BK$4&amp;" "&amp;$N28,'Climate zones'!$I$2:$I$4292,0)),"")</f>
        <v>Ruakokoputuna</v>
      </c>
      <c r="BL28" s="163" t="str">
        <f>IFERROR(INDEX('Climate zones'!$A$2:$A$4292,MATCH(BL$4&amp;" "&amp;$N28,'Climate zones'!$I$2:$I$4292,0)),"")</f>
        <v>Dacre</v>
      </c>
      <c r="BM28" s="163" t="str">
        <f>IFERROR(INDEX('Climate zones'!$A$2:$A$4292,MATCH(BM$4&amp;" "&amp;$N28,'Climate zones'!$I$2:$I$4292,0)),"")</f>
        <v>Rowan</v>
      </c>
      <c r="BN28" s="163" t="str">
        <f>IFERROR(INDEX('Climate zones'!$A$2:$A$4292,MATCH(BN$4&amp;" "&amp;$N28,'Climate zones'!$I$2:$I$4292,0)),"")</f>
        <v>Kohiku</v>
      </c>
      <c r="BO28" s="163" t="str">
        <f>IFERROR(INDEX('Climate zones'!$A$2:$A$4292,MATCH(BO$4&amp;" "&amp;$N28,'Climate zones'!$I$2:$I$4292,0)),"")</f>
        <v>Gowanbridge</v>
      </c>
      <c r="BP28" s="163" t="str">
        <f>IFERROR(INDEX('Climate zones'!$A$2:$A$4292,MATCH(BP$4&amp;" "&amp;$N28,'Climate zones'!$I$2:$I$4292,0)),"")</f>
        <v>Orakei Korako</v>
      </c>
      <c r="BQ28" s="163" t="str">
        <f>IFERROR(INDEX('Climate zones'!$A$2:$A$4292,MATCH(BQ$4&amp;" "&amp;$N28,'Climate zones'!$I$2:$I$4292,0)),"")</f>
        <v/>
      </c>
      <c r="BR28" s="163" t="str">
        <f>IFERROR(INDEX('Climate zones'!$A$2:$A$4292,MATCH(BR$4&amp;" "&amp;$N28,'Climate zones'!$I$2:$I$4292,0)),"")</f>
        <v>Neavesville</v>
      </c>
      <c r="BS28" s="163" t="str">
        <f>IFERROR(INDEX('Climate zones'!$A$2:$A$4292,MATCH(BS$4&amp;" "&amp;$N28,'Climate zones'!$I$2:$I$4292,0)),"")</f>
        <v>Hadlow</v>
      </c>
      <c r="BT28" s="163" t="str">
        <f>IFERROR(INDEX('Climate zones'!$A$2:$A$4292,MATCH(BT$4&amp;" "&amp;$N28,'Climate zones'!$I$2:$I$4292,0)),"")</f>
        <v/>
      </c>
      <c r="BU28" s="163" t="str">
        <f>IFERROR(INDEX('Climate zones'!$A$2:$A$4292,MATCH(BU$4&amp;" "&amp;$N28,'Climate zones'!$I$2:$I$4292,0)),"")</f>
        <v>Makomako</v>
      </c>
      <c r="BV28" s="163" t="str">
        <f>IFERROR(INDEX('Climate zones'!$A$2:$A$4292,MATCH(BV$4&amp;" "&amp;$N28,'Climate zones'!$I$2:$I$4292,0)),"")</f>
        <v>Ohoka</v>
      </c>
      <c r="BW28" s="163" t="str">
        <f>IFERROR(INDEX('Climate zones'!$A$2:$A$4292,MATCH(BW$4&amp;" "&amp;$N28,'Climate zones'!$I$2:$I$4292,0)),"")</f>
        <v>Morven</v>
      </c>
      <c r="BX28" s="163" t="str">
        <f>IFERROR(INDEX('Climate zones'!$A$2:$A$4292,MATCH(BX$4&amp;" "&amp;$N28,'Climate zones'!$I$2:$I$4292,0)),"")</f>
        <v>Orakau</v>
      </c>
      <c r="BY28" s="163" t="str">
        <f>IFERROR(INDEX('Climate zones'!$A$2:$A$4292,MATCH(BY$4&amp;" "&amp;$N28,'Climate zones'!$I$2:$I$4292,0)),"")</f>
        <v>Tahaenui</v>
      </c>
      <c r="BZ28" s="163" t="str">
        <f>IFERROR(INDEX('Climate zones'!$A$2:$A$4292,MATCH(BZ$4&amp;" "&amp;$N28,'Climate zones'!$I$2:$I$4292,0)),"")</f>
        <v>South Titirangi</v>
      </c>
      <c r="CA28" s="163" t="str">
        <f>IFERROR(INDEX('Climate zones'!$A$2:$A$4292,MATCH(CA$4&amp;" "&amp;$N28,'Climate zones'!$I$2:$I$4292,0)),"")</f>
        <v>Goodwood</v>
      </c>
      <c r="CB28" s="163" t="str">
        <f>IFERROR(INDEX('Climate zones'!$A$2:$A$4292,MATCH(CB$4&amp;" "&amp;$N28,'Climate zones'!$I$2:$I$4292,0)),"")</f>
        <v>Maraeroa</v>
      </c>
      <c r="CC28" s="163" t="str">
        <f>IFERROR(INDEX('Climate zones'!$A$2:$A$4292,MATCH(CC$4&amp;" "&amp;$N28,'Climate zones'!$I$2:$I$4292,0)),"")</f>
        <v>Paparangi</v>
      </c>
      <c r="CD28" s="163" t="str">
        <f>IFERROR(INDEX('Climate zones'!$A$2:$A$4292,MATCH(CD$4&amp;" "&amp;$N28,'Climate zones'!$I$2:$I$4292,0)),"")</f>
        <v>Kowhai Park</v>
      </c>
      <c r="CE28" s="163" t="str">
        <f>IFERROR(INDEX('Climate zones'!$A$2:$A$4292,MATCH(CE$4&amp;" "&amp;$N28,'Climate zones'!$I$2:$I$4292,0)),"")</f>
        <v>Omokoroa</v>
      </c>
      <c r="CF28" s="163" t="str">
        <f>IFERROR(INDEX('Climate zones'!$A$2:$A$4292,MATCH(CF$4&amp;" "&amp;$N28,'Climate zones'!$I$2:$I$4292,0)),"")</f>
        <v>Jackson Bay</v>
      </c>
      <c r="CG28" s="163" t="str">
        <f>IFERROR(INDEX('Climate zones'!$A$2:$A$4292,MATCH(CG$4&amp;" "&amp;$N28,'Climate zones'!$I$2:$I$4292,0)),"")</f>
        <v>Nukuhou North</v>
      </c>
      <c r="CH28" s="163" t="str">
        <f>IFERROR(INDEX('Climate zones'!$A$2:$A$4292,MATCH(CH$4&amp;" "&amp;$N28,'Climate zones'!$I$2:$I$4292,0)),"")</f>
        <v>Marsden Point</v>
      </c>
    </row>
    <row r="29" spans="1:86">
      <c r="A29" s="156" t="s">
        <v>194</v>
      </c>
      <c r="B29" s="156" t="s">
        <v>92</v>
      </c>
      <c r="C29" s="156" t="s">
        <v>93</v>
      </c>
      <c r="D29" s="156" t="s">
        <v>94</v>
      </c>
      <c r="E29" s="157">
        <v>-44</v>
      </c>
      <c r="F29" s="157">
        <v>171.57</v>
      </c>
      <c r="G29" s="156" t="str">
        <f t="shared" si="0"/>
        <v>Ashburton District CC</v>
      </c>
      <c r="H29" s="156">
        <f t="shared" si="1"/>
        <v>28</v>
      </c>
      <c r="I29" s="156" t="str">
        <f t="shared" si="2"/>
        <v>Ashburton District 28</v>
      </c>
      <c r="K29" s="156" t="s">
        <v>125</v>
      </c>
      <c r="N29" s="164">
        <f t="shared" si="3"/>
        <v>25</v>
      </c>
      <c r="O29" s="165" t="str">
        <f>IFERROR(INDEX('Climate zones'!$A$2:$A$4292,MATCH(O$4&amp;" "&amp;$N29,'Climate zones'!$I$2:$I$4292,0)),"")</f>
        <v>Hampstead</v>
      </c>
      <c r="P29" s="165" t="str">
        <f>IFERROR(INDEX('Climate zones'!$A$2:$A$4292,MATCH(P$4&amp;" "&amp;$N29,'Climate zones'!$I$2:$I$4292,0)),"")</f>
        <v>Lynfield</v>
      </c>
      <c r="Q29" s="165" t="str">
        <f>IFERROR(INDEX('Climate zones'!$A$2:$A$4292,MATCH(Q$4&amp;" "&amp;$N29,'Climate zones'!$I$2:$I$4292,0)),"")</f>
        <v>Inangahua Landing</v>
      </c>
      <c r="R29" s="165" t="str">
        <f>IFERROR(INDEX('Climate zones'!$A$2:$A$4292,MATCH(R$4&amp;" "&amp;$N29,'Climate zones'!$I$2:$I$4292,0)),"")</f>
        <v/>
      </c>
      <c r="S29" s="165" t="str">
        <f>IFERROR(INDEX('Climate zones'!$A$2:$A$4292,MATCH(S$4&amp;" "&amp;$N29,'Climate zones'!$I$2:$I$4292,0)),"")</f>
        <v>Te Uri</v>
      </c>
      <c r="T29" s="165" t="str">
        <f>IFERROR(INDEX('Climate zones'!$A$2:$A$4292,MATCH(T$4&amp;" "&amp;$N29,'Climate zones'!$I$2:$I$4292,0)),"")</f>
        <v>Gorge Creek</v>
      </c>
      <c r="U29" s="165" t="str">
        <f>IFERROR(INDEX('Climate zones'!$A$2:$A$4292,MATCH(U$4&amp;" "&amp;$N29,'Climate zones'!$I$2:$I$4292,0)),"")</f>
        <v>Chaneys</v>
      </c>
      <c r="V29" s="165" t="str">
        <f>IFERROR(INDEX('Climate zones'!$A$2:$A$4292,MATCH(V$4&amp;" "&amp;$N29,'Climate zones'!$I$2:$I$4292,0)),"")</f>
        <v>Crossans Corner</v>
      </c>
      <c r="W29" s="165" t="str">
        <f>IFERROR(INDEX('Climate zones'!$A$2:$A$4292,MATCH(W$4&amp;" "&amp;$N29,'Climate zones'!$I$2:$I$4292,0)),"")</f>
        <v>Dalmore</v>
      </c>
      <c r="X29" s="165" t="str">
        <f>IFERROR(INDEX('Climate zones'!$A$2:$A$4292,MATCH(X$4&amp;" "&amp;$N29,'Climate zones'!$I$2:$I$4292,0)),"")</f>
        <v>Hupara</v>
      </c>
      <c r="Y29" s="165" t="str">
        <f>IFERROR(INDEX('Climate zones'!$A$2:$A$4292,MATCH(Y$4&amp;" "&amp;$N29,'Climate zones'!$I$2:$I$4292,0)),"")</f>
        <v>Limestone Downs</v>
      </c>
      <c r="Z29" s="165" t="str">
        <f>IFERROR(INDEX('Climate zones'!$A$2:$A$4292,MATCH(Z$4&amp;" "&amp;$N29,'Climate zones'!$I$2:$I$4292,0)),"")</f>
        <v>Makaraka</v>
      </c>
      <c r="AA29" s="165" t="str">
        <f>IFERROR(INDEX('Climate zones'!$A$2:$A$4292,MATCH(AA$4&amp;" "&amp;$N29,'Climate zones'!$I$2:$I$4292,0)),"")</f>
        <v>Te Kiteroa</v>
      </c>
      <c r="AB29" s="165" t="str">
        <f>IFERROR(INDEX('Climate zones'!$A$2:$A$4292,MATCH(AB$4&amp;" "&amp;$N29,'Climate zones'!$I$2:$I$4292,0)),"")</f>
        <v>Kamaka</v>
      </c>
      <c r="AC29" s="165" t="str">
        <f>IFERROR(INDEX('Climate zones'!$A$2:$A$4292,MATCH(AC$4&amp;" "&amp;$N29,'Climate zones'!$I$2:$I$4292,0)),"")</f>
        <v/>
      </c>
      <c r="AD29" s="165" t="str">
        <f>IFERROR(INDEX('Climate zones'!$A$2:$A$4292,MATCH(AD$4&amp;" "&amp;$N29,'Climate zones'!$I$2:$I$4292,0)),"")</f>
        <v>Ocean Beach</v>
      </c>
      <c r="AE29" s="165" t="str">
        <f>IFERROR(INDEX('Climate zones'!$A$2:$A$4292,MATCH(AE$4&amp;" "&amp;$N29,'Climate zones'!$I$2:$I$4292,0)),"")</f>
        <v>Turua</v>
      </c>
      <c r="AF29" s="165" t="str">
        <f>IFERROR(INDEX('Climate zones'!$A$2:$A$4292,MATCH(AF$4&amp;" "&amp;$N29,'Climate zones'!$I$2:$I$4292,0)),"")</f>
        <v>Weraroa</v>
      </c>
      <c r="AG29" s="165" t="str">
        <f>IFERROR(INDEX('Climate zones'!$A$2:$A$4292,MATCH(AG$4&amp;" "&amp;$N29,'Climate zones'!$I$2:$I$4292,0)),"")</f>
        <v>Hurunui</v>
      </c>
      <c r="AH29" s="165" t="str">
        <f>IFERROR(INDEX('Climate zones'!$A$2:$A$4292,MATCH(AH$4&amp;" "&amp;$N29,'Climate zones'!$I$2:$I$4292,0)),"")</f>
        <v>Ocean Beach</v>
      </c>
      <c r="AI29" s="165" t="str">
        <f>IFERROR(INDEX('Climate zones'!$A$2:$A$4292,MATCH(AI$4&amp;" "&amp;$N29,'Climate zones'!$I$2:$I$4292,0)),"")</f>
        <v/>
      </c>
      <c r="AJ29" s="165" t="str">
        <f>IFERROR(INDEX('Climate zones'!$A$2:$A$4292,MATCH(AJ$4&amp;" "&amp;$N29,'Climate zones'!$I$2:$I$4292,0)),"")</f>
        <v>Kirikopuni</v>
      </c>
      <c r="AK29" s="165" t="str">
        <f>IFERROR(INDEX('Climate zones'!$A$2:$A$4292,MATCH(AK$4&amp;" "&amp;$N29,'Climate zones'!$I$2:$I$4292,0)),"")</f>
        <v/>
      </c>
      <c r="AL29" s="165" t="str">
        <f>IFERROR(INDEX('Climate zones'!$A$2:$A$4292,MATCH(AL$4&amp;" "&amp;$N29,'Climate zones'!$I$2:$I$4292,0)),"")</f>
        <v/>
      </c>
      <c r="AM29" s="165" t="str">
        <f>IFERROR(INDEX('Climate zones'!$A$2:$A$4292,MATCH(AM$4&amp;" "&amp;$N29,'Climate zones'!$I$2:$I$4292,0)),"")</f>
        <v>Naenae</v>
      </c>
      <c r="AN29" s="165" t="str">
        <f>IFERROR(INDEX('Climate zones'!$A$2:$A$4292,MATCH(AN$4&amp;" "&amp;$N29,'Climate zones'!$I$2:$I$4292,0)),"")</f>
        <v>Winscombe</v>
      </c>
      <c r="AO29" s="165" t="str">
        <f>IFERROR(INDEX('Climate zones'!$A$2:$A$4292,MATCH(AO$4&amp;" "&amp;$N29,'Climate zones'!$I$2:$I$4292,0)),"")</f>
        <v>Karere</v>
      </c>
      <c r="AP29" s="165" t="str">
        <f>IFERROR(INDEX('Climate zones'!$A$2:$A$4292,MATCH(AP$4&amp;" "&amp;$N29,'Climate zones'!$I$2:$I$4292,0)),"")</f>
        <v>Maraetai</v>
      </c>
      <c r="AQ29" s="165" t="str">
        <f>IFERROR(INDEX('Climate zones'!$A$2:$A$4292,MATCH(AQ$4&amp;" "&amp;$N29,'Climate zones'!$I$2:$I$4292,0)),"")</f>
        <v>Kaituna</v>
      </c>
      <c r="AR29" s="165" t="str">
        <f>IFERROR(INDEX('Climate zones'!$A$2:$A$4292,MATCH(AR$4&amp;" "&amp;$N29,'Climate zones'!$I$2:$I$4292,0)),"")</f>
        <v>Solway</v>
      </c>
      <c r="AS29" s="165" t="str">
        <f>IFERROR(INDEX('Climate zones'!$A$2:$A$4292,MATCH(AS$4&amp;" "&amp;$N29,'Climate zones'!$I$2:$I$4292,0)),"")</f>
        <v>Shaftesbury</v>
      </c>
      <c r="AT29" s="165" t="str">
        <f>IFERROR(INDEX('Climate zones'!$A$2:$A$4292,MATCH(AT$4&amp;" "&amp;$N29,'Climate zones'!$I$2:$I$4292,0)),"")</f>
        <v/>
      </c>
      <c r="AU29" s="165" t="str">
        <f>IFERROR(INDEX('Climate zones'!$A$2:$A$4292,MATCH(AU$4&amp;" "&amp;$N29,'Climate zones'!$I$2:$I$4292,0)),"")</f>
        <v/>
      </c>
      <c r="AV29" s="165" t="str">
        <f>IFERROR(INDEX('Climate zones'!$A$2:$A$4292,MATCH(AV$4&amp;" "&amp;$N29,'Climate zones'!$I$2:$I$4292,0)),"")</f>
        <v>Lynmouth</v>
      </c>
      <c r="AW29" s="165" t="str">
        <f>IFERROR(INDEX('Climate zones'!$A$2:$A$4292,MATCH(AW$4&amp;" "&amp;$N29,'Climate zones'!$I$2:$I$4292,0)),"")</f>
        <v>Northcote Central</v>
      </c>
      <c r="AX29" s="165" t="str">
        <f>IFERROR(INDEX('Climate zones'!$A$2:$A$4292,MATCH(AX$4&amp;" "&amp;$N29,'Climate zones'!$I$2:$I$4292,0)),"")</f>
        <v>Pariokara</v>
      </c>
      <c r="AY29" s="165" t="str">
        <f>IFERROR(INDEX('Climate zones'!$A$2:$A$4292,MATCH(AY$4&amp;" "&amp;$N29,'Climate zones'!$I$2:$I$4292,0)),"")</f>
        <v>Paewhenua</v>
      </c>
      <c r="AZ29" s="165" t="str">
        <f>IFERROR(INDEX('Climate zones'!$A$2:$A$4292,MATCH(AZ$4&amp;" "&amp;$N29,'Climate zones'!$I$2:$I$4292,0)),"")</f>
        <v/>
      </c>
      <c r="BA29" s="165" t="str">
        <f>IFERROR(INDEX('Climate zones'!$A$2:$A$4292,MATCH(BA$4&amp;" "&amp;$N29,'Climate zones'!$I$2:$I$4292,0)),"")</f>
        <v/>
      </c>
      <c r="BB29" s="165" t="str">
        <f>IFERROR(INDEX('Climate zones'!$A$2:$A$4292,MATCH(BB$4&amp;" "&amp;$N29,'Climate zones'!$I$2:$I$4292,0)),"")</f>
        <v/>
      </c>
      <c r="BC29" s="165" t="str">
        <f>IFERROR(INDEX('Climate zones'!$A$2:$A$4292,MATCH(BC$4&amp;" "&amp;$N29,'Climate zones'!$I$2:$I$4292,0)),"")</f>
        <v>Minaret Bay</v>
      </c>
      <c r="BD29" s="165" t="str">
        <f>IFERROR(INDEX('Climate zones'!$A$2:$A$4292,MATCH(BD$4&amp;" "&amp;$N29,'Climate zones'!$I$2:$I$4292,0)),"")</f>
        <v>Mount Curl</v>
      </c>
      <c r="BE29" s="165" t="str">
        <f>IFERROR(INDEX('Climate zones'!$A$2:$A$4292,MATCH(BE$4&amp;" "&amp;$N29,'Climate zones'!$I$2:$I$4292,0)),"")</f>
        <v>Little Manly</v>
      </c>
      <c r="BF29" s="165" t="str">
        <f>IFERROR(INDEX('Climate zones'!$A$2:$A$4292,MATCH(BF$4&amp;" "&amp;$N29,'Climate zones'!$I$2:$I$4292,0)),"")</f>
        <v>Mamaku</v>
      </c>
      <c r="BG29" s="165" t="str">
        <f>IFERROR(INDEX('Climate zones'!$A$2:$A$4292,MATCH(BG$4&amp;" "&amp;$N29,'Climate zones'!$I$2:$I$4292,0)),"")</f>
        <v>Maungaroa</v>
      </c>
      <c r="BH29" s="165" t="str">
        <f>IFERROR(INDEX('Climate zones'!$A$2:$A$4292,MATCH(BH$4&amp;" "&amp;$N29,'Climate zones'!$I$2:$I$4292,0)),"")</f>
        <v>Greenpark Huts</v>
      </c>
      <c r="BI29" s="165" t="str">
        <f>IFERROR(INDEX('Climate zones'!$A$2:$A$4292,MATCH(BI$4&amp;" "&amp;$N29,'Climate zones'!$I$2:$I$4292,0)),"")</f>
        <v>Mangawhio</v>
      </c>
      <c r="BJ29" s="165" t="str">
        <f>IFERROR(INDEX('Climate zones'!$A$2:$A$4292,MATCH(BJ$4&amp;" "&amp;$N29,'Climate zones'!$I$2:$I$4292,0)),"")</f>
        <v/>
      </c>
      <c r="BK29" s="165" t="str">
        <f>IFERROR(INDEX('Climate zones'!$A$2:$A$4292,MATCH(BK$4&amp;" "&amp;$N29,'Climate zones'!$I$2:$I$4292,0)),"")</f>
        <v>Tablelands</v>
      </c>
      <c r="BL29" s="165" t="str">
        <f>IFERROR(INDEX('Climate zones'!$A$2:$A$4292,MATCH(BL$4&amp;" "&amp;$N29,'Climate zones'!$I$2:$I$4292,0)),"")</f>
        <v>Dipton</v>
      </c>
      <c r="BM29" s="165" t="str">
        <f>IFERROR(INDEX('Climate zones'!$A$2:$A$4292,MATCH(BM$4&amp;" "&amp;$N29,'Climate zones'!$I$2:$I$4292,0)),"")</f>
        <v>Stratford</v>
      </c>
      <c r="BN29" s="165" t="str">
        <f>IFERROR(INDEX('Climate zones'!$A$2:$A$4292,MATCH(BN$4&amp;" "&amp;$N29,'Climate zones'!$I$2:$I$4292,0)),"")</f>
        <v>Kohinui</v>
      </c>
      <c r="BO29" s="165" t="str">
        <f>IFERROR(INDEX('Climate zones'!$A$2:$A$4292,MATCH(BO$4&amp;" "&amp;$N29,'Climate zones'!$I$2:$I$4292,0)),"")</f>
        <v>Hamama</v>
      </c>
      <c r="BP29" s="165" t="str">
        <f>IFERROR(INDEX('Climate zones'!$A$2:$A$4292,MATCH(BP$4&amp;" "&amp;$N29,'Climate zones'!$I$2:$I$4292,0)),"")</f>
        <v>Oruanui</v>
      </c>
      <c r="BQ29" s="165" t="str">
        <f>IFERROR(INDEX('Climate zones'!$A$2:$A$4292,MATCH(BQ$4&amp;" "&amp;$N29,'Climate zones'!$I$2:$I$4292,0)),"")</f>
        <v/>
      </c>
      <c r="BR29" s="165" t="str">
        <f>IFERROR(INDEX('Climate zones'!$A$2:$A$4292,MATCH(BR$4&amp;" "&amp;$N29,'Climate zones'!$I$2:$I$4292,0)),"")</f>
        <v>Ohui</v>
      </c>
      <c r="BS29" s="165" t="str">
        <f>IFERROR(INDEX('Climate zones'!$A$2:$A$4292,MATCH(BS$4&amp;" "&amp;$N29,'Climate zones'!$I$2:$I$4292,0)),"")</f>
        <v>Hanging Rock</v>
      </c>
      <c r="BT29" s="165" t="str">
        <f>IFERROR(INDEX('Climate zones'!$A$2:$A$4292,MATCH(BT$4&amp;" "&amp;$N29,'Climate zones'!$I$2:$I$4292,0)),"")</f>
        <v/>
      </c>
      <c r="BU29" s="165" t="str">
        <f>IFERROR(INDEX('Climate zones'!$A$2:$A$4292,MATCH(BU$4&amp;" "&amp;$N29,'Climate zones'!$I$2:$I$4292,0)),"")</f>
        <v>Mangapiko Valley</v>
      </c>
      <c r="BV29" s="165" t="str">
        <f>IFERROR(INDEX('Climate zones'!$A$2:$A$4292,MATCH(BV$4&amp;" "&amp;$N29,'Climate zones'!$I$2:$I$4292,0)),"")</f>
        <v>Okuku</v>
      </c>
      <c r="BW29" s="165" t="str">
        <f>IFERROR(INDEX('Climate zones'!$A$2:$A$4292,MATCH(BW$4&amp;" "&amp;$N29,'Climate zones'!$I$2:$I$4292,0)),"")</f>
        <v>Motukaika</v>
      </c>
      <c r="BX29" s="165" t="str">
        <f>IFERROR(INDEX('Climate zones'!$A$2:$A$4292,MATCH(BX$4&amp;" "&amp;$N29,'Climate zones'!$I$2:$I$4292,0)),"")</f>
        <v>Owairaka Valley</v>
      </c>
      <c r="BY29" s="165" t="str">
        <f>IFERROR(INDEX('Climate zones'!$A$2:$A$4292,MATCH(BY$4&amp;" "&amp;$N29,'Climate zones'!$I$2:$I$4292,0)),"")</f>
        <v>Te Hoe</v>
      </c>
      <c r="BZ29" s="165" t="str">
        <f>IFERROR(INDEX('Climate zones'!$A$2:$A$4292,MATCH(BZ$4&amp;" "&amp;$N29,'Climate zones'!$I$2:$I$4292,0)),"")</f>
        <v>Sunnyvale</v>
      </c>
      <c r="CA29" s="165" t="str">
        <f>IFERROR(INDEX('Climate zones'!$A$2:$A$4292,MATCH(CA$4&amp;" "&amp;$N29,'Climate zones'!$I$2:$I$4292,0)),"")</f>
        <v>Green Valley</v>
      </c>
      <c r="CB29" s="165" t="str">
        <f>IFERROR(INDEX('Climate zones'!$A$2:$A$4292,MATCH(CB$4&amp;" "&amp;$N29,'Climate zones'!$I$2:$I$4292,0)),"")</f>
        <v>Marokopa</v>
      </c>
      <c r="CC29" s="165" t="str">
        <f>IFERROR(INDEX('Climate zones'!$A$2:$A$4292,MATCH(CC$4&amp;" "&amp;$N29,'Climate zones'!$I$2:$I$4292,0)),"")</f>
        <v>Parikino</v>
      </c>
      <c r="CD29" s="165" t="str">
        <f>IFERROR(INDEX('Climate zones'!$A$2:$A$4292,MATCH(CD$4&amp;" "&amp;$N29,'Climate zones'!$I$2:$I$4292,0)),"")</f>
        <v>Linden</v>
      </c>
      <c r="CE29" s="165" t="str">
        <f>IFERROR(INDEX('Climate zones'!$A$2:$A$4292,MATCH(CE$4&amp;" "&amp;$N29,'Climate zones'!$I$2:$I$4292,0)),"")</f>
        <v>Omokoroa Beach</v>
      </c>
      <c r="CF29" s="165" t="str">
        <f>IFERROR(INDEX('Climate zones'!$A$2:$A$4292,MATCH(CF$4&amp;" "&amp;$N29,'Climate zones'!$I$2:$I$4292,0)),"")</f>
        <v>Jacksons</v>
      </c>
      <c r="CG29" s="165" t="str">
        <f>IFERROR(INDEX('Climate zones'!$A$2:$A$4292,MATCH(CG$4&amp;" "&amp;$N29,'Climate zones'!$I$2:$I$4292,0)),"")</f>
        <v>Ohaua</v>
      </c>
      <c r="CH29" s="165" t="str">
        <f>IFERROR(INDEX('Climate zones'!$A$2:$A$4292,MATCH(CH$4&amp;" "&amp;$N29,'Climate zones'!$I$2:$I$4292,0)),"")</f>
        <v>Marua</v>
      </c>
    </row>
    <row r="30" spans="1:86">
      <c r="A30" s="156" t="s">
        <v>195</v>
      </c>
      <c r="B30" s="156" t="s">
        <v>92</v>
      </c>
      <c r="C30" s="156" t="s">
        <v>93</v>
      </c>
      <c r="D30" s="156" t="s">
        <v>94</v>
      </c>
      <c r="E30" s="157">
        <v>-43.98</v>
      </c>
      <c r="F30" s="157">
        <v>171.73</v>
      </c>
      <c r="G30" s="156" t="str">
        <f t="shared" si="0"/>
        <v>Ashburton District CC</v>
      </c>
      <c r="H30" s="156">
        <f t="shared" si="1"/>
        <v>29</v>
      </c>
      <c r="I30" s="156" t="str">
        <f t="shared" si="2"/>
        <v>Ashburton District 29</v>
      </c>
      <c r="K30" s="156" t="s">
        <v>126</v>
      </c>
      <c r="N30" s="162">
        <f t="shared" si="3"/>
        <v>26</v>
      </c>
      <c r="O30" s="163" t="str">
        <f>IFERROR(INDEX('Climate zones'!$A$2:$A$4292,MATCH(O$4&amp;" "&amp;$N30,'Climate zones'!$I$2:$I$4292,0)),"")</f>
        <v>Hatfield</v>
      </c>
      <c r="P30" s="163" t="str">
        <f>IFERROR(INDEX('Climate zones'!$A$2:$A$4292,MATCH(P$4&amp;" "&amp;$N30,'Climate zones'!$I$2:$I$4292,0)),"")</f>
        <v>Maara whiu pungarehu</v>
      </c>
      <c r="Q30" s="163" t="str">
        <f>IFERROR(INDEX('Climate zones'!$A$2:$A$4292,MATCH(Q$4&amp;" "&amp;$N30,'Climate zones'!$I$2:$I$4292,0)),"")</f>
        <v>Karamea</v>
      </c>
      <c r="R30" s="163" t="str">
        <f>IFERROR(INDEX('Climate zones'!$A$2:$A$4292,MATCH(R$4&amp;" "&amp;$N30,'Climate zones'!$I$2:$I$4292,0)),"")</f>
        <v/>
      </c>
      <c r="S30" s="163" t="str">
        <f>IFERROR(INDEX('Climate zones'!$A$2:$A$4292,MATCH(S$4&amp;" "&amp;$N30,'Climate zones'!$I$2:$I$4292,0)),"")</f>
        <v>Tikokino</v>
      </c>
      <c r="T30" s="163" t="str">
        <f>IFERROR(INDEX('Climate zones'!$A$2:$A$4292,MATCH(T$4&amp;" "&amp;$N30,'Climate zones'!$I$2:$I$4292,0)),"")</f>
        <v>Hills Creek</v>
      </c>
      <c r="U30" s="163" t="str">
        <f>IFERROR(INDEX('Climate zones'!$A$2:$A$4292,MATCH(U$4&amp;" "&amp;$N30,'Climate zones'!$I$2:$I$4292,0)),"")</f>
        <v>Charteris Bay</v>
      </c>
      <c r="V30" s="163" t="str">
        <f>IFERROR(INDEX('Climate zones'!$A$2:$A$4292,MATCH(V$4&amp;" "&amp;$N30,'Climate zones'!$I$2:$I$4292,0)),"")</f>
        <v>Dunrobin</v>
      </c>
      <c r="W30" s="163" t="str">
        <f>IFERROR(INDEX('Climate zones'!$A$2:$A$4292,MATCH(W$4&amp;" "&amp;$N30,'Climate zones'!$I$2:$I$4292,0)),"")</f>
        <v>Deborah Bay</v>
      </c>
      <c r="X30" s="163" t="str">
        <f>IFERROR(INDEX('Climate zones'!$A$2:$A$4292,MATCH(X$4&amp;" "&amp;$N30,'Climate zones'!$I$2:$I$4292,0)),"")</f>
        <v>Ivydale</v>
      </c>
      <c r="Y30" s="163" t="str">
        <f>IFERROR(INDEX('Climate zones'!$A$2:$A$4292,MATCH(Y$4&amp;" "&amp;$N30,'Climate zones'!$I$2:$I$4292,0)),"")</f>
        <v>Maioro</v>
      </c>
      <c r="Z30" s="163" t="str">
        <f>IFERROR(INDEX('Climate zones'!$A$2:$A$4292,MATCH(Z$4&amp;" "&amp;$N30,'Climate zones'!$I$2:$I$4292,0)),"")</f>
        <v>Makauri</v>
      </c>
      <c r="AA30" s="163" t="str">
        <f>IFERROR(INDEX('Climate zones'!$A$2:$A$4292,MATCH(AA$4&amp;" "&amp;$N30,'Climate zones'!$I$2:$I$4292,0)),"")</f>
        <v>Upper Charlton</v>
      </c>
      <c r="AB30" s="163" t="str">
        <f>IFERROR(INDEX('Climate zones'!$A$2:$A$4292,MATCH(AB$4&amp;" "&amp;$N30,'Climate zones'!$I$2:$I$4292,0)),"")</f>
        <v>Kokiri</v>
      </c>
      <c r="AC30" s="163" t="str">
        <f>IFERROR(INDEX('Climate zones'!$A$2:$A$4292,MATCH(AC$4&amp;" "&amp;$N30,'Climate zones'!$I$2:$I$4292,0)),"")</f>
        <v/>
      </c>
      <c r="AD30" s="163" t="str">
        <f>IFERROR(INDEX('Climate zones'!$A$2:$A$4292,MATCH(AD$4&amp;" "&amp;$N30,'Climate zones'!$I$2:$I$4292,0)),"")</f>
        <v>Ohingaora</v>
      </c>
      <c r="AE30" s="163" t="str">
        <f>IFERROR(INDEX('Climate zones'!$A$2:$A$4292,MATCH(AE$4&amp;" "&amp;$N30,'Climate zones'!$I$2:$I$4292,0)),"")</f>
        <v>Waiharakeke</v>
      </c>
      <c r="AF30" s="163" t="str">
        <f>IFERROR(INDEX('Climate zones'!$A$2:$A$4292,MATCH(AF$4&amp;" "&amp;$N30,'Climate zones'!$I$2:$I$4292,0)),"")</f>
        <v/>
      </c>
      <c r="AG30" s="163" t="str">
        <f>IFERROR(INDEX('Climate zones'!$A$2:$A$4292,MATCH(AG$4&amp;" "&amp;$N30,'Climate zones'!$I$2:$I$4292,0)),"")</f>
        <v>Hurunui Mouth</v>
      </c>
      <c r="AH30" s="163" t="str">
        <f>IFERROR(INDEX('Climate zones'!$A$2:$A$4292,MATCH(AH$4&amp;" "&amp;$N30,'Climate zones'!$I$2:$I$4292,0)),"")</f>
        <v>Omaui</v>
      </c>
      <c r="AI30" s="163" t="str">
        <f>IFERROR(INDEX('Climate zones'!$A$2:$A$4292,MATCH(AI$4&amp;" "&amp;$N30,'Climate zones'!$I$2:$I$4292,0)),"")</f>
        <v/>
      </c>
      <c r="AJ30" s="163" t="str">
        <f>IFERROR(INDEX('Climate zones'!$A$2:$A$4292,MATCH(AJ$4&amp;" "&amp;$N30,'Climate zones'!$I$2:$I$4292,0)),"")</f>
        <v>Koremoa</v>
      </c>
      <c r="AK30" s="163" t="str">
        <f>IFERROR(INDEX('Climate zones'!$A$2:$A$4292,MATCH(AK$4&amp;" "&amp;$N30,'Climate zones'!$I$2:$I$4292,0)),"")</f>
        <v/>
      </c>
      <c r="AL30" s="163" t="str">
        <f>IFERROR(INDEX('Climate zones'!$A$2:$A$4292,MATCH(AL$4&amp;" "&amp;$N30,'Climate zones'!$I$2:$I$4292,0)),"")</f>
        <v/>
      </c>
      <c r="AM30" s="163" t="str">
        <f>IFERROR(INDEX('Climate zones'!$A$2:$A$4292,MATCH(AM$4&amp;" "&amp;$N30,'Climate zones'!$I$2:$I$4292,0)),"")</f>
        <v>Normandale</v>
      </c>
      <c r="AN30" s="163" t="str">
        <f>IFERROR(INDEX('Climate zones'!$A$2:$A$4292,MATCH(AN$4&amp;" "&amp;$N30,'Climate zones'!$I$2:$I$4292,0)),"")</f>
        <v/>
      </c>
      <c r="AO30" s="163" t="str">
        <f>IFERROR(INDEX('Climate zones'!$A$2:$A$4292,MATCH(AO$4&amp;" "&amp;$N30,'Climate zones'!$I$2:$I$4292,0)),"")</f>
        <v>Karewarewa</v>
      </c>
      <c r="AP30" s="163" t="str">
        <f>IFERROR(INDEX('Climate zones'!$A$2:$A$4292,MATCH(AP$4&amp;" "&amp;$N30,'Climate zones'!$I$2:$I$4292,0)),"")</f>
        <v>Matingarahi</v>
      </c>
      <c r="AQ30" s="163" t="str">
        <f>IFERROR(INDEX('Climate zones'!$A$2:$A$4292,MATCH(AQ$4&amp;" "&amp;$N30,'Climate zones'!$I$2:$I$4292,0)),"")</f>
        <v>Kenepuru Head</v>
      </c>
      <c r="AR30" s="163" t="str">
        <f>IFERROR(INDEX('Climate zones'!$A$2:$A$4292,MATCH(AR$4&amp;" "&amp;$N30,'Climate zones'!$I$2:$I$4292,0)),"")</f>
        <v>Stronvar</v>
      </c>
      <c r="AS30" s="163" t="str">
        <f>IFERROR(INDEX('Climate zones'!$A$2:$A$4292,MATCH(AS$4&amp;" "&amp;$N30,'Climate zones'!$I$2:$I$4292,0)),"")</f>
        <v>Springdale</v>
      </c>
      <c r="AT30" s="163" t="str">
        <f>IFERROR(INDEX('Climate zones'!$A$2:$A$4292,MATCH(AT$4&amp;" "&amp;$N30,'Climate zones'!$I$2:$I$4292,0)),"")</f>
        <v/>
      </c>
      <c r="AU30" s="163" t="str">
        <f>IFERROR(INDEX('Climate zones'!$A$2:$A$4292,MATCH(AU$4&amp;" "&amp;$N30,'Climate zones'!$I$2:$I$4292,0)),"")</f>
        <v/>
      </c>
      <c r="AV30" s="163" t="str">
        <f>IFERROR(INDEX('Climate zones'!$A$2:$A$4292,MATCH(AV$4&amp;" "&amp;$N30,'Climate zones'!$I$2:$I$4292,0)),"")</f>
        <v>Mangorei</v>
      </c>
      <c r="AW30" s="163" t="str">
        <f>IFERROR(INDEX('Climate zones'!$A$2:$A$4292,MATCH(AW$4&amp;" "&amp;$N30,'Climate zones'!$I$2:$I$4292,0)),"")</f>
        <v>Northcross</v>
      </c>
      <c r="AX30" s="163" t="str">
        <f>IFERROR(INDEX('Climate zones'!$A$2:$A$4292,MATCH(AX$4&amp;" "&amp;$N30,'Climate zones'!$I$2:$I$4292,0)),"")</f>
        <v>Raukokore</v>
      </c>
      <c r="AY30" s="163" t="str">
        <f>IFERROR(INDEX('Climate zones'!$A$2:$A$4292,MATCH(AY$4&amp;" "&amp;$N30,'Climate zones'!$I$2:$I$4292,0)),"")</f>
        <v>Panetapu</v>
      </c>
      <c r="AZ30" s="163" t="str">
        <f>IFERROR(INDEX('Climate zones'!$A$2:$A$4292,MATCH(AZ$4&amp;" "&amp;$N30,'Climate zones'!$I$2:$I$4292,0)),"")</f>
        <v/>
      </c>
      <c r="BA30" s="163" t="str">
        <f>IFERROR(INDEX('Climate zones'!$A$2:$A$4292,MATCH(BA$4&amp;" "&amp;$N30,'Climate zones'!$I$2:$I$4292,0)),"")</f>
        <v/>
      </c>
      <c r="BB30" s="163" t="str">
        <f>IFERROR(INDEX('Climate zones'!$A$2:$A$4292,MATCH(BB$4&amp;" "&amp;$N30,'Climate zones'!$I$2:$I$4292,0)),"")</f>
        <v/>
      </c>
      <c r="BC30" s="163" t="str">
        <f>IFERROR(INDEX('Climate zones'!$A$2:$A$4292,MATCH(BC$4&amp;" "&amp;$N30,'Climate zones'!$I$2:$I$4292,0)),"")</f>
        <v>Mount Barker</v>
      </c>
      <c r="BD30" s="163" t="str">
        <f>IFERROR(INDEX('Climate zones'!$A$2:$A$4292,MATCH(BD$4&amp;" "&amp;$N30,'Climate zones'!$I$2:$I$4292,0)),"")</f>
        <v>Ngawaka</v>
      </c>
      <c r="BE30" s="163" t="str">
        <f>IFERROR(INDEX('Climate zones'!$A$2:$A$4292,MATCH(BE$4&amp;" "&amp;$N30,'Climate zones'!$I$2:$I$4292,0)),"")</f>
        <v>Loch Norrie</v>
      </c>
      <c r="BF30" s="163" t="str">
        <f>IFERROR(INDEX('Climate zones'!$A$2:$A$4292,MATCH(BF$4&amp;" "&amp;$N30,'Climate zones'!$I$2:$I$4292,0)),"")</f>
        <v>Mangakakahi</v>
      </c>
      <c r="BG30" s="163" t="str">
        <f>IFERROR(INDEX('Climate zones'!$A$2:$A$4292,MATCH(BG$4&amp;" "&amp;$N30,'Climate zones'!$I$2:$I$4292,0)),"")</f>
        <v>Meringa</v>
      </c>
      <c r="BH30" s="163" t="str">
        <f>IFERROR(INDEX('Climate zones'!$A$2:$A$4292,MATCH(BH$4&amp;" "&amp;$N30,'Climate zones'!$I$2:$I$4292,0)),"")</f>
        <v>Halkett</v>
      </c>
      <c r="BI30" s="163" t="str">
        <f>IFERROR(INDEX('Climate zones'!$A$2:$A$4292,MATCH(BI$4&amp;" "&amp;$N30,'Climate zones'!$I$2:$I$4292,0)),"")</f>
        <v>Manutahi</v>
      </c>
      <c r="BJ30" s="163" t="str">
        <f>IFERROR(INDEX('Climate zones'!$A$2:$A$4292,MATCH(BJ$4&amp;" "&amp;$N30,'Climate zones'!$I$2:$I$4292,0)),"")</f>
        <v/>
      </c>
      <c r="BK30" s="163" t="str">
        <f>IFERROR(INDEX('Climate zones'!$A$2:$A$4292,MATCH(BK$4&amp;" "&amp;$N30,'Climate zones'!$I$2:$I$4292,0)),"")</f>
        <v>Tauherenikau</v>
      </c>
      <c r="BL30" s="163" t="str">
        <f>IFERROR(INDEX('Climate zones'!$A$2:$A$4292,MATCH(BL$4&amp;" "&amp;$N30,'Climate zones'!$I$2:$I$4292,0)),"")</f>
        <v>Dipton West</v>
      </c>
      <c r="BM30" s="163" t="str">
        <f>IFERROR(INDEX('Climate zones'!$A$2:$A$4292,MATCH(BM$4&amp;" "&amp;$N30,'Climate zones'!$I$2:$I$4292,0)),"")</f>
        <v>Strathmore</v>
      </c>
      <c r="BN30" s="163" t="str">
        <f>IFERROR(INDEX('Climate zones'!$A$2:$A$4292,MATCH(BN$4&amp;" "&amp;$N30,'Climate zones'!$I$2:$I$4292,0)),"")</f>
        <v>Konini</v>
      </c>
      <c r="BO30" s="163" t="str">
        <f>IFERROR(INDEX('Climate zones'!$A$2:$A$4292,MATCH(BO$4&amp;" "&amp;$N30,'Climate zones'!$I$2:$I$4292,0)),"")</f>
        <v>Harakeke</v>
      </c>
      <c r="BP30" s="163" t="str">
        <f>IFERROR(INDEX('Climate zones'!$A$2:$A$4292,MATCH(BP$4&amp;" "&amp;$N30,'Climate zones'!$I$2:$I$4292,0)),"")</f>
        <v>Oruatua</v>
      </c>
      <c r="BQ30" s="163" t="str">
        <f>IFERROR(INDEX('Climate zones'!$A$2:$A$4292,MATCH(BQ$4&amp;" "&amp;$N30,'Climate zones'!$I$2:$I$4292,0)),"")</f>
        <v/>
      </c>
      <c r="BR30" s="163" t="str">
        <f>IFERROR(INDEX('Climate zones'!$A$2:$A$4292,MATCH(BR$4&amp;" "&amp;$N30,'Climate zones'!$I$2:$I$4292,0)),"")</f>
        <v>Omahu</v>
      </c>
      <c r="BS30" s="163" t="str">
        <f>IFERROR(INDEX('Climate zones'!$A$2:$A$4292,MATCH(BS$4&amp;" "&amp;$N30,'Climate zones'!$I$2:$I$4292,0)),"")</f>
        <v>Highfield</v>
      </c>
      <c r="BT30" s="163" t="str">
        <f>IFERROR(INDEX('Climate zones'!$A$2:$A$4292,MATCH(BT$4&amp;" "&amp;$N30,'Climate zones'!$I$2:$I$4292,0)),"")</f>
        <v/>
      </c>
      <c r="BU30" s="163" t="str">
        <f>IFERROR(INDEX('Climate zones'!$A$2:$A$4292,MATCH(BU$4&amp;" "&amp;$N30,'Climate zones'!$I$2:$I$4292,0)),"")</f>
        <v>Mangawara</v>
      </c>
      <c r="BV30" s="163" t="str">
        <f>IFERROR(INDEX('Climate zones'!$A$2:$A$4292,MATCH(BV$4&amp;" "&amp;$N30,'Climate zones'!$I$2:$I$4292,0)),"")</f>
        <v>Oxford</v>
      </c>
      <c r="BW30" s="163" t="str">
        <f>IFERROR(INDEX('Climate zones'!$A$2:$A$4292,MATCH(BW$4&amp;" "&amp;$N30,'Climate zones'!$I$2:$I$4292,0)),"")</f>
        <v>Norton Reserve</v>
      </c>
      <c r="BX30" s="163" t="str">
        <f>IFERROR(INDEX('Climate zones'!$A$2:$A$4292,MATCH(BX$4&amp;" "&amp;$N30,'Climate zones'!$I$2:$I$4292,0)),"")</f>
        <v>Paepaerahi</v>
      </c>
      <c r="BY30" s="163" t="str">
        <f>IFERROR(INDEX('Climate zones'!$A$2:$A$4292,MATCH(BY$4&amp;" "&amp;$N30,'Climate zones'!$I$2:$I$4292,0)),"")</f>
        <v>Te Reinga</v>
      </c>
      <c r="BZ30" s="163" t="str">
        <f>IFERROR(INDEX('Climate zones'!$A$2:$A$4292,MATCH(BZ$4&amp;" "&amp;$N30,'Climate zones'!$I$2:$I$4292,0)),"")</f>
        <v>Swanson</v>
      </c>
      <c r="CA30" s="163" t="str">
        <f>IFERROR(INDEX('Climate zones'!$A$2:$A$4292,MATCH(CA$4&amp;" "&amp;$N30,'Climate zones'!$I$2:$I$4292,0)),"")</f>
        <v>Hampden</v>
      </c>
      <c r="CB30" s="163" t="str">
        <f>IFERROR(INDEX('Climate zones'!$A$2:$A$4292,MATCH(CB$4&amp;" "&amp;$N30,'Climate zones'!$I$2:$I$4292,0)),"")</f>
        <v>Moeatoa</v>
      </c>
      <c r="CC30" s="163" t="str">
        <f>IFERROR(INDEX('Climate zones'!$A$2:$A$4292,MATCH(CC$4&amp;" "&amp;$N30,'Climate zones'!$I$2:$I$4292,0)),"")</f>
        <v>Parinui</v>
      </c>
      <c r="CD30" s="163" t="str">
        <f>IFERROR(INDEX('Climate zones'!$A$2:$A$4292,MATCH(CD$4&amp;" "&amp;$N30,'Climate zones'!$I$2:$I$4292,0)),"")</f>
        <v>Lyall Bay</v>
      </c>
      <c r="CE30" s="163" t="str">
        <f>IFERROR(INDEX('Climate zones'!$A$2:$A$4292,MATCH(CE$4&amp;" "&amp;$N30,'Climate zones'!$I$2:$I$4292,0)),"")</f>
        <v>Opureora</v>
      </c>
      <c r="CF30" s="163" t="str">
        <f>IFERROR(INDEX('Climate zones'!$A$2:$A$4292,MATCH(CF$4&amp;" "&amp;$N30,'Climate zones'!$I$2:$I$4292,0)),"")</f>
        <v>Jacobs River</v>
      </c>
      <c r="CG30" s="163" t="str">
        <f>IFERROR(INDEX('Climate zones'!$A$2:$A$4292,MATCH(CG$4&amp;" "&amp;$N30,'Climate zones'!$I$2:$I$4292,0)),"")</f>
        <v>Ohope</v>
      </c>
      <c r="CH30" s="163" t="str">
        <f>IFERROR(INDEX('Climate zones'!$A$2:$A$4292,MATCH(CH$4&amp;" "&amp;$N30,'Climate zones'!$I$2:$I$4292,0)),"")</f>
        <v>Mata</v>
      </c>
    </row>
    <row r="31" spans="1:86">
      <c r="A31" s="156" t="s">
        <v>196</v>
      </c>
      <c r="B31" s="156" t="s">
        <v>92</v>
      </c>
      <c r="C31" s="156" t="s">
        <v>93</v>
      </c>
      <c r="D31" s="156" t="s">
        <v>94</v>
      </c>
      <c r="E31" s="157">
        <v>-43.92</v>
      </c>
      <c r="F31" s="157">
        <v>172.06</v>
      </c>
      <c r="G31" s="156" t="str">
        <f t="shared" si="0"/>
        <v>Ashburton District CC</v>
      </c>
      <c r="H31" s="156">
        <f t="shared" si="1"/>
        <v>30</v>
      </c>
      <c r="I31" s="156" t="str">
        <f t="shared" si="2"/>
        <v>Ashburton District 30</v>
      </c>
      <c r="K31" s="156" t="s">
        <v>127</v>
      </c>
      <c r="N31" s="164">
        <f t="shared" si="3"/>
        <v>27</v>
      </c>
      <c r="O31" s="165" t="str">
        <f>IFERROR(INDEX('Climate zones'!$A$2:$A$4292,MATCH(O$4&amp;" "&amp;$N31,'Climate zones'!$I$2:$I$4292,0)),"")</f>
        <v>Highbank</v>
      </c>
      <c r="P31" s="165" t="str">
        <f>IFERROR(INDEX('Climate zones'!$A$2:$A$4292,MATCH(P$4&amp;" "&amp;$N31,'Climate zones'!$I$2:$I$4292,0)),"")</f>
        <v>Maraeroa</v>
      </c>
      <c r="Q31" s="165" t="str">
        <f>IFERROR(INDEX('Climate zones'!$A$2:$A$4292,MATCH(Q$4&amp;" "&amp;$N31,'Climate zones'!$I$2:$I$4292,0)),"")</f>
        <v>Larrys Creek</v>
      </c>
      <c r="R31" s="165" t="str">
        <f>IFERROR(INDEX('Climate zones'!$A$2:$A$4292,MATCH(R$4&amp;" "&amp;$N31,'Climate zones'!$I$2:$I$4292,0)),"")</f>
        <v/>
      </c>
      <c r="S31" s="165" t="str">
        <f>IFERROR(INDEX('Climate zones'!$A$2:$A$4292,MATCH(S$4&amp;" "&amp;$N31,'Climate zones'!$I$2:$I$4292,0)),"")</f>
        <v>Waipawa</v>
      </c>
      <c r="T31" s="165" t="str">
        <f>IFERROR(INDEX('Climate zones'!$A$2:$A$4292,MATCH(T$4&amp;" "&amp;$N31,'Climate zones'!$I$2:$I$4292,0)),"")</f>
        <v>Ida Valley</v>
      </c>
      <c r="U31" s="165" t="str">
        <f>IFERROR(INDEX('Climate zones'!$A$2:$A$4292,MATCH(U$4&amp;" "&amp;$N31,'Climate zones'!$I$2:$I$4292,0)),"")</f>
        <v>Chorlton</v>
      </c>
      <c r="V31" s="165" t="str">
        <f>IFERROR(INDEX('Climate zones'!$A$2:$A$4292,MATCH(V$4&amp;" "&amp;$N31,'Climate zones'!$I$2:$I$4292,0)),"")</f>
        <v>Dusky Forest</v>
      </c>
      <c r="W31" s="165" t="str">
        <f>IFERROR(INDEX('Climate zones'!$A$2:$A$4292,MATCH(W$4&amp;" "&amp;$N31,'Climate zones'!$I$2:$I$4292,0)),"")</f>
        <v>DUNEDIN</v>
      </c>
      <c r="X31" s="165" t="str">
        <f>IFERROR(INDEX('Climate zones'!$A$2:$A$4292,MATCH(X$4&amp;" "&amp;$N31,'Climate zones'!$I$2:$I$4292,0)),"")</f>
        <v>Kaeo</v>
      </c>
      <c r="Y31" s="165" t="str">
        <f>IFERROR(INDEX('Climate zones'!$A$2:$A$4292,MATCH(Y$4&amp;" "&amp;$N31,'Climate zones'!$I$2:$I$4292,0)),"")</f>
        <v>Mangatangi</v>
      </c>
      <c r="Z31" s="165" t="str">
        <f>IFERROR(INDEX('Climate zones'!$A$2:$A$4292,MATCH(Z$4&amp;" "&amp;$N31,'Climate zones'!$I$2:$I$4292,0)),"")</f>
        <v>Mangapapa</v>
      </c>
      <c r="AA31" s="165" t="str">
        <f>IFERROR(INDEX('Climate zones'!$A$2:$A$4292,MATCH(AA$4&amp;" "&amp;$N31,'Climate zones'!$I$2:$I$4292,0)),"")</f>
        <v>Waiarikiki</v>
      </c>
      <c r="AB31" s="165" t="str">
        <f>IFERROR(INDEX('Climate zones'!$A$2:$A$4292,MATCH(AB$4&amp;" "&amp;$N31,'Climate zones'!$I$2:$I$4292,0)),"")</f>
        <v>Kopara</v>
      </c>
      <c r="AC31" s="165" t="str">
        <f>IFERROR(INDEX('Climate zones'!$A$2:$A$4292,MATCH(AC$4&amp;" "&amp;$N31,'Climate zones'!$I$2:$I$4292,0)),"")</f>
        <v/>
      </c>
      <c r="AD31" s="165" t="str">
        <f>IFERROR(INDEX('Climate zones'!$A$2:$A$4292,MATCH(AD$4&amp;" "&amp;$N31,'Climate zones'!$I$2:$I$4292,0)),"")</f>
        <v>Ohurakura</v>
      </c>
      <c r="AE31" s="165" t="str">
        <f>IFERROR(INDEX('Climate zones'!$A$2:$A$4292,MATCH(AE$4&amp;" "&amp;$N31,'Climate zones'!$I$2:$I$4292,0)),"")</f>
        <v>Waihi</v>
      </c>
      <c r="AF31" s="165" t="str">
        <f>IFERROR(INDEX('Climate zones'!$A$2:$A$4292,MATCH(AF$4&amp;" "&amp;$N31,'Climate zones'!$I$2:$I$4292,0)),"")</f>
        <v/>
      </c>
      <c r="AG31" s="165" t="str">
        <f>IFERROR(INDEX('Climate zones'!$A$2:$A$4292,MATCH(AG$4&amp;" "&amp;$N31,'Climate zones'!$I$2:$I$4292,0)),"")</f>
        <v>Leamington</v>
      </c>
      <c r="AH31" s="165" t="str">
        <f>IFERROR(INDEX('Climate zones'!$A$2:$A$4292,MATCH(AH$4&amp;" "&amp;$N31,'Climate zones'!$I$2:$I$4292,0)),"")</f>
        <v>Oreti Beach</v>
      </c>
      <c r="AI31" s="165" t="str">
        <f>IFERROR(INDEX('Climate zones'!$A$2:$A$4292,MATCH(AI$4&amp;" "&amp;$N31,'Climate zones'!$I$2:$I$4292,0)),"")</f>
        <v/>
      </c>
      <c r="AJ31" s="165" t="str">
        <f>IFERROR(INDEX('Climate zones'!$A$2:$A$4292,MATCH(AJ$4&amp;" "&amp;$N31,'Climate zones'!$I$2:$I$4292,0)),"")</f>
        <v>Mahuta</v>
      </c>
      <c r="AK31" s="165" t="str">
        <f>IFERROR(INDEX('Climate zones'!$A$2:$A$4292,MATCH(AK$4&amp;" "&amp;$N31,'Climate zones'!$I$2:$I$4292,0)),"")</f>
        <v/>
      </c>
      <c r="AL31" s="165" t="str">
        <f>IFERROR(INDEX('Climate zones'!$A$2:$A$4292,MATCH(AL$4&amp;" "&amp;$N31,'Climate zones'!$I$2:$I$4292,0)),"")</f>
        <v/>
      </c>
      <c r="AM31" s="165" t="str">
        <f>IFERROR(INDEX('Climate zones'!$A$2:$A$4292,MATCH(AM$4&amp;" "&amp;$N31,'Climate zones'!$I$2:$I$4292,0)),"")</f>
        <v>Parkway</v>
      </c>
      <c r="AN31" s="165" t="str">
        <f>IFERROR(INDEX('Climate zones'!$A$2:$A$4292,MATCH(AN$4&amp;" "&amp;$N31,'Climate zones'!$I$2:$I$4292,0)),"")</f>
        <v/>
      </c>
      <c r="AO31" s="165" t="str">
        <f>IFERROR(INDEX('Climate zones'!$A$2:$A$4292,MATCH(AO$4&amp;" "&amp;$N31,'Climate zones'!$I$2:$I$4292,0)),"")</f>
        <v>Kauwhata</v>
      </c>
      <c r="AP31" s="165" t="str">
        <f>IFERROR(INDEX('Climate zones'!$A$2:$A$4292,MATCH(AP$4&amp;" "&amp;$N31,'Climate zones'!$I$2:$I$4292,0)),"")</f>
        <v>Mellons Bay</v>
      </c>
      <c r="AQ31" s="165" t="str">
        <f>IFERROR(INDEX('Climate zones'!$A$2:$A$4292,MATCH(AQ$4&amp;" "&amp;$N31,'Climate zones'!$I$2:$I$4292,0)),"")</f>
        <v>Koromiko</v>
      </c>
      <c r="AR31" s="165" t="str">
        <f>IFERROR(INDEX('Climate zones'!$A$2:$A$4292,MATCH(AR$4&amp;" "&amp;$N31,'Climate zones'!$I$2:$I$4292,0)),"")</f>
        <v>Tauweru</v>
      </c>
      <c r="AS31" s="165" t="str">
        <f>IFERROR(INDEX('Climate zones'!$A$2:$A$4292,MATCH(AS$4&amp;" "&amp;$N31,'Climate zones'!$I$2:$I$4292,0)),"")</f>
        <v>Tahuna</v>
      </c>
      <c r="AT31" s="165" t="str">
        <f>IFERROR(INDEX('Climate zones'!$A$2:$A$4292,MATCH(AT$4&amp;" "&amp;$N31,'Climate zones'!$I$2:$I$4292,0)),"")</f>
        <v/>
      </c>
      <c r="AU31" s="165" t="str">
        <f>IFERROR(INDEX('Climate zones'!$A$2:$A$4292,MATCH(AU$4&amp;" "&amp;$N31,'Climate zones'!$I$2:$I$4292,0)),"")</f>
        <v/>
      </c>
      <c r="AV31" s="165" t="str">
        <f>IFERROR(INDEX('Climate zones'!$A$2:$A$4292,MATCH(AV$4&amp;" "&amp;$N31,'Climate zones'!$I$2:$I$4292,0)),"")</f>
        <v>Merrilands</v>
      </c>
      <c r="AW31" s="165" t="str">
        <f>IFERROR(INDEX('Climate zones'!$A$2:$A$4292,MATCH(AW$4&amp;" "&amp;$N31,'Climate zones'!$I$2:$I$4292,0)),"")</f>
        <v>Okura</v>
      </c>
      <c r="AX31" s="165" t="str">
        <f>IFERROR(INDEX('Climate zones'!$A$2:$A$4292,MATCH(AX$4&amp;" "&amp;$N31,'Climate zones'!$I$2:$I$4292,0)),"")</f>
        <v>Tablelands</v>
      </c>
      <c r="AY31" s="165" t="str">
        <f>IFERROR(INDEX('Climate zones'!$A$2:$A$4292,MATCH(AY$4&amp;" "&amp;$N31,'Climate zones'!$I$2:$I$4292,0)),"")</f>
        <v>Pukeinoi</v>
      </c>
      <c r="AZ31" s="165" t="str">
        <f>IFERROR(INDEX('Climate zones'!$A$2:$A$4292,MATCH(AZ$4&amp;" "&amp;$N31,'Climate zones'!$I$2:$I$4292,0)),"")</f>
        <v/>
      </c>
      <c r="BA31" s="165" t="str">
        <f>IFERROR(INDEX('Climate zones'!$A$2:$A$4292,MATCH(BA$4&amp;" "&amp;$N31,'Climate zones'!$I$2:$I$4292,0)),"")</f>
        <v/>
      </c>
      <c r="BB31" s="165" t="str">
        <f>IFERROR(INDEX('Climate zones'!$A$2:$A$4292,MATCH(BB$4&amp;" "&amp;$N31,'Climate zones'!$I$2:$I$4292,0)),"")</f>
        <v/>
      </c>
      <c r="BC31" s="165" t="str">
        <f>IFERROR(INDEX('Climate zones'!$A$2:$A$4292,MATCH(BC$4&amp;" "&amp;$N31,'Climate zones'!$I$2:$I$4292,0)),"")</f>
        <v>Paradise</v>
      </c>
      <c r="BD31" s="165" t="str">
        <f>IFERROR(INDEX('Climate zones'!$A$2:$A$4292,MATCH(BD$4&amp;" "&amp;$N31,'Climate zones'!$I$2:$I$4292,0)),"")</f>
        <v>Ohingaiti</v>
      </c>
      <c r="BE31" s="165" t="str">
        <f>IFERROR(INDEX('Climate zones'!$A$2:$A$4292,MATCH(BE$4&amp;" "&amp;$N31,'Climate zones'!$I$2:$I$4292,0)),"")</f>
        <v>Mahurangi</v>
      </c>
      <c r="BF31" s="165" t="str">
        <f>IFERROR(INDEX('Climate zones'!$A$2:$A$4292,MATCH(BF$4&amp;" "&amp;$N31,'Climate zones'!$I$2:$I$4292,0)),"")</f>
        <v>Mataikotare</v>
      </c>
      <c r="BG31" s="165" t="str">
        <f>IFERROR(INDEX('Climate zones'!$A$2:$A$4292,MATCH(BG$4&amp;" "&amp;$N31,'Climate zones'!$I$2:$I$4292,0)),"")</f>
        <v>National Park</v>
      </c>
      <c r="BH31" s="165" t="str">
        <f>IFERROR(INDEX('Climate zones'!$A$2:$A$4292,MATCH(BH$4&amp;" "&amp;$N31,'Climate zones'!$I$2:$I$4292,0)),"")</f>
        <v>Hawkins</v>
      </c>
      <c r="BI31" s="165" t="str">
        <f>IFERROR(INDEX('Climate zones'!$A$2:$A$4292,MATCH(BI$4&amp;" "&amp;$N31,'Climate zones'!$I$2:$I$4292,0)),"")</f>
        <v>Matapu</v>
      </c>
      <c r="BJ31" s="165" t="str">
        <f>IFERROR(INDEX('Climate zones'!$A$2:$A$4292,MATCH(BJ$4&amp;" "&amp;$N31,'Climate zones'!$I$2:$I$4292,0)),"")</f>
        <v/>
      </c>
      <c r="BK31" s="165" t="str">
        <f>IFERROR(INDEX('Climate zones'!$A$2:$A$4292,MATCH(BK$4&amp;" "&amp;$N31,'Climate zones'!$I$2:$I$4292,0)),"")</f>
        <v>Tuhitarata</v>
      </c>
      <c r="BL31" s="165" t="str">
        <f>IFERROR(INDEX('Climate zones'!$A$2:$A$4292,MATCH(BL$4&amp;" "&amp;$N31,'Climate zones'!$I$2:$I$4292,0)),"")</f>
        <v>Drummond</v>
      </c>
      <c r="BM31" s="165" t="str">
        <f>IFERROR(INDEX('Climate zones'!$A$2:$A$4292,MATCH(BM$4&amp;" "&amp;$N31,'Climate zones'!$I$2:$I$4292,0)),"")</f>
        <v>Tahora</v>
      </c>
      <c r="BN31" s="165" t="str">
        <f>IFERROR(INDEX('Climate zones'!$A$2:$A$4292,MATCH(BN$4&amp;" "&amp;$N31,'Climate zones'!$I$2:$I$4292,0)),"")</f>
        <v>Kopikopiko</v>
      </c>
      <c r="BO31" s="165" t="str">
        <f>IFERROR(INDEX('Climate zones'!$A$2:$A$4292,MATCH(BO$4&amp;" "&amp;$N31,'Climate zones'!$I$2:$I$4292,0)),"")</f>
        <v>Hiwipango</v>
      </c>
      <c r="BP31" s="165" t="str">
        <f>IFERROR(INDEX('Climate zones'!$A$2:$A$4292,MATCH(BP$4&amp;" "&amp;$N31,'Climate zones'!$I$2:$I$4292,0)),"")</f>
        <v>Otukou</v>
      </c>
      <c r="BQ31" s="165" t="str">
        <f>IFERROR(INDEX('Climate zones'!$A$2:$A$4292,MATCH(BQ$4&amp;" "&amp;$N31,'Climate zones'!$I$2:$I$4292,0)),"")</f>
        <v/>
      </c>
      <c r="BR31" s="165" t="str">
        <f>IFERROR(INDEX('Climate zones'!$A$2:$A$4292,MATCH(BR$4&amp;" "&amp;$N31,'Climate zones'!$I$2:$I$4292,0)),"")</f>
        <v>Onemana</v>
      </c>
      <c r="BS31" s="165" t="str">
        <f>IFERROR(INDEX('Climate zones'!$A$2:$A$4292,MATCH(BS$4&amp;" "&amp;$N31,'Climate zones'!$I$2:$I$4292,0)),"")</f>
        <v>Hilton</v>
      </c>
      <c r="BT31" s="165" t="str">
        <f>IFERROR(INDEX('Climate zones'!$A$2:$A$4292,MATCH(BT$4&amp;" "&amp;$N31,'Climate zones'!$I$2:$I$4292,0)),"")</f>
        <v/>
      </c>
      <c r="BU31" s="165" t="str">
        <f>IFERROR(INDEX('Climate zones'!$A$2:$A$4292,MATCH(BU$4&amp;" "&amp;$N31,'Climate zones'!$I$2:$I$4292,0)),"")</f>
        <v>Maramarua</v>
      </c>
      <c r="BV31" s="165" t="str">
        <f>IFERROR(INDEX('Climate zones'!$A$2:$A$4292,MATCH(BV$4&amp;" "&amp;$N31,'Climate zones'!$I$2:$I$4292,0)),"")</f>
        <v>Pegasus</v>
      </c>
      <c r="BW31" s="165" t="str">
        <f>IFERROR(INDEX('Climate zones'!$A$2:$A$4292,MATCH(BW$4&amp;" "&amp;$N31,'Climate zones'!$I$2:$I$4292,0)),"")</f>
        <v>Nukuroa</v>
      </c>
      <c r="BX31" s="165" t="str">
        <f>IFERROR(INDEX('Climate zones'!$A$2:$A$4292,MATCH(BX$4&amp;" "&amp;$N31,'Climate zones'!$I$2:$I$4292,0)),"")</f>
        <v>Parawera</v>
      </c>
      <c r="BY31" s="165" t="str">
        <f>IFERROR(INDEX('Climate zones'!$A$2:$A$4292,MATCH(BY$4&amp;" "&amp;$N31,'Climate zones'!$I$2:$I$4292,0)),"")</f>
        <v>Tuai</v>
      </c>
      <c r="BZ31" s="165" t="str">
        <f>IFERROR(INDEX('Climate zones'!$A$2:$A$4292,MATCH(BZ$4&amp;" "&amp;$N31,'Climate zones'!$I$2:$I$4292,0)),"")</f>
        <v>Te Atatu Peninsula</v>
      </c>
      <c r="CA31" s="165" t="str">
        <f>IFERROR(INDEX('Climate zones'!$A$2:$A$4292,MATCH(CA$4&amp;" "&amp;$N31,'Climate zones'!$I$2:$I$4292,0)),"")</f>
        <v>Herbert</v>
      </c>
      <c r="CB31" s="165" t="str">
        <f>IFERROR(INDEX('Climate zones'!$A$2:$A$4292,MATCH(CB$4&amp;" "&amp;$N31,'Climate zones'!$I$2:$I$4292,0)),"")</f>
        <v>Mokau</v>
      </c>
      <c r="CC31" s="165" t="str">
        <f>IFERROR(INDEX('Climate zones'!$A$2:$A$4292,MATCH(CC$4&amp;" "&amp;$N31,'Climate zones'!$I$2:$I$4292,0)),"")</f>
        <v>Pauri Village</v>
      </c>
      <c r="CD31" s="165" t="str">
        <f>IFERROR(INDEX('Climate zones'!$A$2:$A$4292,MATCH(CD$4&amp;" "&amp;$N31,'Climate zones'!$I$2:$I$4292,0)),"")</f>
        <v>Makara</v>
      </c>
      <c r="CE31" s="165" t="str">
        <f>IFERROR(INDEX('Climate zones'!$A$2:$A$4292,MATCH(CE$4&amp;" "&amp;$N31,'Climate zones'!$I$2:$I$4292,0)),"")</f>
        <v>Oropi</v>
      </c>
      <c r="CF31" s="165" t="str">
        <f>IFERROR(INDEX('Climate zones'!$A$2:$A$4292,MATCH(CF$4&amp;" "&amp;$N31,'Climate zones'!$I$2:$I$4292,0)),"")</f>
        <v>Kaihinu</v>
      </c>
      <c r="CG31" s="165" t="str">
        <f>IFERROR(INDEX('Climate zones'!$A$2:$A$4292,MATCH(CG$4&amp;" "&amp;$N31,'Climate zones'!$I$2:$I$4292,0)),"")</f>
        <v>Onepu</v>
      </c>
      <c r="CH31" s="165" t="str">
        <f>IFERROR(INDEX('Climate zones'!$A$2:$A$4292,MATCH(CH$4&amp;" "&amp;$N31,'Climate zones'!$I$2:$I$4292,0)),"")</f>
        <v>Matapouri</v>
      </c>
    </row>
    <row r="32" spans="1:86">
      <c r="A32" s="156" t="s">
        <v>197</v>
      </c>
      <c r="B32" s="156" t="s">
        <v>92</v>
      </c>
      <c r="C32" s="156" t="s">
        <v>93</v>
      </c>
      <c r="D32" s="156" t="s">
        <v>94</v>
      </c>
      <c r="E32" s="157">
        <v>-43.88</v>
      </c>
      <c r="F32" s="157">
        <v>171.63</v>
      </c>
      <c r="G32" s="156" t="str">
        <f t="shared" si="0"/>
        <v>Ashburton District CC</v>
      </c>
      <c r="H32" s="156">
        <f t="shared" si="1"/>
        <v>31</v>
      </c>
      <c r="I32" s="156" t="str">
        <f t="shared" si="2"/>
        <v>Ashburton District 31</v>
      </c>
      <c r="K32" s="156" t="s">
        <v>128</v>
      </c>
      <c r="N32" s="162">
        <f t="shared" si="3"/>
        <v>28</v>
      </c>
      <c r="O32" s="163" t="str">
        <f>IFERROR(INDEX('Climate zones'!$A$2:$A$4292,MATCH(O$4&amp;" "&amp;$N32,'Climate zones'!$I$2:$I$4292,0)),"")</f>
        <v>Hinds</v>
      </c>
      <c r="P32" s="163" t="str">
        <f>IFERROR(INDEX('Climate zones'!$A$2:$A$4292,MATCH(P$4&amp;" "&amp;$N32,'Climate zones'!$I$2:$I$4292,0)),"")</f>
        <v>Matai takiara</v>
      </c>
      <c r="Q32" s="163" t="str">
        <f>IFERROR(INDEX('Climate zones'!$A$2:$A$4292,MATCH(Q$4&amp;" "&amp;$N32,'Climate zones'!$I$2:$I$4292,0)),"")</f>
        <v>Lyell</v>
      </c>
      <c r="R32" s="163" t="str">
        <f>IFERROR(INDEX('Climate zones'!$A$2:$A$4292,MATCH(R$4&amp;" "&amp;$N32,'Climate zones'!$I$2:$I$4292,0)),"")</f>
        <v/>
      </c>
      <c r="S32" s="163" t="str">
        <f>IFERROR(INDEX('Climate zones'!$A$2:$A$4292,MATCH(S$4&amp;" "&amp;$N32,'Climate zones'!$I$2:$I$4292,0)),"")</f>
        <v>Waipukurau</v>
      </c>
      <c r="T32" s="163" t="str">
        <f>IFERROR(INDEX('Climate zones'!$A$2:$A$4292,MATCH(T$4&amp;" "&amp;$N32,'Climate zones'!$I$2:$I$4292,0)),"")</f>
        <v>Idaburn</v>
      </c>
      <c r="U32" s="163" t="str">
        <f>IFERROR(INDEX('Climate zones'!$A$2:$A$4292,MATCH(U$4&amp;" "&amp;$N32,'Climate zones'!$I$2:$I$4292,0)),"")</f>
        <v>CHRISTCHURCH</v>
      </c>
      <c r="V32" s="163" t="str">
        <f>IFERROR(INDEX('Climate zones'!$A$2:$A$4292,MATCH(V$4&amp;" "&amp;$N32,'Climate zones'!$I$2:$I$4292,0)),"")</f>
        <v>Edievale</v>
      </c>
      <c r="W32" s="163" t="str">
        <f>IFERROR(INDEX('Climate zones'!$A$2:$A$4292,MATCH(W$4&amp;" "&amp;$N32,'Climate zones'!$I$2:$I$4292,0)),"")</f>
        <v>East Taieri</v>
      </c>
      <c r="X32" s="163" t="str">
        <f>IFERROR(INDEX('Climate zones'!$A$2:$A$4292,MATCH(X$4&amp;" "&amp;$N32,'Climate zones'!$I$2:$I$4292,0)),"")</f>
        <v>Kahikatoa</v>
      </c>
      <c r="Y32" s="163" t="str">
        <f>IFERROR(INDEX('Climate zones'!$A$2:$A$4292,MATCH(Y$4&amp;" "&amp;$N32,'Climate zones'!$I$2:$I$4292,0)),"")</f>
        <v>Mangatawhiri</v>
      </c>
      <c r="Z32" s="163" t="str">
        <f>IFERROR(INDEX('Climate zones'!$A$2:$A$4292,MATCH(Z$4&amp;" "&amp;$N32,'Climate zones'!$I$2:$I$4292,0)),"")</f>
        <v>Mangatuna</v>
      </c>
      <c r="AA32" s="163" t="str">
        <f>IFERROR(INDEX('Climate zones'!$A$2:$A$4292,MATCH(AA$4&amp;" "&amp;$N32,'Climate zones'!$I$2:$I$4292,0)),"")</f>
        <v>Waikaka</v>
      </c>
      <c r="AB32" s="163" t="str">
        <f>IFERROR(INDEX('Climate zones'!$A$2:$A$4292,MATCH(AB$4&amp;" "&amp;$N32,'Climate zones'!$I$2:$I$4292,0)),"")</f>
        <v>Kotuku</v>
      </c>
      <c r="AC32" s="163" t="str">
        <f>IFERROR(INDEX('Climate zones'!$A$2:$A$4292,MATCH(AC$4&amp;" "&amp;$N32,'Climate zones'!$I$2:$I$4292,0)),"")</f>
        <v/>
      </c>
      <c r="AD32" s="163" t="str">
        <f>IFERROR(INDEX('Climate zones'!$A$2:$A$4292,MATCH(AD$4&amp;" "&amp;$N32,'Climate zones'!$I$2:$I$4292,0)),"")</f>
        <v>Omahu</v>
      </c>
      <c r="AE32" s="163" t="str">
        <f>IFERROR(INDEX('Climate zones'!$A$2:$A$4292,MATCH(AE$4&amp;" "&amp;$N32,'Climate zones'!$I$2:$I$4292,0)),"")</f>
        <v>Waikino</v>
      </c>
      <c r="AF32" s="163" t="str">
        <f>IFERROR(INDEX('Climate zones'!$A$2:$A$4292,MATCH(AF$4&amp;" "&amp;$N32,'Climate zones'!$I$2:$I$4292,0)),"")</f>
        <v/>
      </c>
      <c r="AG32" s="163" t="str">
        <f>IFERROR(INDEX('Climate zones'!$A$2:$A$4292,MATCH(AG$4&amp;" "&amp;$N32,'Climate zones'!$I$2:$I$4292,0)),"")</f>
        <v>Leithfield</v>
      </c>
      <c r="AH32" s="163" t="str">
        <f>IFERROR(INDEX('Climate zones'!$A$2:$A$4292,MATCH(AH$4&amp;" "&amp;$N32,'Climate zones'!$I$2:$I$4292,0)),"")</f>
        <v>Otatara</v>
      </c>
      <c r="AI32" s="163" t="str">
        <f>IFERROR(INDEX('Climate zones'!$A$2:$A$4292,MATCH(AI$4&amp;" "&amp;$N32,'Climate zones'!$I$2:$I$4292,0)),"")</f>
        <v/>
      </c>
      <c r="AJ32" s="163" t="str">
        <f>IFERROR(INDEX('Climate zones'!$A$2:$A$4292,MATCH(AJ$4&amp;" "&amp;$N32,'Climate zones'!$I$2:$I$4292,0)),"")</f>
        <v>Maitahi</v>
      </c>
      <c r="AK32" s="163" t="str">
        <f>IFERROR(INDEX('Climate zones'!$A$2:$A$4292,MATCH(AK$4&amp;" "&amp;$N32,'Climate zones'!$I$2:$I$4292,0)),"")</f>
        <v/>
      </c>
      <c r="AL32" s="163" t="str">
        <f>IFERROR(INDEX('Climate zones'!$A$2:$A$4292,MATCH(AL$4&amp;" "&amp;$N32,'Climate zones'!$I$2:$I$4292,0)),"")</f>
        <v/>
      </c>
      <c r="AM32" s="163" t="str">
        <f>IFERROR(INDEX('Climate zones'!$A$2:$A$4292,MATCH(AM$4&amp;" "&amp;$N32,'Climate zones'!$I$2:$I$4292,0)),"")</f>
        <v>Point Howard</v>
      </c>
      <c r="AN32" s="163" t="str">
        <f>IFERROR(INDEX('Climate zones'!$A$2:$A$4292,MATCH(AN$4&amp;" "&amp;$N32,'Climate zones'!$I$2:$I$4292,0)),"")</f>
        <v/>
      </c>
      <c r="AO32" s="163" t="str">
        <f>IFERROR(INDEX('Climate zones'!$A$2:$A$4292,MATCH(AO$4&amp;" "&amp;$N32,'Climate zones'!$I$2:$I$4292,0)),"")</f>
        <v>Kimbolton</v>
      </c>
      <c r="AP32" s="163" t="str">
        <f>IFERROR(INDEX('Climate zones'!$A$2:$A$4292,MATCH(AP$4&amp;" "&amp;$N32,'Climate zones'!$I$2:$I$4292,0)),"")</f>
        <v>Middlemore</v>
      </c>
      <c r="AQ32" s="163" t="str">
        <f>IFERROR(INDEX('Climate zones'!$A$2:$A$4292,MATCH(AQ$4&amp;" "&amp;$N32,'Climate zones'!$I$2:$I$4292,0)),"")</f>
        <v>Lake Grassmere</v>
      </c>
      <c r="AR32" s="163" t="str">
        <f>IFERROR(INDEX('Climate zones'!$A$2:$A$4292,MATCH(AR$4&amp;" "&amp;$N32,'Climate zones'!$I$2:$I$4292,0)),"")</f>
        <v>Te Ore Ore</v>
      </c>
      <c r="AS32" s="163" t="str">
        <f>IFERROR(INDEX('Climate zones'!$A$2:$A$4292,MATCH(AS$4&amp;" "&amp;$N32,'Climate zones'!$I$2:$I$4292,0)),"")</f>
        <v>Tahuroa</v>
      </c>
      <c r="AT32" s="163" t="str">
        <f>IFERROR(INDEX('Climate zones'!$A$2:$A$4292,MATCH(AT$4&amp;" "&amp;$N32,'Climate zones'!$I$2:$I$4292,0)),"")</f>
        <v/>
      </c>
      <c r="AU32" s="163" t="str">
        <f>IFERROR(INDEX('Climate zones'!$A$2:$A$4292,MATCH(AU$4&amp;" "&amp;$N32,'Climate zones'!$I$2:$I$4292,0)),"")</f>
        <v/>
      </c>
      <c r="AV32" s="163" t="str">
        <f>IFERROR(INDEX('Climate zones'!$A$2:$A$4292,MATCH(AV$4&amp;" "&amp;$N32,'Climate zones'!$I$2:$I$4292,0)),"")</f>
        <v>Mimi</v>
      </c>
      <c r="AW32" s="163" t="str">
        <f>IFERROR(INDEX('Climate zones'!$A$2:$A$4292,MATCH(AW$4&amp;" "&amp;$N32,'Climate zones'!$I$2:$I$4292,0)),"")</f>
        <v>Paremoremo</v>
      </c>
      <c r="AX32" s="163" t="str">
        <f>IFERROR(INDEX('Climate zones'!$A$2:$A$4292,MATCH(AX$4&amp;" "&amp;$N32,'Climate zones'!$I$2:$I$4292,0)),"")</f>
        <v>Takaputahi</v>
      </c>
      <c r="AY32" s="163" t="str">
        <f>IFERROR(INDEX('Climate zones'!$A$2:$A$4292,MATCH(AY$4&amp;" "&amp;$N32,'Climate zones'!$I$2:$I$4292,0)),"")</f>
        <v>Puketotara</v>
      </c>
      <c r="AZ32" s="163" t="str">
        <f>IFERROR(INDEX('Climate zones'!$A$2:$A$4292,MATCH(AZ$4&amp;" "&amp;$N32,'Climate zones'!$I$2:$I$4292,0)),"")</f>
        <v/>
      </c>
      <c r="BA32" s="163" t="str">
        <f>IFERROR(INDEX('Climate zones'!$A$2:$A$4292,MATCH(BA$4&amp;" "&amp;$N32,'Climate zones'!$I$2:$I$4292,0)),"")</f>
        <v/>
      </c>
      <c r="BB32" s="163" t="str">
        <f>IFERROR(INDEX('Climate zones'!$A$2:$A$4292,MATCH(BB$4&amp;" "&amp;$N32,'Climate zones'!$I$2:$I$4292,0)),"")</f>
        <v/>
      </c>
      <c r="BC32" s="163" t="str">
        <f>IFERROR(INDEX('Climate zones'!$A$2:$A$4292,MATCH(BC$4&amp;" "&amp;$N32,'Climate zones'!$I$2:$I$4292,0)),"")</f>
        <v>Queenstown</v>
      </c>
      <c r="BD32" s="163" t="str">
        <f>IFERROR(INDEX('Climate zones'!$A$2:$A$4292,MATCH(BD$4&amp;" "&amp;$N32,'Climate zones'!$I$2:$I$4292,0)),"")</f>
        <v>Ohotu</v>
      </c>
      <c r="BE32" s="163" t="str">
        <f>IFERROR(INDEX('Climate zones'!$A$2:$A$4292,MATCH(BE$4&amp;" "&amp;$N32,'Climate zones'!$I$2:$I$4292,0)),"")</f>
        <v>Mahurangi West</v>
      </c>
      <c r="BF32" s="163" t="str">
        <f>IFERROR(INDEX('Climate zones'!$A$2:$A$4292,MATCH(BF$4&amp;" "&amp;$N32,'Climate zones'!$I$2:$I$4292,0)),"")</f>
        <v>Mataikotere Marae</v>
      </c>
      <c r="BG32" s="163" t="str">
        <f>IFERROR(INDEX('Climate zones'!$A$2:$A$4292,MATCH(BG$4&amp;" "&amp;$N32,'Climate zones'!$I$2:$I$4292,0)),"")</f>
        <v>Ngakonui</v>
      </c>
      <c r="BH32" s="163" t="str">
        <f>IFERROR(INDEX('Climate zones'!$A$2:$A$4292,MATCH(BH$4&amp;" "&amp;$N32,'Climate zones'!$I$2:$I$4292,0)),"")</f>
        <v>Homebush</v>
      </c>
      <c r="BI32" s="163" t="str">
        <f>IFERROR(INDEX('Climate zones'!$A$2:$A$4292,MATCH(BI$4&amp;" "&amp;$N32,'Climate zones'!$I$2:$I$4292,0)),"")</f>
        <v>Matemateaonga</v>
      </c>
      <c r="BJ32" s="163" t="str">
        <f>IFERROR(INDEX('Climate zones'!$A$2:$A$4292,MATCH(BJ$4&amp;" "&amp;$N32,'Climate zones'!$I$2:$I$4292,0)),"")</f>
        <v/>
      </c>
      <c r="BK32" s="163" t="str">
        <f>IFERROR(INDEX('Climate zones'!$A$2:$A$4292,MATCH(BK$4&amp;" "&amp;$N32,'Climate zones'!$I$2:$I$4292,0)),"")</f>
        <v>Tuturumuri</v>
      </c>
      <c r="BL32" s="163" t="str">
        <f>IFERROR(INDEX('Climate zones'!$A$2:$A$4292,MATCH(BL$4&amp;" "&amp;$N32,'Climate zones'!$I$2:$I$4292,0)),"")</f>
        <v>Dunearn</v>
      </c>
      <c r="BM32" s="163" t="str">
        <f>IFERROR(INDEX('Climate zones'!$A$2:$A$4292,MATCH(BM$4&amp;" "&amp;$N32,'Climate zones'!$I$2:$I$4292,0)),"")</f>
        <v>Tangarakau</v>
      </c>
      <c r="BN32" s="163" t="str">
        <f>IFERROR(INDEX('Climate zones'!$A$2:$A$4292,MATCH(BN$4&amp;" "&amp;$N32,'Climate zones'!$I$2:$I$4292,0)),"")</f>
        <v>Kopua</v>
      </c>
      <c r="BO32" s="163" t="str">
        <f>IFERROR(INDEX('Climate zones'!$A$2:$A$4292,MATCH(BO$4&amp;" "&amp;$N32,'Climate zones'!$I$2:$I$4292,0)),"")</f>
        <v>Hope</v>
      </c>
      <c r="BP32" s="163" t="str">
        <f>IFERROR(INDEX('Climate zones'!$A$2:$A$4292,MATCH(BP$4&amp;" "&amp;$N32,'Climate zones'!$I$2:$I$4292,0)),"")</f>
        <v>Papakai</v>
      </c>
      <c r="BQ32" s="163" t="str">
        <f>IFERROR(INDEX('Climate zones'!$A$2:$A$4292,MATCH(BQ$4&amp;" "&amp;$N32,'Climate zones'!$I$2:$I$4292,0)),"")</f>
        <v/>
      </c>
      <c r="BR32" s="163" t="str">
        <f>IFERROR(INDEX('Climate zones'!$A$2:$A$4292,MATCH(BR$4&amp;" "&amp;$N32,'Climate zones'!$I$2:$I$4292,0)),"")</f>
        <v>Opito</v>
      </c>
      <c r="BS32" s="163" t="str">
        <f>IFERROR(INDEX('Climate zones'!$A$2:$A$4292,MATCH(BS$4&amp;" "&amp;$N32,'Climate zones'!$I$2:$I$4292,0)),"")</f>
        <v>Kakahu</v>
      </c>
      <c r="BT32" s="163" t="str">
        <f>IFERROR(INDEX('Climate zones'!$A$2:$A$4292,MATCH(BT$4&amp;" "&amp;$N32,'Climate zones'!$I$2:$I$4292,0)),"")</f>
        <v/>
      </c>
      <c r="BU32" s="163" t="str">
        <f>IFERROR(INDEX('Climate zones'!$A$2:$A$4292,MATCH(BU$4&amp;" "&amp;$N32,'Climate zones'!$I$2:$I$4292,0)),"")</f>
        <v>Matahuru</v>
      </c>
      <c r="BV32" s="163" t="str">
        <f>IFERROR(INDEX('Climate zones'!$A$2:$A$4292,MATCH(BV$4&amp;" "&amp;$N32,'Climate zones'!$I$2:$I$4292,0)),"")</f>
        <v>Rangiora</v>
      </c>
      <c r="BW32" s="163" t="str">
        <f>IFERROR(INDEX('Climate zones'!$A$2:$A$4292,MATCH(BW$4&amp;" "&amp;$N32,'Climate zones'!$I$2:$I$4292,0)),"")</f>
        <v>Otaio</v>
      </c>
      <c r="BX32" s="163" t="str">
        <f>IFERROR(INDEX('Climate zones'!$A$2:$A$4292,MATCH(BX$4&amp;" "&amp;$N32,'Climate zones'!$I$2:$I$4292,0)),"")</f>
        <v>Paterangi</v>
      </c>
      <c r="BY32" s="163" t="str">
        <f>IFERROR(INDEX('Climate zones'!$A$2:$A$4292,MATCH(BY$4&amp;" "&amp;$N32,'Climate zones'!$I$2:$I$4292,0)),"")</f>
        <v>Tuhara</v>
      </c>
      <c r="BZ32" s="163" t="str">
        <f>IFERROR(INDEX('Climate zones'!$A$2:$A$4292,MATCH(BZ$4&amp;" "&amp;$N32,'Climate zones'!$I$2:$I$4292,0)),"")</f>
        <v>Te Atatu South</v>
      </c>
      <c r="CA32" s="163" t="str">
        <f>IFERROR(INDEX('Climate zones'!$A$2:$A$4292,MATCH(CA$4&amp;" "&amp;$N32,'Climate zones'!$I$2:$I$4292,0)),"")</f>
        <v>Hilderthorpe</v>
      </c>
      <c r="CB32" s="163" t="str">
        <f>IFERROR(INDEX('Climate zones'!$A$2:$A$4292,MATCH(CB$4&amp;" "&amp;$N32,'Climate zones'!$I$2:$I$4292,0)),"")</f>
        <v>Mokauiti</v>
      </c>
      <c r="CC32" s="163" t="str">
        <f>IFERROR(INDEX('Climate zones'!$A$2:$A$4292,MATCH(CC$4&amp;" "&amp;$N32,'Climate zones'!$I$2:$I$4292,0)),"")</f>
        <v>Pungarehu</v>
      </c>
      <c r="CD32" s="163" t="str">
        <f>IFERROR(INDEX('Climate zones'!$A$2:$A$4292,MATCH(CD$4&amp;" "&amp;$N32,'Climate zones'!$I$2:$I$4292,0)),"")</f>
        <v>Makara Beach</v>
      </c>
      <c r="CE32" s="163" t="str">
        <f>IFERROR(INDEX('Climate zones'!$A$2:$A$4292,MATCH(CE$4&amp;" "&amp;$N32,'Climate zones'!$I$2:$I$4292,0)),"")</f>
        <v>Otamarakau</v>
      </c>
      <c r="CF32" s="163" t="str">
        <f>IFERROR(INDEX('Climate zones'!$A$2:$A$4292,MATCH(CF$4&amp;" "&amp;$N32,'Climate zones'!$I$2:$I$4292,0)),"")</f>
        <v>Kakapotahi</v>
      </c>
      <c r="CG32" s="163" t="str">
        <f>IFERROR(INDEX('Climate zones'!$A$2:$A$4292,MATCH(CG$4&amp;" "&amp;$N32,'Climate zones'!$I$2:$I$4292,0)),"")</f>
        <v>Opouriao</v>
      </c>
      <c r="CH32" s="163" t="str">
        <f>IFERROR(INDEX('Climate zones'!$A$2:$A$4292,MATCH(CH$4&amp;" "&amp;$N32,'Climate zones'!$I$2:$I$4292,0)),"")</f>
        <v>Matarau</v>
      </c>
    </row>
    <row r="33" spans="1:86">
      <c r="A33" s="156" t="s">
        <v>198</v>
      </c>
      <c r="B33" s="156" t="s">
        <v>92</v>
      </c>
      <c r="C33" s="156" t="s">
        <v>93</v>
      </c>
      <c r="D33" s="156" t="s">
        <v>94</v>
      </c>
      <c r="E33" s="157">
        <v>-43.61</v>
      </c>
      <c r="F33" s="157">
        <v>171.04</v>
      </c>
      <c r="G33" s="156" t="str">
        <f t="shared" si="0"/>
        <v>Ashburton District CC</v>
      </c>
      <c r="H33" s="156">
        <f t="shared" si="1"/>
        <v>32</v>
      </c>
      <c r="I33" s="156" t="str">
        <f t="shared" si="2"/>
        <v>Ashburton District 32</v>
      </c>
      <c r="K33" s="156" t="s">
        <v>129</v>
      </c>
      <c r="N33" s="164">
        <f t="shared" si="3"/>
        <v>29</v>
      </c>
      <c r="O33" s="165" t="str">
        <f>IFERROR(INDEX('Climate zones'!$A$2:$A$4292,MATCH(O$4&amp;" "&amp;$N33,'Climate zones'!$I$2:$I$4292,0)),"")</f>
        <v>Huntingdon</v>
      </c>
      <c r="P33" s="165" t="str">
        <f>IFERROR(INDEX('Climate zones'!$A$2:$A$4292,MATCH(P$4&amp;" "&amp;$N33,'Climate zones'!$I$2:$I$4292,0)),"")</f>
        <v>Meadowbank</v>
      </c>
      <c r="Q33" s="165" t="str">
        <f>IFERROR(INDEX('Climate zones'!$A$2:$A$4292,MATCH(Q$4&amp;" "&amp;$N33,'Climate zones'!$I$2:$I$4292,0)),"")</f>
        <v>Maimai</v>
      </c>
      <c r="R33" s="165" t="str">
        <f>IFERROR(INDEX('Climate zones'!$A$2:$A$4292,MATCH(R$4&amp;" "&amp;$N33,'Climate zones'!$I$2:$I$4292,0)),"")</f>
        <v/>
      </c>
      <c r="S33" s="165" t="str">
        <f>IFERROR(INDEX('Climate zones'!$A$2:$A$4292,MATCH(S$4&amp;" "&amp;$N33,'Climate zones'!$I$2:$I$4292,0)),"")</f>
        <v>Wakarara</v>
      </c>
      <c r="T33" s="165" t="str">
        <f>IFERROR(INDEX('Climate zones'!$A$2:$A$4292,MATCH(T$4&amp;" "&amp;$N33,'Climate zones'!$I$2:$I$4292,0)),"")</f>
        <v>Kawarau Gorge</v>
      </c>
      <c r="U33" s="165" t="str">
        <f>IFERROR(INDEX('Climate zones'!$A$2:$A$4292,MATCH(U$4&amp;" "&amp;$N33,'Climate zones'!$I$2:$I$4292,0)),"")</f>
        <v>Cooptown</v>
      </c>
      <c r="V33" s="165" t="str">
        <f>IFERROR(INDEX('Climate zones'!$A$2:$A$4292,MATCH(V$4&amp;" "&amp;$N33,'Climate zones'!$I$2:$I$4292,0)),"")</f>
        <v>Finegand</v>
      </c>
      <c r="W33" s="165" t="str">
        <f>IFERROR(INDEX('Climate zones'!$A$2:$A$4292,MATCH(W$4&amp;" "&amp;$N33,'Climate zones'!$I$2:$I$4292,0)),"")</f>
        <v>Evansdale</v>
      </c>
      <c r="X33" s="165" t="str">
        <f>IFERROR(INDEX('Climate zones'!$A$2:$A$4292,MATCH(X$4&amp;" "&amp;$N33,'Climate zones'!$I$2:$I$4292,0)),"")</f>
        <v>Kahoe</v>
      </c>
      <c r="Y33" s="165" t="str">
        <f>IFERROR(INDEX('Climate zones'!$A$2:$A$4292,MATCH(Y$4&amp;" "&amp;$N33,'Climate zones'!$I$2:$I$4292,0)),"")</f>
        <v>Matakawau</v>
      </c>
      <c r="Z33" s="165" t="str">
        <f>IFERROR(INDEX('Climate zones'!$A$2:$A$4292,MATCH(Z$4&amp;" "&amp;$N33,'Climate zones'!$I$2:$I$4292,0)),"")</f>
        <v>Manutuke</v>
      </c>
      <c r="AA33" s="165" t="str">
        <f>IFERROR(INDEX('Climate zones'!$A$2:$A$4292,MATCH(AA$4&amp;" "&amp;$N33,'Climate zones'!$I$2:$I$4292,0)),"")</f>
        <v>Waikaka Valley</v>
      </c>
      <c r="AB33" s="165" t="str">
        <f>IFERROR(INDEX('Climate zones'!$A$2:$A$4292,MATCH(AB$4&amp;" "&amp;$N33,'Climate zones'!$I$2:$I$4292,0)),"")</f>
        <v>Marsden</v>
      </c>
      <c r="AC33" s="165" t="str">
        <f>IFERROR(INDEX('Climate zones'!$A$2:$A$4292,MATCH(AC$4&amp;" "&amp;$N33,'Climate zones'!$I$2:$I$4292,0)),"")</f>
        <v/>
      </c>
      <c r="AD33" s="165" t="str">
        <f>IFERROR(INDEX('Climate zones'!$A$2:$A$4292,MATCH(AD$4&amp;" "&amp;$N33,'Climate zones'!$I$2:$I$4292,0)),"")</f>
        <v>Otamauri</v>
      </c>
      <c r="AE33" s="165" t="str">
        <f>IFERROR(INDEX('Climate zones'!$A$2:$A$4292,MATCH(AE$4&amp;" "&amp;$N33,'Climate zones'!$I$2:$I$4292,0)),"")</f>
        <v>Waimata</v>
      </c>
      <c r="AF33" s="165" t="str">
        <f>IFERROR(INDEX('Climate zones'!$A$2:$A$4292,MATCH(AF$4&amp;" "&amp;$N33,'Climate zones'!$I$2:$I$4292,0)),"")</f>
        <v/>
      </c>
      <c r="AG33" s="165" t="str">
        <f>IFERROR(INDEX('Climate zones'!$A$2:$A$4292,MATCH(AG$4&amp;" "&amp;$N33,'Climate zones'!$I$2:$I$4292,0)),"")</f>
        <v>Leithfield Beach</v>
      </c>
      <c r="AH33" s="165" t="str">
        <f>IFERROR(INDEX('Climate zones'!$A$2:$A$4292,MATCH(AH$4&amp;" "&amp;$N33,'Climate zones'!$I$2:$I$4292,0)),"")</f>
        <v>Richmond</v>
      </c>
      <c r="AI33" s="165" t="str">
        <f>IFERROR(INDEX('Climate zones'!$A$2:$A$4292,MATCH(AI$4&amp;" "&amp;$N33,'Climate zones'!$I$2:$I$4292,0)),"")</f>
        <v/>
      </c>
      <c r="AJ33" s="165" t="str">
        <f>IFERROR(INDEX('Climate zones'!$A$2:$A$4292,MATCH(AJ$4&amp;" "&amp;$N33,'Climate zones'!$I$2:$I$4292,0)),"")</f>
        <v>Mamaranui</v>
      </c>
      <c r="AK33" s="165" t="str">
        <f>IFERROR(INDEX('Climate zones'!$A$2:$A$4292,MATCH(AK$4&amp;" "&amp;$N33,'Climate zones'!$I$2:$I$4292,0)),"")</f>
        <v/>
      </c>
      <c r="AL33" s="165" t="str">
        <f>IFERROR(INDEX('Climate zones'!$A$2:$A$4292,MATCH(AL$4&amp;" "&amp;$N33,'Climate zones'!$I$2:$I$4292,0)),"")</f>
        <v/>
      </c>
      <c r="AM33" s="165" t="str">
        <f>IFERROR(INDEX('Climate zones'!$A$2:$A$4292,MATCH(AM$4&amp;" "&amp;$N33,'Climate zones'!$I$2:$I$4292,0)),"")</f>
        <v>Pomare</v>
      </c>
      <c r="AN33" s="165" t="str">
        <f>IFERROR(INDEX('Climate zones'!$A$2:$A$4292,MATCH(AN$4&amp;" "&amp;$N33,'Climate zones'!$I$2:$I$4292,0)),"")</f>
        <v/>
      </c>
      <c r="AO33" s="165" t="str">
        <f>IFERROR(INDEX('Climate zones'!$A$2:$A$4292,MATCH(AO$4&amp;" "&amp;$N33,'Climate zones'!$I$2:$I$4292,0)),"")</f>
        <v>Kiwitea</v>
      </c>
      <c r="AP33" s="165" t="str">
        <f>IFERROR(INDEX('Climate zones'!$A$2:$A$4292,MATCH(AP$4&amp;" "&amp;$N33,'Climate zones'!$I$2:$I$4292,0)),"")</f>
        <v>Ness Valley</v>
      </c>
      <c r="AQ33" s="165" t="str">
        <f>IFERROR(INDEX('Climate zones'!$A$2:$A$4292,MATCH(AQ$4&amp;" "&amp;$N33,'Climate zones'!$I$2:$I$4292,0)),"")</f>
        <v>Linkwater</v>
      </c>
      <c r="AR33" s="165" t="str">
        <f>IFERROR(INDEX('Climate zones'!$A$2:$A$4292,MATCH(AR$4&amp;" "&amp;$N33,'Climate zones'!$I$2:$I$4292,0)),"")</f>
        <v>Tinui</v>
      </c>
      <c r="AS33" s="165" t="str">
        <f>IFERROR(INDEX('Climate zones'!$A$2:$A$4292,MATCH(AS$4&amp;" "&amp;$N33,'Climate zones'!$I$2:$I$4292,0)),"")</f>
        <v>Taihoa</v>
      </c>
      <c r="AT33" s="165" t="str">
        <f>IFERROR(INDEX('Climate zones'!$A$2:$A$4292,MATCH(AT$4&amp;" "&amp;$N33,'Climate zones'!$I$2:$I$4292,0)),"")</f>
        <v/>
      </c>
      <c r="AU33" s="165" t="str">
        <f>IFERROR(INDEX('Climate zones'!$A$2:$A$4292,MATCH(AU$4&amp;" "&amp;$N33,'Climate zones'!$I$2:$I$4292,0)),"")</f>
        <v/>
      </c>
      <c r="AV33" s="165" t="str">
        <f>IFERROR(INDEX('Climate zones'!$A$2:$A$4292,MATCH(AV$4&amp;" "&amp;$N33,'Climate zones'!$I$2:$I$4292,0)),"")</f>
        <v>Motunui</v>
      </c>
      <c r="AW33" s="165" t="str">
        <f>IFERROR(INDEX('Climate zones'!$A$2:$A$4292,MATCH(AW$4&amp;" "&amp;$N33,'Climate zones'!$I$2:$I$4292,0)),"")</f>
        <v>Pinehill</v>
      </c>
      <c r="AX33" s="165" t="str">
        <f>IFERROR(INDEX('Climate zones'!$A$2:$A$4292,MATCH(AX$4&amp;" "&amp;$N33,'Climate zones'!$I$2:$I$4292,0)),"")</f>
        <v>Te Kaha</v>
      </c>
      <c r="AY33" s="165" t="str">
        <f>IFERROR(INDEX('Climate zones'!$A$2:$A$4292,MATCH(AY$4&amp;" "&amp;$N33,'Climate zones'!$I$2:$I$4292,0)),"")</f>
        <v>Rakaunui</v>
      </c>
      <c r="AZ33" s="165" t="str">
        <f>IFERROR(INDEX('Climate zones'!$A$2:$A$4292,MATCH(AZ$4&amp;" "&amp;$N33,'Climate zones'!$I$2:$I$4292,0)),"")</f>
        <v/>
      </c>
      <c r="BA33" s="165" t="str">
        <f>IFERROR(INDEX('Climate zones'!$A$2:$A$4292,MATCH(BA$4&amp;" "&amp;$N33,'Climate zones'!$I$2:$I$4292,0)),"")</f>
        <v/>
      </c>
      <c r="BB33" s="165" t="str">
        <f>IFERROR(INDEX('Climate zones'!$A$2:$A$4292,MATCH(BB$4&amp;" "&amp;$N33,'Climate zones'!$I$2:$I$4292,0)),"")</f>
        <v/>
      </c>
      <c r="BC33" s="165" t="str">
        <f>IFERROR(INDEX('Climate zones'!$A$2:$A$4292,MATCH(BC$4&amp;" "&amp;$N33,'Climate zones'!$I$2:$I$4292,0)),"")</f>
        <v>Rees Valley</v>
      </c>
      <c r="BD33" s="165" t="str">
        <f>IFERROR(INDEX('Climate zones'!$A$2:$A$4292,MATCH(BD$4&amp;" "&amp;$N33,'Climate zones'!$I$2:$I$4292,0)),"")</f>
        <v>Omatane</v>
      </c>
      <c r="BE33" s="165" t="str">
        <f>IFERROR(INDEX('Climate zones'!$A$2:$A$4292,MATCH(BE$4&amp;" "&amp;$N33,'Climate zones'!$I$2:$I$4292,0)),"")</f>
        <v>Mairetahi</v>
      </c>
      <c r="BF33" s="165" t="str">
        <f>IFERROR(INDEX('Climate zones'!$A$2:$A$4292,MATCH(BF$4&amp;" "&amp;$N33,'Climate zones'!$I$2:$I$4292,0)),"")</f>
        <v>Matipo Heights</v>
      </c>
      <c r="BG33" s="165" t="str">
        <f>IFERROR(INDEX('Climate zones'!$A$2:$A$4292,MATCH(BG$4&amp;" "&amp;$N33,'Climate zones'!$I$2:$I$4292,0)),"")</f>
        <v>Ngapuke</v>
      </c>
      <c r="BH33" s="165" t="str">
        <f>IFERROR(INDEX('Climate zones'!$A$2:$A$4292,MATCH(BH$4&amp;" "&amp;$N33,'Climate zones'!$I$2:$I$4292,0)),"")</f>
        <v>Hororata</v>
      </c>
      <c r="BI33" s="165" t="str">
        <f>IFERROR(INDEX('Climate zones'!$A$2:$A$4292,MATCH(BI$4&amp;" "&amp;$N33,'Climate zones'!$I$2:$I$4292,0)),"")</f>
        <v>Meremere</v>
      </c>
      <c r="BJ33" s="165" t="str">
        <f>IFERROR(INDEX('Climate zones'!$A$2:$A$4292,MATCH(BJ$4&amp;" "&amp;$N33,'Climate zones'!$I$2:$I$4292,0)),"")</f>
        <v/>
      </c>
      <c r="BK33" s="165" t="str">
        <f>IFERROR(INDEX('Climate zones'!$A$2:$A$4292,MATCH(BK$4&amp;" "&amp;$N33,'Climate zones'!$I$2:$I$4292,0)),"")</f>
        <v>Whangaimoana</v>
      </c>
      <c r="BL33" s="165" t="str">
        <f>IFERROR(INDEX('Climate zones'!$A$2:$A$4292,MATCH(BL$4&amp;" "&amp;$N33,'Climate zones'!$I$2:$I$4292,0)),"")</f>
        <v>Eastern Bush</v>
      </c>
      <c r="BM33" s="165" t="str">
        <f>IFERROR(INDEX('Climate zones'!$A$2:$A$4292,MATCH(BM$4&amp;" "&amp;$N33,'Climate zones'!$I$2:$I$4292,0)),"")</f>
        <v>Te Popo</v>
      </c>
      <c r="BN33" s="165" t="str">
        <f>IFERROR(INDEX('Climate zones'!$A$2:$A$4292,MATCH(BN$4&amp;" "&amp;$N33,'Climate zones'!$I$2:$I$4292,0)),"")</f>
        <v>Korora</v>
      </c>
      <c r="BO33" s="165" t="str">
        <f>IFERROR(INDEX('Climate zones'!$A$2:$A$4292,MATCH(BO$4&amp;" "&amp;$N33,'Climate zones'!$I$2:$I$4292,0)),"")</f>
        <v>Howard</v>
      </c>
      <c r="BP33" s="165" t="str">
        <f>IFERROR(INDEX('Climate zones'!$A$2:$A$4292,MATCH(BP$4&amp;" "&amp;$N33,'Climate zones'!$I$2:$I$4292,0)),"")</f>
        <v>Pohokura</v>
      </c>
      <c r="BQ33" s="165" t="str">
        <f>IFERROR(INDEX('Climate zones'!$A$2:$A$4292,MATCH(BQ$4&amp;" "&amp;$N33,'Climate zones'!$I$2:$I$4292,0)),"")</f>
        <v/>
      </c>
      <c r="BR33" s="165" t="str">
        <f>IFERROR(INDEX('Climate zones'!$A$2:$A$4292,MATCH(BR$4&amp;" "&amp;$N33,'Climate zones'!$I$2:$I$4292,0)),"")</f>
        <v>Opoutere</v>
      </c>
      <c r="BS33" s="165" t="str">
        <f>IFERROR(INDEX('Climate zones'!$A$2:$A$4292,MATCH(BS$4&amp;" "&amp;$N33,'Climate zones'!$I$2:$I$4292,0)),"")</f>
        <v>Kakahu Bush</v>
      </c>
      <c r="BT33" s="165" t="str">
        <f>IFERROR(INDEX('Climate zones'!$A$2:$A$4292,MATCH(BT$4&amp;" "&amp;$N33,'Climate zones'!$I$2:$I$4292,0)),"")</f>
        <v/>
      </c>
      <c r="BU33" s="165" t="str">
        <f>IFERROR(INDEX('Climate zones'!$A$2:$A$4292,MATCH(BU$4&amp;" "&amp;$N33,'Climate zones'!$I$2:$I$4292,0)),"")</f>
        <v>Matangi</v>
      </c>
      <c r="BV33" s="165" t="str">
        <f>IFERROR(INDEX('Climate zones'!$A$2:$A$4292,MATCH(BV$4&amp;" "&amp;$N33,'Climate zones'!$I$2:$I$4292,0)),"")</f>
        <v>Rockford</v>
      </c>
      <c r="BW33" s="165" t="str">
        <f>IFERROR(INDEX('Climate zones'!$A$2:$A$4292,MATCH(BW$4&amp;" "&amp;$N33,'Climate zones'!$I$2:$I$4292,0)),"")</f>
        <v>Otaio Gorge</v>
      </c>
      <c r="BX33" s="165" t="str">
        <f>IFERROR(INDEX('Climate zones'!$A$2:$A$4292,MATCH(BX$4&amp;" "&amp;$N33,'Climate zones'!$I$2:$I$4292,0)),"")</f>
        <v>Pirongia</v>
      </c>
      <c r="BY33" s="165" t="str">
        <f>IFERROR(INDEX('Climate zones'!$A$2:$A$4292,MATCH(BY$4&amp;" "&amp;$N33,'Climate zones'!$I$2:$I$4292,0)),"")</f>
        <v>Tukemokihi</v>
      </c>
      <c r="BZ33" s="165" t="str">
        <f>IFERROR(INDEX('Climate zones'!$A$2:$A$4292,MATCH(BZ$4&amp;" "&amp;$N33,'Climate zones'!$I$2:$I$4292,0)),"")</f>
        <v>Titirangi</v>
      </c>
      <c r="CA33" s="165" t="str">
        <f>IFERROR(INDEX('Climate zones'!$A$2:$A$4292,MATCH(CA$4&amp;" "&amp;$N33,'Climate zones'!$I$2:$I$4292,0)),"")</f>
        <v>Hillgrove</v>
      </c>
      <c r="CB33" s="165" t="str">
        <f>IFERROR(INDEX('Climate zones'!$A$2:$A$4292,MATCH(CB$4&amp;" "&amp;$N33,'Climate zones'!$I$2:$I$4292,0)),"")</f>
        <v>Ngapaenga</v>
      </c>
      <c r="CC33" s="165" t="str">
        <f>IFERROR(INDEX('Climate zones'!$A$2:$A$4292,MATCH(CC$4&amp;" "&amp;$N33,'Climate zones'!$I$2:$I$4292,0)),"")</f>
        <v>Putiki</v>
      </c>
      <c r="CD33" s="165" t="str">
        <f>IFERROR(INDEX('Climate zones'!$A$2:$A$4292,MATCH(CD$4&amp;" "&amp;$N33,'Climate zones'!$I$2:$I$4292,0)),"")</f>
        <v>Maupuia</v>
      </c>
      <c r="CE33" s="165" t="str">
        <f>IFERROR(INDEX('Climate zones'!$A$2:$A$4292,MATCH(CE$4&amp;" "&amp;$N33,'Climate zones'!$I$2:$I$4292,0)),"")</f>
        <v>Paengaroa</v>
      </c>
      <c r="CF33" s="165" t="str">
        <f>IFERROR(INDEX('Climate zones'!$A$2:$A$4292,MATCH(CF$4&amp;" "&amp;$N33,'Climate zones'!$I$2:$I$4292,0)),"")</f>
        <v>Kaniere</v>
      </c>
      <c r="CG33" s="165" t="str">
        <f>IFERROR(INDEX('Climate zones'!$A$2:$A$4292,MATCH(CG$4&amp;" "&amp;$N33,'Climate zones'!$I$2:$I$4292,0)),"")</f>
        <v>Otakiri</v>
      </c>
      <c r="CH33" s="165" t="str">
        <f>IFERROR(INDEX('Climate zones'!$A$2:$A$4292,MATCH(CH$4&amp;" "&amp;$N33,'Climate zones'!$I$2:$I$4292,0)),"")</f>
        <v>Maungakaramea</v>
      </c>
    </row>
    <row r="34" spans="1:86">
      <c r="A34" s="156" t="s">
        <v>199</v>
      </c>
      <c r="B34" s="156" t="s">
        <v>92</v>
      </c>
      <c r="C34" s="156" t="s">
        <v>93</v>
      </c>
      <c r="D34" s="156" t="s">
        <v>94</v>
      </c>
      <c r="E34" s="157">
        <v>-43.73</v>
      </c>
      <c r="F34" s="157">
        <v>171.78</v>
      </c>
      <c r="G34" s="156" t="str">
        <f t="shared" si="0"/>
        <v>Ashburton District CC</v>
      </c>
      <c r="H34" s="156">
        <f t="shared" si="1"/>
        <v>33</v>
      </c>
      <c r="I34" s="156" t="str">
        <f t="shared" si="2"/>
        <v>Ashburton District 33</v>
      </c>
      <c r="K34" s="156" t="s">
        <v>130</v>
      </c>
      <c r="N34" s="162">
        <f t="shared" si="3"/>
        <v>30</v>
      </c>
      <c r="O34" s="163" t="str">
        <f>IFERROR(INDEX('Climate zones'!$A$2:$A$4292,MATCH(O$4&amp;" "&amp;$N34,'Climate zones'!$I$2:$I$4292,0)),"")</f>
        <v>Kyle</v>
      </c>
      <c r="P34" s="163" t="str">
        <f>IFERROR(INDEX('Climate zones'!$A$2:$A$4292,MATCH(P$4&amp;" "&amp;$N34,'Climate zones'!$I$2:$I$4292,0)),"")</f>
        <v>Mechanics Bay</v>
      </c>
      <c r="Q34" s="163" t="str">
        <f>IFERROR(INDEX('Climate zones'!$A$2:$A$4292,MATCH(Q$4&amp;" "&amp;$N34,'Climate zones'!$I$2:$I$4292,0)),"")</f>
        <v>Market Cross</v>
      </c>
      <c r="R34" s="163" t="str">
        <f>IFERROR(INDEX('Climate zones'!$A$2:$A$4292,MATCH(R$4&amp;" "&amp;$N34,'Climate zones'!$I$2:$I$4292,0)),"")</f>
        <v/>
      </c>
      <c r="S34" s="163" t="str">
        <f>IFERROR(INDEX('Climate zones'!$A$2:$A$4292,MATCH(S$4&amp;" "&amp;$N34,'Climate zones'!$I$2:$I$4292,0)),"")</f>
        <v>Wallingford</v>
      </c>
      <c r="T34" s="163" t="str">
        <f>IFERROR(INDEX('Climate zones'!$A$2:$A$4292,MATCH(T$4&amp;" "&amp;$N34,'Climate zones'!$I$2:$I$4292,0)),"")</f>
        <v>Kokonga</v>
      </c>
      <c r="U34" s="163" t="str">
        <f>IFERROR(INDEX('Climate zones'!$A$2:$A$4292,MATCH(U$4&amp;" "&amp;$N34,'Climate zones'!$I$2:$I$4292,0)),"")</f>
        <v>Cracroft</v>
      </c>
      <c r="V34" s="163" t="str">
        <f>IFERROR(INDEX('Climate zones'!$A$2:$A$4292,MATCH(V$4&amp;" "&amp;$N34,'Climate zones'!$I$2:$I$4292,0)),"")</f>
        <v>Forsyth</v>
      </c>
      <c r="W34" s="163" t="str">
        <f>IFERROR(INDEX('Climate zones'!$A$2:$A$4292,MATCH(W$4&amp;" "&amp;$N34,'Climate zones'!$I$2:$I$4292,0)),"")</f>
        <v>Fairfield</v>
      </c>
      <c r="X34" s="163" t="str">
        <f>IFERROR(INDEX('Climate zones'!$A$2:$A$4292,MATCH(X$4&amp;" "&amp;$N34,'Climate zones'!$I$2:$I$4292,0)),"")</f>
        <v>Kaiaka</v>
      </c>
      <c r="Y34" s="163" t="str">
        <f>IFERROR(INDEX('Climate zones'!$A$2:$A$4292,MATCH(Y$4&amp;" "&amp;$N34,'Climate zones'!$I$2:$I$4292,0)),"")</f>
        <v>Mauku</v>
      </c>
      <c r="Z34" s="163" t="str">
        <f>IFERROR(INDEX('Climate zones'!$A$2:$A$4292,MATCH(Z$4&amp;" "&amp;$N34,'Climate zones'!$I$2:$I$4292,0)),"")</f>
        <v>Maraehara</v>
      </c>
      <c r="AA34" s="163" t="str">
        <f>IFERROR(INDEX('Climate zones'!$A$2:$A$4292,MATCH(AA$4&amp;" "&amp;$N34,'Climate zones'!$I$2:$I$4292,0)),"")</f>
        <v>Waikana</v>
      </c>
      <c r="AB34" s="163" t="str">
        <f>IFERROR(INDEX('Climate zones'!$A$2:$A$4292,MATCH(AB$4&amp;" "&amp;$N34,'Climate zones'!$I$2:$I$4292,0)),"")</f>
        <v>Matai</v>
      </c>
      <c r="AC34" s="163" t="str">
        <f>IFERROR(INDEX('Climate zones'!$A$2:$A$4292,MATCH(AC$4&amp;" "&amp;$N34,'Climate zones'!$I$2:$I$4292,0)),"")</f>
        <v/>
      </c>
      <c r="AD34" s="163" t="str">
        <f>IFERROR(INDEX('Climate zones'!$A$2:$A$4292,MATCH(AD$4&amp;" "&amp;$N34,'Climate zones'!$I$2:$I$4292,0)),"")</f>
        <v>Pakipaki</v>
      </c>
      <c r="AE34" s="163" t="str">
        <f>IFERROR(INDEX('Climate zones'!$A$2:$A$4292,MATCH(AE$4&amp;" "&amp;$N34,'Climate zones'!$I$2:$I$4292,0)),"")</f>
        <v>Waitakaruru</v>
      </c>
      <c r="AF34" s="163" t="str">
        <f>IFERROR(INDEX('Climate zones'!$A$2:$A$4292,MATCH(AF$4&amp;" "&amp;$N34,'Climate zones'!$I$2:$I$4292,0)),"")</f>
        <v/>
      </c>
      <c r="AG34" s="163" t="str">
        <f>IFERROR(INDEX('Climate zones'!$A$2:$A$4292,MATCH(AG$4&amp;" "&amp;$N34,'Climate zones'!$I$2:$I$4292,0)),"")</f>
        <v>Marble Point</v>
      </c>
      <c r="AH34" s="163" t="str">
        <f>IFERROR(INDEX('Climate zones'!$A$2:$A$4292,MATCH(AH$4&amp;" "&amp;$N34,'Climate zones'!$I$2:$I$4292,0)),"")</f>
        <v>Rockdale</v>
      </c>
      <c r="AI34" s="163" t="str">
        <f>IFERROR(INDEX('Climate zones'!$A$2:$A$4292,MATCH(AI$4&amp;" "&amp;$N34,'Climate zones'!$I$2:$I$4292,0)),"")</f>
        <v/>
      </c>
      <c r="AJ34" s="163" t="str">
        <f>IFERROR(INDEX('Climate zones'!$A$2:$A$4292,MATCH(AJ$4&amp;" "&amp;$N34,'Climate zones'!$I$2:$I$4292,0)),"")</f>
        <v>Mangatara</v>
      </c>
      <c r="AK34" s="163" t="str">
        <f>IFERROR(INDEX('Climate zones'!$A$2:$A$4292,MATCH(AK$4&amp;" "&amp;$N34,'Climate zones'!$I$2:$I$4292,0)),"")</f>
        <v/>
      </c>
      <c r="AL34" s="163" t="str">
        <f>IFERROR(INDEX('Climate zones'!$A$2:$A$4292,MATCH(AL$4&amp;" "&amp;$N34,'Climate zones'!$I$2:$I$4292,0)),"")</f>
        <v/>
      </c>
      <c r="AM34" s="163" t="str">
        <f>IFERROR(INDEX('Climate zones'!$A$2:$A$4292,MATCH(AM$4&amp;" "&amp;$N34,'Climate zones'!$I$2:$I$4292,0)),"")</f>
        <v>Rona Bay</v>
      </c>
      <c r="AN34" s="163" t="str">
        <f>IFERROR(INDEX('Climate zones'!$A$2:$A$4292,MATCH(AN$4&amp;" "&amp;$N34,'Climate zones'!$I$2:$I$4292,0)),"")</f>
        <v/>
      </c>
      <c r="AO34" s="163" t="str">
        <f>IFERROR(INDEX('Climate zones'!$A$2:$A$4292,MATCH(AO$4&amp;" "&amp;$N34,'Climate zones'!$I$2:$I$4292,0)),"")</f>
        <v>Komako</v>
      </c>
      <c r="AP34" s="163" t="str">
        <f>IFERROR(INDEX('Climate zones'!$A$2:$A$4292,MATCH(AP$4&amp;" "&amp;$N34,'Climate zones'!$I$2:$I$4292,0)),"")</f>
        <v>Omana Beach</v>
      </c>
      <c r="AQ34" s="163" t="str">
        <f>IFERROR(INDEX('Climate zones'!$A$2:$A$4292,MATCH(AQ$4&amp;" "&amp;$N34,'Climate zones'!$I$2:$I$4292,0)),"")</f>
        <v>Manaroa</v>
      </c>
      <c r="AR34" s="163" t="str">
        <f>IFERROR(INDEX('Climate zones'!$A$2:$A$4292,MATCH(AR$4&amp;" "&amp;$N34,'Climate zones'!$I$2:$I$4292,0)),"")</f>
        <v>Wainuioru</v>
      </c>
      <c r="AS34" s="163" t="str">
        <f>IFERROR(INDEX('Climate zones'!$A$2:$A$4292,MATCH(AS$4&amp;" "&amp;$N34,'Climate zones'!$I$2:$I$4292,0)),"")</f>
        <v>Tamihana</v>
      </c>
      <c r="AT34" s="163" t="str">
        <f>IFERROR(INDEX('Climate zones'!$A$2:$A$4292,MATCH(AT$4&amp;" "&amp;$N34,'Climate zones'!$I$2:$I$4292,0)),"")</f>
        <v/>
      </c>
      <c r="AU34" s="163" t="str">
        <f>IFERROR(INDEX('Climate zones'!$A$2:$A$4292,MATCH(AU$4&amp;" "&amp;$N34,'Climate zones'!$I$2:$I$4292,0)),"")</f>
        <v/>
      </c>
      <c r="AV34" s="163" t="str">
        <f>IFERROR(INDEX('Climate zones'!$A$2:$A$4292,MATCH(AV$4&amp;" "&amp;$N34,'Climate zones'!$I$2:$I$4292,0)),"")</f>
        <v>Moturoa</v>
      </c>
      <c r="AW34" s="163" t="str">
        <f>IFERROR(INDEX('Climate zones'!$A$2:$A$4292,MATCH(AW$4&amp;" "&amp;$N34,'Climate zones'!$I$2:$I$4292,0)),"")</f>
        <v>Stanley Bay</v>
      </c>
      <c r="AX34" s="163" t="str">
        <f>IFERROR(INDEX('Climate zones'!$A$2:$A$4292,MATCH(AX$4&amp;" "&amp;$N34,'Climate zones'!$I$2:$I$4292,0)),"")</f>
        <v>Te Kopua</v>
      </c>
      <c r="AY34" s="163" t="str">
        <f>IFERROR(INDEX('Climate zones'!$A$2:$A$4292,MATCH(AY$4&amp;" "&amp;$N34,'Climate zones'!$I$2:$I$4292,0)),"")</f>
        <v>Rangiatea</v>
      </c>
      <c r="AZ34" s="163" t="str">
        <f>IFERROR(INDEX('Climate zones'!$A$2:$A$4292,MATCH(AZ$4&amp;" "&amp;$N34,'Climate zones'!$I$2:$I$4292,0)),"")</f>
        <v/>
      </c>
      <c r="BA34" s="163" t="str">
        <f>IFERROR(INDEX('Climate zones'!$A$2:$A$4292,MATCH(BA$4&amp;" "&amp;$N34,'Climate zones'!$I$2:$I$4292,0)),"")</f>
        <v/>
      </c>
      <c r="BB34" s="163" t="str">
        <f>IFERROR(INDEX('Climate zones'!$A$2:$A$4292,MATCH(BB$4&amp;" "&amp;$N34,'Climate zones'!$I$2:$I$4292,0)),"")</f>
        <v/>
      </c>
      <c r="BC34" s="163" t="str">
        <f>IFERROR(INDEX('Climate zones'!$A$2:$A$4292,MATCH(BC$4&amp;" "&amp;$N34,'Climate zones'!$I$2:$I$4292,0)),"")</f>
        <v>Skippers</v>
      </c>
      <c r="BD34" s="163" t="str">
        <f>IFERROR(INDEX('Climate zones'!$A$2:$A$4292,MATCH(BD$4&amp;" "&amp;$N34,'Climate zones'!$I$2:$I$4292,0)),"")</f>
        <v>Opaea</v>
      </c>
      <c r="BE34" s="163" t="str">
        <f>IFERROR(INDEX('Climate zones'!$A$2:$A$4292,MATCH(BE$4&amp;" "&amp;$N34,'Climate zones'!$I$2:$I$4292,0)),"")</f>
        <v>Makarau</v>
      </c>
      <c r="BF34" s="163" t="str">
        <f>IFERROR(INDEX('Climate zones'!$A$2:$A$4292,MATCH(BF$4&amp;" "&amp;$N34,'Climate zones'!$I$2:$I$4292,0)),"")</f>
        <v>Mihi</v>
      </c>
      <c r="BG34" s="163" t="str">
        <f>IFERROR(INDEX('Climate zones'!$A$2:$A$4292,MATCH(BG$4&amp;" "&amp;$N34,'Climate zones'!$I$2:$I$4292,0)),"")</f>
        <v>Nihoniho</v>
      </c>
      <c r="BH34" s="163" t="str">
        <f>IFERROR(INDEX('Climate zones'!$A$2:$A$4292,MATCH(BH$4&amp;" "&amp;$N34,'Climate zones'!$I$2:$I$4292,0)),"")</f>
        <v>Irwell</v>
      </c>
      <c r="BI34" s="163" t="str">
        <f>IFERROR(INDEX('Climate zones'!$A$2:$A$4292,MATCH(BI$4&amp;" "&amp;$N34,'Climate zones'!$I$2:$I$4292,0)),"")</f>
        <v>Moeawatea</v>
      </c>
      <c r="BJ34" s="163" t="str">
        <f>IFERROR(INDEX('Climate zones'!$A$2:$A$4292,MATCH(BJ$4&amp;" "&amp;$N34,'Climate zones'!$I$2:$I$4292,0)),"")</f>
        <v/>
      </c>
      <c r="BK34" s="163" t="str">
        <f>IFERROR(INDEX('Climate zones'!$A$2:$A$4292,MATCH(BK$4&amp;" "&amp;$N34,'Climate zones'!$I$2:$I$4292,0)),"")</f>
        <v>Wharekauhau</v>
      </c>
      <c r="BL34" s="163" t="str">
        <f>IFERROR(INDEX('Climate zones'!$A$2:$A$4292,MATCH(BL$4&amp;" "&amp;$N34,'Climate zones'!$I$2:$I$4292,0)),"")</f>
        <v>Edendale</v>
      </c>
      <c r="BM34" s="163" t="str">
        <f>IFERROR(INDEX('Climate zones'!$A$2:$A$4292,MATCH(BM$4&amp;" "&amp;$N34,'Climate zones'!$I$2:$I$4292,0)),"")</f>
        <v>Te Wera</v>
      </c>
      <c r="BN34" s="163" t="str">
        <f>IFERROR(INDEX('Climate zones'!$A$2:$A$4292,MATCH(BN$4&amp;" "&amp;$N34,'Climate zones'!$I$2:$I$4292,0)),"")</f>
        <v>Kumeroa</v>
      </c>
      <c r="BO34" s="163" t="str">
        <f>IFERROR(INDEX('Climate zones'!$A$2:$A$4292,MATCH(BO$4&amp;" "&amp;$N34,'Climate zones'!$I$2:$I$4292,0)),"")</f>
        <v>Kaihoka</v>
      </c>
      <c r="BP34" s="163" t="str">
        <f>IFERROR(INDEX('Climate zones'!$A$2:$A$4292,MATCH(BP$4&amp;" "&amp;$N34,'Climate zones'!$I$2:$I$4292,0)),"")</f>
        <v>Poukura Pa</v>
      </c>
      <c r="BQ34" s="163" t="str">
        <f>IFERROR(INDEX('Climate zones'!$A$2:$A$4292,MATCH(BQ$4&amp;" "&amp;$N34,'Climate zones'!$I$2:$I$4292,0)),"")</f>
        <v/>
      </c>
      <c r="BR34" s="163" t="str">
        <f>IFERROR(INDEX('Climate zones'!$A$2:$A$4292,MATCH(BR$4&amp;" "&amp;$N34,'Climate zones'!$I$2:$I$4292,0)),"")</f>
        <v>Otama</v>
      </c>
      <c r="BS34" s="163" t="str">
        <f>IFERROR(INDEX('Climate zones'!$A$2:$A$4292,MATCH(BS$4&amp;" "&amp;$N34,'Climate zones'!$I$2:$I$4292,0)),"")</f>
        <v>Kensington</v>
      </c>
      <c r="BT34" s="163" t="str">
        <f>IFERROR(INDEX('Climate zones'!$A$2:$A$4292,MATCH(BT$4&amp;" "&amp;$N34,'Climate zones'!$I$2:$I$4292,0)),"")</f>
        <v/>
      </c>
      <c r="BU34" s="163" t="str">
        <f>IFERROR(INDEX('Climate zones'!$A$2:$A$4292,MATCH(BU$4&amp;" "&amp;$N34,'Climate zones'!$I$2:$I$4292,0)),"")</f>
        <v>Matira</v>
      </c>
      <c r="BV34" s="163" t="str">
        <f>IFERROR(INDEX('Climate zones'!$A$2:$A$4292,MATCH(BV$4&amp;" "&amp;$N34,'Climate zones'!$I$2:$I$4292,0)),"")</f>
        <v>Saltwater Creek</v>
      </c>
      <c r="BW34" s="163" t="str">
        <f>IFERROR(INDEX('Climate zones'!$A$2:$A$4292,MATCH(BW$4&amp;" "&amp;$N34,'Climate zones'!$I$2:$I$4292,0)),"")</f>
        <v>Pentland Hills</v>
      </c>
      <c r="BX34" s="163" t="str">
        <f>IFERROR(INDEX('Climate zones'!$A$2:$A$4292,MATCH(BX$4&amp;" "&amp;$N34,'Climate zones'!$I$2:$I$4292,0)),"")</f>
        <v>Pokuru</v>
      </c>
      <c r="BY34" s="163" t="str">
        <f>IFERROR(INDEX('Climate zones'!$A$2:$A$4292,MATCH(BY$4&amp;" "&amp;$N34,'Climate zones'!$I$2:$I$4292,0)),"")</f>
        <v>Waihua</v>
      </c>
      <c r="BZ34" s="163" t="str">
        <f>IFERROR(INDEX('Climate zones'!$A$2:$A$4292,MATCH(BZ$4&amp;" "&amp;$N34,'Climate zones'!$I$2:$I$4292,0)),"")</f>
        <v>Waiatarua</v>
      </c>
      <c r="CA34" s="163" t="str">
        <f>IFERROR(INDEX('Climate zones'!$A$2:$A$4292,MATCH(CA$4&amp;" "&amp;$N34,'Climate zones'!$I$2:$I$4292,0)),"")</f>
        <v>Inch Valley</v>
      </c>
      <c r="CB34" s="163" t="str">
        <f>IFERROR(INDEX('Climate zones'!$A$2:$A$4292,MATCH(CB$4&amp;" "&amp;$N34,'Climate zones'!$I$2:$I$4292,0)),"")</f>
        <v>Ngatamahine</v>
      </c>
      <c r="CC34" s="163" t="str">
        <f>IFERROR(INDEX('Climate zones'!$A$2:$A$4292,MATCH(CC$4&amp;" "&amp;$N34,'Climate zones'!$I$2:$I$4292,0)),"")</f>
        <v>Ramanui</v>
      </c>
      <c r="CD34" s="163" t="str">
        <f>IFERROR(INDEX('Climate zones'!$A$2:$A$4292,MATCH(CD$4&amp;" "&amp;$N34,'Climate zones'!$I$2:$I$4292,0)),"")</f>
        <v>Melrose</v>
      </c>
      <c r="CE34" s="163" t="str">
        <f>IFERROR(INDEX('Climate zones'!$A$2:$A$4292,MATCH(CE$4&amp;" "&amp;$N34,'Climate zones'!$I$2:$I$4292,0)),"")</f>
        <v>Pahoia</v>
      </c>
      <c r="CF34" s="163" t="str">
        <f>IFERROR(INDEX('Climate zones'!$A$2:$A$4292,MATCH(CF$4&amp;" "&amp;$N34,'Climate zones'!$I$2:$I$4292,0)),"")</f>
        <v>Karangarua</v>
      </c>
      <c r="CG34" s="163" t="str">
        <f>IFERROR(INDEX('Climate zones'!$A$2:$A$4292,MATCH(CG$4&amp;" "&amp;$N34,'Climate zones'!$I$2:$I$4292,0)),"")</f>
        <v>Otane</v>
      </c>
      <c r="CH34" s="163" t="str">
        <f>IFERROR(INDEX('Climate zones'!$A$2:$A$4292,MATCH(CH$4&amp;" "&amp;$N34,'Climate zones'!$I$2:$I$4292,0)),"")</f>
        <v>Maungatapere</v>
      </c>
    </row>
    <row r="35" spans="1:86">
      <c r="A35" s="156" t="s">
        <v>200</v>
      </c>
      <c r="B35" s="156" t="s">
        <v>92</v>
      </c>
      <c r="C35" s="156" t="s">
        <v>93</v>
      </c>
      <c r="D35" s="156" t="s">
        <v>94</v>
      </c>
      <c r="E35" s="157">
        <v>-43.9</v>
      </c>
      <c r="F35" s="157">
        <v>171.47</v>
      </c>
      <c r="G35" s="156" t="str">
        <f t="shared" si="0"/>
        <v>Ashburton District CC</v>
      </c>
      <c r="H35" s="156">
        <f t="shared" si="1"/>
        <v>34</v>
      </c>
      <c r="I35" s="156" t="str">
        <f t="shared" si="2"/>
        <v>Ashburton District 34</v>
      </c>
      <c r="K35" s="156" t="s">
        <v>131</v>
      </c>
      <c r="N35" s="164">
        <f t="shared" si="3"/>
        <v>31</v>
      </c>
      <c r="O35" s="165" t="str">
        <f>IFERROR(INDEX('Climate zones'!$A$2:$A$4292,MATCH(O$4&amp;" "&amp;$N35,'Climate zones'!$I$2:$I$4292,0)),"")</f>
        <v>Lagmhor</v>
      </c>
      <c r="P35" s="165" t="str">
        <f>IFERROR(INDEX('Climate zones'!$A$2:$A$4292,MATCH(P$4&amp;" "&amp;$N35,'Climate zones'!$I$2:$I$4292,0)),"")</f>
        <v>Mission Bay</v>
      </c>
      <c r="Q35" s="165" t="str">
        <f>IFERROR(INDEX('Climate zones'!$A$2:$A$4292,MATCH(Q$4&amp;" "&amp;$N35,'Climate zones'!$I$2:$I$4292,0)),"")</f>
        <v>Maruia</v>
      </c>
      <c r="R35" s="165" t="str">
        <f>IFERROR(INDEX('Climate zones'!$A$2:$A$4292,MATCH(R$4&amp;" "&amp;$N35,'Climate zones'!$I$2:$I$4292,0)),"")</f>
        <v/>
      </c>
      <c r="S35" s="165" t="str">
        <f>IFERROR(INDEX('Climate zones'!$A$2:$A$4292,MATCH(S$4&amp;" "&amp;$N35,'Climate zones'!$I$2:$I$4292,0)),"")</f>
        <v>Wanstead</v>
      </c>
      <c r="T35" s="165" t="str">
        <f>IFERROR(INDEX('Climate zones'!$A$2:$A$4292,MATCH(T$4&amp;" "&amp;$N35,'Climate zones'!$I$2:$I$4292,0)),"")</f>
        <v>Kyeburn</v>
      </c>
      <c r="U35" s="165" t="str">
        <f>IFERROR(INDEX('Climate zones'!$A$2:$A$4292,MATCH(U$4&amp;" "&amp;$N35,'Climate zones'!$I$2:$I$4292,0)),"")</f>
        <v>Dallington</v>
      </c>
      <c r="V35" s="165" t="str">
        <f>IFERROR(INDEX('Climate zones'!$A$2:$A$4292,MATCH(V$4&amp;" "&amp;$N35,'Climate zones'!$I$2:$I$4292,0)),"")</f>
        <v>Gabriels Gully</v>
      </c>
      <c r="W35" s="165" t="str">
        <f>IFERROR(INDEX('Climate zones'!$A$2:$A$4292,MATCH(W$4&amp;" "&amp;$N35,'Climate zones'!$I$2:$I$4292,0)),"")</f>
        <v>Gills Corner</v>
      </c>
      <c r="X35" s="165" t="str">
        <f>IFERROR(INDEX('Climate zones'!$A$2:$A$4292,MATCH(X$4&amp;" "&amp;$N35,'Climate zones'!$I$2:$I$4292,0)),"")</f>
        <v>Kaikohe</v>
      </c>
      <c r="Y35" s="165" t="str">
        <f>IFERROR(INDEX('Climate zones'!$A$2:$A$4292,MATCH(Y$4&amp;" "&amp;$N35,'Climate zones'!$I$2:$I$4292,0)),"")</f>
        <v>Mercer</v>
      </c>
      <c r="Z35" s="165" t="str">
        <f>IFERROR(INDEX('Climate zones'!$A$2:$A$4292,MATCH(Z$4&amp;" "&amp;$N35,'Climate zones'!$I$2:$I$4292,0)),"")</f>
        <v>Maraetaha</v>
      </c>
      <c r="AA35" s="165" t="str">
        <f>IFERROR(INDEX('Climate zones'!$A$2:$A$4292,MATCH(AA$4&amp;" "&amp;$N35,'Climate zones'!$I$2:$I$4292,0)),"")</f>
        <v>Waimumu</v>
      </c>
      <c r="AB35" s="165" t="str">
        <f>IFERROR(INDEX('Climate zones'!$A$2:$A$4292,MATCH(AB$4&amp;" "&amp;$N35,'Climate zones'!$I$2:$I$4292,0)),"")</f>
        <v>Mitchells</v>
      </c>
      <c r="AC35" s="165" t="str">
        <f>IFERROR(INDEX('Climate zones'!$A$2:$A$4292,MATCH(AC$4&amp;" "&amp;$N35,'Climate zones'!$I$2:$I$4292,0)),"")</f>
        <v/>
      </c>
      <c r="AD35" s="165" t="str">
        <f>IFERROR(INDEX('Climate zones'!$A$2:$A$4292,MATCH(AD$4&amp;" "&amp;$N35,'Climate zones'!$I$2:$I$4292,0)),"")</f>
        <v>Pakowhai</v>
      </c>
      <c r="AE35" s="165" t="str">
        <f>IFERROR(INDEX('Climate zones'!$A$2:$A$4292,MATCH(AE$4&amp;" "&amp;$N35,'Climate zones'!$I$2:$I$4292,0)),"")</f>
        <v>Waitawheta</v>
      </c>
      <c r="AF35" s="165" t="str">
        <f>IFERROR(INDEX('Climate zones'!$A$2:$A$4292,MATCH(AF$4&amp;" "&amp;$N35,'Climate zones'!$I$2:$I$4292,0)),"")</f>
        <v/>
      </c>
      <c r="AG35" s="165" t="str">
        <f>IFERROR(INDEX('Climate zones'!$A$2:$A$4292,MATCH(AG$4&amp;" "&amp;$N35,'Climate zones'!$I$2:$I$4292,0)),"")</f>
        <v>Masons Flat</v>
      </c>
      <c r="AH35" s="165" t="str">
        <f>IFERROR(INDEX('Climate zones'!$A$2:$A$4292,MATCH(AH$4&amp;" "&amp;$N35,'Climate zones'!$I$2:$I$4292,0)),"")</f>
        <v>Rosedale</v>
      </c>
      <c r="AI35" s="165" t="str">
        <f>IFERROR(INDEX('Climate zones'!$A$2:$A$4292,MATCH(AI$4&amp;" "&amp;$N35,'Climate zones'!$I$2:$I$4292,0)),"")</f>
        <v/>
      </c>
      <c r="AJ35" s="165" t="str">
        <f>IFERROR(INDEX('Climate zones'!$A$2:$A$4292,MATCH(AJ$4&amp;" "&amp;$N35,'Climate zones'!$I$2:$I$4292,0)),"")</f>
        <v>Mangatu</v>
      </c>
      <c r="AK35" s="165" t="str">
        <f>IFERROR(INDEX('Climate zones'!$A$2:$A$4292,MATCH(AK$4&amp;" "&amp;$N35,'Climate zones'!$I$2:$I$4292,0)),"")</f>
        <v/>
      </c>
      <c r="AL35" s="165" t="str">
        <f>IFERROR(INDEX('Climate zones'!$A$2:$A$4292,MATCH(AL$4&amp;" "&amp;$N35,'Climate zones'!$I$2:$I$4292,0)),"")</f>
        <v/>
      </c>
      <c r="AM35" s="165" t="str">
        <f>IFERROR(INDEX('Climate zones'!$A$2:$A$4292,MATCH(AM$4&amp;" "&amp;$N35,'Climate zones'!$I$2:$I$4292,0)),"")</f>
        <v>Stokes Valley</v>
      </c>
      <c r="AN35" s="165" t="str">
        <f>IFERROR(INDEX('Climate zones'!$A$2:$A$4292,MATCH(AN$4&amp;" "&amp;$N35,'Climate zones'!$I$2:$I$4292,0)),"")</f>
        <v/>
      </c>
      <c r="AO35" s="165" t="str">
        <f>IFERROR(INDEX('Climate zones'!$A$2:$A$4292,MATCH(AO$4&amp;" "&amp;$N35,'Climate zones'!$I$2:$I$4292,0)),"")</f>
        <v>Kopane</v>
      </c>
      <c r="AP35" s="165" t="str">
        <f>IFERROR(INDEX('Climate zones'!$A$2:$A$4292,MATCH(AP$4&amp;" "&amp;$N35,'Climate zones'!$I$2:$I$4292,0)),"")</f>
        <v>Orere</v>
      </c>
      <c r="AQ35" s="165" t="str">
        <f>IFERROR(INDEX('Climate zones'!$A$2:$A$4292,MATCH(AQ$4&amp;" "&amp;$N35,'Climate zones'!$I$2:$I$4292,0)),"")</f>
        <v>Marshlands</v>
      </c>
      <c r="AR35" s="165" t="str">
        <f>IFERROR(INDEX('Climate zones'!$A$2:$A$4292,MATCH(AR$4&amp;" "&amp;$N35,'Climate zones'!$I$2:$I$4292,0)),"")</f>
        <v>Westmere</v>
      </c>
      <c r="AS35" s="165" t="str">
        <f>IFERROR(INDEX('Climate zones'!$A$2:$A$4292,MATCH(AS$4&amp;" "&amp;$N35,'Climate zones'!$I$2:$I$4292,0)),"")</f>
        <v>Tatuanui</v>
      </c>
      <c r="AT35" s="165" t="str">
        <f>IFERROR(INDEX('Climate zones'!$A$2:$A$4292,MATCH(AT$4&amp;" "&amp;$N35,'Climate zones'!$I$2:$I$4292,0)),"")</f>
        <v/>
      </c>
      <c r="AU35" s="165" t="str">
        <f>IFERROR(INDEX('Climate zones'!$A$2:$A$4292,MATCH(AU$4&amp;" "&amp;$N35,'Climate zones'!$I$2:$I$4292,0)),"")</f>
        <v/>
      </c>
      <c r="AV35" s="165" t="str">
        <f>IFERROR(INDEX('Climate zones'!$A$2:$A$4292,MATCH(AV$4&amp;" "&amp;$N35,'Climate zones'!$I$2:$I$4292,0)),"")</f>
        <v>NEW PLYMOUTH</v>
      </c>
      <c r="AW35" s="165" t="str">
        <f>IFERROR(INDEX('Climate zones'!$A$2:$A$4292,MATCH(AW$4&amp;" "&amp;$N35,'Climate zones'!$I$2:$I$4292,0)),"")</f>
        <v>Sunnynook</v>
      </c>
      <c r="AX35" s="165" t="str">
        <f>IFERROR(INDEX('Climate zones'!$A$2:$A$4292,MATCH(AX$4&amp;" "&amp;$N35,'Climate zones'!$I$2:$I$4292,0)),"")</f>
        <v>Tirohanga</v>
      </c>
      <c r="AY35" s="165" t="str">
        <f>IFERROR(INDEX('Climate zones'!$A$2:$A$4292,MATCH(AY$4&amp;" "&amp;$N35,'Climate zones'!$I$2:$I$4292,0)),"")</f>
        <v>Rewarewa</v>
      </c>
      <c r="AZ35" s="165" t="str">
        <f>IFERROR(INDEX('Climate zones'!$A$2:$A$4292,MATCH(AZ$4&amp;" "&amp;$N35,'Climate zones'!$I$2:$I$4292,0)),"")</f>
        <v/>
      </c>
      <c r="BA35" s="165" t="str">
        <f>IFERROR(INDEX('Climate zones'!$A$2:$A$4292,MATCH(BA$4&amp;" "&amp;$N35,'Climate zones'!$I$2:$I$4292,0)),"")</f>
        <v/>
      </c>
      <c r="BB35" s="165" t="str">
        <f>IFERROR(INDEX('Climate zones'!$A$2:$A$4292,MATCH(BB$4&amp;" "&amp;$N35,'Climate zones'!$I$2:$I$4292,0)),"")</f>
        <v/>
      </c>
      <c r="BC35" s="165" t="str">
        <f>IFERROR(INDEX('Climate zones'!$A$2:$A$4292,MATCH(BC$4&amp;" "&amp;$N35,'Climate zones'!$I$2:$I$4292,0)),"")</f>
        <v>Wanaka</v>
      </c>
      <c r="BD35" s="165" t="str">
        <f>IFERROR(INDEX('Climate zones'!$A$2:$A$4292,MATCH(BD$4&amp;" "&amp;$N35,'Climate zones'!$I$2:$I$4292,0)),"")</f>
        <v>Owhakura</v>
      </c>
      <c r="BE35" s="165" t="str">
        <f>IFERROR(INDEX('Climate zones'!$A$2:$A$4292,MATCH(BE$4&amp;" "&amp;$N35,'Climate zones'!$I$2:$I$4292,0)),"")</f>
        <v>Mangakura</v>
      </c>
      <c r="BF35" s="165" t="str">
        <f>IFERROR(INDEX('Climate zones'!$A$2:$A$4292,MATCH(BF$4&amp;" "&amp;$N35,'Climate zones'!$I$2:$I$4292,0)),"")</f>
        <v>Moanarua</v>
      </c>
      <c r="BG35" s="165" t="str">
        <f>IFERROR(INDEX('Climate zones'!$A$2:$A$4292,MATCH(BG$4&amp;" "&amp;$N35,'Climate zones'!$I$2:$I$4292,0)),"")</f>
        <v>Ohakune</v>
      </c>
      <c r="BH35" s="165" t="str">
        <f>IFERROR(INDEX('Climate zones'!$A$2:$A$4292,MATCH(BH$4&amp;" "&amp;$N35,'Climate zones'!$I$2:$I$4292,0)),"")</f>
        <v>Killinchy</v>
      </c>
      <c r="BI35" s="165" t="str">
        <f>IFERROR(INDEX('Climate zones'!$A$2:$A$4292,MATCH(BI$4&amp;" "&amp;$N35,'Climate zones'!$I$2:$I$4292,0)),"")</f>
        <v>Moeroa</v>
      </c>
      <c r="BJ35" s="165" t="str">
        <f>IFERROR(INDEX('Climate zones'!$A$2:$A$4292,MATCH(BJ$4&amp;" "&amp;$N35,'Climate zones'!$I$2:$I$4292,0)),"")</f>
        <v/>
      </c>
      <c r="BK35" s="165" t="str">
        <f>IFERROR(INDEX('Climate zones'!$A$2:$A$4292,MATCH(BK$4&amp;" "&amp;$N35,'Climate zones'!$I$2:$I$4292,0)),"")</f>
        <v>Woodside</v>
      </c>
      <c r="BL35" s="165" t="str">
        <f>IFERROR(INDEX('Climate zones'!$A$2:$A$4292,MATCH(BL$4&amp;" "&amp;$N35,'Climate zones'!$I$2:$I$4292,0)),"")</f>
        <v>Ermedale</v>
      </c>
      <c r="BM35" s="165" t="str">
        <f>IFERROR(INDEX('Climate zones'!$A$2:$A$4292,MATCH(BM$4&amp;" "&amp;$N35,'Climate zones'!$I$2:$I$4292,0)),"")</f>
        <v>Toko</v>
      </c>
      <c r="BN35" s="165" t="str">
        <f>IFERROR(INDEX('Climate zones'!$A$2:$A$4292,MATCH(BN$4&amp;" "&amp;$N35,'Climate zones'!$I$2:$I$4292,0)),"")</f>
        <v>Maharahara</v>
      </c>
      <c r="BO35" s="165" t="str">
        <f>IFERROR(INDEX('Climate zones'!$A$2:$A$4292,MATCH(BO$4&amp;" "&amp;$N35,'Climate zones'!$I$2:$I$4292,0)),"")</f>
        <v>Kaiteriteri</v>
      </c>
      <c r="BP35" s="165" t="str">
        <f>IFERROR(INDEX('Climate zones'!$A$2:$A$4292,MATCH(BP$4&amp;" "&amp;$N35,'Climate zones'!$I$2:$I$4292,0)),"")</f>
        <v>Pukawa Bay</v>
      </c>
      <c r="BQ35" s="165" t="str">
        <f>IFERROR(INDEX('Climate zones'!$A$2:$A$4292,MATCH(BQ$4&amp;" "&amp;$N35,'Climate zones'!$I$2:$I$4292,0)),"")</f>
        <v/>
      </c>
      <c r="BR35" s="165" t="str">
        <f>IFERROR(INDEX('Climate zones'!$A$2:$A$4292,MATCH(BR$4&amp;" "&amp;$N35,'Climate zones'!$I$2:$I$4292,0)),"")</f>
        <v>Papaaroha</v>
      </c>
      <c r="BS35" s="165" t="str">
        <f>IFERROR(INDEX('Climate zones'!$A$2:$A$4292,MATCH(BS$4&amp;" "&amp;$N35,'Climate zones'!$I$2:$I$4292,0)),"")</f>
        <v>Kerrytown</v>
      </c>
      <c r="BT35" s="165" t="str">
        <f>IFERROR(INDEX('Climate zones'!$A$2:$A$4292,MATCH(BT$4&amp;" "&amp;$N35,'Climate zones'!$I$2:$I$4292,0)),"")</f>
        <v/>
      </c>
      <c r="BU35" s="165" t="str">
        <f>IFERROR(INDEX('Climate zones'!$A$2:$A$4292,MATCH(BU$4&amp;" "&amp;$N35,'Climate zones'!$I$2:$I$4292,0)),"")</f>
        <v>Meremere</v>
      </c>
      <c r="BV35" s="165" t="str">
        <f>IFERROR(INDEX('Climate zones'!$A$2:$A$4292,MATCH(BV$4&amp;" "&amp;$N35,'Climate zones'!$I$2:$I$4292,0)),"")</f>
        <v>Sefton</v>
      </c>
      <c r="BW35" s="165" t="str">
        <f>IFERROR(INDEX('Climate zones'!$A$2:$A$4292,MATCH(BW$4&amp;" "&amp;$N35,'Climate zones'!$I$2:$I$4292,0)),"")</f>
        <v>Pikes Point</v>
      </c>
      <c r="BX35" s="165" t="str">
        <f>IFERROR(INDEX('Climate zones'!$A$2:$A$4292,MATCH(BX$4&amp;" "&amp;$N35,'Climate zones'!$I$2:$I$4292,0)),"")</f>
        <v>Puahue</v>
      </c>
      <c r="BY35" s="165" t="str">
        <f>IFERROR(INDEX('Climate zones'!$A$2:$A$4292,MATCH(BY$4&amp;" "&amp;$N35,'Climate zones'!$I$2:$I$4292,0)),"")</f>
        <v>Waikaremoana</v>
      </c>
      <c r="BZ35" s="165" t="str">
        <f>IFERROR(INDEX('Climate zones'!$A$2:$A$4292,MATCH(BZ$4&amp;" "&amp;$N35,'Climate zones'!$I$2:$I$4292,0)),"")</f>
        <v>Waima</v>
      </c>
      <c r="CA35" s="165" t="str">
        <f>IFERROR(INDEX('Climate zones'!$A$2:$A$4292,MATCH(CA$4&amp;" "&amp;$N35,'Climate zones'!$I$2:$I$4292,0)),"")</f>
        <v>Incholme</v>
      </c>
      <c r="CB35" s="165" t="str">
        <f>IFERROR(INDEX('Climate zones'!$A$2:$A$4292,MATCH(CB$4&amp;" "&amp;$N35,'Climate zones'!$I$2:$I$4292,0)),"")</f>
        <v>Oparure</v>
      </c>
      <c r="CC35" s="165" t="str">
        <f>IFERROR(INDEX('Climate zones'!$A$2:$A$4292,MATCH(CC$4&amp;" "&amp;$N35,'Climate zones'!$I$2:$I$4292,0)),"")</f>
        <v>Ranana</v>
      </c>
      <c r="CD35" s="165" t="str">
        <f>IFERROR(INDEX('Climate zones'!$A$2:$A$4292,MATCH(CD$4&amp;" "&amp;$N35,'Climate zones'!$I$2:$I$4292,0)),"")</f>
        <v>Miramar</v>
      </c>
      <c r="CE35" s="165" t="str">
        <f>IFERROR(INDEX('Climate zones'!$A$2:$A$4292,MATCH(CE$4&amp;" "&amp;$N35,'Climate zones'!$I$2:$I$4292,0)),"")</f>
        <v>Papamoa</v>
      </c>
      <c r="CF35" s="165" t="str">
        <f>IFERROR(INDEX('Climate zones'!$A$2:$A$4292,MATCH(CF$4&amp;" "&amp;$N35,'Climate zones'!$I$2:$I$4292,0)),"")</f>
        <v>Kokatahi</v>
      </c>
      <c r="CG35" s="165" t="str">
        <f>IFERROR(INDEX('Climate zones'!$A$2:$A$4292,MATCH(CG$4&amp;" "&amp;$N35,'Climate zones'!$I$2:$I$4292,0)),"")</f>
        <v>Pahou</v>
      </c>
      <c r="CH35" s="165" t="str">
        <f>IFERROR(INDEX('Climate zones'!$A$2:$A$4292,MATCH(CH$4&amp;" "&amp;$N35,'Climate zones'!$I$2:$I$4292,0)),"")</f>
        <v>Maunu</v>
      </c>
    </row>
    <row r="36" spans="1:86">
      <c r="A36" s="156" t="s">
        <v>201</v>
      </c>
      <c r="B36" s="156" t="s">
        <v>92</v>
      </c>
      <c r="C36" s="156" t="s">
        <v>93</v>
      </c>
      <c r="D36" s="156" t="s">
        <v>94</v>
      </c>
      <c r="E36" s="157">
        <v>-44.09</v>
      </c>
      <c r="F36" s="157">
        <v>171.68</v>
      </c>
      <c r="G36" s="156" t="str">
        <f t="shared" si="0"/>
        <v>Ashburton District CC</v>
      </c>
      <c r="H36" s="156">
        <f t="shared" si="1"/>
        <v>35</v>
      </c>
      <c r="I36" s="156" t="str">
        <f t="shared" si="2"/>
        <v>Ashburton District 35</v>
      </c>
      <c r="K36" s="156" t="s">
        <v>132</v>
      </c>
      <c r="N36" s="162">
        <f t="shared" si="3"/>
        <v>32</v>
      </c>
      <c r="O36" s="163" t="str">
        <f>IFERROR(INDEX('Climate zones'!$A$2:$A$4292,MATCH(O$4&amp;" "&amp;$N36,'Climate zones'!$I$2:$I$4292,0)),"")</f>
        <v>Lake Clearwater</v>
      </c>
      <c r="P36" s="163" t="str">
        <f>IFERROR(INDEX('Climate zones'!$A$2:$A$4292,MATCH(P$4&amp;" "&amp;$N36,'Climate zones'!$I$2:$I$4292,0)),"")</f>
        <v>Morningside</v>
      </c>
      <c r="Q36" s="163" t="str">
        <f>IFERROR(INDEX('Climate zones'!$A$2:$A$4292,MATCH(Q$4&amp;" "&amp;$N36,'Climate zones'!$I$2:$I$4292,0)),"")</f>
        <v>Maruia Springs</v>
      </c>
      <c r="R36" s="163" t="str">
        <f>IFERROR(INDEX('Climate zones'!$A$2:$A$4292,MATCH(R$4&amp;" "&amp;$N36,'Climate zones'!$I$2:$I$4292,0)),"")</f>
        <v/>
      </c>
      <c r="S36" s="163" t="str">
        <f>IFERROR(INDEX('Climate zones'!$A$2:$A$4292,MATCH(S$4&amp;" "&amp;$N36,'Climate zones'!$I$2:$I$4292,0)),"")</f>
        <v>Whenuahou</v>
      </c>
      <c r="T36" s="163" t="str">
        <f>IFERROR(INDEX('Climate zones'!$A$2:$A$4292,MATCH(T$4&amp;" "&amp;$N36,'Climate zones'!$I$2:$I$4292,0)),"")</f>
        <v>Kyeburn Diggings</v>
      </c>
      <c r="U36" s="163" t="str">
        <f>IFERROR(INDEX('Climate zones'!$A$2:$A$4292,MATCH(U$4&amp;" "&amp;$N36,'Climate zones'!$I$2:$I$4292,0)),"")</f>
        <v>Diamond Harbour</v>
      </c>
      <c r="V36" s="163" t="str">
        <f>IFERROR(INDEX('Climate zones'!$A$2:$A$4292,MATCH(V$4&amp;" "&amp;$N36,'Climate zones'!$I$2:$I$4292,0)),"")</f>
        <v>Glenkenich</v>
      </c>
      <c r="W36" s="163" t="str">
        <f>IFERROR(INDEX('Climate zones'!$A$2:$A$4292,MATCH(W$4&amp;" "&amp;$N36,'Climate zones'!$I$2:$I$4292,0)),"")</f>
        <v>Glenleith</v>
      </c>
      <c r="X36" s="163" t="str">
        <f>IFERROR(INDEX('Climate zones'!$A$2:$A$4292,MATCH(X$4&amp;" "&amp;$N36,'Climate zones'!$I$2:$I$4292,0)),"")</f>
        <v>Kaikou</v>
      </c>
      <c r="Y36" s="163" t="str">
        <f>IFERROR(INDEX('Climate zones'!$A$2:$A$4292,MATCH(Y$4&amp;" "&amp;$N36,'Climate zones'!$I$2:$I$4292,0)),"")</f>
        <v>Mission Bush</v>
      </c>
      <c r="Z36" s="163" t="str">
        <f>IFERROR(INDEX('Climate zones'!$A$2:$A$4292,MATCH(Z$4&amp;" "&amp;$N36,'Climate zones'!$I$2:$I$4292,0)),"")</f>
        <v>Matawai</v>
      </c>
      <c r="AA36" s="163" t="str">
        <f>IFERROR(INDEX('Climate zones'!$A$2:$A$4292,MATCH(AA$4&amp;" "&amp;$N36,'Climate zones'!$I$2:$I$4292,0)),"")</f>
        <v>Waitane</v>
      </c>
      <c r="AB36" s="163" t="str">
        <f>IFERROR(INDEX('Climate zones'!$A$2:$A$4292,MATCH(AB$4&amp;" "&amp;$N36,'Climate zones'!$I$2:$I$4292,0)),"")</f>
        <v>Moana</v>
      </c>
      <c r="AC36" s="163" t="str">
        <f>IFERROR(INDEX('Climate zones'!$A$2:$A$4292,MATCH(AC$4&amp;" "&amp;$N36,'Climate zones'!$I$2:$I$4292,0)),"")</f>
        <v/>
      </c>
      <c r="AD36" s="163" t="str">
        <f>IFERROR(INDEX('Climate zones'!$A$2:$A$4292,MATCH(AD$4&amp;" "&amp;$N36,'Climate zones'!$I$2:$I$4292,0)),"")</f>
        <v>Parkvale</v>
      </c>
      <c r="AE36" s="163" t="str">
        <f>IFERROR(INDEX('Climate zones'!$A$2:$A$4292,MATCH(AE$4&amp;" "&amp;$N36,'Climate zones'!$I$2:$I$4292,0)),"")</f>
        <v>Waitekauri</v>
      </c>
      <c r="AF36" s="163" t="str">
        <f>IFERROR(INDEX('Climate zones'!$A$2:$A$4292,MATCH(AF$4&amp;" "&amp;$N36,'Climate zones'!$I$2:$I$4292,0)),"")</f>
        <v/>
      </c>
      <c r="AG36" s="163" t="str">
        <f>IFERROR(INDEX('Climate zones'!$A$2:$A$4292,MATCH(AG$4&amp;" "&amp;$N36,'Climate zones'!$I$2:$I$4292,0)),"")</f>
        <v>Medbury</v>
      </c>
      <c r="AH36" s="163" t="str">
        <f>IFERROR(INDEX('Climate zones'!$A$2:$A$4292,MATCH(AH$4&amp;" "&amp;$N36,'Climate zones'!$I$2:$I$4292,0)),"")</f>
        <v>Strathern</v>
      </c>
      <c r="AI36" s="163" t="str">
        <f>IFERROR(INDEX('Climate zones'!$A$2:$A$4292,MATCH(AI$4&amp;" "&amp;$N36,'Climate zones'!$I$2:$I$4292,0)),"")</f>
        <v/>
      </c>
      <c r="AJ36" s="163" t="str">
        <f>IFERROR(INDEX('Climate zones'!$A$2:$A$4292,MATCH(AJ$4&amp;" "&amp;$N36,'Climate zones'!$I$2:$I$4292,0)),"")</f>
        <v>Mangawhai</v>
      </c>
      <c r="AK36" s="163" t="str">
        <f>IFERROR(INDEX('Climate zones'!$A$2:$A$4292,MATCH(AK$4&amp;" "&amp;$N36,'Climate zones'!$I$2:$I$4292,0)),"")</f>
        <v/>
      </c>
      <c r="AL36" s="163" t="str">
        <f>IFERROR(INDEX('Climate zones'!$A$2:$A$4292,MATCH(AL$4&amp;" "&amp;$N36,'Climate zones'!$I$2:$I$4292,0)),"")</f>
        <v/>
      </c>
      <c r="AM36" s="163" t="str">
        <f>IFERROR(INDEX('Climate zones'!$A$2:$A$4292,MATCH(AM$4&amp;" "&amp;$N36,'Climate zones'!$I$2:$I$4292,0)),"")</f>
        <v>Taita</v>
      </c>
      <c r="AN36" s="163" t="str">
        <f>IFERROR(INDEX('Climate zones'!$A$2:$A$4292,MATCH(AN$4&amp;" "&amp;$N36,'Climate zones'!$I$2:$I$4292,0)),"")</f>
        <v/>
      </c>
      <c r="AO36" s="163" t="str">
        <f>IFERROR(INDEX('Climate zones'!$A$2:$A$4292,MATCH(AO$4&amp;" "&amp;$N36,'Climate zones'!$I$2:$I$4292,0)),"")</f>
        <v>Livingstone</v>
      </c>
      <c r="AP36" s="163" t="str">
        <f>IFERROR(INDEX('Climate zones'!$A$2:$A$4292,MATCH(AP$4&amp;" "&amp;$N36,'Climate zones'!$I$2:$I$4292,0)),"")</f>
        <v>Orere Point</v>
      </c>
      <c r="AQ36" s="163" t="str">
        <f>IFERROR(INDEX('Climate zones'!$A$2:$A$4292,MATCH(AQ$4&amp;" "&amp;$N36,'Climate zones'!$I$2:$I$4292,0)),"")</f>
        <v>Mayfield</v>
      </c>
      <c r="AR36" s="163" t="str">
        <f>IFERROR(INDEX('Climate zones'!$A$2:$A$4292,MATCH(AR$4&amp;" "&amp;$N36,'Climate zones'!$I$2:$I$4292,0)),"")</f>
        <v>Whakataki</v>
      </c>
      <c r="AS36" s="163" t="str">
        <f>IFERROR(INDEX('Climate zones'!$A$2:$A$4292,MATCH(AS$4&amp;" "&amp;$N36,'Climate zones'!$I$2:$I$4292,0)),"")</f>
        <v>Tauhei</v>
      </c>
      <c r="AT36" s="163" t="str">
        <f>IFERROR(INDEX('Climate zones'!$A$2:$A$4292,MATCH(AT$4&amp;" "&amp;$N36,'Climate zones'!$I$2:$I$4292,0)),"")</f>
        <v/>
      </c>
      <c r="AU36" s="163" t="str">
        <f>IFERROR(INDEX('Climate zones'!$A$2:$A$4292,MATCH(AU$4&amp;" "&amp;$N36,'Climate zones'!$I$2:$I$4292,0)),"")</f>
        <v/>
      </c>
      <c r="AV36" s="163" t="str">
        <f>IFERROR(INDEX('Climate zones'!$A$2:$A$4292,MATCH(AV$4&amp;" "&amp;$N36,'Climate zones'!$I$2:$I$4292,0)),"")</f>
        <v>Norfolk</v>
      </c>
      <c r="AW36" s="163" t="str">
        <f>IFERROR(INDEX('Climate zones'!$A$2:$A$4292,MATCH(AW$4&amp;" "&amp;$N36,'Climate zones'!$I$2:$I$4292,0)),"")</f>
        <v>TAKAPUNA</v>
      </c>
      <c r="AX36" s="163" t="str">
        <f>IFERROR(INDEX('Climate zones'!$A$2:$A$4292,MATCH(AX$4&amp;" "&amp;$N36,'Climate zones'!$I$2:$I$4292,0)),"")</f>
        <v>Toatoa</v>
      </c>
      <c r="AY36" s="163" t="str">
        <f>IFERROR(INDEX('Climate zones'!$A$2:$A$4292,MATCH(AY$4&amp;" "&amp;$N36,'Climate zones'!$I$2:$I$4292,0)),"")</f>
        <v>Tahaia</v>
      </c>
      <c r="AZ36" s="163" t="str">
        <f>IFERROR(INDEX('Climate zones'!$A$2:$A$4292,MATCH(AZ$4&amp;" "&amp;$N36,'Climate zones'!$I$2:$I$4292,0)),"")</f>
        <v/>
      </c>
      <c r="BA36" s="163" t="str">
        <f>IFERROR(INDEX('Climate zones'!$A$2:$A$4292,MATCH(BA$4&amp;" "&amp;$N36,'Climate zones'!$I$2:$I$4292,0)),"")</f>
        <v/>
      </c>
      <c r="BB36" s="163" t="str">
        <f>IFERROR(INDEX('Climate zones'!$A$2:$A$4292,MATCH(BB$4&amp;" "&amp;$N36,'Climate zones'!$I$2:$I$4292,0)),"")</f>
        <v/>
      </c>
      <c r="BC36" s="163" t="str">
        <f>IFERROR(INDEX('Climate zones'!$A$2:$A$4292,MATCH(BC$4&amp;" "&amp;$N36,'Climate zones'!$I$2:$I$4292,0)),"")</f>
        <v>Wharehuanui</v>
      </c>
      <c r="BD36" s="163" t="str">
        <f>IFERROR(INDEX('Climate zones'!$A$2:$A$4292,MATCH(BD$4&amp;" "&amp;$N36,'Climate zones'!$I$2:$I$4292,0)),"")</f>
        <v>Papanui Junction</v>
      </c>
      <c r="BE36" s="163" t="str">
        <f>IFERROR(INDEX('Climate zones'!$A$2:$A$4292,MATCH(BE$4&amp;" "&amp;$N36,'Climate zones'!$I$2:$I$4292,0)),"")</f>
        <v>Matakana</v>
      </c>
      <c r="BF36" s="163" t="str">
        <f>IFERROR(INDEX('Climate zones'!$A$2:$A$4292,MATCH(BF$4&amp;" "&amp;$N36,'Climate zones'!$I$2:$I$4292,0)),"")</f>
        <v>Mourea</v>
      </c>
      <c r="BG36" s="163" t="str">
        <f>IFERROR(INDEX('Climate zones'!$A$2:$A$4292,MATCH(BG$4&amp;" "&amp;$N36,'Climate zones'!$I$2:$I$4292,0)),"")</f>
        <v>Ohura</v>
      </c>
      <c r="BH36" s="163" t="str">
        <f>IFERROR(INDEX('Climate zones'!$A$2:$A$4292,MATCH(BH$4&amp;" "&amp;$N36,'Climate zones'!$I$2:$I$4292,0)),"")</f>
        <v>Kimberley</v>
      </c>
      <c r="BI36" s="163" t="str">
        <f>IFERROR(INDEX('Climate zones'!$A$2:$A$4292,MATCH(BI$4&amp;" "&amp;$N36,'Climate zones'!$I$2:$I$4292,0)),"")</f>
        <v>Mokoia</v>
      </c>
      <c r="BJ36" s="163" t="str">
        <f>IFERROR(INDEX('Climate zones'!$A$2:$A$4292,MATCH(BJ$4&amp;" "&amp;$N36,'Climate zones'!$I$2:$I$4292,0)),"")</f>
        <v/>
      </c>
      <c r="BK36" s="163" t="str">
        <f>IFERROR(INDEX('Climate zones'!$A$2:$A$4292,MATCH(BK$4&amp;" "&amp;$N36,'Climate zones'!$I$2:$I$4292,0)),"")</f>
        <v/>
      </c>
      <c r="BL36" s="163" t="str">
        <f>IFERROR(INDEX('Climate zones'!$A$2:$A$4292,MATCH(BL$4&amp;" "&amp;$N36,'Climate zones'!$I$2:$I$4292,0)),"")</f>
        <v>Fairfax</v>
      </c>
      <c r="BM36" s="163" t="str">
        <f>IFERROR(INDEX('Climate zones'!$A$2:$A$4292,MATCH(BM$4&amp;" "&amp;$N36,'Climate zones'!$I$2:$I$4292,0)),"")</f>
        <v>Tuna</v>
      </c>
      <c r="BN36" s="163" t="str">
        <f>IFERROR(INDEX('Climate zones'!$A$2:$A$4292,MATCH(BN$4&amp;" "&amp;$N36,'Climate zones'!$I$2:$I$4292,0)),"")</f>
        <v>Maharahara West</v>
      </c>
      <c r="BO36" s="163" t="str">
        <f>IFERROR(INDEX('Climate zones'!$A$2:$A$4292,MATCH(BO$4&amp;" "&amp;$N36,'Climate zones'!$I$2:$I$4292,0)),"")</f>
        <v>Kaka</v>
      </c>
      <c r="BP36" s="163" t="str">
        <f>IFERROR(INDEX('Climate zones'!$A$2:$A$4292,MATCH(BP$4&amp;" "&amp;$N36,'Climate zones'!$I$2:$I$4292,0)),"")</f>
        <v>Rainbow Point</v>
      </c>
      <c r="BQ36" s="163" t="str">
        <f>IFERROR(INDEX('Climate zones'!$A$2:$A$4292,MATCH(BQ$4&amp;" "&amp;$N36,'Climate zones'!$I$2:$I$4292,0)),"")</f>
        <v/>
      </c>
      <c r="BR36" s="163" t="str">
        <f>IFERROR(INDEX('Climate zones'!$A$2:$A$4292,MATCH(BR$4&amp;" "&amp;$N36,'Climate zones'!$I$2:$I$4292,0)),"")</f>
        <v>Parakiwai</v>
      </c>
      <c r="BS36" s="163" t="str">
        <f>IFERROR(INDEX('Climate zones'!$A$2:$A$4292,MATCH(BS$4&amp;" "&amp;$N36,'Climate zones'!$I$2:$I$4292,0)),"")</f>
        <v>Kingsdown</v>
      </c>
      <c r="BT36" s="163" t="str">
        <f>IFERROR(INDEX('Climate zones'!$A$2:$A$4292,MATCH(BT$4&amp;" "&amp;$N36,'Climate zones'!$I$2:$I$4292,0)),"")</f>
        <v/>
      </c>
      <c r="BU36" s="163" t="str">
        <f>IFERROR(INDEX('Climate zones'!$A$2:$A$4292,MATCH(BU$4&amp;" "&amp;$N36,'Climate zones'!$I$2:$I$4292,0)),"")</f>
        <v>Miranda</v>
      </c>
      <c r="BV36" s="163" t="str">
        <f>IFERROR(INDEX('Climate zones'!$A$2:$A$4292,MATCH(BV$4&amp;" "&amp;$N36,'Climate zones'!$I$2:$I$4292,0)),"")</f>
        <v>Southbrook</v>
      </c>
      <c r="BW36" s="163" t="str">
        <f>IFERROR(INDEX('Climate zones'!$A$2:$A$4292,MATCH(BW$4&amp;" "&amp;$N36,'Climate zones'!$I$2:$I$4292,0)),"")</f>
        <v>Riverview</v>
      </c>
      <c r="BX36" s="163" t="str">
        <f>IFERROR(INDEX('Climate zones'!$A$2:$A$4292,MATCH(BX$4&amp;" "&amp;$N36,'Climate zones'!$I$2:$I$4292,0)),"")</f>
        <v>Pukeatua</v>
      </c>
      <c r="BY36" s="163" t="str">
        <f>IFERROR(INDEX('Climate zones'!$A$2:$A$4292,MATCH(BY$4&amp;" "&amp;$N36,'Climate zones'!$I$2:$I$4292,0)),"")</f>
        <v>Waikokopu</v>
      </c>
      <c r="BZ36" s="163" t="str">
        <f>IFERROR(INDEX('Climate zones'!$A$2:$A$4292,MATCH(BZ$4&amp;" "&amp;$N36,'Climate zones'!$I$2:$I$4292,0)),"")</f>
        <v>West Harbour</v>
      </c>
      <c r="CA36" s="163" t="str">
        <f>IFERROR(INDEX('Climate zones'!$A$2:$A$4292,MATCH(CA$4&amp;" "&amp;$N36,'Climate zones'!$I$2:$I$4292,0)),"")</f>
        <v>Island Cliff</v>
      </c>
      <c r="CB36" s="163" t="str">
        <f>IFERROR(INDEX('Climate zones'!$A$2:$A$4292,MATCH(CB$4&amp;" "&amp;$N36,'Climate zones'!$I$2:$I$4292,0)),"")</f>
        <v>Paemako</v>
      </c>
      <c r="CC36" s="163" t="str">
        <f>IFERROR(INDEX('Climate zones'!$A$2:$A$4292,MATCH(CC$4&amp;" "&amp;$N36,'Climate zones'!$I$2:$I$4292,0)),"")</f>
        <v>Rapanui</v>
      </c>
      <c r="CD36" s="163" t="str">
        <f>IFERROR(INDEX('Climate zones'!$A$2:$A$4292,MATCH(CD$4&amp;" "&amp;$N36,'Climate zones'!$I$2:$I$4292,0)),"")</f>
        <v>Mitchelltown</v>
      </c>
      <c r="CE36" s="163" t="str">
        <f>IFERROR(INDEX('Climate zones'!$A$2:$A$4292,MATCH(CE$4&amp;" "&amp;$N36,'Climate zones'!$I$2:$I$4292,0)),"")</f>
        <v>Pios Beach</v>
      </c>
      <c r="CF36" s="163" t="str">
        <f>IFERROR(INDEX('Climate zones'!$A$2:$A$4292,MATCH(CF$4&amp;" "&amp;$N36,'Climate zones'!$I$2:$I$4292,0)),"")</f>
        <v>Kowhitirangi</v>
      </c>
      <c r="CG36" s="163" t="str">
        <f>IFERROR(INDEX('Climate zones'!$A$2:$A$4292,MATCH(CG$4&amp;" "&amp;$N36,'Climate zones'!$I$2:$I$4292,0)),"")</f>
        <v>Papueru</v>
      </c>
      <c r="CH36" s="163" t="str">
        <f>IFERROR(INDEX('Climate zones'!$A$2:$A$4292,MATCH(CH$4&amp;" "&amp;$N36,'Climate zones'!$I$2:$I$4292,0)),"")</f>
        <v>McLeod Bay</v>
      </c>
    </row>
    <row r="37" spans="1:86">
      <c r="A37" s="156" t="s">
        <v>202</v>
      </c>
      <c r="B37" s="156" t="s">
        <v>92</v>
      </c>
      <c r="C37" s="156" t="s">
        <v>93</v>
      </c>
      <c r="D37" s="156" t="s">
        <v>94</v>
      </c>
      <c r="E37" s="157">
        <v>-44.1</v>
      </c>
      <c r="F37" s="157">
        <v>171.58</v>
      </c>
      <c r="G37" s="156" t="str">
        <f t="shared" si="0"/>
        <v>Ashburton District CC</v>
      </c>
      <c r="H37" s="156">
        <f t="shared" si="1"/>
        <v>36</v>
      </c>
      <c r="I37" s="156" t="str">
        <f t="shared" si="2"/>
        <v>Ashburton District 36</v>
      </c>
      <c r="K37" s="156" t="s">
        <v>133</v>
      </c>
      <c r="N37" s="164">
        <f t="shared" si="3"/>
        <v>33</v>
      </c>
      <c r="O37" s="165" t="str">
        <f>IFERROR(INDEX('Climate zones'!$A$2:$A$4292,MATCH(O$4&amp;" "&amp;$N37,'Climate zones'!$I$2:$I$4292,0)),"")</f>
        <v>Lauriston</v>
      </c>
      <c r="P37" s="165" t="str">
        <f>IFERROR(INDEX('Climate zones'!$A$2:$A$4292,MATCH(P$4&amp;" "&amp;$N37,'Climate zones'!$I$2:$I$4292,0)),"")</f>
        <v>Motairehe</v>
      </c>
      <c r="Q37" s="165" t="str">
        <f>IFERROR(INDEX('Climate zones'!$A$2:$A$4292,MATCH(Q$4&amp;" "&amp;$N37,'Climate zones'!$I$2:$I$4292,0)),"")</f>
        <v>Mawheraiti</v>
      </c>
      <c r="R37" s="165" t="str">
        <f>IFERROR(INDEX('Climate zones'!$A$2:$A$4292,MATCH(R$4&amp;" "&amp;$N37,'Climate zones'!$I$2:$I$4292,0)),"")</f>
        <v/>
      </c>
      <c r="S37" s="165" t="str">
        <f>IFERROR(INDEX('Climate zones'!$A$2:$A$4292,MATCH(S$4&amp;" "&amp;$N37,'Climate zones'!$I$2:$I$4292,0)),"")</f>
        <v>Wilder Settlement</v>
      </c>
      <c r="T37" s="165" t="str">
        <f>IFERROR(INDEX('Climate zones'!$A$2:$A$4292,MATCH(T$4&amp;" "&amp;$N37,'Climate zones'!$I$2:$I$4292,0)),"")</f>
        <v>Lake Roxburgh</v>
      </c>
      <c r="U37" s="165" t="str">
        <f>IFERROR(INDEX('Climate zones'!$A$2:$A$4292,MATCH(U$4&amp;" "&amp;$N37,'Climate zones'!$I$2:$I$4292,0)),"")</f>
        <v>Duvauchelle</v>
      </c>
      <c r="V37" s="165" t="str">
        <f>IFERROR(INDEX('Climate zones'!$A$2:$A$4292,MATCH(V$4&amp;" "&amp;$N37,'Climate zones'!$I$2:$I$4292,0)),"")</f>
        <v>Glenledi</v>
      </c>
      <c r="W37" s="165" t="str">
        <f>IFERROR(INDEX('Climate zones'!$A$2:$A$4292,MATCH(W$4&amp;" "&amp;$N37,'Climate zones'!$I$2:$I$4292,0)),"")</f>
        <v>Green Island</v>
      </c>
      <c r="X37" s="165" t="str">
        <f>IFERROR(INDEX('Climate zones'!$A$2:$A$4292,MATCH(X$4&amp;" "&amp;$N37,'Climate zones'!$I$2:$I$4292,0)),"")</f>
        <v>Kaimaumau</v>
      </c>
      <c r="Y37" s="165" t="str">
        <f>IFERROR(INDEX('Climate zones'!$A$2:$A$4292,MATCH(Y$4&amp;" "&amp;$N37,'Climate zones'!$I$2:$I$4292,0)),"")</f>
        <v>Moumoukai</v>
      </c>
      <c r="Z37" s="165" t="str">
        <f>IFERROR(INDEX('Climate zones'!$A$2:$A$4292,MATCH(Z$4&amp;" "&amp;$N37,'Climate zones'!$I$2:$I$4292,0)),"")</f>
        <v>Matawhero</v>
      </c>
      <c r="AA37" s="165" t="str">
        <f>IFERROR(INDEX('Climate zones'!$A$2:$A$4292,MATCH(AA$4&amp;" "&amp;$N37,'Climate zones'!$I$2:$I$4292,0)),"")</f>
        <v>Wendon</v>
      </c>
      <c r="AB37" s="165" t="str">
        <f>IFERROR(INDEX('Climate zones'!$A$2:$A$4292,MATCH(AB$4&amp;" "&amp;$N37,'Climate zones'!$I$2:$I$4292,0)),"")</f>
        <v>Nelson Creek</v>
      </c>
      <c r="AC37" s="165" t="str">
        <f>IFERROR(INDEX('Climate zones'!$A$2:$A$4292,MATCH(AC$4&amp;" "&amp;$N37,'Climate zones'!$I$2:$I$4292,0)),"")</f>
        <v/>
      </c>
      <c r="AD37" s="165" t="str">
        <f>IFERROR(INDEX('Climate zones'!$A$2:$A$4292,MATCH(AD$4&amp;" "&amp;$N37,'Climate zones'!$I$2:$I$4292,0)),"")</f>
        <v>Patoka</v>
      </c>
      <c r="AE37" s="165" t="str">
        <f>IFERROR(INDEX('Climate zones'!$A$2:$A$4292,MATCH(AE$4&amp;" "&amp;$N37,'Climate zones'!$I$2:$I$4292,0)),"")</f>
        <v/>
      </c>
      <c r="AF37" s="165" t="str">
        <f>IFERROR(INDEX('Climate zones'!$A$2:$A$4292,MATCH(AF$4&amp;" "&amp;$N37,'Climate zones'!$I$2:$I$4292,0)),"")</f>
        <v/>
      </c>
      <c r="AG37" s="165" t="str">
        <f>IFERROR(INDEX('Climate zones'!$A$2:$A$4292,MATCH(AG$4&amp;" "&amp;$N37,'Climate zones'!$I$2:$I$4292,0)),"")</f>
        <v>Mina</v>
      </c>
      <c r="AH37" s="165" t="str">
        <f>IFERROR(INDEX('Climate zones'!$A$2:$A$4292,MATCH(AH$4&amp;" "&amp;$N37,'Climate zones'!$I$2:$I$4292,0)),"")</f>
        <v>Tisbury</v>
      </c>
      <c r="AI37" s="165" t="str">
        <f>IFERROR(INDEX('Climate zones'!$A$2:$A$4292,MATCH(AI$4&amp;" "&amp;$N37,'Climate zones'!$I$2:$I$4292,0)),"")</f>
        <v/>
      </c>
      <c r="AJ37" s="165" t="str">
        <f>IFERROR(INDEX('Climate zones'!$A$2:$A$4292,MATCH(AJ$4&amp;" "&amp;$N37,'Climate zones'!$I$2:$I$4292,0)),"")</f>
        <v>Mangawhai Heads</v>
      </c>
      <c r="AK37" s="165" t="str">
        <f>IFERROR(INDEX('Climate zones'!$A$2:$A$4292,MATCH(AK$4&amp;" "&amp;$N37,'Climate zones'!$I$2:$I$4292,0)),"")</f>
        <v/>
      </c>
      <c r="AL37" s="165" t="str">
        <f>IFERROR(INDEX('Climate zones'!$A$2:$A$4292,MATCH(AL$4&amp;" "&amp;$N37,'Climate zones'!$I$2:$I$4292,0)),"")</f>
        <v/>
      </c>
      <c r="AM37" s="165" t="str">
        <f>IFERROR(INDEX('Climate zones'!$A$2:$A$4292,MATCH(AM$4&amp;" "&amp;$N37,'Climate zones'!$I$2:$I$4292,0)),"")</f>
        <v>WAINUIOMATA</v>
      </c>
      <c r="AN37" s="165" t="str">
        <f>IFERROR(INDEX('Climate zones'!$A$2:$A$4292,MATCH(AN$4&amp;" "&amp;$N37,'Climate zones'!$I$2:$I$4292,0)),"")</f>
        <v/>
      </c>
      <c r="AO37" s="165" t="str">
        <f>IFERROR(INDEX('Climate zones'!$A$2:$A$4292,MATCH(AO$4&amp;" "&amp;$N37,'Climate zones'!$I$2:$I$4292,0)),"")</f>
        <v>Longburn</v>
      </c>
      <c r="AP37" s="165" t="str">
        <f>IFERROR(INDEX('Climate zones'!$A$2:$A$4292,MATCH(AP$4&amp;" "&amp;$N37,'Climate zones'!$I$2:$I$4292,0)),"")</f>
        <v>Otara</v>
      </c>
      <c r="AQ37" s="165" t="str">
        <f>IFERROR(INDEX('Climate zones'!$A$2:$A$4292,MATCH(AQ$4&amp;" "&amp;$N37,'Climate zones'!$I$2:$I$4292,0)),"")</f>
        <v>Mitikarukaru</v>
      </c>
      <c r="AR37" s="165" t="str">
        <f>IFERROR(INDEX('Climate zones'!$A$2:$A$4292,MATCH(AR$4&amp;" "&amp;$N37,'Climate zones'!$I$2:$I$4292,0)),"")</f>
        <v>Whangaehu</v>
      </c>
      <c r="AS37" s="165" t="str">
        <f>IFERROR(INDEX('Climate zones'!$A$2:$A$4292,MATCH(AS$4&amp;" "&amp;$N37,'Climate zones'!$I$2:$I$4292,0)),"")</f>
        <v>Te Aroha</v>
      </c>
      <c r="AT37" s="165" t="str">
        <f>IFERROR(INDEX('Climate zones'!$A$2:$A$4292,MATCH(AT$4&amp;" "&amp;$N37,'Climate zones'!$I$2:$I$4292,0)),"")</f>
        <v/>
      </c>
      <c r="AU37" s="165" t="str">
        <f>IFERROR(INDEX('Climate zones'!$A$2:$A$4292,MATCH(AU$4&amp;" "&amp;$N37,'Climate zones'!$I$2:$I$4292,0)),"")</f>
        <v/>
      </c>
      <c r="AV37" s="165" t="str">
        <f>IFERROR(INDEX('Climate zones'!$A$2:$A$4292,MATCH(AV$4&amp;" "&amp;$N37,'Climate zones'!$I$2:$I$4292,0)),"")</f>
        <v>North Egmont</v>
      </c>
      <c r="AW37" s="165" t="str">
        <f>IFERROR(INDEX('Climate zones'!$A$2:$A$4292,MATCH(AW$4&amp;" "&amp;$N37,'Climate zones'!$I$2:$I$4292,0)),"")</f>
        <v>Torbay</v>
      </c>
      <c r="AX37" s="165" t="str">
        <f>IFERROR(INDEX('Climate zones'!$A$2:$A$4292,MATCH(AX$4&amp;" "&amp;$N37,'Climate zones'!$I$2:$I$4292,0)),"")</f>
        <v>Torere</v>
      </c>
      <c r="AY37" s="165" t="str">
        <f>IFERROR(INDEX('Climate zones'!$A$2:$A$4292,MATCH(AY$4&amp;" "&amp;$N37,'Climate zones'!$I$2:$I$4292,0)),"")</f>
        <v>Tauraroa</v>
      </c>
      <c r="AZ37" s="165" t="str">
        <f>IFERROR(INDEX('Climate zones'!$A$2:$A$4292,MATCH(AZ$4&amp;" "&amp;$N37,'Climate zones'!$I$2:$I$4292,0)),"")</f>
        <v/>
      </c>
      <c r="BA37" s="165" t="str">
        <f>IFERROR(INDEX('Climate zones'!$A$2:$A$4292,MATCH(BA$4&amp;" "&amp;$N37,'Climate zones'!$I$2:$I$4292,0)),"")</f>
        <v/>
      </c>
      <c r="BB37" s="165" t="str">
        <f>IFERROR(INDEX('Climate zones'!$A$2:$A$4292,MATCH(BB$4&amp;" "&amp;$N37,'Climate zones'!$I$2:$I$4292,0)),"")</f>
        <v/>
      </c>
      <c r="BC37" s="165" t="str">
        <f>IFERROR(INDEX('Climate zones'!$A$2:$A$4292,MATCH(BC$4&amp;" "&amp;$N37,'Climate zones'!$I$2:$I$4292,0)),"")</f>
        <v/>
      </c>
      <c r="BD37" s="165" t="str">
        <f>IFERROR(INDEX('Climate zones'!$A$2:$A$4292,MATCH(BD$4&amp;" "&amp;$N37,'Climate zones'!$I$2:$I$4292,0)),"")</f>
        <v>Parewanui</v>
      </c>
      <c r="BE37" s="165" t="str">
        <f>IFERROR(INDEX('Climate zones'!$A$2:$A$4292,MATCH(BE$4&amp;" "&amp;$N37,'Climate zones'!$I$2:$I$4292,0)),"")</f>
        <v>Matakatia Bay</v>
      </c>
      <c r="BF37" s="165" t="str">
        <f>IFERROR(INDEX('Climate zones'!$A$2:$A$4292,MATCH(BF$4&amp;" "&amp;$N37,'Climate zones'!$I$2:$I$4292,0)),"")</f>
        <v>Ngakuru</v>
      </c>
      <c r="BG37" s="165" t="str">
        <f>IFERROR(INDEX('Climate zones'!$A$2:$A$4292,MATCH(BG$4&amp;" "&amp;$N37,'Climate zones'!$I$2:$I$4292,0)),"")</f>
        <v>Oio</v>
      </c>
      <c r="BH37" s="165" t="str">
        <f>IFERROR(INDEX('Climate zones'!$A$2:$A$4292,MATCH(BH$4&amp;" "&amp;$N37,'Climate zones'!$I$2:$I$4292,0)),"")</f>
        <v>Kirwee</v>
      </c>
      <c r="BI37" s="165" t="str">
        <f>IFERROR(INDEX('Climate zones'!$A$2:$A$4292,MATCH(BI$4&amp;" "&amp;$N37,'Climate zones'!$I$2:$I$4292,0)),"")</f>
        <v>Moumahaki</v>
      </c>
      <c r="BJ37" s="165" t="str">
        <f>IFERROR(INDEX('Climate zones'!$A$2:$A$4292,MATCH(BJ$4&amp;" "&amp;$N37,'Climate zones'!$I$2:$I$4292,0)),"")</f>
        <v/>
      </c>
      <c r="BK37" s="165" t="str">
        <f>IFERROR(INDEX('Climate zones'!$A$2:$A$4292,MATCH(BK$4&amp;" "&amp;$N37,'Climate zones'!$I$2:$I$4292,0)),"")</f>
        <v/>
      </c>
      <c r="BL37" s="165" t="str">
        <f>IFERROR(INDEX('Climate zones'!$A$2:$A$4292,MATCH(BL$4&amp;" "&amp;$N37,'Climate zones'!$I$2:$I$4292,0)),"")</f>
        <v>Feldwick</v>
      </c>
      <c r="BM37" s="165" t="str">
        <f>IFERROR(INDEX('Climate zones'!$A$2:$A$4292,MATCH(BM$4&amp;" "&amp;$N37,'Climate zones'!$I$2:$I$4292,0)),"")</f>
        <v>Tututawa</v>
      </c>
      <c r="BN37" s="165" t="str">
        <f>IFERROR(INDEX('Climate zones'!$A$2:$A$4292,MATCH(BN$4&amp;" "&amp;$N37,'Climate zones'!$I$2:$I$4292,0)),"")</f>
        <v>Makirikiri</v>
      </c>
      <c r="BO37" s="165" t="str">
        <f>IFERROR(INDEX('Climate zones'!$A$2:$A$4292,MATCH(BO$4&amp;" "&amp;$N37,'Climate zones'!$I$2:$I$4292,0)),"")</f>
        <v>Kawatiri</v>
      </c>
      <c r="BP37" s="165" t="str">
        <f>IFERROR(INDEX('Climate zones'!$A$2:$A$4292,MATCH(BP$4&amp;" "&amp;$N37,'Climate zones'!$I$2:$I$4292,0)),"")</f>
        <v>Rangipo</v>
      </c>
      <c r="BQ37" s="165" t="str">
        <f>IFERROR(INDEX('Climate zones'!$A$2:$A$4292,MATCH(BQ$4&amp;" "&amp;$N37,'Climate zones'!$I$2:$I$4292,0)),"")</f>
        <v/>
      </c>
      <c r="BR37" s="165" t="str">
        <f>IFERROR(INDEX('Climate zones'!$A$2:$A$4292,MATCH(BR$4&amp;" "&amp;$N37,'Climate zones'!$I$2:$I$4292,0)),"")</f>
        <v>Parawai</v>
      </c>
      <c r="BS37" s="165" t="str">
        <f>IFERROR(INDEX('Climate zones'!$A$2:$A$4292,MATCH(BS$4&amp;" "&amp;$N37,'Climate zones'!$I$2:$I$4292,0)),"")</f>
        <v>Levels</v>
      </c>
      <c r="BT37" s="165" t="str">
        <f>IFERROR(INDEX('Climate zones'!$A$2:$A$4292,MATCH(BT$4&amp;" "&amp;$N37,'Climate zones'!$I$2:$I$4292,0)),"")</f>
        <v/>
      </c>
      <c r="BU37" s="165" t="str">
        <f>IFERROR(INDEX('Climate zones'!$A$2:$A$4292,MATCH(BU$4&amp;" "&amp;$N37,'Climate zones'!$I$2:$I$4292,0)),"")</f>
        <v>Motakotako</v>
      </c>
      <c r="BV37" s="165" t="str">
        <f>IFERROR(INDEX('Climate zones'!$A$2:$A$4292,MATCH(BV$4&amp;" "&amp;$N37,'Climate zones'!$I$2:$I$4292,0)),"")</f>
        <v>Springbank</v>
      </c>
      <c r="BW37" s="165" t="str">
        <f>IFERROR(INDEX('Climate zones'!$A$2:$A$4292,MATCH(BW$4&amp;" "&amp;$N37,'Climate zones'!$I$2:$I$4292,0)),"")</f>
        <v>Saint Andrews</v>
      </c>
      <c r="BX37" s="165" t="str">
        <f>IFERROR(INDEX('Climate zones'!$A$2:$A$4292,MATCH(BX$4&amp;" "&amp;$N37,'Climate zones'!$I$2:$I$4292,0)),"")</f>
        <v>Pukekura</v>
      </c>
      <c r="BY37" s="165" t="str">
        <f>IFERROR(INDEX('Climate zones'!$A$2:$A$4292,MATCH(BY$4&amp;" "&amp;$N37,'Climate zones'!$I$2:$I$4292,0)),"")</f>
        <v>Wairoa</v>
      </c>
      <c r="BZ37" s="165" t="str">
        <f>IFERROR(INDEX('Climate zones'!$A$2:$A$4292,MATCH(BZ$4&amp;" "&amp;$N37,'Climate zones'!$I$2:$I$4292,0)),"")</f>
        <v>Western Heights</v>
      </c>
      <c r="CA37" s="165" t="str">
        <f>IFERROR(INDEX('Climate zones'!$A$2:$A$4292,MATCH(CA$4&amp;" "&amp;$N37,'Climate zones'!$I$2:$I$4292,0)),"")</f>
        <v>Island Stream</v>
      </c>
      <c r="CB37" s="165" t="str">
        <f>IFERROR(INDEX('Climate zones'!$A$2:$A$4292,MATCH(CB$4&amp;" "&amp;$N37,'Climate zones'!$I$2:$I$4292,0)),"")</f>
        <v>Piopio</v>
      </c>
      <c r="CC37" s="165" t="str">
        <f>IFERROR(INDEX('Climate zones'!$A$2:$A$4292,MATCH(CC$4&amp;" "&amp;$N37,'Climate zones'!$I$2:$I$4292,0)),"")</f>
        <v>Saint Johns Hill</v>
      </c>
      <c r="CD37" s="165" t="str">
        <f>IFERROR(INDEX('Climate zones'!$A$2:$A$4292,MATCH(CD$4&amp;" "&amp;$N37,'Climate zones'!$I$2:$I$4292,0)),"")</f>
        <v>Mornington</v>
      </c>
      <c r="CE37" s="165" t="str">
        <f>IFERROR(INDEX('Climate zones'!$A$2:$A$4292,MATCH(CE$4&amp;" "&amp;$N37,'Climate zones'!$I$2:$I$4292,0)),"")</f>
        <v>Pongakawa</v>
      </c>
      <c r="CF37" s="165" t="str">
        <f>IFERROR(INDEX('Climate zones'!$A$2:$A$4292,MATCH(CF$4&amp;" "&amp;$N37,'Climate zones'!$I$2:$I$4292,0)),"")</f>
        <v>Kumara</v>
      </c>
      <c r="CG37" s="165" t="str">
        <f>IFERROR(INDEX('Climate zones'!$A$2:$A$4292,MATCH(CG$4&amp;" "&amp;$N37,'Climate zones'!$I$2:$I$4292,0)),"")</f>
        <v>Paroa</v>
      </c>
      <c r="CH37" s="165" t="str">
        <f>IFERROR(INDEX('Climate zones'!$A$2:$A$4292,MATCH(CH$4&amp;" "&amp;$N37,'Climate zones'!$I$2:$I$4292,0)),"")</f>
        <v>Moengawahine</v>
      </c>
    </row>
    <row r="38" spans="1:86">
      <c r="A38" s="156" t="s">
        <v>203</v>
      </c>
      <c r="B38" s="156" t="s">
        <v>92</v>
      </c>
      <c r="C38" s="156" t="s">
        <v>93</v>
      </c>
      <c r="D38" s="156" t="s">
        <v>94</v>
      </c>
      <c r="E38" s="157">
        <v>-43.69</v>
      </c>
      <c r="F38" s="157">
        <v>171.72</v>
      </c>
      <c r="G38" s="156" t="str">
        <f t="shared" si="0"/>
        <v>Ashburton District CC</v>
      </c>
      <c r="H38" s="156">
        <f t="shared" si="1"/>
        <v>37</v>
      </c>
      <c r="I38" s="156" t="str">
        <f t="shared" si="2"/>
        <v>Ashburton District 37</v>
      </c>
      <c r="K38" s="156" t="s">
        <v>134</v>
      </c>
      <c r="N38" s="162">
        <f t="shared" si="3"/>
        <v>34</v>
      </c>
      <c r="O38" s="163" t="str">
        <f>IFERROR(INDEX('Climate zones'!$A$2:$A$4292,MATCH(O$4&amp;" "&amp;$N38,'Climate zones'!$I$2:$I$4292,0)),"")</f>
        <v>Lismore</v>
      </c>
      <c r="P38" s="163" t="str">
        <f>IFERROR(INDEX('Climate zones'!$A$2:$A$4292,MATCH(P$4&amp;" "&amp;$N38,'Climate zones'!$I$2:$I$4292,0)),"")</f>
        <v>MOUNT ALBERT</v>
      </c>
      <c r="Q38" s="163" t="str">
        <f>IFERROR(INDEX('Climate zones'!$A$2:$A$4292,MATCH(Q$4&amp;" "&amp;$N38,'Climate zones'!$I$2:$I$4292,0)),"")</f>
        <v>Merrijigs</v>
      </c>
      <c r="R38" s="163" t="str">
        <f>IFERROR(INDEX('Climate zones'!$A$2:$A$4292,MATCH(R$4&amp;" "&amp;$N38,'Climate zones'!$I$2:$I$4292,0)),"")</f>
        <v/>
      </c>
      <c r="S38" s="163" t="str">
        <f>IFERROR(INDEX('Climate zones'!$A$2:$A$4292,MATCH(S$4&amp;" "&amp;$N38,'Climate zones'!$I$2:$I$4292,0)),"")</f>
        <v/>
      </c>
      <c r="T38" s="163" t="str">
        <f>IFERROR(INDEX('Climate zones'!$A$2:$A$4292,MATCH(T$4&amp;" "&amp;$N38,'Climate zones'!$I$2:$I$4292,0)),"")</f>
        <v>Lauder</v>
      </c>
      <c r="U38" s="163" t="str">
        <f>IFERROR(INDEX('Climate zones'!$A$2:$A$4292,MATCH(U$4&amp;" "&amp;$N38,'Climate zones'!$I$2:$I$4292,0)),"")</f>
        <v>Fendalton</v>
      </c>
      <c r="V38" s="163" t="str">
        <f>IFERROR(INDEX('Climate zones'!$A$2:$A$4292,MATCH(V$4&amp;" "&amp;$N38,'Climate zones'!$I$2:$I$4292,0)),"")</f>
        <v>Glenomaru</v>
      </c>
      <c r="W38" s="163" t="str">
        <f>IFERROR(INDEX('Climate zones'!$A$2:$A$4292,MATCH(W$4&amp;" "&amp;$N38,'Climate zones'!$I$2:$I$4292,0)),"")</f>
        <v>Halfway Bush</v>
      </c>
      <c r="X38" s="163" t="str">
        <f>IFERROR(INDEX('Climate zones'!$A$2:$A$4292,MATCH(X$4&amp;" "&amp;$N38,'Climate zones'!$I$2:$I$4292,0)),"")</f>
        <v>Kaingaroa</v>
      </c>
      <c r="Y38" s="163" t="str">
        <f>IFERROR(INDEX('Climate zones'!$A$2:$A$4292,MATCH(Y$4&amp;" "&amp;$N38,'Climate zones'!$I$2:$I$4292,0)),"")</f>
        <v>Naike</v>
      </c>
      <c r="Z38" s="163" t="str">
        <f>IFERROR(INDEX('Climate zones'!$A$2:$A$4292,MATCH(Z$4&amp;" "&amp;$N38,'Climate zones'!$I$2:$I$4292,0)),"")</f>
        <v>Motu</v>
      </c>
      <c r="AA38" s="163" t="str">
        <f>IFERROR(INDEX('Climate zones'!$A$2:$A$4292,MATCH(AA$4&amp;" "&amp;$N38,'Climate zones'!$I$2:$I$4292,0)),"")</f>
        <v>Wendon Valley</v>
      </c>
      <c r="AB38" s="163" t="str">
        <f>IFERROR(INDEX('Climate zones'!$A$2:$A$4292,MATCH(AB$4&amp;" "&amp;$N38,'Climate zones'!$I$2:$I$4292,0)),"")</f>
        <v>Ngahere</v>
      </c>
      <c r="AC38" s="163" t="str">
        <f>IFERROR(INDEX('Climate zones'!$A$2:$A$4292,MATCH(AC$4&amp;" "&amp;$N38,'Climate zones'!$I$2:$I$4292,0)),"")</f>
        <v/>
      </c>
      <c r="AD38" s="163" t="str">
        <f>IFERROR(INDEX('Climate zones'!$A$2:$A$4292,MATCH(AD$4&amp;" "&amp;$N38,'Climate zones'!$I$2:$I$4292,0)),"")</f>
        <v>Poukawa</v>
      </c>
      <c r="AE38" s="163" t="str">
        <f>IFERROR(INDEX('Climate zones'!$A$2:$A$4292,MATCH(AE$4&amp;" "&amp;$N38,'Climate zones'!$I$2:$I$4292,0)),"")</f>
        <v/>
      </c>
      <c r="AF38" s="163" t="str">
        <f>IFERROR(INDEX('Climate zones'!$A$2:$A$4292,MATCH(AF$4&amp;" "&amp;$N38,'Climate zones'!$I$2:$I$4292,0)),"")</f>
        <v/>
      </c>
      <c r="AG38" s="163" t="str">
        <f>IFERROR(INDEX('Climate zones'!$A$2:$A$4292,MATCH(AG$4&amp;" "&amp;$N38,'Climate zones'!$I$2:$I$4292,0)),"")</f>
        <v>Motunau Beach</v>
      </c>
      <c r="AH38" s="163" t="str">
        <f>IFERROR(INDEX('Climate zones'!$A$2:$A$4292,MATCH(AH$4&amp;" "&amp;$N38,'Climate zones'!$I$2:$I$4292,0)),"")</f>
        <v>Waihopai</v>
      </c>
      <c r="AI38" s="163" t="str">
        <f>IFERROR(INDEX('Climate zones'!$A$2:$A$4292,MATCH(AI$4&amp;" "&amp;$N38,'Climate zones'!$I$2:$I$4292,0)),"")</f>
        <v/>
      </c>
      <c r="AJ38" s="163" t="str">
        <f>IFERROR(INDEX('Climate zones'!$A$2:$A$4292,MATCH(AJ$4&amp;" "&amp;$N38,'Climate zones'!$I$2:$I$4292,0)),"")</f>
        <v>Mangawhare</v>
      </c>
      <c r="AK38" s="163" t="str">
        <f>IFERROR(INDEX('Climate zones'!$A$2:$A$4292,MATCH(AK$4&amp;" "&amp;$N38,'Climate zones'!$I$2:$I$4292,0)),"")</f>
        <v/>
      </c>
      <c r="AL38" s="163" t="str">
        <f>IFERROR(INDEX('Climate zones'!$A$2:$A$4292,MATCH(AL$4&amp;" "&amp;$N38,'Climate zones'!$I$2:$I$4292,0)),"")</f>
        <v/>
      </c>
      <c r="AM38" s="163" t="str">
        <f>IFERROR(INDEX('Climate zones'!$A$2:$A$4292,MATCH(AM$4&amp;" "&amp;$N38,'Climate zones'!$I$2:$I$4292,0)),"")</f>
        <v>Waiwhetu</v>
      </c>
      <c r="AN38" s="163" t="str">
        <f>IFERROR(INDEX('Climate zones'!$A$2:$A$4292,MATCH(AN$4&amp;" "&amp;$N38,'Climate zones'!$I$2:$I$4292,0)),"")</f>
        <v/>
      </c>
      <c r="AO38" s="163" t="str">
        <f>IFERROR(INDEX('Climate zones'!$A$2:$A$4292,MATCH(AO$4&amp;" "&amp;$N38,'Climate zones'!$I$2:$I$4292,0)),"")</f>
        <v>Maewa</v>
      </c>
      <c r="AP38" s="163" t="str">
        <f>IFERROR(INDEX('Climate zones'!$A$2:$A$4292,MATCH(AP$4&amp;" "&amp;$N38,'Climate zones'!$I$2:$I$4292,0)),"")</f>
        <v>Pakuranga</v>
      </c>
      <c r="AQ38" s="163" t="str">
        <f>IFERROR(INDEX('Climate zones'!$A$2:$A$4292,MATCH(AQ$4&amp;" "&amp;$N38,'Climate zones'!$I$2:$I$4292,0)),"")</f>
        <v>Moenui</v>
      </c>
      <c r="AR38" s="163" t="str">
        <f>IFERROR(INDEX('Climate zones'!$A$2:$A$4292,MATCH(AR$4&amp;" "&amp;$N38,'Climate zones'!$I$2:$I$4292,0)),"")</f>
        <v>Whareama</v>
      </c>
      <c r="AS38" s="163" t="str">
        <f>IFERROR(INDEX('Climate zones'!$A$2:$A$4292,MATCH(AS$4&amp;" "&amp;$N38,'Climate zones'!$I$2:$I$4292,0)),"")</f>
        <v>Te Aroha West</v>
      </c>
      <c r="AT38" s="163" t="str">
        <f>IFERROR(INDEX('Climate zones'!$A$2:$A$4292,MATCH(AT$4&amp;" "&amp;$N38,'Climate zones'!$I$2:$I$4292,0)),"")</f>
        <v/>
      </c>
      <c r="AU38" s="163" t="str">
        <f>IFERROR(INDEX('Climate zones'!$A$2:$A$4292,MATCH(AU$4&amp;" "&amp;$N38,'Climate zones'!$I$2:$I$4292,0)),"")</f>
        <v/>
      </c>
      <c r="AV38" s="163" t="str">
        <f>IFERROR(INDEX('Climate zones'!$A$2:$A$4292,MATCH(AV$4&amp;" "&amp;$N38,'Climate zones'!$I$2:$I$4292,0)),"")</f>
        <v>Oakura</v>
      </c>
      <c r="AW38" s="163" t="str">
        <f>IFERROR(INDEX('Climate zones'!$A$2:$A$4292,MATCH(AW$4&amp;" "&amp;$N38,'Climate zones'!$I$2:$I$4292,0)),"")</f>
        <v>Vauxhall</v>
      </c>
      <c r="AX38" s="163" t="str">
        <f>IFERROR(INDEX('Climate zones'!$A$2:$A$4292,MATCH(AX$4&amp;" "&amp;$N38,'Climate zones'!$I$2:$I$4292,0)),"")</f>
        <v>Waiaua</v>
      </c>
      <c r="AY38" s="163" t="str">
        <f>IFERROR(INDEX('Climate zones'!$A$2:$A$4292,MATCH(AY$4&amp;" "&amp;$N38,'Climate zones'!$I$2:$I$4292,0)),"")</f>
        <v>Te Kawa</v>
      </c>
      <c r="AZ38" s="163" t="str">
        <f>IFERROR(INDEX('Climate zones'!$A$2:$A$4292,MATCH(AZ$4&amp;" "&amp;$N38,'Climate zones'!$I$2:$I$4292,0)),"")</f>
        <v/>
      </c>
      <c r="BA38" s="163" t="str">
        <f>IFERROR(INDEX('Climate zones'!$A$2:$A$4292,MATCH(BA$4&amp;" "&amp;$N38,'Climate zones'!$I$2:$I$4292,0)),"")</f>
        <v/>
      </c>
      <c r="BB38" s="163" t="str">
        <f>IFERROR(INDEX('Climate zones'!$A$2:$A$4292,MATCH(BB$4&amp;" "&amp;$N38,'Climate zones'!$I$2:$I$4292,0)),"")</f>
        <v/>
      </c>
      <c r="BC38" s="163" t="str">
        <f>IFERROR(INDEX('Climate zones'!$A$2:$A$4292,MATCH(BC$4&amp;" "&amp;$N38,'Climate zones'!$I$2:$I$4292,0)),"")</f>
        <v/>
      </c>
      <c r="BD38" s="163" t="str">
        <f>IFERROR(INDEX('Climate zones'!$A$2:$A$4292,MATCH(BD$4&amp;" "&amp;$N38,'Climate zones'!$I$2:$I$4292,0)),"")</f>
        <v>Pohonui</v>
      </c>
      <c r="BE38" s="163" t="str">
        <f>IFERROR(INDEX('Climate zones'!$A$2:$A$4292,MATCH(BE$4&amp;" "&amp;$N38,'Climate zones'!$I$2:$I$4292,0)),"")</f>
        <v>Omaha</v>
      </c>
      <c r="BF38" s="163" t="str">
        <f>IFERROR(INDEX('Climate zones'!$A$2:$A$4292,MATCH(BF$4&amp;" "&amp;$N38,'Climate zones'!$I$2:$I$4292,0)),"")</f>
        <v>Ngapuna</v>
      </c>
      <c r="BG38" s="163" t="str">
        <f>IFERROR(INDEX('Climate zones'!$A$2:$A$4292,MATCH(BG$4&amp;" "&amp;$N38,'Climate zones'!$I$2:$I$4292,0)),"")</f>
        <v>Okahukura</v>
      </c>
      <c r="BH38" s="163" t="str">
        <f>IFERROR(INDEX('Climate zones'!$A$2:$A$4292,MATCH(BH$4&amp;" "&amp;$N38,'Climate zones'!$I$2:$I$4292,0)),"")</f>
        <v>Kowai Bush</v>
      </c>
      <c r="BI38" s="163" t="str">
        <f>IFERROR(INDEX('Climate zones'!$A$2:$A$4292,MATCH(BI$4&amp;" "&amp;$N38,'Climate zones'!$I$2:$I$4292,0)),"")</f>
        <v>Newall</v>
      </c>
      <c r="BJ38" s="163" t="str">
        <f>IFERROR(INDEX('Climate zones'!$A$2:$A$4292,MATCH(BJ$4&amp;" "&amp;$N38,'Climate zones'!$I$2:$I$4292,0)),"")</f>
        <v/>
      </c>
      <c r="BK38" s="163" t="str">
        <f>IFERROR(INDEX('Climate zones'!$A$2:$A$4292,MATCH(BK$4&amp;" "&amp;$N38,'Climate zones'!$I$2:$I$4292,0)),"")</f>
        <v/>
      </c>
      <c r="BL38" s="163" t="str">
        <f>IFERROR(INDEX('Climate zones'!$A$2:$A$4292,MATCH(BL$4&amp;" "&amp;$N38,'Climate zones'!$I$2:$I$4292,0)),"")</f>
        <v>Five Rivers</v>
      </c>
      <c r="BM38" s="163" t="str">
        <f>IFERROR(INDEX('Climate zones'!$A$2:$A$4292,MATCH(BM$4&amp;" "&amp;$N38,'Climate zones'!$I$2:$I$4292,0)),"")</f>
        <v>Waipuku</v>
      </c>
      <c r="BN38" s="163" t="str">
        <f>IFERROR(INDEX('Climate zones'!$A$2:$A$4292,MATCH(BN$4&amp;" "&amp;$N38,'Climate zones'!$I$2:$I$4292,0)),"")</f>
        <v>Makomako</v>
      </c>
      <c r="BO38" s="163" t="str">
        <f>IFERROR(INDEX('Climate zones'!$A$2:$A$4292,MATCH(BO$4&amp;" "&amp;$N38,'Climate zones'!$I$2:$I$4292,0)),"")</f>
        <v>Kikiwa</v>
      </c>
      <c r="BP38" s="163" t="str">
        <f>IFERROR(INDEX('Climate zones'!$A$2:$A$4292,MATCH(BP$4&amp;" "&amp;$N38,'Climate zones'!$I$2:$I$4292,0)),"")</f>
        <v>Rangitaiki</v>
      </c>
      <c r="BQ38" s="163" t="str">
        <f>IFERROR(INDEX('Climate zones'!$A$2:$A$4292,MATCH(BQ$4&amp;" "&amp;$N38,'Climate zones'!$I$2:$I$4292,0)),"")</f>
        <v/>
      </c>
      <c r="BR38" s="163" t="str">
        <f>IFERROR(INDEX('Climate zones'!$A$2:$A$4292,MATCH(BR$4&amp;" "&amp;$N38,'Climate zones'!$I$2:$I$4292,0)),"")</f>
        <v>Pauanui</v>
      </c>
      <c r="BS38" s="163" t="str">
        <f>IFERROR(INDEX('Climate zones'!$A$2:$A$4292,MATCH(BS$4&amp;" "&amp;$N38,'Climate zones'!$I$2:$I$4292,0)),"")</f>
        <v>Levels Valley</v>
      </c>
      <c r="BT38" s="163" t="str">
        <f>IFERROR(INDEX('Climate zones'!$A$2:$A$4292,MATCH(BT$4&amp;" "&amp;$N38,'Climate zones'!$I$2:$I$4292,0)),"")</f>
        <v/>
      </c>
      <c r="BU38" s="163" t="str">
        <f>IFERROR(INDEX('Climate zones'!$A$2:$A$4292,MATCH(BU$4&amp;" "&amp;$N38,'Climate zones'!$I$2:$I$4292,0)),"")</f>
        <v>Netherby</v>
      </c>
      <c r="BV38" s="163" t="str">
        <f>IFERROR(INDEX('Climate zones'!$A$2:$A$4292,MATCH(BV$4&amp;" "&amp;$N38,'Climate zones'!$I$2:$I$4292,0)),"")</f>
        <v>Summerhill</v>
      </c>
      <c r="BW38" s="163" t="str">
        <f>IFERROR(INDEX('Climate zones'!$A$2:$A$4292,MATCH(BW$4&amp;" "&amp;$N38,'Climate zones'!$I$2:$I$4292,0)),"")</f>
        <v>Southburn</v>
      </c>
      <c r="BX38" s="163" t="str">
        <f>IFERROR(INDEX('Climate zones'!$A$2:$A$4292,MATCH(BX$4&amp;" "&amp;$N38,'Climate zones'!$I$2:$I$4292,0)),"")</f>
        <v>Pukerimu</v>
      </c>
      <c r="BY38" s="163" t="str">
        <f>IFERROR(INDEX('Climate zones'!$A$2:$A$4292,MATCH(BY$4&amp;" "&amp;$N38,'Climate zones'!$I$2:$I$4292,0)),"")</f>
        <v>Whakaki</v>
      </c>
      <c r="BZ38" s="163" t="str">
        <f>IFERROR(INDEX('Climate zones'!$A$2:$A$4292,MATCH(BZ$4&amp;" "&amp;$N38,'Climate zones'!$I$2:$I$4292,0)),"")</f>
        <v>Whatipu</v>
      </c>
      <c r="CA38" s="163" t="str">
        <f>IFERROR(INDEX('Climate zones'!$A$2:$A$4292,MATCH(CA$4&amp;" "&amp;$N38,'Climate zones'!$I$2:$I$4292,0)),"")</f>
        <v>Kaika</v>
      </c>
      <c r="CB38" s="163" t="str">
        <f>IFERROR(INDEX('Climate zones'!$A$2:$A$4292,MATCH(CB$4&amp;" "&amp;$N38,'Climate zones'!$I$2:$I$4292,0)),"")</f>
        <v>Piripiri</v>
      </c>
      <c r="CC38" s="163" t="str">
        <f>IFERROR(INDEX('Climate zones'!$A$2:$A$4292,MATCH(CC$4&amp;" "&amp;$N38,'Climate zones'!$I$2:$I$4292,0)),"")</f>
        <v>Springvale</v>
      </c>
      <c r="CD38" s="163" t="str">
        <f>IFERROR(INDEX('Climate zones'!$A$2:$A$4292,MATCH(CD$4&amp;" "&amp;$N38,'Climate zones'!$I$2:$I$4292,0)),"")</f>
        <v>Mount Cook</v>
      </c>
      <c r="CE38" s="163" t="str">
        <f>IFERROR(INDEX('Climate zones'!$A$2:$A$4292,MATCH(CE$4&amp;" "&amp;$N38,'Climate zones'!$I$2:$I$4292,0)),"")</f>
        <v>Pongakawa Valley</v>
      </c>
      <c r="CF38" s="163" t="str">
        <f>IFERROR(INDEX('Climate zones'!$A$2:$A$4292,MATCH(CF$4&amp;" "&amp;$N38,'Climate zones'!$I$2:$I$4292,0)),"")</f>
        <v>Kumara Junction</v>
      </c>
      <c r="CG38" s="163" t="str">
        <f>IFERROR(INDEX('Climate zones'!$A$2:$A$4292,MATCH(CG$4&amp;" "&amp;$N38,'Climate zones'!$I$2:$I$4292,0)),"")</f>
        <v>Pikowai</v>
      </c>
      <c r="CH38" s="163" t="str">
        <f>IFERROR(INDEX('Climate zones'!$A$2:$A$4292,MATCH(CH$4&amp;" "&amp;$N38,'Climate zones'!$I$2:$I$4292,0)),"")</f>
        <v>Moewhare</v>
      </c>
    </row>
    <row r="39" spans="1:86">
      <c r="A39" s="156" t="s">
        <v>204</v>
      </c>
      <c r="B39" s="156" t="s">
        <v>92</v>
      </c>
      <c r="C39" s="156" t="s">
        <v>93</v>
      </c>
      <c r="D39" s="156" t="s">
        <v>94</v>
      </c>
      <c r="E39" s="157">
        <v>-44.01</v>
      </c>
      <c r="F39" s="157">
        <v>171.6</v>
      </c>
      <c r="G39" s="156" t="str">
        <f t="shared" si="0"/>
        <v>Ashburton District CC</v>
      </c>
      <c r="H39" s="156">
        <f t="shared" si="1"/>
        <v>38</v>
      </c>
      <c r="I39" s="156" t="str">
        <f t="shared" si="2"/>
        <v>Ashburton District 38</v>
      </c>
      <c r="K39" s="156" t="s">
        <v>135</v>
      </c>
      <c r="N39" s="164">
        <f t="shared" si="3"/>
        <v>35</v>
      </c>
      <c r="O39" s="165" t="str">
        <f>IFERROR(INDEX('Climate zones'!$A$2:$A$4292,MATCH(O$4&amp;" "&amp;$N39,'Climate zones'!$I$2:$I$4292,0)),"")</f>
        <v>Longbeach</v>
      </c>
      <c r="P39" s="165" t="str">
        <f>IFERROR(INDEX('Climate zones'!$A$2:$A$4292,MATCH(P$4&amp;" "&amp;$N39,'Climate zones'!$I$2:$I$4292,0)),"")</f>
        <v>MOUNT EDEN</v>
      </c>
      <c r="Q39" s="165" t="str">
        <f>IFERROR(INDEX('Climate zones'!$A$2:$A$4292,MATCH(Q$4&amp;" "&amp;$N39,'Climate zones'!$I$2:$I$4292,0)),"")</f>
        <v>Miko</v>
      </c>
      <c r="R39" s="165" t="str">
        <f>IFERROR(INDEX('Climate zones'!$A$2:$A$4292,MATCH(R$4&amp;" "&amp;$N39,'Climate zones'!$I$2:$I$4292,0)),"")</f>
        <v/>
      </c>
      <c r="S39" s="165" t="str">
        <f>IFERROR(INDEX('Climate zones'!$A$2:$A$4292,MATCH(S$4&amp;" "&amp;$N39,'Climate zones'!$I$2:$I$4292,0)),"")</f>
        <v/>
      </c>
      <c r="T39" s="165" t="str">
        <f>IFERROR(INDEX('Climate zones'!$A$2:$A$4292,MATCH(T$4&amp;" "&amp;$N39,'Climate zones'!$I$2:$I$4292,0)),"")</f>
        <v>Lindis Crossing</v>
      </c>
      <c r="U39" s="165" t="str">
        <f>IFERROR(INDEX('Climate zones'!$A$2:$A$4292,MATCH(U$4&amp;" "&amp;$N39,'Climate zones'!$I$2:$I$4292,0)),"")</f>
        <v>Ferrymead</v>
      </c>
      <c r="V39" s="165" t="str">
        <f>IFERROR(INDEX('Climate zones'!$A$2:$A$4292,MATCH(V$4&amp;" "&amp;$N39,'Climate zones'!$I$2:$I$4292,0)),"")</f>
        <v>Glenore</v>
      </c>
      <c r="W39" s="165" t="str">
        <f>IFERROR(INDEX('Climate zones'!$A$2:$A$4292,MATCH(W$4&amp;" "&amp;$N39,'Climate zones'!$I$2:$I$4292,0)),"")</f>
        <v>Harington Point</v>
      </c>
      <c r="X39" s="165" t="str">
        <f>IFERROR(INDEX('Climate zones'!$A$2:$A$4292,MATCH(X$4&amp;" "&amp;$N39,'Climate zones'!$I$2:$I$4292,0)),"")</f>
        <v>Kaitaia</v>
      </c>
      <c r="Y39" s="165" t="str">
        <f>IFERROR(INDEX('Climate zones'!$A$2:$A$4292,MATCH(Y$4&amp;" "&amp;$N39,'Climate zones'!$I$2:$I$4292,0)),"")</f>
        <v>Onewhero</v>
      </c>
      <c r="Z39" s="165" t="str">
        <f>IFERROR(INDEX('Climate zones'!$A$2:$A$4292,MATCH(Z$4&amp;" "&amp;$N39,'Climate zones'!$I$2:$I$4292,0)),"")</f>
        <v>Moutohora</v>
      </c>
      <c r="AA39" s="165" t="str">
        <f>IFERROR(INDEX('Climate zones'!$A$2:$A$4292,MATCH(AA$4&amp;" "&amp;$N39,'Climate zones'!$I$2:$I$4292,0)),"")</f>
        <v>Whiterigg</v>
      </c>
      <c r="AB39" s="165" t="str">
        <f>IFERROR(INDEX('Climate zones'!$A$2:$A$4292,MATCH(AB$4&amp;" "&amp;$N39,'Climate zones'!$I$2:$I$4292,0)),"")</f>
        <v>Nobles</v>
      </c>
      <c r="AC39" s="165" t="str">
        <f>IFERROR(INDEX('Climate zones'!$A$2:$A$4292,MATCH(AC$4&amp;" "&amp;$N39,'Climate zones'!$I$2:$I$4292,0)),"")</f>
        <v/>
      </c>
      <c r="AD39" s="165" t="str">
        <f>IFERROR(INDEX('Climate zones'!$A$2:$A$4292,MATCH(AD$4&amp;" "&amp;$N39,'Climate zones'!$I$2:$I$4292,0)),"")</f>
        <v>Pukahu</v>
      </c>
      <c r="AE39" s="165" t="str">
        <f>IFERROR(INDEX('Climate zones'!$A$2:$A$4292,MATCH(AE$4&amp;" "&amp;$N39,'Climate zones'!$I$2:$I$4292,0)),"")</f>
        <v/>
      </c>
      <c r="AF39" s="165" t="str">
        <f>IFERROR(INDEX('Climate zones'!$A$2:$A$4292,MATCH(AF$4&amp;" "&amp;$N39,'Climate zones'!$I$2:$I$4292,0)),"")</f>
        <v/>
      </c>
      <c r="AG39" s="165" t="str">
        <f>IFERROR(INDEX('Climate zones'!$A$2:$A$4292,MATCH(AG$4&amp;" "&amp;$N39,'Climate zones'!$I$2:$I$4292,0)),"")</f>
        <v>Mount Lyford Village</v>
      </c>
      <c r="AH39" s="165" t="str">
        <f>IFERROR(INDEX('Climate zones'!$A$2:$A$4292,MATCH(AH$4&amp;" "&amp;$N39,'Climate zones'!$I$2:$I$4292,0)),"")</f>
        <v>Waikiwi</v>
      </c>
      <c r="AI39" s="165" t="str">
        <f>IFERROR(INDEX('Climate zones'!$A$2:$A$4292,MATCH(AI$4&amp;" "&amp;$N39,'Climate zones'!$I$2:$I$4292,0)),"")</f>
        <v/>
      </c>
      <c r="AJ39" s="165" t="str">
        <f>IFERROR(INDEX('Climate zones'!$A$2:$A$4292,MATCH(AJ$4&amp;" "&amp;$N39,'Climate zones'!$I$2:$I$4292,0)),"")</f>
        <v>Mapau</v>
      </c>
      <c r="AK39" s="165" t="str">
        <f>IFERROR(INDEX('Climate zones'!$A$2:$A$4292,MATCH(AK$4&amp;" "&amp;$N39,'Climate zones'!$I$2:$I$4292,0)),"")</f>
        <v/>
      </c>
      <c r="AL39" s="165" t="str">
        <f>IFERROR(INDEX('Climate zones'!$A$2:$A$4292,MATCH(AL$4&amp;" "&amp;$N39,'Climate zones'!$I$2:$I$4292,0)),"")</f>
        <v/>
      </c>
      <c r="AM39" s="165" t="str">
        <f>IFERROR(INDEX('Climate zones'!$A$2:$A$4292,MATCH(AM$4&amp;" "&amp;$N39,'Climate zones'!$I$2:$I$4292,0)),"")</f>
        <v>Waterloo</v>
      </c>
      <c r="AN39" s="165" t="str">
        <f>IFERROR(INDEX('Climate zones'!$A$2:$A$4292,MATCH(AN$4&amp;" "&amp;$N39,'Climate zones'!$I$2:$I$4292,0)),"")</f>
        <v/>
      </c>
      <c r="AO39" s="165" t="str">
        <f>IFERROR(INDEX('Climate zones'!$A$2:$A$4292,MATCH(AO$4&amp;" "&amp;$N39,'Climate zones'!$I$2:$I$4292,0)),"")</f>
        <v>Makino</v>
      </c>
      <c r="AP39" s="165" t="str">
        <f>IFERROR(INDEX('Climate zones'!$A$2:$A$4292,MATCH(AP$4&amp;" "&amp;$N39,'Climate zones'!$I$2:$I$4292,0)),"")</f>
        <v>Pakuranga Heights</v>
      </c>
      <c r="AQ39" s="165" t="str">
        <f>IFERROR(INDEX('Climate zones'!$A$2:$A$4292,MATCH(AQ$4&amp;" "&amp;$N39,'Climate zones'!$I$2:$I$4292,0)),"")</f>
        <v>Mount Pleasant</v>
      </c>
      <c r="AR39" s="165" t="str">
        <f>IFERROR(INDEX('Climate zones'!$A$2:$A$4292,MATCH(AR$4&amp;" "&amp;$N39,'Climate zones'!$I$2:$I$4292,0)),"")</f>
        <v/>
      </c>
      <c r="AS39" s="165" t="str">
        <f>IFERROR(INDEX('Climate zones'!$A$2:$A$4292,MATCH(AS$4&amp;" "&amp;$N39,'Climate zones'!$I$2:$I$4292,0)),"")</f>
        <v>Te Ohaki Pa</v>
      </c>
      <c r="AT39" s="165" t="str">
        <f>IFERROR(INDEX('Climate zones'!$A$2:$A$4292,MATCH(AT$4&amp;" "&amp;$N39,'Climate zones'!$I$2:$I$4292,0)),"")</f>
        <v/>
      </c>
      <c r="AU39" s="165" t="str">
        <f>IFERROR(INDEX('Climate zones'!$A$2:$A$4292,MATCH(AU$4&amp;" "&amp;$N39,'Climate zones'!$I$2:$I$4292,0)),"")</f>
        <v/>
      </c>
      <c r="AV39" s="165" t="str">
        <f>IFERROR(INDEX('Climate zones'!$A$2:$A$4292,MATCH(AV$4&amp;" "&amp;$N39,'Climate zones'!$I$2:$I$4292,0)),"")</f>
        <v>Okato</v>
      </c>
      <c r="AW39" s="165" t="str">
        <f>IFERROR(INDEX('Climate zones'!$A$2:$A$4292,MATCH(AW$4&amp;" "&amp;$N39,'Climate zones'!$I$2:$I$4292,0)),"")</f>
        <v>Waiake</v>
      </c>
      <c r="AX39" s="165" t="str">
        <f>IFERROR(INDEX('Climate zones'!$A$2:$A$4292,MATCH(AX$4&amp;" "&amp;$N39,'Climate zones'!$I$2:$I$4292,0)),"")</f>
        <v>Waihau Bay</v>
      </c>
      <c r="AY39" s="165" t="str">
        <f>IFERROR(INDEX('Climate zones'!$A$2:$A$4292,MATCH(AY$4&amp;" "&amp;$N39,'Climate zones'!$I$2:$I$4292,0)),"")</f>
        <v>Te Kawa West</v>
      </c>
      <c r="AZ39" s="165" t="str">
        <f>IFERROR(INDEX('Climate zones'!$A$2:$A$4292,MATCH(AZ$4&amp;" "&amp;$N39,'Climate zones'!$I$2:$I$4292,0)),"")</f>
        <v/>
      </c>
      <c r="BA39" s="165" t="str">
        <f>IFERROR(INDEX('Climate zones'!$A$2:$A$4292,MATCH(BA$4&amp;" "&amp;$N39,'Climate zones'!$I$2:$I$4292,0)),"")</f>
        <v/>
      </c>
      <c r="BB39" s="165" t="str">
        <f>IFERROR(INDEX('Climate zones'!$A$2:$A$4292,MATCH(BB$4&amp;" "&amp;$N39,'Climate zones'!$I$2:$I$4292,0)),"")</f>
        <v/>
      </c>
      <c r="BC39" s="165" t="str">
        <f>IFERROR(INDEX('Climate zones'!$A$2:$A$4292,MATCH(BC$4&amp;" "&amp;$N39,'Climate zones'!$I$2:$I$4292,0)),"")</f>
        <v/>
      </c>
      <c r="BD39" s="165" t="str">
        <f>IFERROR(INDEX('Climate zones'!$A$2:$A$4292,MATCH(BD$4&amp;" "&amp;$N39,'Climate zones'!$I$2:$I$4292,0)),"")</f>
        <v>Porewa</v>
      </c>
      <c r="BE39" s="165" t="str">
        <f>IFERROR(INDEX('Climate zones'!$A$2:$A$4292,MATCH(BE$4&amp;" "&amp;$N39,'Climate zones'!$I$2:$I$4292,0)),"")</f>
        <v>Omaha Flats</v>
      </c>
      <c r="BF39" s="165" t="str">
        <f>IFERROR(INDEX('Climate zones'!$A$2:$A$4292,MATCH(BF$4&amp;" "&amp;$N39,'Climate zones'!$I$2:$I$4292,0)),"")</f>
        <v>Ngongotaha</v>
      </c>
      <c r="BG39" s="165" t="str">
        <f>IFERROR(INDEX('Climate zones'!$A$2:$A$4292,MATCH(BG$4&amp;" "&amp;$N39,'Climate zones'!$I$2:$I$4292,0)),"")</f>
        <v>Ongarue</v>
      </c>
      <c r="BH39" s="165" t="str">
        <f>IFERROR(INDEX('Climate zones'!$A$2:$A$4292,MATCH(BH$4&amp;" "&amp;$N39,'Climate zones'!$I$2:$I$4292,0)),"")</f>
        <v>Ladbrooks</v>
      </c>
      <c r="BI39" s="165" t="str">
        <f>IFERROR(INDEX('Climate zones'!$A$2:$A$4292,MATCH(BI$4&amp;" "&amp;$N39,'Climate zones'!$I$2:$I$4292,0)),"")</f>
        <v>Ngamatapouri</v>
      </c>
      <c r="BJ39" s="165" t="str">
        <f>IFERROR(INDEX('Climate zones'!$A$2:$A$4292,MATCH(BJ$4&amp;" "&amp;$N39,'Climate zones'!$I$2:$I$4292,0)),"")</f>
        <v/>
      </c>
      <c r="BK39" s="165" t="str">
        <f>IFERROR(INDEX('Climate zones'!$A$2:$A$4292,MATCH(BK$4&amp;" "&amp;$N39,'Climate zones'!$I$2:$I$4292,0)),"")</f>
        <v/>
      </c>
      <c r="BL39" s="165" t="str">
        <f>IFERROR(INDEX('Climate zones'!$A$2:$A$4292,MATCH(BL$4&amp;" "&amp;$N39,'Climate zones'!$I$2:$I$4292,0)),"")</f>
        <v>Five Roads</v>
      </c>
      <c r="BM39" s="165" t="str">
        <f>IFERROR(INDEX('Climate zones'!$A$2:$A$4292,MATCH(BM$4&amp;" "&amp;$N39,'Climate zones'!$I$2:$I$4292,0)),"")</f>
        <v>Whangamomona</v>
      </c>
      <c r="BN39" s="165" t="str">
        <f>IFERROR(INDEX('Climate zones'!$A$2:$A$4292,MATCH(BN$4&amp;" "&amp;$N39,'Climate zones'!$I$2:$I$4292,0)),"")</f>
        <v>Makotuku</v>
      </c>
      <c r="BO39" s="165" t="str">
        <f>IFERROR(INDEX('Climate zones'!$A$2:$A$4292,MATCH(BO$4&amp;" "&amp;$N39,'Climate zones'!$I$2:$I$4292,0)),"")</f>
        <v>Kina</v>
      </c>
      <c r="BP39" s="165" t="str">
        <f>IFERROR(INDEX('Climate zones'!$A$2:$A$4292,MATCH(BP$4&amp;" "&amp;$N39,'Climate zones'!$I$2:$I$4292,0)),"")</f>
        <v>Rotokawa</v>
      </c>
      <c r="BQ39" s="165" t="str">
        <f>IFERROR(INDEX('Climate zones'!$A$2:$A$4292,MATCH(BQ$4&amp;" "&amp;$N39,'Climate zones'!$I$2:$I$4292,0)),"")</f>
        <v/>
      </c>
      <c r="BR39" s="165" t="str">
        <f>IFERROR(INDEX('Climate zones'!$A$2:$A$4292,MATCH(BR$4&amp;" "&amp;$N39,'Climate zones'!$I$2:$I$4292,0)),"")</f>
        <v>Port Charles</v>
      </c>
      <c r="BS39" s="165" t="str">
        <f>IFERROR(INDEX('Climate zones'!$A$2:$A$4292,MATCH(BS$4&amp;" "&amp;$N39,'Climate zones'!$I$2:$I$4292,0)),"")</f>
        <v>Maori Hill</v>
      </c>
      <c r="BT39" s="165" t="str">
        <f>IFERROR(INDEX('Climate zones'!$A$2:$A$4292,MATCH(BT$4&amp;" "&amp;$N39,'Climate zones'!$I$2:$I$4292,0)),"")</f>
        <v/>
      </c>
      <c r="BU39" s="165" t="str">
        <f>IFERROR(INDEX('Climate zones'!$A$2:$A$4292,MATCH(BU$4&amp;" "&amp;$N39,'Climate zones'!$I$2:$I$4292,0)),"")</f>
        <v>Newstead</v>
      </c>
      <c r="BV39" s="165" t="str">
        <f>IFERROR(INDEX('Climate zones'!$A$2:$A$4292,MATCH(BV$4&amp;" "&amp;$N39,'Climate zones'!$I$2:$I$4292,0)),"")</f>
        <v>Swannanoa</v>
      </c>
      <c r="BW39" s="165" t="str">
        <f>IFERROR(INDEX('Climate zones'!$A$2:$A$4292,MATCH(BW$4&amp;" "&amp;$N39,'Climate zones'!$I$2:$I$4292,0)),"")</f>
        <v>Springbrook</v>
      </c>
      <c r="BX39" s="165" t="str">
        <f>IFERROR(INDEX('Climate zones'!$A$2:$A$4292,MATCH(BX$4&amp;" "&amp;$N39,'Climate zones'!$I$2:$I$4292,0)),"")</f>
        <v>Pukeroro</v>
      </c>
      <c r="BY39" s="165" t="str">
        <f>IFERROR(INDEX('Climate zones'!$A$2:$A$4292,MATCH(BY$4&amp;" "&amp;$N39,'Climate zones'!$I$2:$I$4292,0)),"")</f>
        <v>Whangawehi</v>
      </c>
      <c r="BZ39" s="165" t="str">
        <f>IFERROR(INDEX('Climate zones'!$A$2:$A$4292,MATCH(BZ$4&amp;" "&amp;$N39,'Climate zones'!$I$2:$I$4292,0)),"")</f>
        <v>Whenuapai</v>
      </c>
      <c r="CA39" s="165" t="str">
        <f>IFERROR(INDEX('Climate zones'!$A$2:$A$4292,MATCH(CA$4&amp;" "&amp;$N39,'Climate zones'!$I$2:$I$4292,0)),"")</f>
        <v>Katiki</v>
      </c>
      <c r="CB39" s="165" t="str">
        <f>IFERROR(INDEX('Climate zones'!$A$2:$A$4292,MATCH(CB$4&amp;" "&amp;$N39,'Climate zones'!$I$2:$I$4292,0)),"")</f>
        <v>Pomarangai</v>
      </c>
      <c r="CC39" s="165" t="str">
        <f>IFERROR(INDEX('Climate zones'!$A$2:$A$4292,MATCH(CC$4&amp;" "&amp;$N39,'Climate zones'!$I$2:$I$4292,0)),"")</f>
        <v>Tangahoe</v>
      </c>
      <c r="CD39" s="165" t="str">
        <f>IFERROR(INDEX('Climate zones'!$A$2:$A$4292,MATCH(CD$4&amp;" "&amp;$N39,'Climate zones'!$I$2:$I$4292,0)),"")</f>
        <v>Mount Victoria</v>
      </c>
      <c r="CE39" s="165" t="str">
        <f>IFERROR(INDEX('Climate zones'!$A$2:$A$4292,MATCH(CE$4&amp;" "&amp;$N39,'Climate zones'!$I$2:$I$4292,0)),"")</f>
        <v>Pukehina</v>
      </c>
      <c r="CF39" s="165" t="str">
        <f>IFERROR(INDEX('Climate zones'!$A$2:$A$4292,MATCH(CF$4&amp;" "&amp;$N39,'Climate zones'!$I$2:$I$4292,0)),"")</f>
        <v>Lake Moeraki</v>
      </c>
      <c r="CG39" s="165" t="str">
        <f>IFERROR(INDEX('Climate zones'!$A$2:$A$4292,MATCH(CG$4&amp;" "&amp;$N39,'Climate zones'!$I$2:$I$4292,0)),"")</f>
        <v>Piripai</v>
      </c>
      <c r="CH39" s="165" t="str">
        <f>IFERROR(INDEX('Climate zones'!$A$2:$A$4292,MATCH(CH$4&amp;" "&amp;$N39,'Climate zones'!$I$2:$I$4292,0)),"")</f>
        <v>Mokau</v>
      </c>
    </row>
    <row r="40" spans="1:86">
      <c r="A40" s="156" t="s">
        <v>205</v>
      </c>
      <c r="B40" s="156" t="s">
        <v>92</v>
      </c>
      <c r="C40" s="156" t="s">
        <v>93</v>
      </c>
      <c r="D40" s="156" t="s">
        <v>94</v>
      </c>
      <c r="E40" s="157">
        <v>-43.65</v>
      </c>
      <c r="F40" s="157">
        <v>171.76</v>
      </c>
      <c r="G40" s="156" t="str">
        <f t="shared" si="0"/>
        <v>Ashburton District CC</v>
      </c>
      <c r="H40" s="156">
        <f t="shared" si="1"/>
        <v>39</v>
      </c>
      <c r="I40" s="156" t="str">
        <f t="shared" si="2"/>
        <v>Ashburton District 39</v>
      </c>
      <c r="K40" s="156" t="s">
        <v>136</v>
      </c>
      <c r="N40" s="162">
        <f t="shared" si="3"/>
        <v>36</v>
      </c>
      <c r="O40" s="163" t="str">
        <f>IFERROR(INDEX('Climate zones'!$A$2:$A$4292,MATCH(O$4&amp;" "&amp;$N40,'Climate zones'!$I$2:$I$4292,0)),"")</f>
        <v>Lowcliffe</v>
      </c>
      <c r="P40" s="163" t="str">
        <f>IFERROR(INDEX('Climate zones'!$A$2:$A$4292,MATCH(P$4&amp;" "&amp;$N40,'Climate zones'!$I$2:$I$4292,0)),"")</f>
        <v>MOUNT ROSKILL</v>
      </c>
      <c r="Q40" s="163" t="str">
        <f>IFERROR(INDEX('Climate zones'!$A$2:$A$4292,MATCH(Q$4&amp;" "&amp;$N40,'Climate zones'!$I$2:$I$4292,0)),"")</f>
        <v>Millerton</v>
      </c>
      <c r="R40" s="163" t="str">
        <f>IFERROR(INDEX('Climate zones'!$A$2:$A$4292,MATCH(R$4&amp;" "&amp;$N40,'Climate zones'!$I$2:$I$4292,0)),"")</f>
        <v/>
      </c>
      <c r="S40" s="163" t="str">
        <f>IFERROR(INDEX('Climate zones'!$A$2:$A$4292,MATCH(S$4&amp;" "&amp;$N40,'Climate zones'!$I$2:$I$4292,0)),"")</f>
        <v/>
      </c>
      <c r="T40" s="163" t="str">
        <f>IFERROR(INDEX('Climate zones'!$A$2:$A$4292,MATCH(T$4&amp;" "&amp;$N40,'Climate zones'!$I$2:$I$4292,0)),"")</f>
        <v>Lindis Valley</v>
      </c>
      <c r="U40" s="163" t="str">
        <f>IFERROR(INDEX('Climate zones'!$A$2:$A$4292,MATCH(U$4&amp;" "&amp;$N40,'Climate zones'!$I$2:$I$4292,0)),"")</f>
        <v>French Farm</v>
      </c>
      <c r="V40" s="163" t="str">
        <f>IFERROR(INDEX('Climate zones'!$A$2:$A$4292,MATCH(V$4&amp;" "&amp;$N40,'Climate zones'!$I$2:$I$4292,0)),"")</f>
        <v>Greenfield</v>
      </c>
      <c r="W40" s="163" t="str">
        <f>IFERROR(INDEX('Climate zones'!$A$2:$A$4292,MATCH(W$4&amp;" "&amp;$N40,'Climate zones'!$I$2:$I$4292,0)),"")</f>
        <v>Harveys Flat</v>
      </c>
      <c r="X40" s="163" t="str">
        <f>IFERROR(INDEX('Climate zones'!$A$2:$A$4292,MATCH(X$4&amp;" "&amp;$N40,'Climate zones'!$I$2:$I$4292,0)),"")</f>
        <v>Kapiro</v>
      </c>
      <c r="Y40" s="163" t="str">
        <f>IFERROR(INDEX('Climate zones'!$A$2:$A$4292,MATCH(Y$4&amp;" "&amp;$N40,'Climate zones'!$I$2:$I$4292,0)),"")</f>
        <v>Opuatia</v>
      </c>
      <c r="Z40" s="163" t="str">
        <f>IFERROR(INDEX('Climate zones'!$A$2:$A$4292,MATCH(Z$4&amp;" "&amp;$N40,'Climate zones'!$I$2:$I$4292,0)),"")</f>
        <v>Muriwai</v>
      </c>
      <c r="AA40" s="163" t="str">
        <f>IFERROR(INDEX('Climate zones'!$A$2:$A$4292,MATCH(AA$4&amp;" "&amp;$N40,'Climate zones'!$I$2:$I$4292,0)),"")</f>
        <v>Willowbank</v>
      </c>
      <c r="AB40" s="163" t="str">
        <f>IFERROR(INDEX('Climate zones'!$A$2:$A$4292,MATCH(AB$4&amp;" "&amp;$N40,'Climate zones'!$I$2:$I$4292,0)),"")</f>
        <v>Notown</v>
      </c>
      <c r="AC40" s="163" t="str">
        <f>IFERROR(INDEX('Climate zones'!$A$2:$A$4292,MATCH(AC$4&amp;" "&amp;$N40,'Climate zones'!$I$2:$I$4292,0)),"")</f>
        <v/>
      </c>
      <c r="AD40" s="163" t="str">
        <f>IFERROR(INDEX('Climate zones'!$A$2:$A$4292,MATCH(AD$4&amp;" "&amp;$N40,'Climate zones'!$I$2:$I$4292,0)),"")</f>
        <v>Puketapu</v>
      </c>
      <c r="AE40" s="163" t="str">
        <f>IFERROR(INDEX('Climate zones'!$A$2:$A$4292,MATCH(AE$4&amp;" "&amp;$N40,'Climate zones'!$I$2:$I$4292,0)),"")</f>
        <v/>
      </c>
      <c r="AF40" s="163" t="str">
        <f>IFERROR(INDEX('Climate zones'!$A$2:$A$4292,MATCH(AF$4&amp;" "&amp;$N40,'Climate zones'!$I$2:$I$4292,0)),"")</f>
        <v/>
      </c>
      <c r="AG40" s="163" t="str">
        <f>IFERROR(INDEX('Climate zones'!$A$2:$A$4292,MATCH(AG$4&amp;" "&amp;$N40,'Climate zones'!$I$2:$I$4292,0)),"")</f>
        <v>Mouse Point</v>
      </c>
      <c r="AH40" s="163" t="str">
        <f>IFERROR(INDEX('Climate zones'!$A$2:$A$4292,MATCH(AH$4&amp;" "&amp;$N40,'Climate zones'!$I$2:$I$4292,0)),"")</f>
        <v>Waverley</v>
      </c>
      <c r="AI40" s="163" t="str">
        <f>IFERROR(INDEX('Climate zones'!$A$2:$A$4292,MATCH(AI$4&amp;" "&amp;$N40,'Climate zones'!$I$2:$I$4292,0)),"")</f>
        <v/>
      </c>
      <c r="AJ40" s="163" t="str">
        <f>IFERROR(INDEX('Climate zones'!$A$2:$A$4292,MATCH(AJ$4&amp;" "&amp;$N40,'Climate zones'!$I$2:$I$4292,0)),"")</f>
        <v>Mareretu</v>
      </c>
      <c r="AK40" s="163" t="str">
        <f>IFERROR(INDEX('Climate zones'!$A$2:$A$4292,MATCH(AK$4&amp;" "&amp;$N40,'Climate zones'!$I$2:$I$4292,0)),"")</f>
        <v/>
      </c>
      <c r="AL40" s="163" t="str">
        <f>IFERROR(INDEX('Climate zones'!$A$2:$A$4292,MATCH(AL$4&amp;" "&amp;$N40,'Climate zones'!$I$2:$I$4292,0)),"")</f>
        <v/>
      </c>
      <c r="AM40" s="163" t="str">
        <f>IFERROR(INDEX('Climate zones'!$A$2:$A$4292,MATCH(AM$4&amp;" "&amp;$N40,'Climate zones'!$I$2:$I$4292,0)),"")</f>
        <v>Wingate</v>
      </c>
      <c r="AN40" s="163" t="str">
        <f>IFERROR(INDEX('Climate zones'!$A$2:$A$4292,MATCH(AN$4&amp;" "&amp;$N40,'Climate zones'!$I$2:$I$4292,0)),"")</f>
        <v/>
      </c>
      <c r="AO40" s="163" t="str">
        <f>IFERROR(INDEX('Climate zones'!$A$2:$A$4292,MATCH(AO$4&amp;" "&amp;$N40,'Climate zones'!$I$2:$I$4292,0)),"")</f>
        <v>Mangarimu</v>
      </c>
      <c r="AP40" s="163" t="str">
        <f>IFERROR(INDEX('Climate zones'!$A$2:$A$4292,MATCH(AP$4&amp;" "&amp;$N40,'Climate zones'!$I$2:$I$4292,0)),"")</f>
        <v>PAPATOETOE</v>
      </c>
      <c r="AQ40" s="163" t="str">
        <f>IFERROR(INDEX('Climate zones'!$A$2:$A$4292,MATCH(AQ$4&amp;" "&amp;$N40,'Climate zones'!$I$2:$I$4292,0)),"")</f>
        <v>Mukahanga</v>
      </c>
      <c r="AR40" s="163" t="str">
        <f>IFERROR(INDEX('Climate zones'!$A$2:$A$4292,MATCH(AR$4&amp;" "&amp;$N40,'Climate zones'!$I$2:$I$4292,0)),"")</f>
        <v/>
      </c>
      <c r="AS40" s="163" t="str">
        <f>IFERROR(INDEX('Climate zones'!$A$2:$A$4292,MATCH(AS$4&amp;" "&amp;$N40,'Climate zones'!$I$2:$I$4292,0)),"")</f>
        <v>Te Poi</v>
      </c>
      <c r="AT40" s="163" t="str">
        <f>IFERROR(INDEX('Climate zones'!$A$2:$A$4292,MATCH(AT$4&amp;" "&amp;$N40,'Climate zones'!$I$2:$I$4292,0)),"")</f>
        <v/>
      </c>
      <c r="AU40" s="163" t="str">
        <f>IFERROR(INDEX('Climate zones'!$A$2:$A$4292,MATCH(AU$4&amp;" "&amp;$N40,'Climate zones'!$I$2:$I$4292,0)),"")</f>
        <v/>
      </c>
      <c r="AV40" s="163" t="str">
        <f>IFERROR(INDEX('Climate zones'!$A$2:$A$4292,MATCH(AV$4&amp;" "&amp;$N40,'Climate zones'!$I$2:$I$4292,0)),"")</f>
        <v>Okau</v>
      </c>
      <c r="AW40" s="163" t="str">
        <f>IFERROR(INDEX('Climate zones'!$A$2:$A$4292,MATCH(AW$4&amp;" "&amp;$N40,'Climate zones'!$I$2:$I$4292,0)),"")</f>
        <v>Wainoni</v>
      </c>
      <c r="AX40" s="163" t="str">
        <f>IFERROR(INDEX('Climate zones'!$A$2:$A$4292,MATCH(AX$4&amp;" "&amp;$N40,'Climate zones'!$I$2:$I$4292,0)),"")</f>
        <v>Waioeka</v>
      </c>
      <c r="AY40" s="163" t="str">
        <f>IFERROR(INDEX('Climate zones'!$A$2:$A$4292,MATCH(AY$4&amp;" "&amp;$N40,'Climate zones'!$I$2:$I$4292,0)),"")</f>
        <v>Te Rauamoa</v>
      </c>
      <c r="AZ40" s="163" t="str">
        <f>IFERROR(INDEX('Climate zones'!$A$2:$A$4292,MATCH(AZ$4&amp;" "&amp;$N40,'Climate zones'!$I$2:$I$4292,0)),"")</f>
        <v/>
      </c>
      <c r="BA40" s="163" t="str">
        <f>IFERROR(INDEX('Climate zones'!$A$2:$A$4292,MATCH(BA$4&amp;" "&amp;$N40,'Climate zones'!$I$2:$I$4292,0)),"")</f>
        <v/>
      </c>
      <c r="BB40" s="163" t="str">
        <f>IFERROR(INDEX('Climate zones'!$A$2:$A$4292,MATCH(BB$4&amp;" "&amp;$N40,'Climate zones'!$I$2:$I$4292,0)),"")</f>
        <v/>
      </c>
      <c r="BC40" s="163" t="str">
        <f>IFERROR(INDEX('Climate zones'!$A$2:$A$4292,MATCH(BC$4&amp;" "&amp;$N40,'Climate zones'!$I$2:$I$4292,0)),"")</f>
        <v/>
      </c>
      <c r="BD40" s="163" t="str">
        <f>IFERROR(INDEX('Climate zones'!$A$2:$A$4292,MATCH(BD$4&amp;" "&amp;$N40,'Climate zones'!$I$2:$I$4292,0)),"")</f>
        <v>Poukiore</v>
      </c>
      <c r="BE40" s="163" t="str">
        <f>IFERROR(INDEX('Climate zones'!$A$2:$A$4292,MATCH(BE$4&amp;" "&amp;$N40,'Climate zones'!$I$2:$I$4292,0)),"")</f>
        <v>Pakiri</v>
      </c>
      <c r="BF40" s="163" t="str">
        <f>IFERROR(INDEX('Climate zones'!$A$2:$A$4292,MATCH(BF$4&amp;" "&amp;$N40,'Climate zones'!$I$2:$I$4292,0)),"")</f>
        <v>Ngongotaha Valley</v>
      </c>
      <c r="BG40" s="163" t="str">
        <f>IFERROR(INDEX('Climate zones'!$A$2:$A$4292,MATCH(BG$4&amp;" "&amp;$N40,'Climate zones'!$I$2:$I$4292,0)),"")</f>
        <v>Opatu</v>
      </c>
      <c r="BH40" s="163" t="str">
        <f>IFERROR(INDEX('Climate zones'!$A$2:$A$4292,MATCH(BH$4&amp;" "&amp;$N40,'Climate zones'!$I$2:$I$4292,0)),"")</f>
        <v>Lake Coleridge</v>
      </c>
      <c r="BI40" s="163" t="str">
        <f>IFERROR(INDEX('Climate zones'!$A$2:$A$4292,MATCH(BI$4&amp;" "&amp;$N40,'Climate zones'!$I$2:$I$4292,0)),"")</f>
        <v>Ngutuwera</v>
      </c>
      <c r="BJ40" s="163" t="str">
        <f>IFERROR(INDEX('Climate zones'!$A$2:$A$4292,MATCH(BJ$4&amp;" "&amp;$N40,'Climate zones'!$I$2:$I$4292,0)),"")</f>
        <v/>
      </c>
      <c r="BK40" s="163" t="str">
        <f>IFERROR(INDEX('Climate zones'!$A$2:$A$4292,MATCH(BK$4&amp;" "&amp;$N40,'Climate zones'!$I$2:$I$4292,0)),"")</f>
        <v/>
      </c>
      <c r="BL40" s="163" t="str">
        <f>IFERROR(INDEX('Climate zones'!$A$2:$A$4292,MATCH(BL$4&amp;" "&amp;$N40,'Climate zones'!$I$2:$I$4292,0)),"")</f>
        <v>Fortification</v>
      </c>
      <c r="BM40" s="163" t="str">
        <f>IFERROR(INDEX('Climate zones'!$A$2:$A$4292,MATCH(BM$4&amp;" "&amp;$N40,'Climate zones'!$I$2:$I$4292,0)),"")</f>
        <v>Wharehuia</v>
      </c>
      <c r="BN40" s="163" t="str">
        <f>IFERROR(INDEX('Climate zones'!$A$2:$A$4292,MATCH(BN$4&amp;" "&amp;$N40,'Climate zones'!$I$2:$I$4292,0)),"")</f>
        <v>Makuri</v>
      </c>
      <c r="BO40" s="163" t="str">
        <f>IFERROR(INDEX('Climate zones'!$A$2:$A$4292,MATCH(BO$4&amp;" "&amp;$N40,'Climate zones'!$I$2:$I$4292,0)),"")</f>
        <v>Kiwi</v>
      </c>
      <c r="BP40" s="163" t="str">
        <f>IFERROR(INDEX('Climate zones'!$A$2:$A$4292,MATCH(BP$4&amp;" "&amp;$N40,'Climate zones'!$I$2:$I$4292,0)),"")</f>
        <v>Tahorakuri</v>
      </c>
      <c r="BQ40" s="163" t="str">
        <f>IFERROR(INDEX('Climate zones'!$A$2:$A$4292,MATCH(BQ$4&amp;" "&amp;$N40,'Climate zones'!$I$2:$I$4292,0)),"")</f>
        <v/>
      </c>
      <c r="BR40" s="163" t="str">
        <f>IFERROR(INDEX('Climate zones'!$A$2:$A$4292,MATCH(BR$4&amp;" "&amp;$N40,'Climate zones'!$I$2:$I$4292,0)),"")</f>
        <v>Port Jackson</v>
      </c>
      <c r="BS40" s="163" t="str">
        <f>IFERROR(INDEX('Climate zones'!$A$2:$A$4292,MATCH(BS$4&amp;" "&amp;$N40,'Climate zones'!$I$2:$I$4292,0)),"")</f>
        <v>Marchwiel</v>
      </c>
      <c r="BT40" s="163" t="str">
        <f>IFERROR(INDEX('Climate zones'!$A$2:$A$4292,MATCH(BT$4&amp;" "&amp;$N40,'Climate zones'!$I$2:$I$4292,0)),"")</f>
        <v/>
      </c>
      <c r="BU40" s="163" t="str">
        <f>IFERROR(INDEX('Climate zones'!$A$2:$A$4292,MATCH(BU$4&amp;" "&amp;$N40,'Climate zones'!$I$2:$I$4292,0)),"")</f>
        <v>Ngaruawahia</v>
      </c>
      <c r="BV40" s="163" t="str">
        <f>IFERROR(INDEX('Climate zones'!$A$2:$A$4292,MATCH(BV$4&amp;" "&amp;$N40,'Climate zones'!$I$2:$I$4292,0)),"")</f>
        <v>The Pines Beach</v>
      </c>
      <c r="BW40" s="163" t="str">
        <f>IFERROR(INDEX('Climate zones'!$A$2:$A$4292,MATCH(BW$4&amp;" "&amp;$N40,'Climate zones'!$I$2:$I$4292,0)),"")</f>
        <v>Studholme</v>
      </c>
      <c r="BX40" s="163" t="str">
        <f>IFERROR(INDEX('Climate zones'!$A$2:$A$4292,MATCH(BX$4&amp;" "&amp;$N40,'Climate zones'!$I$2:$I$4292,0)),"")</f>
        <v>Rangiaowhia</v>
      </c>
      <c r="BY40" s="163" t="str">
        <f>IFERROR(INDEX('Climate zones'!$A$2:$A$4292,MATCH(BY$4&amp;" "&amp;$N40,'Climate zones'!$I$2:$I$4292,0)),"")</f>
        <v/>
      </c>
      <c r="BZ40" s="163" t="str">
        <f>IFERROR(INDEX('Climate zones'!$A$2:$A$4292,MATCH(BZ$4&amp;" "&amp;$N40,'Climate zones'!$I$2:$I$4292,0)),"")</f>
        <v>Wood Bay</v>
      </c>
      <c r="CA40" s="163" t="str">
        <f>IFERROR(INDEX('Climate zones'!$A$2:$A$4292,MATCH(CA$4&amp;" "&amp;$N40,'Climate zones'!$I$2:$I$4292,0)),"")</f>
        <v>Kauru Hill</v>
      </c>
      <c r="CB40" s="163" t="str">
        <f>IFERROR(INDEX('Climate zones'!$A$2:$A$4292,MATCH(CB$4&amp;" "&amp;$N40,'Climate zones'!$I$2:$I$4292,0)),"")</f>
        <v>Porootarao</v>
      </c>
      <c r="CC40" s="163" t="str">
        <f>IFERROR(INDEX('Climate zones'!$A$2:$A$4292,MATCH(CC$4&amp;" "&amp;$N40,'Climate zones'!$I$2:$I$4292,0)),"")</f>
        <v>Taunoka</v>
      </c>
      <c r="CD40" s="163" t="str">
        <f>IFERROR(INDEX('Climate zones'!$A$2:$A$4292,MATCH(CD$4&amp;" "&amp;$N40,'Climate zones'!$I$2:$I$4292,0)),"")</f>
        <v>Newlands</v>
      </c>
      <c r="CE40" s="163" t="str">
        <f>IFERROR(INDEX('Climate zones'!$A$2:$A$4292,MATCH(CE$4&amp;" "&amp;$N40,'Climate zones'!$I$2:$I$4292,0)),"")</f>
        <v>Pyes Pa</v>
      </c>
      <c r="CF40" s="163" t="str">
        <f>IFERROR(INDEX('Climate zones'!$A$2:$A$4292,MATCH(CF$4&amp;" "&amp;$N40,'Climate zones'!$I$2:$I$4292,0)),"")</f>
        <v>Lake Paringa</v>
      </c>
      <c r="CG40" s="163" t="str">
        <f>IFERROR(INDEX('Climate zones'!$A$2:$A$4292,MATCH(CG$4&amp;" "&amp;$N40,'Climate zones'!$I$2:$I$4292,0)),"")</f>
        <v>Poroporo</v>
      </c>
      <c r="CH40" s="163" t="str">
        <f>IFERROR(INDEX('Climate zones'!$A$2:$A$4292,MATCH(CH$4&amp;" "&amp;$N40,'Climate zones'!$I$2:$I$4292,0)),"")</f>
        <v>Morningside</v>
      </c>
    </row>
    <row r="41" spans="1:86">
      <c r="A41" s="156" t="s">
        <v>206</v>
      </c>
      <c r="B41" s="156" t="s">
        <v>92</v>
      </c>
      <c r="C41" s="156" t="s">
        <v>93</v>
      </c>
      <c r="D41" s="156" t="s">
        <v>94</v>
      </c>
      <c r="E41" s="157">
        <v>-43.92</v>
      </c>
      <c r="F41" s="157">
        <v>171.52</v>
      </c>
      <c r="G41" s="156" t="str">
        <f t="shared" si="0"/>
        <v>Ashburton District CC</v>
      </c>
      <c r="H41" s="156">
        <f t="shared" si="1"/>
        <v>40</v>
      </c>
      <c r="I41" s="156" t="str">
        <f t="shared" si="2"/>
        <v>Ashburton District 40</v>
      </c>
      <c r="K41" s="156" t="s">
        <v>137</v>
      </c>
      <c r="N41" s="164">
        <f t="shared" si="3"/>
        <v>37</v>
      </c>
      <c r="O41" s="165" t="str">
        <f>IFERROR(INDEX('Climate zones'!$A$2:$A$4292,MATCH(O$4&amp;" "&amp;$N41,'Climate zones'!$I$2:$I$4292,0)),"")</f>
        <v>Lyndhurst</v>
      </c>
      <c r="P41" s="165" t="str">
        <f>IFERROR(INDEX('Climate zones'!$A$2:$A$4292,MATCH(P$4&amp;" "&amp;$N41,'Climate zones'!$I$2:$I$4292,0)),"")</f>
        <v>MOUNT WELLINGTON</v>
      </c>
      <c r="Q41" s="165" t="str">
        <f>IFERROR(INDEX('Climate zones'!$A$2:$A$4292,MATCH(Q$4&amp;" "&amp;$N41,'Climate zones'!$I$2:$I$4292,0)),"")</f>
        <v>Mokihinui</v>
      </c>
      <c r="R41" s="165" t="str">
        <f>IFERROR(INDEX('Climate zones'!$A$2:$A$4292,MATCH(R$4&amp;" "&amp;$N41,'Climate zones'!$I$2:$I$4292,0)),"")</f>
        <v/>
      </c>
      <c r="S41" s="165" t="str">
        <f>IFERROR(INDEX('Climate zones'!$A$2:$A$4292,MATCH(S$4&amp;" "&amp;$N41,'Climate zones'!$I$2:$I$4292,0)),"")</f>
        <v/>
      </c>
      <c r="T41" s="165" t="str">
        <f>IFERROR(INDEX('Climate zones'!$A$2:$A$4292,MATCH(T$4&amp;" "&amp;$N41,'Climate zones'!$I$2:$I$4292,0)),"")</f>
        <v>Little Valley</v>
      </c>
      <c r="U41" s="165" t="str">
        <f>IFERROR(INDEX('Climate zones'!$A$2:$A$4292,MATCH(U$4&amp;" "&amp;$N41,'Climate zones'!$I$2:$I$4292,0)),"")</f>
        <v>Gebbies Valley</v>
      </c>
      <c r="V41" s="165" t="str">
        <f>IFERROR(INDEX('Climate zones'!$A$2:$A$4292,MATCH(V$4&amp;" "&amp;$N41,'Climate zones'!$I$2:$I$4292,0)),"")</f>
        <v>Helensbrook</v>
      </c>
      <c r="W41" s="165" t="str">
        <f>IFERROR(INDEX('Climate zones'!$A$2:$A$4292,MATCH(W$4&amp;" "&amp;$N41,'Climate zones'!$I$2:$I$4292,0)),"")</f>
        <v>Harwood</v>
      </c>
      <c r="X41" s="165" t="str">
        <f>IFERROR(INDEX('Climate zones'!$A$2:$A$4292,MATCH(X$4&amp;" "&amp;$N41,'Climate zones'!$I$2:$I$4292,0)),"")</f>
        <v>Kapowairua</v>
      </c>
      <c r="Y41" s="165" t="str">
        <f>IFERROR(INDEX('Climate zones'!$A$2:$A$4292,MATCH(Y$4&amp;" "&amp;$N41,'Climate zones'!$I$2:$I$4292,0)),"")</f>
        <v>Orton</v>
      </c>
      <c r="Z41" s="165" t="str">
        <f>IFERROR(INDEX('Climate zones'!$A$2:$A$4292,MATCH(Z$4&amp;" "&amp;$N41,'Climate zones'!$I$2:$I$4292,0)),"")</f>
        <v>Ngatapa</v>
      </c>
      <c r="AA41" s="165" t="str">
        <f>IFERROR(INDEX('Climate zones'!$A$2:$A$4292,MATCH(AA$4&amp;" "&amp;$N41,'Climate zones'!$I$2:$I$4292,0)),"")</f>
        <v/>
      </c>
      <c r="AB41" s="165" t="str">
        <f>IFERROR(INDEX('Climate zones'!$A$2:$A$4292,MATCH(AB$4&amp;" "&amp;$N41,'Climate zones'!$I$2:$I$4292,0)),"")</f>
        <v>Omoto</v>
      </c>
      <c r="AC41" s="165" t="str">
        <f>IFERROR(INDEX('Climate zones'!$A$2:$A$4292,MATCH(AC$4&amp;" "&amp;$N41,'Climate zones'!$I$2:$I$4292,0)),"")</f>
        <v/>
      </c>
      <c r="AD41" s="165" t="str">
        <f>IFERROR(INDEX('Climate zones'!$A$2:$A$4292,MATCH(AD$4&amp;" "&amp;$N41,'Climate zones'!$I$2:$I$4292,0)),"")</f>
        <v>Puketitiri</v>
      </c>
      <c r="AE41" s="165" t="str">
        <f>IFERROR(INDEX('Climate zones'!$A$2:$A$4292,MATCH(AE$4&amp;" "&amp;$N41,'Climate zones'!$I$2:$I$4292,0)),"")</f>
        <v/>
      </c>
      <c r="AF41" s="165" t="str">
        <f>IFERROR(INDEX('Climate zones'!$A$2:$A$4292,MATCH(AF$4&amp;" "&amp;$N41,'Climate zones'!$I$2:$I$4292,0)),"")</f>
        <v/>
      </c>
      <c r="AG41" s="165" t="str">
        <f>IFERROR(INDEX('Climate zones'!$A$2:$A$4292,MATCH(AG$4&amp;" "&amp;$N41,'Climate zones'!$I$2:$I$4292,0)),"")</f>
        <v>Napenape</v>
      </c>
      <c r="AH41" s="165" t="str">
        <f>IFERROR(INDEX('Climate zones'!$A$2:$A$4292,MATCH(AH$4&amp;" "&amp;$N41,'Climate zones'!$I$2:$I$4292,0)),"")</f>
        <v>West End</v>
      </c>
      <c r="AI41" s="165" t="str">
        <f>IFERROR(INDEX('Climate zones'!$A$2:$A$4292,MATCH(AI$4&amp;" "&amp;$N41,'Climate zones'!$I$2:$I$4292,0)),"")</f>
        <v/>
      </c>
      <c r="AJ41" s="165" t="str">
        <f>IFERROR(INDEX('Climate zones'!$A$2:$A$4292,MATCH(AJ$4&amp;" "&amp;$N41,'Climate zones'!$I$2:$I$4292,0)),"")</f>
        <v>Marohemo</v>
      </c>
      <c r="AK41" s="165" t="str">
        <f>IFERROR(INDEX('Climate zones'!$A$2:$A$4292,MATCH(AK$4&amp;" "&amp;$N41,'Climate zones'!$I$2:$I$4292,0)),"")</f>
        <v/>
      </c>
      <c r="AL41" s="165" t="str">
        <f>IFERROR(INDEX('Climate zones'!$A$2:$A$4292,MATCH(AL$4&amp;" "&amp;$N41,'Climate zones'!$I$2:$I$4292,0)),"")</f>
        <v/>
      </c>
      <c r="AM41" s="165" t="str">
        <f>IFERROR(INDEX('Climate zones'!$A$2:$A$4292,MATCH(AM$4&amp;" "&amp;$N41,'Climate zones'!$I$2:$I$4292,0)),"")</f>
        <v>Woburn</v>
      </c>
      <c r="AN41" s="165" t="str">
        <f>IFERROR(INDEX('Climate zones'!$A$2:$A$4292,MATCH(AN$4&amp;" "&amp;$N41,'Climate zones'!$I$2:$I$4292,0)),"")</f>
        <v/>
      </c>
      <c r="AO41" s="165" t="str">
        <f>IFERROR(INDEX('Climate zones'!$A$2:$A$4292,MATCH(AO$4&amp;" "&amp;$N41,'Climate zones'!$I$2:$I$4292,0)),"")</f>
        <v>Mangaweka</v>
      </c>
      <c r="AP41" s="165" t="str">
        <f>IFERROR(INDEX('Climate zones'!$A$2:$A$4292,MATCH(AP$4&amp;" "&amp;$N41,'Climate zones'!$I$2:$I$4292,0)),"")</f>
        <v>Puhinui</v>
      </c>
      <c r="AQ41" s="165" t="str">
        <f>IFERROR(INDEX('Climate zones'!$A$2:$A$4292,MATCH(AQ$4&amp;" "&amp;$N41,'Climate zones'!$I$2:$I$4292,0)),"")</f>
        <v>Nopera</v>
      </c>
      <c r="AR41" s="165" t="str">
        <f>IFERROR(INDEX('Climate zones'!$A$2:$A$4292,MATCH(AR$4&amp;" "&amp;$N41,'Climate zones'!$I$2:$I$4292,0)),"")</f>
        <v/>
      </c>
      <c r="AS41" s="165" t="str">
        <f>IFERROR(INDEX('Climate zones'!$A$2:$A$4292,MATCH(AS$4&amp;" "&amp;$N41,'Climate zones'!$I$2:$I$4292,0)),"")</f>
        <v>Te Puninga</v>
      </c>
      <c r="AT41" s="165" t="str">
        <f>IFERROR(INDEX('Climate zones'!$A$2:$A$4292,MATCH(AT$4&amp;" "&amp;$N41,'Climate zones'!$I$2:$I$4292,0)),"")</f>
        <v/>
      </c>
      <c r="AU41" s="165" t="str">
        <f>IFERROR(INDEX('Climate zones'!$A$2:$A$4292,MATCH(AU$4&amp;" "&amp;$N41,'Climate zones'!$I$2:$I$4292,0)),"")</f>
        <v/>
      </c>
      <c r="AV41" s="165" t="str">
        <f>IFERROR(INDEX('Climate zones'!$A$2:$A$4292,MATCH(AV$4&amp;" "&amp;$N41,'Climate zones'!$I$2:$I$4292,0)),"")</f>
        <v>Okoki</v>
      </c>
      <c r="AW41" s="165" t="str">
        <f>IFERROR(INDEX('Climate zones'!$A$2:$A$4292,MATCH(AW$4&amp;" "&amp;$N41,'Climate zones'!$I$2:$I$4292,0)),"")</f>
        <v>Westlake</v>
      </c>
      <c r="AX41" s="165" t="str">
        <f>IFERROR(INDEX('Climate zones'!$A$2:$A$4292,MATCH(AX$4&amp;" "&amp;$N41,'Climate zones'!$I$2:$I$4292,0)),"")</f>
        <v>Waioeka Pa</v>
      </c>
      <c r="AY41" s="165" t="str">
        <f>IFERROR(INDEX('Climate zones'!$A$2:$A$4292,MATCH(AY$4&amp;" "&amp;$N41,'Climate zones'!$I$2:$I$4292,0)),"")</f>
        <v>Te Raumauku</v>
      </c>
      <c r="AZ41" s="165" t="str">
        <f>IFERROR(INDEX('Climate zones'!$A$2:$A$4292,MATCH(AZ$4&amp;" "&amp;$N41,'Climate zones'!$I$2:$I$4292,0)),"")</f>
        <v/>
      </c>
      <c r="BA41" s="165" t="str">
        <f>IFERROR(INDEX('Climate zones'!$A$2:$A$4292,MATCH(BA$4&amp;" "&amp;$N41,'Climate zones'!$I$2:$I$4292,0)),"")</f>
        <v/>
      </c>
      <c r="BB41" s="165" t="str">
        <f>IFERROR(INDEX('Climate zones'!$A$2:$A$4292,MATCH(BB$4&amp;" "&amp;$N41,'Climate zones'!$I$2:$I$4292,0)),"")</f>
        <v/>
      </c>
      <c r="BC41" s="165" t="str">
        <f>IFERROR(INDEX('Climate zones'!$A$2:$A$4292,MATCH(BC$4&amp;" "&amp;$N41,'Climate zones'!$I$2:$I$4292,0)),"")</f>
        <v/>
      </c>
      <c r="BD41" s="165" t="str">
        <f>IFERROR(INDEX('Climate zones'!$A$2:$A$4292,MATCH(BD$4&amp;" "&amp;$N41,'Climate zones'!$I$2:$I$4292,0)),"")</f>
        <v>Pouwhakaura</v>
      </c>
      <c r="BE41" s="165" t="str">
        <f>IFERROR(INDEX('Climate zones'!$A$2:$A$4292,MATCH(BE$4&amp;" "&amp;$N41,'Climate zones'!$I$2:$I$4292,0)),"")</f>
        <v>Parakai</v>
      </c>
      <c r="BF41" s="165" t="str">
        <f>IFERROR(INDEX('Climate zones'!$A$2:$A$4292,MATCH(BF$4&amp;" "&amp;$N41,'Climate zones'!$I$2:$I$4292,0)),"")</f>
        <v>Ohakuri</v>
      </c>
      <c r="BG41" s="165" t="str">
        <f>IFERROR(INDEX('Climate zones'!$A$2:$A$4292,MATCH(BG$4&amp;" "&amp;$N41,'Climate zones'!$I$2:$I$4292,0)),"")</f>
        <v>Orautoha</v>
      </c>
      <c r="BH41" s="165" t="str">
        <f>IFERROR(INDEX('Climate zones'!$A$2:$A$4292,MATCH(BH$4&amp;" "&amp;$N41,'Climate zones'!$I$2:$I$4292,0)),"")</f>
        <v>Lakeside</v>
      </c>
      <c r="BI41" s="165" t="str">
        <f>IFERROR(INDEX('Climate zones'!$A$2:$A$4292,MATCH(BI$4&amp;" "&amp;$N41,'Climate zones'!$I$2:$I$4292,0)),"")</f>
        <v>Nolantown</v>
      </c>
      <c r="BJ41" s="165" t="str">
        <f>IFERROR(INDEX('Climate zones'!$A$2:$A$4292,MATCH(BJ$4&amp;" "&amp;$N41,'Climate zones'!$I$2:$I$4292,0)),"")</f>
        <v/>
      </c>
      <c r="BK41" s="165" t="str">
        <f>IFERROR(INDEX('Climate zones'!$A$2:$A$4292,MATCH(BK$4&amp;" "&amp;$N41,'Climate zones'!$I$2:$I$4292,0)),"")</f>
        <v/>
      </c>
      <c r="BL41" s="165" t="str">
        <f>IFERROR(INDEX('Climate zones'!$A$2:$A$4292,MATCH(BL$4&amp;" "&amp;$N41,'Climate zones'!$I$2:$I$4292,0)),"")</f>
        <v>Fortrose</v>
      </c>
      <c r="BM41" s="165" t="str">
        <f>IFERROR(INDEX('Climate zones'!$A$2:$A$4292,MATCH(BM$4&amp;" "&amp;$N41,'Climate zones'!$I$2:$I$4292,0)),"")</f>
        <v/>
      </c>
      <c r="BN41" s="165" t="str">
        <f>IFERROR(INDEX('Climate zones'!$A$2:$A$4292,MATCH(BN$4&amp;" "&amp;$N41,'Climate zones'!$I$2:$I$4292,0)),"")</f>
        <v>Mangahao</v>
      </c>
      <c r="BO41" s="165" t="str">
        <f>IFERROR(INDEX('Climate zones'!$A$2:$A$4292,MATCH(BO$4&amp;" "&amp;$N41,'Climate zones'!$I$2:$I$4292,0)),"")</f>
        <v>Kohatu</v>
      </c>
      <c r="BP41" s="165" t="str">
        <f>IFERROR(INDEX('Climate zones'!$A$2:$A$4292,MATCH(BP$4&amp;" "&amp;$N41,'Climate zones'!$I$2:$I$4292,0)),"")</f>
        <v>TAUPO</v>
      </c>
      <c r="BQ41" s="165" t="str">
        <f>IFERROR(INDEX('Climate zones'!$A$2:$A$4292,MATCH(BQ$4&amp;" "&amp;$N41,'Climate zones'!$I$2:$I$4292,0)),"")</f>
        <v/>
      </c>
      <c r="BR41" s="165" t="str">
        <f>IFERROR(INDEX('Climate zones'!$A$2:$A$4292,MATCH(BR$4&amp;" "&amp;$N41,'Climate zones'!$I$2:$I$4292,0)),"")</f>
        <v>Puketui</v>
      </c>
      <c r="BS41" s="165" t="str">
        <f>IFERROR(INDEX('Climate zones'!$A$2:$A$4292,MATCH(BS$4&amp;" "&amp;$N41,'Climate zones'!$I$2:$I$4292,0)),"")</f>
        <v>Milford</v>
      </c>
      <c r="BT41" s="165" t="str">
        <f>IFERROR(INDEX('Climate zones'!$A$2:$A$4292,MATCH(BT$4&amp;" "&amp;$N41,'Climate zones'!$I$2:$I$4292,0)),"")</f>
        <v/>
      </c>
      <c r="BU41" s="165" t="str">
        <f>IFERROR(INDEX('Climate zones'!$A$2:$A$4292,MATCH(BU$4&amp;" "&amp;$N41,'Climate zones'!$I$2:$I$4292,0)),"")</f>
        <v>Ohautira</v>
      </c>
      <c r="BV41" s="165" t="str">
        <f>IFERROR(INDEX('Climate zones'!$A$2:$A$4292,MATCH(BV$4&amp;" "&amp;$N41,'Climate zones'!$I$2:$I$4292,0)),"")</f>
        <v>The Warren</v>
      </c>
      <c r="BW41" s="165" t="str">
        <f>IFERROR(INDEX('Climate zones'!$A$2:$A$4292,MATCH(BW$4&amp;" "&amp;$N41,'Climate zones'!$I$2:$I$4292,0)),"")</f>
        <v>Tawai</v>
      </c>
      <c r="BX41" s="165" t="str">
        <f>IFERROR(INDEX('Climate zones'!$A$2:$A$4292,MATCH(BX$4&amp;" "&amp;$N41,'Climate zones'!$I$2:$I$4292,0)),"")</f>
        <v>Rotongata</v>
      </c>
      <c r="BY41" s="165" t="str">
        <f>IFERROR(INDEX('Climate zones'!$A$2:$A$4292,MATCH(BY$4&amp;" "&amp;$N41,'Climate zones'!$I$2:$I$4292,0)),"")</f>
        <v/>
      </c>
      <c r="BZ41" s="165" t="str">
        <f>IFERROR(INDEX('Climate zones'!$A$2:$A$4292,MATCH(BZ$4&amp;" "&amp;$N41,'Climate zones'!$I$2:$I$4292,0)),"")</f>
        <v>Woodlands Park</v>
      </c>
      <c r="CA41" s="165" t="str">
        <f>IFERROR(INDEX('Climate zones'!$A$2:$A$4292,MATCH(CA$4&amp;" "&amp;$N41,'Climate zones'!$I$2:$I$4292,0)),"")</f>
        <v>Kia Ora</v>
      </c>
      <c r="CB41" s="165" t="str">
        <f>IFERROR(INDEX('Climate zones'!$A$2:$A$4292,MATCH(CB$4&amp;" "&amp;$N41,'Climate zones'!$I$2:$I$4292,0)),"")</f>
        <v>Pukemoe</v>
      </c>
      <c r="CC41" s="165" t="str">
        <f>IFERROR(INDEX('Climate zones'!$A$2:$A$4292,MATCH(CC$4&amp;" "&amp;$N41,'Climate zones'!$I$2:$I$4292,0)),"")</f>
        <v>Upokongaro</v>
      </c>
      <c r="CD41" s="165" t="str">
        <f>IFERROR(INDEX('Climate zones'!$A$2:$A$4292,MATCH(CD$4&amp;" "&amp;$N41,'Climate zones'!$I$2:$I$4292,0)),"")</f>
        <v>Newtown</v>
      </c>
      <c r="CE41" s="165" t="str">
        <f>IFERROR(INDEX('Climate zones'!$A$2:$A$4292,MATCH(CE$4&amp;" "&amp;$N41,'Climate zones'!$I$2:$I$4292,0)),"")</f>
        <v>Rangiuru</v>
      </c>
      <c r="CF41" s="165" t="str">
        <f>IFERROR(INDEX('Climate zones'!$A$2:$A$4292,MATCH(CF$4&amp;" "&amp;$N41,'Climate zones'!$I$2:$I$4292,0)),"")</f>
        <v>Mahitahi</v>
      </c>
      <c r="CG41" s="165" t="str">
        <f>IFERROR(INDEX('Climate zones'!$A$2:$A$4292,MATCH(CG$4&amp;" "&amp;$N41,'Climate zones'!$I$2:$I$4292,0)),"")</f>
        <v>Port Ohope</v>
      </c>
      <c r="CH41" s="165" t="str">
        <f>IFERROR(INDEX('Climate zones'!$A$2:$A$4292,MATCH(CH$4&amp;" "&amp;$N41,'Climate zones'!$I$2:$I$4292,0)),"")</f>
        <v>Ngararatunua</v>
      </c>
    </row>
    <row r="42" spans="1:86">
      <c r="A42" s="156" t="s">
        <v>207</v>
      </c>
      <c r="B42" s="156" t="s">
        <v>92</v>
      </c>
      <c r="C42" s="156" t="s">
        <v>93</v>
      </c>
      <c r="D42" s="156" t="s">
        <v>94</v>
      </c>
      <c r="E42" s="157">
        <v>-43.82</v>
      </c>
      <c r="F42" s="157">
        <v>171.41</v>
      </c>
      <c r="G42" s="156" t="str">
        <f t="shared" si="0"/>
        <v>Ashburton District CC</v>
      </c>
      <c r="H42" s="156">
        <f t="shared" si="1"/>
        <v>41</v>
      </c>
      <c r="I42" s="156" t="str">
        <f t="shared" si="2"/>
        <v>Ashburton District 41</v>
      </c>
      <c r="K42" s="156" t="s">
        <v>138</v>
      </c>
      <c r="N42" s="162">
        <f t="shared" si="3"/>
        <v>38</v>
      </c>
      <c r="O42" s="163" t="str">
        <f>IFERROR(INDEX('Climate zones'!$A$2:$A$4292,MATCH(O$4&amp;" "&amp;$N42,'Climate zones'!$I$2:$I$4292,0)),"")</f>
        <v>Lynnford</v>
      </c>
      <c r="P42" s="163" t="str">
        <f>IFERROR(INDEX('Climate zones'!$A$2:$A$4292,MATCH(P$4&amp;" "&amp;$N42,'Climate zones'!$I$2:$I$4292,0)),"")</f>
        <v>New Windsor</v>
      </c>
      <c r="Q42" s="163" t="str">
        <f>IFERROR(INDEX('Climate zones'!$A$2:$A$4292,MATCH(Q$4&amp;" "&amp;$N42,'Climate zones'!$I$2:$I$4292,0)),"")</f>
        <v>New Creek</v>
      </c>
      <c r="R42" s="163" t="str">
        <f>IFERROR(INDEX('Climate zones'!$A$2:$A$4292,MATCH(R$4&amp;" "&amp;$N42,'Climate zones'!$I$2:$I$4292,0)),"")</f>
        <v/>
      </c>
      <c r="S42" s="163" t="str">
        <f>IFERROR(INDEX('Climate zones'!$A$2:$A$4292,MATCH(S$4&amp;" "&amp;$N42,'Climate zones'!$I$2:$I$4292,0)),"")</f>
        <v/>
      </c>
      <c r="T42" s="163" t="str">
        <f>IFERROR(INDEX('Climate zones'!$A$2:$A$4292,MATCH(T$4&amp;" "&amp;$N42,'Climate zones'!$I$2:$I$4292,0)),"")</f>
        <v>Logantown</v>
      </c>
      <c r="U42" s="163" t="str">
        <f>IFERROR(INDEX('Climate zones'!$A$2:$A$4292,MATCH(U$4&amp;" "&amp;$N42,'Climate zones'!$I$2:$I$4292,0)),"")</f>
        <v>Governors Bay</v>
      </c>
      <c r="V42" s="163" t="str">
        <f>IFERROR(INDEX('Climate zones'!$A$2:$A$4292,MATCH(V$4&amp;" "&amp;$N42,'Climate zones'!$I$2:$I$4292,0)),"")</f>
        <v>Heriot</v>
      </c>
      <c r="W42" s="163" t="str">
        <f>IFERROR(INDEX('Climate zones'!$A$2:$A$4292,MATCH(W$4&amp;" "&amp;$N42,'Climate zones'!$I$2:$I$4292,0)),"")</f>
        <v>Hawksbury Bush</v>
      </c>
      <c r="X42" s="163" t="str">
        <f>IFERROR(INDEX('Climate zones'!$A$2:$A$4292,MATCH(X$4&amp;" "&amp;$N42,'Climate zones'!$I$2:$I$4292,0)),"")</f>
        <v>Karatia (Thoms Landing)</v>
      </c>
      <c r="Y42" s="163" t="str">
        <f>IFERROR(INDEX('Climate zones'!$A$2:$A$4292,MATCH(Y$4&amp;" "&amp;$N42,'Climate zones'!$I$2:$I$4292,0)),"")</f>
        <v>Orua Bay</v>
      </c>
      <c r="Z42" s="163" t="str">
        <f>IFERROR(INDEX('Climate zones'!$A$2:$A$4292,MATCH(Z$4&amp;" "&amp;$N42,'Climate zones'!$I$2:$I$4292,0)),"")</f>
        <v>Ohineakai</v>
      </c>
      <c r="AA42" s="163" t="str">
        <f>IFERROR(INDEX('Climate zones'!$A$2:$A$4292,MATCH(AA$4&amp;" "&amp;$N42,'Climate zones'!$I$2:$I$4292,0)),"")</f>
        <v/>
      </c>
      <c r="AB42" s="163" t="str">
        <f>IFERROR(INDEX('Climate zones'!$A$2:$A$4292,MATCH(AB$4&amp;" "&amp;$N42,'Climate zones'!$I$2:$I$4292,0)),"")</f>
        <v>Paroa</v>
      </c>
      <c r="AC42" s="163" t="str">
        <f>IFERROR(INDEX('Climate zones'!$A$2:$A$4292,MATCH(AC$4&amp;" "&amp;$N42,'Climate zones'!$I$2:$I$4292,0)),"")</f>
        <v/>
      </c>
      <c r="AD42" s="163" t="str">
        <f>IFERROR(INDEX('Climate zones'!$A$2:$A$4292,MATCH(AD$4&amp;" "&amp;$N42,'Climate zones'!$I$2:$I$4292,0)),"")</f>
        <v>Putorino</v>
      </c>
      <c r="AE42" s="163" t="str">
        <f>IFERROR(INDEX('Climate zones'!$A$2:$A$4292,MATCH(AE$4&amp;" "&amp;$N42,'Climate zones'!$I$2:$I$4292,0)),"")</f>
        <v/>
      </c>
      <c r="AF42" s="163" t="str">
        <f>IFERROR(INDEX('Climate zones'!$A$2:$A$4292,MATCH(AF$4&amp;" "&amp;$N42,'Climate zones'!$I$2:$I$4292,0)),"")</f>
        <v/>
      </c>
      <c r="AG42" s="163" t="str">
        <f>IFERROR(INDEX('Climate zones'!$A$2:$A$4292,MATCH(AG$4&amp;" "&amp;$N42,'Climate zones'!$I$2:$I$4292,0)),"")</f>
        <v>Nonoti</v>
      </c>
      <c r="AH42" s="163" t="str">
        <f>IFERROR(INDEX('Climate zones'!$A$2:$A$4292,MATCH(AH$4&amp;" "&amp;$N42,'Climate zones'!$I$2:$I$4292,0)),"")</f>
        <v>West Plains</v>
      </c>
      <c r="AI42" s="163" t="str">
        <f>IFERROR(INDEX('Climate zones'!$A$2:$A$4292,MATCH(AI$4&amp;" "&amp;$N42,'Climate zones'!$I$2:$I$4292,0)),"")</f>
        <v/>
      </c>
      <c r="AJ42" s="163" t="str">
        <f>IFERROR(INDEX('Climate zones'!$A$2:$A$4292,MATCH(AJ$4&amp;" "&amp;$N42,'Climate zones'!$I$2:$I$4292,0)),"")</f>
        <v>Maropiu</v>
      </c>
      <c r="AK42" s="163" t="str">
        <f>IFERROR(INDEX('Climate zones'!$A$2:$A$4292,MATCH(AK$4&amp;" "&amp;$N42,'Climate zones'!$I$2:$I$4292,0)),"")</f>
        <v/>
      </c>
      <c r="AL42" s="163" t="str">
        <f>IFERROR(INDEX('Climate zones'!$A$2:$A$4292,MATCH(AL$4&amp;" "&amp;$N42,'Climate zones'!$I$2:$I$4292,0)),"")</f>
        <v/>
      </c>
      <c r="AM42" s="163" t="str">
        <f>IFERROR(INDEX('Climate zones'!$A$2:$A$4292,MATCH(AM$4&amp;" "&amp;$N42,'Climate zones'!$I$2:$I$4292,0)),"")</f>
        <v>York Bay</v>
      </c>
      <c r="AN42" s="163" t="str">
        <f>IFERROR(INDEX('Climate zones'!$A$2:$A$4292,MATCH(AN$4&amp;" "&amp;$N42,'Climate zones'!$I$2:$I$4292,0)),"")</f>
        <v/>
      </c>
      <c r="AO42" s="163" t="str">
        <f>IFERROR(INDEX('Climate zones'!$A$2:$A$4292,MATCH(AO$4&amp;" "&amp;$N42,'Climate zones'!$I$2:$I$4292,0)),"")</f>
        <v>Mangawhata</v>
      </c>
      <c r="AP42" s="163" t="str">
        <f>IFERROR(INDEX('Climate zones'!$A$2:$A$4292,MATCH(AP$4&amp;" "&amp;$N42,'Climate zones'!$I$2:$I$4292,0)),"")</f>
        <v>Shelly Park</v>
      </c>
      <c r="AQ42" s="163" t="str">
        <f>IFERROR(INDEX('Climate zones'!$A$2:$A$4292,MATCH(AQ$4&amp;" "&amp;$N42,'Climate zones'!$I$2:$I$4292,0)),"")</f>
        <v>Ohana</v>
      </c>
      <c r="AR42" s="163" t="str">
        <f>IFERROR(INDEX('Climate zones'!$A$2:$A$4292,MATCH(AR$4&amp;" "&amp;$N42,'Climate zones'!$I$2:$I$4292,0)),"")</f>
        <v/>
      </c>
      <c r="AS42" s="163" t="str">
        <f>IFERROR(INDEX('Climate zones'!$A$2:$A$4292,MATCH(AS$4&amp;" "&amp;$N42,'Climate zones'!$I$2:$I$4292,0)),"")</f>
        <v>Turangaomoana</v>
      </c>
      <c r="AT42" s="163" t="str">
        <f>IFERROR(INDEX('Climate zones'!$A$2:$A$4292,MATCH(AT$4&amp;" "&amp;$N42,'Climate zones'!$I$2:$I$4292,0)),"")</f>
        <v/>
      </c>
      <c r="AU42" s="163" t="str">
        <f>IFERROR(INDEX('Climate zones'!$A$2:$A$4292,MATCH(AU$4&amp;" "&amp;$N42,'Climate zones'!$I$2:$I$4292,0)),"")</f>
        <v/>
      </c>
      <c r="AV42" s="163" t="str">
        <f>IFERROR(INDEX('Climate zones'!$A$2:$A$4292,MATCH(AV$4&amp;" "&amp;$N42,'Climate zones'!$I$2:$I$4292,0)),"")</f>
        <v>Omata</v>
      </c>
      <c r="AW42" s="163" t="str">
        <f>IFERROR(INDEX('Climate zones'!$A$2:$A$4292,MATCH(AW$4&amp;" "&amp;$N42,'Climate zones'!$I$2:$I$4292,0)),"")</f>
        <v/>
      </c>
      <c r="AX42" s="163" t="str">
        <f>IFERROR(INDEX('Climate zones'!$A$2:$A$4292,MATCH(AX$4&amp;" "&amp;$N42,'Climate zones'!$I$2:$I$4292,0)),"")</f>
        <v>Waiorore</v>
      </c>
      <c r="AY42" s="163" t="str">
        <f>IFERROR(INDEX('Climate zones'!$A$2:$A$4292,MATCH(AY$4&amp;" "&amp;$N42,'Climate zones'!$I$2:$I$4292,0)),"")</f>
        <v>Te Tahi</v>
      </c>
      <c r="AZ42" s="163" t="str">
        <f>IFERROR(INDEX('Climate zones'!$A$2:$A$4292,MATCH(AZ$4&amp;" "&amp;$N42,'Climate zones'!$I$2:$I$4292,0)),"")</f>
        <v/>
      </c>
      <c r="BA42" s="163" t="str">
        <f>IFERROR(INDEX('Climate zones'!$A$2:$A$4292,MATCH(BA$4&amp;" "&amp;$N42,'Climate zones'!$I$2:$I$4292,0)),"")</f>
        <v/>
      </c>
      <c r="BB42" s="163" t="str">
        <f>IFERROR(INDEX('Climate zones'!$A$2:$A$4292,MATCH(BB$4&amp;" "&amp;$N42,'Climate zones'!$I$2:$I$4292,0)),"")</f>
        <v/>
      </c>
      <c r="BC42" s="163" t="str">
        <f>IFERROR(INDEX('Climate zones'!$A$2:$A$4292,MATCH(BC$4&amp;" "&amp;$N42,'Climate zones'!$I$2:$I$4292,0)),"")</f>
        <v/>
      </c>
      <c r="BD42" s="163" t="str">
        <f>IFERROR(INDEX('Climate zones'!$A$2:$A$4292,MATCH(BD$4&amp;" "&amp;$N42,'Climate zones'!$I$2:$I$4292,0)),"")</f>
        <v>Pukeokahu</v>
      </c>
      <c r="BE42" s="163" t="str">
        <f>IFERROR(INDEX('Climate zones'!$A$2:$A$4292,MATCH(BE$4&amp;" "&amp;$N42,'Climate zones'!$I$2:$I$4292,0)),"")</f>
        <v>Parkhurst</v>
      </c>
      <c r="BF42" s="163" t="str">
        <f>IFERROR(INDEX('Climate zones'!$A$2:$A$4292,MATCH(BF$4&amp;" "&amp;$N42,'Climate zones'!$I$2:$I$4292,0)),"")</f>
        <v>Ohinemutu</v>
      </c>
      <c r="BG42" s="163" t="str">
        <f>IFERROR(INDEX('Climate zones'!$A$2:$A$4292,MATCH(BG$4&amp;" "&amp;$N42,'Climate zones'!$I$2:$I$4292,0)),"")</f>
        <v>Oreore</v>
      </c>
      <c r="BH42" s="163" t="str">
        <f>IFERROR(INDEX('Climate zones'!$A$2:$A$4292,MATCH(BH$4&amp;" "&amp;$N42,'Climate zones'!$I$2:$I$4292,0)),"")</f>
        <v>Leeston</v>
      </c>
      <c r="BI42" s="163" t="str">
        <f>IFERROR(INDEX('Climate zones'!$A$2:$A$4292,MATCH(BI$4&amp;" "&amp;$N42,'Climate zones'!$I$2:$I$4292,0)),"")</f>
        <v>Normanby</v>
      </c>
      <c r="BJ42" s="163" t="str">
        <f>IFERROR(INDEX('Climate zones'!$A$2:$A$4292,MATCH(BJ$4&amp;" "&amp;$N42,'Climate zones'!$I$2:$I$4292,0)),"")</f>
        <v/>
      </c>
      <c r="BK42" s="163" t="str">
        <f>IFERROR(INDEX('Climate zones'!$A$2:$A$4292,MATCH(BK$4&amp;" "&amp;$N42,'Climate zones'!$I$2:$I$4292,0)),"")</f>
        <v/>
      </c>
      <c r="BL42" s="163" t="str">
        <f>IFERROR(INDEX('Climate zones'!$A$2:$A$4292,MATCH(BL$4&amp;" "&amp;$N42,'Climate zones'!$I$2:$I$4292,0)),"")</f>
        <v>Freshford</v>
      </c>
      <c r="BM42" s="163" t="str">
        <f>IFERROR(INDEX('Climate zones'!$A$2:$A$4292,MATCH(BM$4&amp;" "&amp;$N42,'Climate zones'!$I$2:$I$4292,0)),"")</f>
        <v/>
      </c>
      <c r="BN42" s="163" t="str">
        <f>IFERROR(INDEX('Climate zones'!$A$2:$A$4292,MATCH(BN$4&amp;" "&amp;$N42,'Climate zones'!$I$2:$I$4292,0)),"")</f>
        <v>Mangahei</v>
      </c>
      <c r="BO42" s="163" t="str">
        <f>IFERROR(INDEX('Climate zones'!$A$2:$A$4292,MATCH(BO$4&amp;" "&amp;$N42,'Climate zones'!$I$2:$I$4292,0)),"")</f>
        <v>Korere</v>
      </c>
      <c r="BP42" s="163" t="str">
        <f>IFERROR(INDEX('Climate zones'!$A$2:$A$4292,MATCH(BP$4&amp;" "&amp;$N42,'Climate zones'!$I$2:$I$4292,0)),"")</f>
        <v>Te Aputa</v>
      </c>
      <c r="BQ42" s="163" t="str">
        <f>IFERROR(INDEX('Climate zones'!$A$2:$A$4292,MATCH(BQ$4&amp;" "&amp;$N42,'Climate zones'!$I$2:$I$4292,0)),"")</f>
        <v/>
      </c>
      <c r="BR42" s="163" t="str">
        <f>IFERROR(INDEX('Climate zones'!$A$2:$A$4292,MATCH(BR$4&amp;" "&amp;$N42,'Climate zones'!$I$2:$I$4292,0)),"")</f>
        <v>Purangi</v>
      </c>
      <c r="BS42" s="163" t="str">
        <f>IFERROR(INDEX('Climate zones'!$A$2:$A$4292,MATCH(BS$4&amp;" "&amp;$N42,'Climate zones'!$I$2:$I$4292,0)),"")</f>
        <v>Milford Huts</v>
      </c>
      <c r="BT42" s="163" t="str">
        <f>IFERROR(INDEX('Climate zones'!$A$2:$A$4292,MATCH(BT$4&amp;" "&amp;$N42,'Climate zones'!$I$2:$I$4292,0)),"")</f>
        <v/>
      </c>
      <c r="BU42" s="163" t="str">
        <f>IFERROR(INDEX('Climate zones'!$A$2:$A$4292,MATCH(BU$4&amp;" "&amp;$N42,'Climate zones'!$I$2:$I$4292,0)),"")</f>
        <v>Ohinewai</v>
      </c>
      <c r="BV42" s="163" t="str">
        <f>IFERROR(INDEX('Climate zones'!$A$2:$A$4292,MATCH(BV$4&amp;" "&amp;$N42,'Climate zones'!$I$2:$I$4292,0)),"")</f>
        <v>Tuahiwi</v>
      </c>
      <c r="BW42" s="163" t="str">
        <f>IFERROR(INDEX('Climate zones'!$A$2:$A$4292,MATCH(BW$4&amp;" "&amp;$N42,'Climate zones'!$I$2:$I$4292,0)),"")</f>
        <v>Te Waimate</v>
      </c>
      <c r="BX42" s="163" t="str">
        <f>IFERROR(INDEX('Climate zones'!$A$2:$A$4292,MATCH(BX$4&amp;" "&amp;$N42,'Climate zones'!$I$2:$I$4292,0)),"")</f>
        <v>Rotoorangi</v>
      </c>
      <c r="BY42" s="163" t="str">
        <f>IFERROR(INDEX('Climate zones'!$A$2:$A$4292,MATCH(BY$4&amp;" "&amp;$N42,'Climate zones'!$I$2:$I$4292,0)),"")</f>
        <v/>
      </c>
      <c r="BZ42" s="163" t="str">
        <f>IFERROR(INDEX('Climate zones'!$A$2:$A$4292,MATCH(BZ$4&amp;" "&amp;$N42,'Climate zones'!$I$2:$I$4292,0)),"")</f>
        <v/>
      </c>
      <c r="CA42" s="163" t="str">
        <f>IFERROR(INDEX('Climate zones'!$A$2:$A$4292,MATCH(CA$4&amp;" "&amp;$N42,'Climate zones'!$I$2:$I$4292,0)),"")</f>
        <v>Kokoamo</v>
      </c>
      <c r="CB42" s="163" t="str">
        <f>IFERROR(INDEX('Climate zones'!$A$2:$A$4292,MATCH(CB$4&amp;" "&amp;$N42,'Climate zones'!$I$2:$I$4292,0)),"")</f>
        <v>Puketutu</v>
      </c>
      <c r="CC42" s="163" t="str">
        <f>IFERROR(INDEX('Climate zones'!$A$2:$A$4292,MATCH(CC$4&amp;" "&amp;$N42,'Climate zones'!$I$2:$I$4292,0)),"")</f>
        <v>WANGANUI</v>
      </c>
      <c r="CD42" s="163" t="str">
        <f>IFERROR(INDEX('Climate zones'!$A$2:$A$4292,MATCH(CD$4&amp;" "&amp;$N42,'Climate zones'!$I$2:$I$4292,0)),"")</f>
        <v>Ngaio</v>
      </c>
      <c r="CE42" s="163" t="str">
        <f>IFERROR(INDEX('Climate zones'!$A$2:$A$4292,MATCH(CE$4&amp;" "&amp;$N42,'Climate zones'!$I$2:$I$4292,0)),"")</f>
        <v>Tahawai</v>
      </c>
      <c r="CF42" s="163" t="str">
        <f>IFERROR(INDEX('Climate zones'!$A$2:$A$4292,MATCH(CF$4&amp;" "&amp;$N42,'Climate zones'!$I$2:$I$4292,0)),"")</f>
        <v>Mananui</v>
      </c>
      <c r="CG42" s="163" t="str">
        <f>IFERROR(INDEX('Climate zones'!$A$2:$A$4292,MATCH(CG$4&amp;" "&amp;$N42,'Climate zones'!$I$2:$I$4292,0)),"")</f>
        <v>Raroa Pa</v>
      </c>
      <c r="CH42" s="163" t="str">
        <f>IFERROR(INDEX('Climate zones'!$A$2:$A$4292,MATCH(CH$4&amp;" "&amp;$N42,'Climate zones'!$I$2:$I$4292,0)),"")</f>
        <v>Ngunguru</v>
      </c>
    </row>
    <row r="43" spans="1:86">
      <c r="A43" s="156" t="s">
        <v>208</v>
      </c>
      <c r="B43" s="156" t="s">
        <v>92</v>
      </c>
      <c r="C43" s="156" t="s">
        <v>209</v>
      </c>
      <c r="D43" s="156" t="s">
        <v>94</v>
      </c>
      <c r="E43" s="157">
        <v>-43.63</v>
      </c>
      <c r="F43" s="157">
        <v>171.62</v>
      </c>
      <c r="G43" s="156" t="str">
        <f t="shared" si="0"/>
        <v>Ashburton District CC</v>
      </c>
      <c r="H43" s="156">
        <f t="shared" si="1"/>
        <v>42</v>
      </c>
      <c r="I43" s="156" t="str">
        <f t="shared" si="2"/>
        <v>Ashburton District 42</v>
      </c>
      <c r="K43" s="156" t="s">
        <v>139</v>
      </c>
      <c r="N43" s="164">
        <f t="shared" si="3"/>
        <v>39</v>
      </c>
      <c r="O43" s="165" t="str">
        <f>IFERROR(INDEX('Climate zones'!$A$2:$A$4292,MATCH(O$4&amp;" "&amp;$N43,'Climate zones'!$I$2:$I$4292,0)),"")</f>
        <v>Marawiti</v>
      </c>
      <c r="P43" s="165" t="str">
        <f>IFERROR(INDEX('Climate zones'!$A$2:$A$4292,MATCH(P$4&amp;" "&amp;$N43,'Climate zones'!$I$2:$I$4292,0)),"")</f>
        <v>Newmarket</v>
      </c>
      <c r="Q43" s="165" t="str">
        <f>IFERROR(INDEX('Climate zones'!$A$2:$A$4292,MATCH(Q$4&amp;" "&amp;$N43,'Climate zones'!$I$2:$I$4292,0)),"")</f>
        <v>Ngakawau</v>
      </c>
      <c r="R43" s="165" t="str">
        <f>IFERROR(INDEX('Climate zones'!$A$2:$A$4292,MATCH(R$4&amp;" "&amp;$N43,'Climate zones'!$I$2:$I$4292,0)),"")</f>
        <v/>
      </c>
      <c r="S43" s="165" t="str">
        <f>IFERROR(INDEX('Climate zones'!$A$2:$A$4292,MATCH(S$4&amp;" "&amp;$N43,'Climate zones'!$I$2:$I$4292,0)),"")</f>
        <v/>
      </c>
      <c r="T43" s="165" t="str">
        <f>IFERROR(INDEX('Climate zones'!$A$2:$A$4292,MATCH(T$4&amp;" "&amp;$N43,'Climate zones'!$I$2:$I$4292,0)),"")</f>
        <v>Lowburn</v>
      </c>
      <c r="U43" s="165" t="str">
        <f>IFERROR(INDEX('Climate zones'!$A$2:$A$4292,MATCH(U$4&amp;" "&amp;$N43,'Climate zones'!$I$2:$I$4292,0)),"")</f>
        <v>Halswell</v>
      </c>
      <c r="V43" s="165" t="str">
        <f>IFERROR(INDEX('Climate zones'!$A$2:$A$4292,MATCH(V$4&amp;" "&amp;$N43,'Climate zones'!$I$2:$I$4292,0)),"")</f>
        <v>Hillend</v>
      </c>
      <c r="W43" s="165" t="str">
        <f>IFERROR(INDEX('Climate zones'!$A$2:$A$4292,MATCH(W$4&amp;" "&amp;$N43,'Climate zones'!$I$2:$I$4292,0)),"")</f>
        <v>Helensburgh</v>
      </c>
      <c r="X43" s="165" t="str">
        <f>IFERROR(INDEX('Climate zones'!$A$2:$A$4292,MATCH(X$4&amp;" "&amp;$N43,'Climate zones'!$I$2:$I$4292,0)),"")</f>
        <v>Kareponia</v>
      </c>
      <c r="Y43" s="165" t="str">
        <f>IFERROR(INDEX('Climate zones'!$A$2:$A$4292,MATCH(Y$4&amp;" "&amp;$N43,'Climate zones'!$I$2:$I$4292,0)),"")</f>
        <v>Otaua</v>
      </c>
      <c r="Z43" s="165" t="str">
        <f>IFERROR(INDEX('Climate zones'!$A$2:$A$4292,MATCH(Z$4&amp;" "&amp;$N43,'Climate zones'!$I$2:$I$4292,0)),"")</f>
        <v>Ongaruru</v>
      </c>
      <c r="AA43" s="165" t="str">
        <f>IFERROR(INDEX('Climate zones'!$A$2:$A$4292,MATCH(AA$4&amp;" "&amp;$N43,'Climate zones'!$I$2:$I$4292,0)),"")</f>
        <v/>
      </c>
      <c r="AB43" s="165" t="str">
        <f>IFERROR(INDEX('Climate zones'!$A$2:$A$4292,MATCH(AB$4&amp;" "&amp;$N43,'Climate zones'!$I$2:$I$4292,0)),"")</f>
        <v>Poerua</v>
      </c>
      <c r="AC43" s="165" t="str">
        <f>IFERROR(INDEX('Climate zones'!$A$2:$A$4292,MATCH(AC$4&amp;" "&amp;$N43,'Climate zones'!$I$2:$I$4292,0)),"")</f>
        <v/>
      </c>
      <c r="AD43" s="165" t="str">
        <f>IFERROR(INDEX('Climate zones'!$A$2:$A$4292,MATCH(AD$4&amp;" "&amp;$N43,'Climate zones'!$I$2:$I$4292,0)),"")</f>
        <v>Raureka</v>
      </c>
      <c r="AE43" s="165" t="str">
        <f>IFERROR(INDEX('Climate zones'!$A$2:$A$4292,MATCH(AE$4&amp;" "&amp;$N43,'Climate zones'!$I$2:$I$4292,0)),"")</f>
        <v/>
      </c>
      <c r="AF43" s="165" t="str">
        <f>IFERROR(INDEX('Climate zones'!$A$2:$A$4292,MATCH(AF$4&amp;" "&amp;$N43,'Climate zones'!$I$2:$I$4292,0)),"")</f>
        <v/>
      </c>
      <c r="AG43" s="165" t="str">
        <f>IFERROR(INDEX('Climate zones'!$A$2:$A$4292,MATCH(AG$4&amp;" "&amp;$N43,'Climate zones'!$I$2:$I$4292,0)),"")</f>
        <v>Omihi</v>
      </c>
      <c r="AH43" s="165" t="str">
        <f>IFERROR(INDEX('Climate zones'!$A$2:$A$4292,MATCH(AH$4&amp;" "&amp;$N43,'Climate zones'!$I$2:$I$4292,0)),"")</f>
        <v>Windsor</v>
      </c>
      <c r="AI43" s="165" t="str">
        <f>IFERROR(INDEX('Climate zones'!$A$2:$A$4292,MATCH(AI$4&amp;" "&amp;$N43,'Climate zones'!$I$2:$I$4292,0)),"")</f>
        <v/>
      </c>
      <c r="AJ43" s="165" t="str">
        <f>IFERROR(INDEX('Climate zones'!$A$2:$A$4292,MATCH(AJ$4&amp;" "&amp;$N43,'Climate zones'!$I$2:$I$4292,0)),"")</f>
        <v>Matakohe</v>
      </c>
      <c r="AK43" s="165" t="str">
        <f>IFERROR(INDEX('Climate zones'!$A$2:$A$4292,MATCH(AK$4&amp;" "&amp;$N43,'Climate zones'!$I$2:$I$4292,0)),"")</f>
        <v/>
      </c>
      <c r="AL43" s="165" t="str">
        <f>IFERROR(INDEX('Climate zones'!$A$2:$A$4292,MATCH(AL$4&amp;" "&amp;$N43,'Climate zones'!$I$2:$I$4292,0)),"")</f>
        <v/>
      </c>
      <c r="AM43" s="165" t="str">
        <f>IFERROR(INDEX('Climate zones'!$A$2:$A$4292,MATCH(AM$4&amp;" "&amp;$N43,'Climate zones'!$I$2:$I$4292,0)),"")</f>
        <v/>
      </c>
      <c r="AN43" s="165" t="str">
        <f>IFERROR(INDEX('Climate zones'!$A$2:$A$4292,MATCH(AN$4&amp;" "&amp;$N43,'Climate zones'!$I$2:$I$4292,0)),"")</f>
        <v/>
      </c>
      <c r="AO43" s="165" t="str">
        <f>IFERROR(INDEX('Climate zones'!$A$2:$A$4292,MATCH(AO$4&amp;" "&amp;$N43,'Climate zones'!$I$2:$I$4292,0)),"")</f>
        <v>Marton Block</v>
      </c>
      <c r="AP43" s="165" t="str">
        <f>IFERROR(INDEX('Climate zones'!$A$2:$A$4292,MATCH(AP$4&amp;" "&amp;$N43,'Climate zones'!$I$2:$I$4292,0)),"")</f>
        <v>Sunnyhills</v>
      </c>
      <c r="AQ43" s="165" t="str">
        <f>IFERROR(INDEX('Climate zones'!$A$2:$A$4292,MATCH(AQ$4&amp;" "&amp;$N43,'Climate zones'!$I$2:$I$4292,0)),"")</f>
        <v>Okaramio</v>
      </c>
      <c r="AR43" s="165" t="str">
        <f>IFERROR(INDEX('Climate zones'!$A$2:$A$4292,MATCH(AR$4&amp;" "&amp;$N43,'Climate zones'!$I$2:$I$4292,0)),"")</f>
        <v/>
      </c>
      <c r="AS43" s="165" t="str">
        <f>IFERROR(INDEX('Climate zones'!$A$2:$A$4292,MATCH(AS$4&amp;" "&amp;$N43,'Climate zones'!$I$2:$I$4292,0)),"")</f>
        <v>Waharoa</v>
      </c>
      <c r="AT43" s="165" t="str">
        <f>IFERROR(INDEX('Climate zones'!$A$2:$A$4292,MATCH(AT$4&amp;" "&amp;$N43,'Climate zones'!$I$2:$I$4292,0)),"")</f>
        <v/>
      </c>
      <c r="AU43" s="165" t="str">
        <f>IFERROR(INDEX('Climate zones'!$A$2:$A$4292,MATCH(AU$4&amp;" "&amp;$N43,'Climate zones'!$I$2:$I$4292,0)),"")</f>
        <v/>
      </c>
      <c r="AV43" s="165" t="str">
        <f>IFERROR(INDEX('Climate zones'!$A$2:$A$4292,MATCH(AV$4&amp;" "&amp;$N43,'Climate zones'!$I$2:$I$4292,0)),"")</f>
        <v>Onaero</v>
      </c>
      <c r="AW43" s="165" t="str">
        <f>IFERROR(INDEX('Climate zones'!$A$2:$A$4292,MATCH(AW$4&amp;" "&amp;$N43,'Climate zones'!$I$2:$I$4292,0)),"")</f>
        <v/>
      </c>
      <c r="AX43" s="165" t="str">
        <f>IFERROR(INDEX('Climate zones'!$A$2:$A$4292,MATCH(AX$4&amp;" "&amp;$N43,'Climate zones'!$I$2:$I$4292,0)),"")</f>
        <v>Waiotahi</v>
      </c>
      <c r="AY43" s="165" t="str">
        <f>IFERROR(INDEX('Climate zones'!$A$2:$A$4292,MATCH(AY$4&amp;" "&amp;$N43,'Climate zones'!$I$2:$I$4292,0)),"")</f>
        <v>Tihiroa</v>
      </c>
      <c r="AZ43" s="165" t="str">
        <f>IFERROR(INDEX('Climate zones'!$A$2:$A$4292,MATCH(AZ$4&amp;" "&amp;$N43,'Climate zones'!$I$2:$I$4292,0)),"")</f>
        <v/>
      </c>
      <c r="BA43" s="165" t="str">
        <f>IFERROR(INDEX('Climate zones'!$A$2:$A$4292,MATCH(BA$4&amp;" "&amp;$N43,'Climate zones'!$I$2:$I$4292,0)),"")</f>
        <v/>
      </c>
      <c r="BB43" s="165" t="str">
        <f>IFERROR(INDEX('Climate zones'!$A$2:$A$4292,MATCH(BB$4&amp;" "&amp;$N43,'Climate zones'!$I$2:$I$4292,0)),"")</f>
        <v/>
      </c>
      <c r="BC43" s="165" t="str">
        <f>IFERROR(INDEX('Climate zones'!$A$2:$A$4292,MATCH(BC$4&amp;" "&amp;$N43,'Climate zones'!$I$2:$I$4292,0)),"")</f>
        <v/>
      </c>
      <c r="BD43" s="165" t="str">
        <f>IFERROR(INDEX('Climate zones'!$A$2:$A$4292,MATCH(BD$4&amp;" "&amp;$N43,'Climate zones'!$I$2:$I$4292,0)),"")</f>
        <v>Pungataua</v>
      </c>
      <c r="BE43" s="165" t="str">
        <f>IFERROR(INDEX('Climate zones'!$A$2:$A$4292,MATCH(BE$4&amp;" "&amp;$N43,'Climate zones'!$I$2:$I$4292,0)),"")</f>
        <v>Pine Valley</v>
      </c>
      <c r="BF43" s="165" t="str">
        <f>IFERROR(INDEX('Climate zones'!$A$2:$A$4292,MATCH(BF$4&amp;" "&amp;$N43,'Climate zones'!$I$2:$I$4292,0)),"")</f>
        <v>Okere Falls</v>
      </c>
      <c r="BG43" s="165" t="str">
        <f>IFERROR(INDEX('Climate zones'!$A$2:$A$4292,MATCH(BG$4&amp;" "&amp;$N43,'Climate zones'!$I$2:$I$4292,0)),"")</f>
        <v>Oruaiwi</v>
      </c>
      <c r="BH43" s="165" t="str">
        <f>IFERROR(INDEX('Climate zones'!$A$2:$A$4292,MATCH(BH$4&amp;" "&amp;$N43,'Climate zones'!$I$2:$I$4292,0)),"")</f>
        <v>Lincoln</v>
      </c>
      <c r="BI43" s="165" t="str">
        <f>IFERROR(INDEX('Climate zones'!$A$2:$A$4292,MATCH(BI$4&amp;" "&amp;$N43,'Climate zones'!$I$2:$I$4292,0)),"")</f>
        <v>Oaonui</v>
      </c>
      <c r="BJ43" s="165" t="str">
        <f>IFERROR(INDEX('Climate zones'!$A$2:$A$4292,MATCH(BJ$4&amp;" "&amp;$N43,'Climate zones'!$I$2:$I$4292,0)),"")</f>
        <v/>
      </c>
      <c r="BK43" s="165" t="str">
        <f>IFERROR(INDEX('Climate zones'!$A$2:$A$4292,MATCH(BK$4&amp;" "&amp;$N43,'Climate zones'!$I$2:$I$4292,0)),"")</f>
        <v/>
      </c>
      <c r="BL43" s="165" t="str">
        <f>IFERROR(INDEX('Climate zones'!$A$2:$A$4292,MATCH(BL$4&amp;" "&amp;$N43,'Climate zones'!$I$2:$I$4292,0)),"")</f>
        <v>Gap Road</v>
      </c>
      <c r="BM43" s="165" t="str">
        <f>IFERROR(INDEX('Climate zones'!$A$2:$A$4292,MATCH(BM$4&amp;" "&amp;$N43,'Climate zones'!$I$2:$I$4292,0)),"")</f>
        <v/>
      </c>
      <c r="BN43" s="165" t="str">
        <f>IFERROR(INDEX('Climate zones'!$A$2:$A$4292,MATCH(BN$4&amp;" "&amp;$N43,'Climate zones'!$I$2:$I$4292,0)),"")</f>
        <v>Mangamaire</v>
      </c>
      <c r="BO43" s="165" t="str">
        <f>IFERROR(INDEX('Climate zones'!$A$2:$A$4292,MATCH(BO$4&amp;" "&amp;$N43,'Climate zones'!$I$2:$I$4292,0)),"")</f>
        <v>Kotinga</v>
      </c>
      <c r="BP43" s="165" t="str">
        <f>IFERROR(INDEX('Climate zones'!$A$2:$A$4292,MATCH(BP$4&amp;" "&amp;$N43,'Climate zones'!$I$2:$I$4292,0)),"")</f>
        <v>Te Pouwhakatutu</v>
      </c>
      <c r="BQ43" s="165" t="str">
        <f>IFERROR(INDEX('Climate zones'!$A$2:$A$4292,MATCH(BQ$4&amp;" "&amp;$N43,'Climate zones'!$I$2:$I$4292,0)),"")</f>
        <v/>
      </c>
      <c r="BR43" s="165" t="str">
        <f>IFERROR(INDEX('Climate zones'!$A$2:$A$4292,MATCH(BR$4&amp;" "&amp;$N43,'Climate zones'!$I$2:$I$4292,0)),"")</f>
        <v>Puriri</v>
      </c>
      <c r="BS43" s="165" t="str">
        <f>IFERROR(INDEX('Climate zones'!$A$2:$A$4292,MATCH(BS$4&amp;" "&amp;$N43,'Climate zones'!$I$2:$I$4292,0)),"")</f>
        <v>Normanby</v>
      </c>
      <c r="BT43" s="165" t="str">
        <f>IFERROR(INDEX('Climate zones'!$A$2:$A$4292,MATCH(BT$4&amp;" "&amp;$N43,'Climate zones'!$I$2:$I$4292,0)),"")</f>
        <v/>
      </c>
      <c r="BU43" s="165" t="str">
        <f>IFERROR(INDEX('Climate zones'!$A$2:$A$4292,MATCH(BU$4&amp;" "&amp;$N43,'Climate zones'!$I$2:$I$4292,0)),"")</f>
        <v>Okaeria</v>
      </c>
      <c r="BV43" s="165" t="str">
        <f>IFERROR(INDEX('Climate zones'!$A$2:$A$4292,MATCH(BV$4&amp;" "&amp;$N43,'Climate zones'!$I$2:$I$4292,0)),"")</f>
        <v>View Hill</v>
      </c>
      <c r="BW43" s="165" t="str">
        <f>IFERROR(INDEX('Climate zones'!$A$2:$A$4292,MATCH(BW$4&amp;" "&amp;$N43,'Climate zones'!$I$2:$I$4292,0)),"")</f>
        <v>Uretane</v>
      </c>
      <c r="BX43" s="165" t="str">
        <f>IFERROR(INDEX('Climate zones'!$A$2:$A$4292,MATCH(BX$4&amp;" "&amp;$N43,'Climate zones'!$I$2:$I$4292,0)),"")</f>
        <v>Rukuhia</v>
      </c>
      <c r="BY43" s="165" t="str">
        <f>IFERROR(INDEX('Climate zones'!$A$2:$A$4292,MATCH(BY$4&amp;" "&amp;$N43,'Climate zones'!$I$2:$I$4292,0)),"")</f>
        <v/>
      </c>
      <c r="BZ43" s="165" t="str">
        <f>IFERROR(INDEX('Climate zones'!$A$2:$A$4292,MATCH(BZ$4&amp;" "&amp;$N43,'Climate zones'!$I$2:$I$4292,0)),"")</f>
        <v/>
      </c>
      <c r="CA43" s="165" t="str">
        <f>IFERROR(INDEX('Climate zones'!$A$2:$A$4292,MATCH(CA$4&amp;" "&amp;$N43,'Climate zones'!$I$2:$I$4292,0)),"")</f>
        <v>Kuriheka</v>
      </c>
      <c r="CB43" s="165" t="str">
        <f>IFERROR(INDEX('Climate zones'!$A$2:$A$4292,MATCH(CB$4&amp;" "&amp;$N43,'Climate zones'!$I$2:$I$4292,0)),"")</f>
        <v>Pureora</v>
      </c>
      <c r="CC43" s="165" t="str">
        <f>IFERROR(INDEX('Climate zones'!$A$2:$A$4292,MATCH(CC$4&amp;" "&amp;$N43,'Climate zones'!$I$2:$I$4292,0)),"")</f>
        <v>Wanganui East</v>
      </c>
      <c r="CD43" s="165" t="str">
        <f>IFERROR(INDEX('Climate zones'!$A$2:$A$4292,MATCH(CD$4&amp;" "&amp;$N43,'Climate zones'!$I$2:$I$4292,0)),"")</f>
        <v>Ngauranga</v>
      </c>
      <c r="CE43" s="165" t="str">
        <f>IFERROR(INDEX('Climate zones'!$A$2:$A$4292,MATCH(CE$4&amp;" "&amp;$N43,'Climate zones'!$I$2:$I$4292,0)),"")</f>
        <v>Te Matai</v>
      </c>
      <c r="CF43" s="165" t="str">
        <f>IFERROR(INDEX('Climate zones'!$A$2:$A$4292,MATCH(CF$4&amp;" "&amp;$N43,'Climate zones'!$I$2:$I$4292,0)),"")</f>
        <v>Milltown</v>
      </c>
      <c r="CG43" s="165" t="str">
        <f>IFERROR(INDEX('Climate zones'!$A$2:$A$4292,MATCH(CG$4&amp;" "&amp;$N43,'Climate zones'!$I$2:$I$4292,0)),"")</f>
        <v>Ruatahuna</v>
      </c>
      <c r="CH43" s="165" t="str">
        <f>IFERROR(INDEX('Climate zones'!$A$2:$A$4292,MATCH(CH$4&amp;" "&amp;$N43,'Climate zones'!$I$2:$I$4292,0)),"")</f>
        <v>North River</v>
      </c>
    </row>
    <row r="44" spans="1:86">
      <c r="A44" s="156" t="s">
        <v>210</v>
      </c>
      <c r="B44" s="156" t="s">
        <v>92</v>
      </c>
      <c r="C44" s="156" t="s">
        <v>93</v>
      </c>
      <c r="D44" s="156" t="s">
        <v>94</v>
      </c>
      <c r="E44" s="157">
        <v>-43.75</v>
      </c>
      <c r="F44" s="157">
        <v>171.86</v>
      </c>
      <c r="G44" s="156" t="str">
        <f t="shared" si="0"/>
        <v>Ashburton District CC</v>
      </c>
      <c r="H44" s="156">
        <f t="shared" si="1"/>
        <v>43</v>
      </c>
      <c r="I44" s="156" t="str">
        <f t="shared" si="2"/>
        <v>Ashburton District 43</v>
      </c>
      <c r="K44" s="156" t="s">
        <v>140</v>
      </c>
      <c r="N44" s="162">
        <f t="shared" si="3"/>
        <v>40</v>
      </c>
      <c r="O44" s="163" t="str">
        <f>IFERROR(INDEX('Climate zones'!$A$2:$A$4292,MATCH(O$4&amp;" "&amp;$N44,'Climate zones'!$I$2:$I$4292,0)),"")</f>
        <v>Maronan</v>
      </c>
      <c r="P44" s="163" t="str">
        <f>IFERROR(INDEX('Climate zones'!$A$2:$A$4292,MATCH(P$4&amp;" "&amp;$N44,'Climate zones'!$I$2:$I$4292,0)),"")</f>
        <v>Newton</v>
      </c>
      <c r="Q44" s="163" t="str">
        <f>IFERROR(INDEX('Climate zones'!$A$2:$A$4292,MATCH(Q$4&amp;" "&amp;$N44,'Climate zones'!$I$2:$I$4292,0)),"")</f>
        <v>Nikau</v>
      </c>
      <c r="R44" s="163" t="str">
        <f>IFERROR(INDEX('Climate zones'!$A$2:$A$4292,MATCH(R$4&amp;" "&amp;$N44,'Climate zones'!$I$2:$I$4292,0)),"")</f>
        <v/>
      </c>
      <c r="S44" s="163" t="str">
        <f>IFERROR(INDEX('Climate zones'!$A$2:$A$4292,MATCH(S$4&amp;" "&amp;$N44,'Climate zones'!$I$2:$I$4292,0)),"")</f>
        <v/>
      </c>
      <c r="T44" s="163" t="str">
        <f>IFERROR(INDEX('Climate zones'!$A$2:$A$4292,MATCH(T$4&amp;" "&amp;$N44,'Climate zones'!$I$2:$I$4292,0)),"")</f>
        <v>Lower Nevis</v>
      </c>
      <c r="U44" s="163" t="str">
        <f>IFERROR(INDEX('Climate zones'!$A$2:$A$4292,MATCH(U$4&amp;" "&amp;$N44,'Climate zones'!$I$2:$I$4292,0)),"")</f>
        <v>Harewood</v>
      </c>
      <c r="V44" s="163" t="str">
        <f>IFERROR(INDEX('Climate zones'!$A$2:$A$4292,MATCH(V$4&amp;" "&amp;$N44,'Climate zones'!$I$2:$I$4292,0)),"")</f>
        <v>Hinahina</v>
      </c>
      <c r="W44" s="163" t="str">
        <f>IFERROR(INDEX('Climate zones'!$A$2:$A$4292,MATCH(W$4&amp;" "&amp;$N44,'Climate zones'!$I$2:$I$4292,0)),"")</f>
        <v>Henley</v>
      </c>
      <c r="X44" s="163" t="str">
        <f>IFERROR(INDEX('Climate zones'!$A$2:$A$4292,MATCH(X$4&amp;" "&amp;$N44,'Climate zones'!$I$2:$I$4292,0)),"")</f>
        <v>Karetu</v>
      </c>
      <c r="Y44" s="163" t="str">
        <f>IFERROR(INDEX('Climate zones'!$A$2:$A$4292,MATCH(Y$4&amp;" "&amp;$N44,'Climate zones'!$I$2:$I$4292,0)),"")</f>
        <v>Paerata</v>
      </c>
      <c r="Z44" s="163" t="str">
        <f>IFERROR(INDEX('Climate zones'!$A$2:$A$4292,MATCH(Z$4&amp;" "&amp;$N44,'Climate zones'!$I$2:$I$4292,0)),"")</f>
        <v>Ormond</v>
      </c>
      <c r="AA44" s="163" t="str">
        <f>IFERROR(INDEX('Climate zones'!$A$2:$A$4292,MATCH(AA$4&amp;" "&amp;$N44,'Climate zones'!$I$2:$I$4292,0)),"")</f>
        <v/>
      </c>
      <c r="AB44" s="163" t="str">
        <f>IFERROR(INDEX('Climate zones'!$A$2:$A$4292,MATCH(AB$4&amp;" "&amp;$N44,'Climate zones'!$I$2:$I$4292,0)),"")</f>
        <v>Rapahoe</v>
      </c>
      <c r="AC44" s="163" t="str">
        <f>IFERROR(INDEX('Climate zones'!$A$2:$A$4292,MATCH(AC$4&amp;" "&amp;$N44,'Climate zones'!$I$2:$I$4292,0)),"")</f>
        <v/>
      </c>
      <c r="AD44" s="163" t="str">
        <f>IFERROR(INDEX('Climate zones'!$A$2:$A$4292,MATCH(AD$4&amp;" "&amp;$N44,'Climate zones'!$I$2:$I$4292,0)),"")</f>
        <v>Rissington</v>
      </c>
      <c r="AE44" s="163" t="str">
        <f>IFERROR(INDEX('Climate zones'!$A$2:$A$4292,MATCH(AE$4&amp;" "&amp;$N44,'Climate zones'!$I$2:$I$4292,0)),"")</f>
        <v/>
      </c>
      <c r="AF44" s="163" t="str">
        <f>IFERROR(INDEX('Climate zones'!$A$2:$A$4292,MATCH(AF$4&amp;" "&amp;$N44,'Climate zones'!$I$2:$I$4292,0)),"")</f>
        <v/>
      </c>
      <c r="AG44" s="163" t="str">
        <f>IFERROR(INDEX('Climate zones'!$A$2:$A$4292,MATCH(AG$4&amp;" "&amp;$N44,'Climate zones'!$I$2:$I$4292,0)),"")</f>
        <v>Pahau</v>
      </c>
      <c r="AH44" s="163" t="str">
        <f>IFERROR(INDEX('Climate zones'!$A$2:$A$4292,MATCH(AH$4&amp;" "&amp;$N44,'Climate zones'!$I$2:$I$4292,0)),"")</f>
        <v>Woodend</v>
      </c>
      <c r="AI44" s="163" t="str">
        <f>IFERROR(INDEX('Climate zones'!$A$2:$A$4292,MATCH(AI$4&amp;" "&amp;$N44,'Climate zones'!$I$2:$I$4292,0)),"")</f>
        <v/>
      </c>
      <c r="AJ44" s="163" t="str">
        <f>IFERROR(INDEX('Climate zones'!$A$2:$A$4292,MATCH(AJ$4&amp;" "&amp;$N44,'Climate zones'!$I$2:$I$4292,0)),"")</f>
        <v>Maungaturoto</v>
      </c>
      <c r="AK44" s="163" t="str">
        <f>IFERROR(INDEX('Climate zones'!$A$2:$A$4292,MATCH(AK$4&amp;" "&amp;$N44,'Climate zones'!$I$2:$I$4292,0)),"")</f>
        <v/>
      </c>
      <c r="AL44" s="163" t="str">
        <f>IFERROR(INDEX('Climate zones'!$A$2:$A$4292,MATCH(AL$4&amp;" "&amp;$N44,'Climate zones'!$I$2:$I$4292,0)),"")</f>
        <v/>
      </c>
      <c r="AM44" s="163" t="str">
        <f>IFERROR(INDEX('Climate zones'!$A$2:$A$4292,MATCH(AM$4&amp;" "&amp;$N44,'Climate zones'!$I$2:$I$4292,0)),"")</f>
        <v/>
      </c>
      <c r="AN44" s="163" t="str">
        <f>IFERROR(INDEX('Climate zones'!$A$2:$A$4292,MATCH(AN$4&amp;" "&amp;$N44,'Climate zones'!$I$2:$I$4292,0)),"")</f>
        <v/>
      </c>
      <c r="AO44" s="163" t="str">
        <f>IFERROR(INDEX('Climate zones'!$A$2:$A$4292,MATCH(AO$4&amp;" "&amp;$N44,'Climate zones'!$I$2:$I$4292,0)),"")</f>
        <v>Mount Biggs</v>
      </c>
      <c r="AP44" s="163" t="str">
        <f>IFERROR(INDEX('Climate zones'!$A$2:$A$4292,MATCH(AP$4&amp;" "&amp;$N44,'Climate zones'!$I$2:$I$4292,0)),"")</f>
        <v>Wattle Downs</v>
      </c>
      <c r="AQ44" s="163" t="str">
        <f>IFERROR(INDEX('Climate zones'!$A$2:$A$4292,MATCH(AQ$4&amp;" "&amp;$N44,'Climate zones'!$I$2:$I$4292,0)),"")</f>
        <v>Okiwi Bay</v>
      </c>
      <c r="AR44" s="163" t="str">
        <f>IFERROR(INDEX('Climate zones'!$A$2:$A$4292,MATCH(AR$4&amp;" "&amp;$N44,'Climate zones'!$I$2:$I$4292,0)),"")</f>
        <v/>
      </c>
      <c r="AS44" s="163" t="str">
        <f>IFERROR(INDEX('Climate zones'!$A$2:$A$4292,MATCH(AS$4&amp;" "&amp;$N44,'Climate zones'!$I$2:$I$4292,0)),"")</f>
        <v>Waihou</v>
      </c>
      <c r="AT44" s="163" t="str">
        <f>IFERROR(INDEX('Climate zones'!$A$2:$A$4292,MATCH(AT$4&amp;" "&amp;$N44,'Climate zones'!$I$2:$I$4292,0)),"")</f>
        <v/>
      </c>
      <c r="AU44" s="163" t="str">
        <f>IFERROR(INDEX('Climate zones'!$A$2:$A$4292,MATCH(AU$4&amp;" "&amp;$N44,'Climate zones'!$I$2:$I$4292,0)),"")</f>
        <v/>
      </c>
      <c r="AV44" s="163" t="str">
        <f>IFERROR(INDEX('Climate zones'!$A$2:$A$4292,MATCH(AV$4&amp;" "&amp;$N44,'Climate zones'!$I$2:$I$4292,0)),"")</f>
        <v>Pehu</v>
      </c>
      <c r="AW44" s="163" t="str">
        <f>IFERROR(INDEX('Climate zones'!$A$2:$A$4292,MATCH(AW$4&amp;" "&amp;$N44,'Climate zones'!$I$2:$I$4292,0)),"")</f>
        <v/>
      </c>
      <c r="AX44" s="163" t="str">
        <f>IFERROR(INDEX('Climate zones'!$A$2:$A$4292,MATCH(AX$4&amp;" "&amp;$N44,'Climate zones'!$I$2:$I$4292,0)),"")</f>
        <v>Waiotahi Beach</v>
      </c>
      <c r="AY44" s="163" t="str">
        <f>IFERROR(INDEX('Climate zones'!$A$2:$A$4292,MATCH(AY$4&amp;" "&amp;$N44,'Climate zones'!$I$2:$I$4292,0)),"")</f>
        <v>Toa Bridge</v>
      </c>
      <c r="AZ44" s="163" t="str">
        <f>IFERROR(INDEX('Climate zones'!$A$2:$A$4292,MATCH(AZ$4&amp;" "&amp;$N44,'Climate zones'!$I$2:$I$4292,0)),"")</f>
        <v/>
      </c>
      <c r="BA44" s="163" t="str">
        <f>IFERROR(INDEX('Climate zones'!$A$2:$A$4292,MATCH(BA$4&amp;" "&amp;$N44,'Climate zones'!$I$2:$I$4292,0)),"")</f>
        <v/>
      </c>
      <c r="BB44" s="163" t="str">
        <f>IFERROR(INDEX('Climate zones'!$A$2:$A$4292,MATCH(BB$4&amp;" "&amp;$N44,'Climate zones'!$I$2:$I$4292,0)),"")</f>
        <v/>
      </c>
      <c r="BC44" s="163" t="str">
        <f>IFERROR(INDEX('Climate zones'!$A$2:$A$4292,MATCH(BC$4&amp;" "&amp;$N44,'Climate zones'!$I$2:$I$4292,0)),"")</f>
        <v/>
      </c>
      <c r="BD44" s="163" t="str">
        <f>IFERROR(INDEX('Climate zones'!$A$2:$A$4292,MATCH(BD$4&amp;" "&amp;$N44,'Climate zones'!$I$2:$I$4292,0)),"")</f>
        <v>Putorino</v>
      </c>
      <c r="BE44" s="163" t="str">
        <f>IFERROR(INDEX('Climate zones'!$A$2:$A$4292,MATCH(BE$4&amp;" "&amp;$N44,'Climate zones'!$I$2:$I$4292,0)),"")</f>
        <v>Pohuehue</v>
      </c>
      <c r="BF44" s="163" t="str">
        <f>IFERROR(INDEX('Climate zones'!$A$2:$A$4292,MATCH(BF$4&amp;" "&amp;$N44,'Climate zones'!$I$2:$I$4292,0)),"")</f>
        <v>Otaramarae</v>
      </c>
      <c r="BG44" s="163" t="str">
        <f>IFERROR(INDEX('Climate zones'!$A$2:$A$4292,MATCH(BG$4&amp;" "&amp;$N44,'Climate zones'!$I$2:$I$4292,0)),"")</f>
        <v>Otangiwai</v>
      </c>
      <c r="BH44" s="163" t="str">
        <f>IFERROR(INDEX('Climate zones'!$A$2:$A$4292,MATCH(BH$4&amp;" "&amp;$N44,'Climate zones'!$I$2:$I$4292,0)),"")</f>
        <v>Little Rakaia</v>
      </c>
      <c r="BI44" s="163" t="str">
        <f>IFERROR(INDEX('Climate zones'!$A$2:$A$4292,MATCH(BI$4&amp;" "&amp;$N44,'Climate zones'!$I$2:$I$4292,0)),"")</f>
        <v>Oeo</v>
      </c>
      <c r="BJ44" s="163" t="str">
        <f>IFERROR(INDEX('Climate zones'!$A$2:$A$4292,MATCH(BJ$4&amp;" "&amp;$N44,'Climate zones'!$I$2:$I$4292,0)),"")</f>
        <v/>
      </c>
      <c r="BK44" s="163" t="str">
        <f>IFERROR(INDEX('Climate zones'!$A$2:$A$4292,MATCH(BK$4&amp;" "&amp;$N44,'Climate zones'!$I$2:$I$4292,0)),"")</f>
        <v/>
      </c>
      <c r="BL44" s="163" t="str">
        <f>IFERROR(INDEX('Climate zones'!$A$2:$A$4292,MATCH(BL$4&amp;" "&amp;$N44,'Climate zones'!$I$2:$I$4292,0)),"")</f>
        <v>Garston</v>
      </c>
      <c r="BM44" s="163" t="str">
        <f>IFERROR(INDEX('Climate zones'!$A$2:$A$4292,MATCH(BM$4&amp;" "&amp;$N44,'Climate zones'!$I$2:$I$4292,0)),"")</f>
        <v/>
      </c>
      <c r="BN44" s="163" t="str">
        <f>IFERROR(INDEX('Climate zones'!$A$2:$A$4292,MATCH(BN$4&amp;" "&amp;$N44,'Climate zones'!$I$2:$I$4292,0)),"")</f>
        <v>Mangamutu</v>
      </c>
      <c r="BO44" s="163" t="str">
        <f>IFERROR(INDEX('Climate zones'!$A$2:$A$4292,MATCH(BO$4&amp;" "&amp;$N44,'Climate zones'!$I$2:$I$4292,0)),"")</f>
        <v>Longford</v>
      </c>
      <c r="BP44" s="163" t="str">
        <f>IFERROR(INDEX('Climate zones'!$A$2:$A$4292,MATCH(BP$4&amp;" "&amp;$N44,'Climate zones'!$I$2:$I$4292,0)),"")</f>
        <v>Te Raina</v>
      </c>
      <c r="BQ44" s="163" t="str">
        <f>IFERROR(INDEX('Climate zones'!$A$2:$A$4292,MATCH(BQ$4&amp;" "&amp;$N44,'Climate zones'!$I$2:$I$4292,0)),"")</f>
        <v/>
      </c>
      <c r="BR44" s="163" t="str">
        <f>IFERROR(INDEX('Climate zones'!$A$2:$A$4292,MATCH(BR$4&amp;" "&amp;$N44,'Climate zones'!$I$2:$I$4292,0)),"")</f>
        <v>Ruamahunga</v>
      </c>
      <c r="BS44" s="163" t="str">
        <f>IFERROR(INDEX('Climate zones'!$A$2:$A$4292,MATCH(BS$4&amp;" "&amp;$N44,'Climate zones'!$I$2:$I$4292,0)),"")</f>
        <v>Ohapi</v>
      </c>
      <c r="BT44" s="163" t="str">
        <f>IFERROR(INDEX('Climate zones'!$A$2:$A$4292,MATCH(BT$4&amp;" "&amp;$N44,'Climate zones'!$I$2:$I$4292,0)),"")</f>
        <v/>
      </c>
      <c r="BU44" s="163" t="str">
        <f>IFERROR(INDEX('Climate zones'!$A$2:$A$4292,MATCH(BU$4&amp;" "&amp;$N44,'Climate zones'!$I$2:$I$4292,0)),"")</f>
        <v>Okete</v>
      </c>
      <c r="BV44" s="163" t="str">
        <f>IFERROR(INDEX('Climate zones'!$A$2:$A$4292,MATCH(BV$4&amp;" "&amp;$N44,'Climate zones'!$I$2:$I$4292,0)),"")</f>
        <v>Waikuku</v>
      </c>
      <c r="BW44" s="163" t="str">
        <f>IFERROR(INDEX('Climate zones'!$A$2:$A$4292,MATCH(BW$4&amp;" "&amp;$N44,'Climate zones'!$I$2:$I$4292,0)),"")</f>
        <v>Waihao Downs</v>
      </c>
      <c r="BX44" s="163" t="str">
        <f>IFERROR(INDEX('Climate zones'!$A$2:$A$4292,MATCH(BX$4&amp;" "&amp;$N44,'Climate zones'!$I$2:$I$4292,0)),"")</f>
        <v>Taotaoroa</v>
      </c>
      <c r="BY44" s="163" t="str">
        <f>IFERROR(INDEX('Climate zones'!$A$2:$A$4292,MATCH(BY$4&amp;" "&amp;$N44,'Climate zones'!$I$2:$I$4292,0)),"")</f>
        <v/>
      </c>
      <c r="BZ44" s="163" t="str">
        <f>IFERROR(INDEX('Climate zones'!$A$2:$A$4292,MATCH(BZ$4&amp;" "&amp;$N44,'Climate zones'!$I$2:$I$4292,0)),"")</f>
        <v/>
      </c>
      <c r="CA44" s="163" t="str">
        <f>IFERROR(INDEX('Climate zones'!$A$2:$A$4292,MATCH(CA$4&amp;" "&amp;$N44,'Climate zones'!$I$2:$I$4292,0)),"")</f>
        <v>Kurow</v>
      </c>
      <c r="CB44" s="163" t="str">
        <f>IFERROR(INDEX('Climate zones'!$A$2:$A$4292,MATCH(CB$4&amp;" "&amp;$N44,'Climate zones'!$I$2:$I$4292,0)),"")</f>
        <v>Pururu</v>
      </c>
      <c r="CC44" s="163" t="str">
        <f>IFERROR(INDEX('Climate zones'!$A$2:$A$4292,MATCH(CC$4&amp;" "&amp;$N44,'Climate zones'!$I$2:$I$4292,0)),"")</f>
        <v>Westmere</v>
      </c>
      <c r="CD44" s="163" t="str">
        <f>IFERROR(INDEX('Climate zones'!$A$2:$A$4292,MATCH(CD$4&amp;" "&amp;$N44,'Climate zones'!$I$2:$I$4292,0)),"")</f>
        <v>Northland</v>
      </c>
      <c r="CE44" s="163" t="str">
        <f>IFERROR(INDEX('Climate zones'!$A$2:$A$4292,MATCH(CE$4&amp;" "&amp;$N44,'Climate zones'!$I$2:$I$4292,0)),"")</f>
        <v>Te Puke</v>
      </c>
      <c r="CF44" s="163" t="str">
        <f>IFERROR(INDEX('Climate zones'!$A$2:$A$4292,MATCH(CF$4&amp;" "&amp;$N44,'Climate zones'!$I$2:$I$4292,0)),"")</f>
        <v>Neils Beach</v>
      </c>
      <c r="CG44" s="163" t="str">
        <f>IFERROR(INDEX('Climate zones'!$A$2:$A$4292,MATCH(CG$4&amp;" "&amp;$N44,'Climate zones'!$I$2:$I$4292,0)),"")</f>
        <v>Ruatoki North</v>
      </c>
      <c r="CH44" s="163" t="str">
        <f>IFERROR(INDEX('Climate zones'!$A$2:$A$4292,MATCH(CH$4&amp;" "&amp;$N44,'Climate zones'!$I$2:$I$4292,0)),"")</f>
        <v>Nukutawhiti</v>
      </c>
    </row>
    <row r="45" spans="1:86">
      <c r="A45" s="156" t="s">
        <v>211</v>
      </c>
      <c r="B45" s="156" t="s">
        <v>92</v>
      </c>
      <c r="C45" s="156" t="s">
        <v>93</v>
      </c>
      <c r="D45" s="156" t="s">
        <v>94</v>
      </c>
      <c r="E45" s="157">
        <v>-43.79</v>
      </c>
      <c r="F45" s="157">
        <v>171.33</v>
      </c>
      <c r="G45" s="156" t="str">
        <f t="shared" si="0"/>
        <v>Ashburton District CC</v>
      </c>
      <c r="H45" s="156">
        <f t="shared" si="1"/>
        <v>44</v>
      </c>
      <c r="I45" s="156" t="str">
        <f t="shared" si="2"/>
        <v>Ashburton District 44</v>
      </c>
      <c r="K45" s="156" t="s">
        <v>141</v>
      </c>
      <c r="N45" s="164">
        <f t="shared" si="3"/>
        <v>41</v>
      </c>
      <c r="O45" s="165" t="str">
        <f>IFERROR(INDEX('Climate zones'!$A$2:$A$4292,MATCH(O$4&amp;" "&amp;$N45,'Climate zones'!$I$2:$I$4292,0)),"")</f>
        <v>Mayfield</v>
      </c>
      <c r="P45" s="165" t="str">
        <f>IFERROR(INDEX('Climate zones'!$A$2:$A$4292,MATCH(P$4&amp;" "&amp;$N45,'Climate zones'!$I$2:$I$4292,0)),"")</f>
        <v>Nga Taikorapa</v>
      </c>
      <c r="Q45" s="165" t="str">
        <f>IFERROR(INDEX('Climate zones'!$A$2:$A$4292,MATCH(Q$4&amp;" "&amp;$N45,'Climate zones'!$I$2:$I$4292,0)),"")</f>
        <v>Oparara</v>
      </c>
      <c r="R45" s="165" t="str">
        <f>IFERROR(INDEX('Climate zones'!$A$2:$A$4292,MATCH(R$4&amp;" "&amp;$N45,'Climate zones'!$I$2:$I$4292,0)),"")</f>
        <v/>
      </c>
      <c r="S45" s="165" t="str">
        <f>IFERROR(INDEX('Climate zones'!$A$2:$A$4292,MATCH(S$4&amp;" "&amp;$N45,'Climate zones'!$I$2:$I$4292,0)),"")</f>
        <v/>
      </c>
      <c r="T45" s="165" t="str">
        <f>IFERROR(INDEX('Climate zones'!$A$2:$A$4292,MATCH(T$4&amp;" "&amp;$N45,'Climate zones'!$I$2:$I$4292,0)),"")</f>
        <v>Matakanui</v>
      </c>
      <c r="U45" s="165" t="str">
        <f>IFERROR(INDEX('Climate zones'!$A$2:$A$4292,MATCH(U$4&amp;" "&amp;$N45,'Climate zones'!$I$2:$I$4292,0)),"")</f>
        <v>Heathcote Valley</v>
      </c>
      <c r="V45" s="165" t="str">
        <f>IFERROR(INDEX('Climate zones'!$A$2:$A$4292,MATCH(V$4&amp;" "&amp;$N45,'Climate zones'!$I$2:$I$4292,0)),"")</f>
        <v>Houipapa</v>
      </c>
      <c r="W45" s="165" t="str">
        <f>IFERROR(INDEX('Climate zones'!$A$2:$A$4292,MATCH(W$4&amp;" "&amp;$N45,'Climate zones'!$I$2:$I$4292,0)),"")</f>
        <v>Heyward Point</v>
      </c>
      <c r="X45" s="165" t="str">
        <f>IFERROR(INDEX('Climate zones'!$A$2:$A$4292,MATCH(X$4&amp;" "&amp;$N45,'Climate zones'!$I$2:$I$4292,0)),"")</f>
        <v>Karuhiruhi</v>
      </c>
      <c r="Y45" s="165" t="str">
        <f>IFERROR(INDEX('Climate zones'!$A$2:$A$4292,MATCH(Y$4&amp;" "&amp;$N45,'Climate zones'!$I$2:$I$4292,0)),"")</f>
        <v>Paparata</v>
      </c>
      <c r="Z45" s="165" t="str">
        <f>IFERROR(INDEX('Climate zones'!$A$2:$A$4292,MATCH(Z$4&amp;" "&amp;$N45,'Climate zones'!$I$2:$I$4292,0)),"")</f>
        <v>Otirangi</v>
      </c>
      <c r="AA45" s="165" t="str">
        <f>IFERROR(INDEX('Climate zones'!$A$2:$A$4292,MATCH(AA$4&amp;" "&amp;$N45,'Climate zones'!$I$2:$I$4292,0)),"")</f>
        <v/>
      </c>
      <c r="AB45" s="165" t="str">
        <f>IFERROR(INDEX('Climate zones'!$A$2:$A$4292,MATCH(AB$4&amp;" "&amp;$N45,'Climate zones'!$I$2:$I$4292,0)),"")</f>
        <v>Raupo</v>
      </c>
      <c r="AC45" s="165" t="str">
        <f>IFERROR(INDEX('Climate zones'!$A$2:$A$4292,MATCH(AC$4&amp;" "&amp;$N45,'Climate zones'!$I$2:$I$4292,0)),"")</f>
        <v/>
      </c>
      <c r="AD45" s="165" t="str">
        <f>IFERROR(INDEX('Climate zones'!$A$2:$A$4292,MATCH(AD$4&amp;" "&amp;$N45,'Climate zones'!$I$2:$I$4292,0)),"")</f>
        <v>Saint Leonards</v>
      </c>
      <c r="AE45" s="165" t="str">
        <f>IFERROR(INDEX('Climate zones'!$A$2:$A$4292,MATCH(AE$4&amp;" "&amp;$N45,'Climate zones'!$I$2:$I$4292,0)),"")</f>
        <v/>
      </c>
      <c r="AF45" s="165" t="str">
        <f>IFERROR(INDEX('Climate zones'!$A$2:$A$4292,MATCH(AF$4&amp;" "&amp;$N45,'Climate zones'!$I$2:$I$4292,0)),"")</f>
        <v/>
      </c>
      <c r="AG45" s="165" t="str">
        <f>IFERROR(INDEX('Climate zones'!$A$2:$A$4292,MATCH(AG$4&amp;" "&amp;$N45,'Climate zones'!$I$2:$I$4292,0)),"")</f>
        <v>Parnassus</v>
      </c>
      <c r="AH45" s="165" t="str">
        <f>IFERROR(INDEX('Climate zones'!$A$2:$A$4292,MATCH(AH$4&amp;" "&amp;$N45,'Climate zones'!$I$2:$I$4292,0)),"")</f>
        <v/>
      </c>
      <c r="AI45" s="165" t="str">
        <f>IFERROR(INDEX('Climate zones'!$A$2:$A$4292,MATCH(AI$4&amp;" "&amp;$N45,'Climate zones'!$I$2:$I$4292,0)),"")</f>
        <v/>
      </c>
      <c r="AJ45" s="165" t="str">
        <f>IFERROR(INDEX('Climate zones'!$A$2:$A$4292,MATCH(AJ$4&amp;" "&amp;$N45,'Climate zones'!$I$2:$I$4292,0)),"")</f>
        <v>Mititai</v>
      </c>
      <c r="AK45" s="165" t="str">
        <f>IFERROR(INDEX('Climate zones'!$A$2:$A$4292,MATCH(AK$4&amp;" "&amp;$N45,'Climate zones'!$I$2:$I$4292,0)),"")</f>
        <v/>
      </c>
      <c r="AL45" s="165" t="str">
        <f>IFERROR(INDEX('Climate zones'!$A$2:$A$4292,MATCH(AL$4&amp;" "&amp;$N45,'Climate zones'!$I$2:$I$4292,0)),"")</f>
        <v/>
      </c>
      <c r="AM45" s="165" t="str">
        <f>IFERROR(INDEX('Climate zones'!$A$2:$A$4292,MATCH(AM$4&amp;" "&amp;$N45,'Climate zones'!$I$2:$I$4292,0)),"")</f>
        <v/>
      </c>
      <c r="AN45" s="165" t="str">
        <f>IFERROR(INDEX('Climate zones'!$A$2:$A$4292,MATCH(AN$4&amp;" "&amp;$N45,'Climate zones'!$I$2:$I$4292,0)),"")</f>
        <v/>
      </c>
      <c r="AO45" s="165" t="str">
        <f>IFERROR(INDEX('Climate zones'!$A$2:$A$4292,MATCH(AO$4&amp;" "&amp;$N45,'Climate zones'!$I$2:$I$4292,0)),"")</f>
        <v>Mount Richards</v>
      </c>
      <c r="AP45" s="165" t="str">
        <f>IFERROR(INDEX('Climate zones'!$A$2:$A$4292,MATCH(AP$4&amp;" "&amp;$N45,'Climate zones'!$I$2:$I$4292,0)),"")</f>
        <v>Weymouth</v>
      </c>
      <c r="AQ45" s="165" t="str">
        <f>IFERROR(INDEX('Climate zones'!$A$2:$A$4292,MATCH(AQ$4&amp;" "&amp;$N45,'Climate zones'!$I$2:$I$4292,0)),"")</f>
        <v>Owhata</v>
      </c>
      <c r="AR45" s="165" t="str">
        <f>IFERROR(INDEX('Climate zones'!$A$2:$A$4292,MATCH(AR$4&amp;" "&amp;$N45,'Climate zones'!$I$2:$I$4292,0)),"")</f>
        <v/>
      </c>
      <c r="AS45" s="165" t="str">
        <f>IFERROR(INDEX('Climate zones'!$A$2:$A$4292,MATCH(AS$4&amp;" "&amp;$N45,'Climate zones'!$I$2:$I$4292,0)),"")</f>
        <v>Waiorongomai</v>
      </c>
      <c r="AT45" s="165" t="str">
        <f>IFERROR(INDEX('Climate zones'!$A$2:$A$4292,MATCH(AT$4&amp;" "&amp;$N45,'Climate zones'!$I$2:$I$4292,0)),"")</f>
        <v/>
      </c>
      <c r="AU45" s="165" t="str">
        <f>IFERROR(INDEX('Climate zones'!$A$2:$A$4292,MATCH(AU$4&amp;" "&amp;$N45,'Climate zones'!$I$2:$I$4292,0)),"")</f>
        <v/>
      </c>
      <c r="AV45" s="165" t="str">
        <f>IFERROR(INDEX('Climate zones'!$A$2:$A$4292,MATCH(AV$4&amp;" "&amp;$N45,'Climate zones'!$I$2:$I$4292,0)),"")</f>
        <v>Pukearuhe</v>
      </c>
      <c r="AW45" s="165" t="str">
        <f>IFERROR(INDEX('Climate zones'!$A$2:$A$4292,MATCH(AW$4&amp;" "&amp;$N45,'Climate zones'!$I$2:$I$4292,0)),"")</f>
        <v/>
      </c>
      <c r="AX45" s="165" t="str">
        <f>IFERROR(INDEX('Climate zones'!$A$2:$A$4292,MATCH(AX$4&amp;" "&amp;$N45,'Climate zones'!$I$2:$I$4292,0)),"")</f>
        <v>Waiotahi Valley</v>
      </c>
      <c r="AY45" s="165" t="str">
        <f>IFERROR(INDEX('Climate zones'!$A$2:$A$4292,MATCH(AY$4&amp;" "&amp;$N45,'Climate zones'!$I$2:$I$4292,0)),"")</f>
        <v>Waiharakeke</v>
      </c>
      <c r="AZ45" s="165" t="str">
        <f>IFERROR(INDEX('Climate zones'!$A$2:$A$4292,MATCH(AZ$4&amp;" "&amp;$N45,'Climate zones'!$I$2:$I$4292,0)),"")</f>
        <v/>
      </c>
      <c r="BA45" s="165" t="str">
        <f>IFERROR(INDEX('Climate zones'!$A$2:$A$4292,MATCH(BA$4&amp;" "&amp;$N45,'Climate zones'!$I$2:$I$4292,0)),"")</f>
        <v/>
      </c>
      <c r="BB45" s="165" t="str">
        <f>IFERROR(INDEX('Climate zones'!$A$2:$A$4292,MATCH(BB$4&amp;" "&amp;$N45,'Climate zones'!$I$2:$I$4292,0)),"")</f>
        <v/>
      </c>
      <c r="BC45" s="165" t="str">
        <f>IFERROR(INDEX('Climate zones'!$A$2:$A$4292,MATCH(BC$4&amp;" "&amp;$N45,'Climate zones'!$I$2:$I$4292,0)),"")</f>
        <v/>
      </c>
      <c r="BD45" s="165" t="str">
        <f>IFERROR(INDEX('Climate zones'!$A$2:$A$4292,MATCH(BD$4&amp;" "&amp;$N45,'Climate zones'!$I$2:$I$4292,0)),"")</f>
        <v>Raketapauma Pa</v>
      </c>
      <c r="BE45" s="165" t="str">
        <f>IFERROR(INDEX('Climate zones'!$A$2:$A$4292,MATCH(BE$4&amp;" "&amp;$N45,'Climate zones'!$I$2:$I$4292,0)),"")</f>
        <v>Point Wells</v>
      </c>
      <c r="BF45" s="165" t="str">
        <f>IFERROR(INDEX('Climate zones'!$A$2:$A$4292,MATCH(BF$4&amp;" "&amp;$N45,'Climate zones'!$I$2:$I$4292,0)),"")</f>
        <v>Oturoa</v>
      </c>
      <c r="BG45" s="165" t="str">
        <f>IFERROR(INDEX('Climate zones'!$A$2:$A$4292,MATCH(BG$4&amp;" "&amp;$N45,'Climate zones'!$I$2:$I$4292,0)),"")</f>
        <v>Otunui</v>
      </c>
      <c r="BH45" s="165" t="str">
        <f>IFERROR(INDEX('Climate zones'!$A$2:$A$4292,MATCH(BH$4&amp;" "&amp;$N45,'Climate zones'!$I$2:$I$4292,0)),"")</f>
        <v>Lower Selwyn Huts</v>
      </c>
      <c r="BI45" s="165" t="str">
        <f>IFERROR(INDEX('Climate zones'!$A$2:$A$4292,MATCH(BI$4&amp;" "&amp;$N45,'Climate zones'!$I$2:$I$4292,0)),"")</f>
        <v>Ohangai</v>
      </c>
      <c r="BJ45" s="165" t="str">
        <f>IFERROR(INDEX('Climate zones'!$A$2:$A$4292,MATCH(BJ$4&amp;" "&amp;$N45,'Climate zones'!$I$2:$I$4292,0)),"")</f>
        <v/>
      </c>
      <c r="BK45" s="165" t="str">
        <f>IFERROR(INDEX('Climate zones'!$A$2:$A$4292,MATCH(BK$4&amp;" "&amp;$N45,'Climate zones'!$I$2:$I$4292,0)),"")</f>
        <v/>
      </c>
      <c r="BL45" s="165" t="str">
        <f>IFERROR(INDEX('Climate zones'!$A$2:$A$4292,MATCH(BL$4&amp;" "&amp;$N45,'Climate zones'!$I$2:$I$4292,0)),"")</f>
        <v>Gladfield</v>
      </c>
      <c r="BM45" s="165" t="str">
        <f>IFERROR(INDEX('Climate zones'!$A$2:$A$4292,MATCH(BM$4&amp;" "&amp;$N45,'Climate zones'!$I$2:$I$4292,0)),"")</f>
        <v/>
      </c>
      <c r="BN45" s="165" t="str">
        <f>IFERROR(INDEX('Climate zones'!$A$2:$A$4292,MATCH(BN$4&amp;" "&amp;$N45,'Climate zones'!$I$2:$I$4292,0)),"")</f>
        <v>Mangaone</v>
      </c>
      <c r="BO45" s="165" t="str">
        <f>IFERROR(INDEX('Climate zones'!$A$2:$A$4292,MATCH(BO$4&amp;" "&amp;$N45,'Climate zones'!$I$2:$I$4292,0)),"")</f>
        <v>Lower Moutere</v>
      </c>
      <c r="BP45" s="165" t="str">
        <f>IFERROR(INDEX('Climate zones'!$A$2:$A$4292,MATCH(BP$4&amp;" "&amp;$N45,'Climate zones'!$I$2:$I$4292,0)),"")</f>
        <v>Te Rangiita</v>
      </c>
      <c r="BQ45" s="165" t="str">
        <f>IFERROR(INDEX('Climate zones'!$A$2:$A$4292,MATCH(BQ$4&amp;" "&amp;$N45,'Climate zones'!$I$2:$I$4292,0)),"")</f>
        <v/>
      </c>
      <c r="BR45" s="165" t="str">
        <f>IFERROR(INDEX('Climate zones'!$A$2:$A$4292,MATCH(BR$4&amp;" "&amp;$N45,'Climate zones'!$I$2:$I$4292,0)),"")</f>
        <v>Tairua</v>
      </c>
      <c r="BS45" s="165" t="str">
        <f>IFERROR(INDEX('Climate zones'!$A$2:$A$4292,MATCH(BS$4&amp;" "&amp;$N45,'Climate zones'!$I$2:$I$4292,0)),"")</f>
        <v>Opihi</v>
      </c>
      <c r="BT45" s="165" t="str">
        <f>IFERROR(INDEX('Climate zones'!$A$2:$A$4292,MATCH(BT$4&amp;" "&amp;$N45,'Climate zones'!$I$2:$I$4292,0)),"")</f>
        <v/>
      </c>
      <c r="BU45" s="165" t="str">
        <f>IFERROR(INDEX('Climate zones'!$A$2:$A$4292,MATCH(BU$4&amp;" "&amp;$N45,'Climate zones'!$I$2:$I$4292,0)),"")</f>
        <v>Orini</v>
      </c>
      <c r="BV45" s="165" t="str">
        <f>IFERROR(INDEX('Climate zones'!$A$2:$A$4292,MATCH(BV$4&amp;" "&amp;$N45,'Climate zones'!$I$2:$I$4292,0)),"")</f>
        <v>Waikuku Beach</v>
      </c>
      <c r="BW45" s="165" t="str">
        <f>IFERROR(INDEX('Climate zones'!$A$2:$A$4292,MATCH(BW$4&amp;" "&amp;$N45,'Climate zones'!$I$2:$I$4292,0)),"")</f>
        <v>Waihao Forks</v>
      </c>
      <c r="BX45" s="165" t="str">
        <f>IFERROR(INDEX('Climate zones'!$A$2:$A$4292,MATCH(BX$4&amp;" "&amp;$N45,'Climate zones'!$I$2:$I$4292,0)),"")</f>
        <v>Te Awamutu</v>
      </c>
      <c r="BY45" s="165" t="str">
        <f>IFERROR(INDEX('Climate zones'!$A$2:$A$4292,MATCH(BY$4&amp;" "&amp;$N45,'Climate zones'!$I$2:$I$4292,0)),"")</f>
        <v/>
      </c>
      <c r="BZ45" s="165" t="str">
        <f>IFERROR(INDEX('Climate zones'!$A$2:$A$4292,MATCH(BZ$4&amp;" "&amp;$N45,'Climate zones'!$I$2:$I$4292,0)),"")</f>
        <v/>
      </c>
      <c r="CA45" s="165" t="str">
        <f>IFERROR(INDEX('Climate zones'!$A$2:$A$4292,MATCH(CA$4&amp;" "&amp;$N45,'Climate zones'!$I$2:$I$4292,0)),"")</f>
        <v>Lake Ohau Alpine Village</v>
      </c>
      <c r="CB45" s="165" t="str">
        <f>IFERROR(INDEX('Climate zones'!$A$2:$A$4292,MATCH(CB$4&amp;" "&amp;$N45,'Climate zones'!$I$2:$I$4292,0)),"")</f>
        <v>Rangitoto</v>
      </c>
      <c r="CC45" s="165" t="str">
        <f>IFERROR(INDEX('Climate zones'!$A$2:$A$4292,MATCH(CC$4&amp;" "&amp;$N45,'Climate zones'!$I$2:$I$4292,0)),"")</f>
        <v/>
      </c>
      <c r="CD45" s="165" t="str">
        <f>IFERROR(INDEX('Climate zones'!$A$2:$A$4292,MATCH(CD$4&amp;" "&amp;$N45,'Climate zones'!$I$2:$I$4292,0)),"")</f>
        <v>Owhiro Bay</v>
      </c>
      <c r="CE45" s="165" t="str">
        <f>IFERROR(INDEX('Climate zones'!$A$2:$A$4292,MATCH(CE$4&amp;" "&amp;$N45,'Climate zones'!$I$2:$I$4292,0)),"")</f>
        <v>Te Puna</v>
      </c>
      <c r="CF45" s="165" t="str">
        <f>IFERROR(INDEX('Climate zones'!$A$2:$A$4292,MATCH(CF$4&amp;" "&amp;$N45,'Climate zones'!$I$2:$I$4292,0)),"")</f>
        <v>Okarito</v>
      </c>
      <c r="CG45" s="165" t="str">
        <f>IFERROR(INDEX('Climate zones'!$A$2:$A$4292,MATCH(CG$4&amp;" "&amp;$N45,'Climate zones'!$I$2:$I$4292,0)),"")</f>
        <v>Tahora</v>
      </c>
      <c r="CH45" s="165" t="str">
        <f>IFERROR(INDEX('Climate zones'!$A$2:$A$4292,MATCH(CH$4&amp;" "&amp;$N45,'Climate zones'!$I$2:$I$4292,0)),"")</f>
        <v>Oakleigh</v>
      </c>
    </row>
    <row r="46" spans="1:86">
      <c r="A46" s="156" t="s">
        <v>212</v>
      </c>
      <c r="B46" s="156" t="s">
        <v>92</v>
      </c>
      <c r="C46" s="156" t="s">
        <v>93</v>
      </c>
      <c r="D46" s="156" t="s">
        <v>94</v>
      </c>
      <c r="E46" s="157">
        <v>-43.52</v>
      </c>
      <c r="F46" s="157">
        <v>171.61</v>
      </c>
      <c r="G46" s="156" t="str">
        <f t="shared" si="0"/>
        <v>Ashburton District CC</v>
      </c>
      <c r="H46" s="156">
        <f t="shared" si="1"/>
        <v>45</v>
      </c>
      <c r="I46" s="156" t="str">
        <f t="shared" si="2"/>
        <v>Ashburton District 45</v>
      </c>
      <c r="K46" s="156" t="s">
        <v>142</v>
      </c>
      <c r="N46" s="162">
        <f t="shared" si="3"/>
        <v>42</v>
      </c>
      <c r="O46" s="163" t="str">
        <f>IFERROR(INDEX('Climate zones'!$A$2:$A$4292,MATCH(O$4&amp;" "&amp;$N46,'Climate zones'!$I$2:$I$4292,0)),"")</f>
        <v>Methven</v>
      </c>
      <c r="P46" s="163" t="str">
        <f>IFERROR(INDEX('Climate zones'!$A$2:$A$4292,MATCH(P$4&amp;" "&amp;$N46,'Climate zones'!$I$2:$I$4292,0)),"")</f>
        <v>Ngapuamataehu</v>
      </c>
      <c r="Q46" s="163" t="str">
        <f>IFERROR(INDEX('Climate zones'!$A$2:$A$4292,MATCH(Q$4&amp;" "&amp;$N46,'Climate zones'!$I$2:$I$4292,0)),"")</f>
        <v>Oweka</v>
      </c>
      <c r="R46" s="163" t="str">
        <f>IFERROR(INDEX('Climate zones'!$A$2:$A$4292,MATCH(R$4&amp;" "&amp;$N46,'Climate zones'!$I$2:$I$4292,0)),"")</f>
        <v/>
      </c>
      <c r="S46" s="163" t="str">
        <f>IFERROR(INDEX('Climate zones'!$A$2:$A$4292,MATCH(S$4&amp;" "&amp;$N46,'Climate zones'!$I$2:$I$4292,0)),"")</f>
        <v/>
      </c>
      <c r="T46" s="163" t="str">
        <f>IFERROR(INDEX('Climate zones'!$A$2:$A$4292,MATCH(T$4&amp;" "&amp;$N46,'Climate zones'!$I$2:$I$4292,0)),"")</f>
        <v>Millers Flat</v>
      </c>
      <c r="U46" s="163" t="str">
        <f>IFERROR(INDEX('Climate zones'!$A$2:$A$4292,MATCH(U$4&amp;" "&amp;$N46,'Climate zones'!$I$2:$I$4292,0)),"")</f>
        <v>Hei Hei</v>
      </c>
      <c r="V46" s="163" t="str">
        <f>IFERROR(INDEX('Climate zones'!$A$2:$A$4292,MATCH(V$4&amp;" "&amp;$N46,'Climate zones'!$I$2:$I$4292,0)),"")</f>
        <v>Johnston</v>
      </c>
      <c r="W46" s="163" t="str">
        <f>IFERROR(INDEX('Climate zones'!$A$2:$A$4292,MATCH(W$4&amp;" "&amp;$N46,'Climate zones'!$I$2:$I$4292,0)),"")</f>
        <v>Highcliff</v>
      </c>
      <c r="X46" s="163" t="str">
        <f>IFERROR(INDEX('Climate zones'!$A$2:$A$4292,MATCH(X$4&amp;" "&amp;$N46,'Climate zones'!$I$2:$I$4292,0)),"")</f>
        <v>Kawakawa</v>
      </c>
      <c r="Y46" s="163" t="str">
        <f>IFERROR(INDEX('Climate zones'!$A$2:$A$4292,MATCH(Y$4&amp;" "&amp;$N46,'Climate zones'!$I$2:$I$4292,0)),"")</f>
        <v>Paparimu</v>
      </c>
      <c r="Z46" s="163" t="str">
        <f>IFERROR(INDEX('Climate zones'!$A$2:$A$4292,MATCH(Z$4&amp;" "&amp;$N46,'Climate zones'!$I$2:$I$4292,0)),"")</f>
        <v>Otoko</v>
      </c>
      <c r="AA46" s="163" t="str">
        <f>IFERROR(INDEX('Climate zones'!$A$2:$A$4292,MATCH(AA$4&amp;" "&amp;$N46,'Climate zones'!$I$2:$I$4292,0)),"")</f>
        <v/>
      </c>
      <c r="AB46" s="163" t="str">
        <f>IFERROR(INDEX('Climate zones'!$A$2:$A$4292,MATCH(AB$4&amp;" "&amp;$N46,'Climate zones'!$I$2:$I$4292,0)),"")</f>
        <v>Red Jacks</v>
      </c>
      <c r="AC46" s="163" t="str">
        <f>IFERROR(INDEX('Climate zones'!$A$2:$A$4292,MATCH(AC$4&amp;" "&amp;$N46,'Climate zones'!$I$2:$I$4292,0)),"")</f>
        <v/>
      </c>
      <c r="AD46" s="163" t="str">
        <f>IFERROR(INDEX('Climate zones'!$A$2:$A$4292,MATCH(AD$4&amp;" "&amp;$N46,'Climate zones'!$I$2:$I$4292,0)),"")</f>
        <v>Sherenden</v>
      </c>
      <c r="AE46" s="163" t="str">
        <f>IFERROR(INDEX('Climate zones'!$A$2:$A$4292,MATCH(AE$4&amp;" "&amp;$N46,'Climate zones'!$I$2:$I$4292,0)),"")</f>
        <v/>
      </c>
      <c r="AF46" s="163" t="str">
        <f>IFERROR(INDEX('Climate zones'!$A$2:$A$4292,MATCH(AF$4&amp;" "&amp;$N46,'Climate zones'!$I$2:$I$4292,0)),"")</f>
        <v/>
      </c>
      <c r="AG46" s="163" t="str">
        <f>IFERROR(INDEX('Climate zones'!$A$2:$A$4292,MATCH(AG$4&amp;" "&amp;$N46,'Climate zones'!$I$2:$I$4292,0)),"")</f>
        <v>Phoebe</v>
      </c>
      <c r="AH46" s="163" t="str">
        <f>IFERROR(INDEX('Climate zones'!$A$2:$A$4292,MATCH(AH$4&amp;" "&amp;$N46,'Climate zones'!$I$2:$I$4292,0)),"")</f>
        <v/>
      </c>
      <c r="AI46" s="163" t="str">
        <f>IFERROR(INDEX('Climate zones'!$A$2:$A$4292,MATCH(AI$4&amp;" "&amp;$N46,'Climate zones'!$I$2:$I$4292,0)),"")</f>
        <v/>
      </c>
      <c r="AJ46" s="163" t="str">
        <f>IFERROR(INDEX('Climate zones'!$A$2:$A$4292,MATCH(AJ$4&amp;" "&amp;$N46,'Climate zones'!$I$2:$I$4292,0)),"")</f>
        <v>Mount Wesley</v>
      </c>
      <c r="AK46" s="163" t="str">
        <f>IFERROR(INDEX('Climate zones'!$A$2:$A$4292,MATCH(AK$4&amp;" "&amp;$N46,'Climate zones'!$I$2:$I$4292,0)),"")</f>
        <v/>
      </c>
      <c r="AL46" s="163" t="str">
        <f>IFERROR(INDEX('Climate zones'!$A$2:$A$4292,MATCH(AL$4&amp;" "&amp;$N46,'Climate zones'!$I$2:$I$4292,0)),"")</f>
        <v/>
      </c>
      <c r="AM46" s="163" t="str">
        <f>IFERROR(INDEX('Climate zones'!$A$2:$A$4292,MATCH(AM$4&amp;" "&amp;$N46,'Climate zones'!$I$2:$I$4292,0)),"")</f>
        <v/>
      </c>
      <c r="AN46" s="163" t="str">
        <f>IFERROR(INDEX('Climate zones'!$A$2:$A$4292,MATCH(AN$4&amp;" "&amp;$N46,'Climate zones'!$I$2:$I$4292,0)),"")</f>
        <v/>
      </c>
      <c r="AO46" s="163" t="str">
        <f>IFERROR(INDEX('Climate zones'!$A$2:$A$4292,MATCH(AO$4&amp;" "&amp;$N46,'Climate zones'!$I$2:$I$4292,0)),"")</f>
        <v>Newbury</v>
      </c>
      <c r="AP46" s="163" t="str">
        <f>IFERROR(INDEX('Climate zones'!$A$2:$A$4292,MATCH(AP$4&amp;" "&amp;$N46,'Climate zones'!$I$2:$I$4292,0)),"")</f>
        <v>Whitford</v>
      </c>
      <c r="AQ46" s="163" t="str">
        <f>IFERROR(INDEX('Climate zones'!$A$2:$A$4292,MATCH(AQ$4&amp;" "&amp;$N46,'Climate zones'!$I$2:$I$4292,0)),"")</f>
        <v>Para</v>
      </c>
      <c r="AR46" s="163" t="str">
        <f>IFERROR(INDEX('Climate zones'!$A$2:$A$4292,MATCH(AR$4&amp;" "&amp;$N46,'Climate zones'!$I$2:$I$4292,0)),"")</f>
        <v/>
      </c>
      <c r="AS46" s="163" t="str">
        <f>IFERROR(INDEX('Climate zones'!$A$2:$A$4292,MATCH(AS$4&amp;" "&amp;$N46,'Climate zones'!$I$2:$I$4292,0)),"")</f>
        <v>Wairakau</v>
      </c>
      <c r="AT46" s="163" t="str">
        <f>IFERROR(INDEX('Climate zones'!$A$2:$A$4292,MATCH(AT$4&amp;" "&amp;$N46,'Climate zones'!$I$2:$I$4292,0)),"")</f>
        <v/>
      </c>
      <c r="AU46" s="163" t="str">
        <f>IFERROR(INDEX('Climate zones'!$A$2:$A$4292,MATCH(AU$4&amp;" "&amp;$N46,'Climate zones'!$I$2:$I$4292,0)),"")</f>
        <v/>
      </c>
      <c r="AV46" s="163" t="str">
        <f>IFERROR(INDEX('Climate zones'!$A$2:$A$4292,MATCH(AV$4&amp;" "&amp;$N46,'Climate zones'!$I$2:$I$4292,0)),"")</f>
        <v>Purangi</v>
      </c>
      <c r="AW46" s="163" t="str">
        <f>IFERROR(INDEX('Climate zones'!$A$2:$A$4292,MATCH(AW$4&amp;" "&amp;$N46,'Climate zones'!$I$2:$I$4292,0)),"")</f>
        <v/>
      </c>
      <c r="AX46" s="163" t="str">
        <f>IFERROR(INDEX('Climate zones'!$A$2:$A$4292,MATCH(AX$4&amp;" "&amp;$N46,'Climate zones'!$I$2:$I$4292,0)),"")</f>
        <v>Wairata</v>
      </c>
      <c r="AY46" s="163" t="str">
        <f>IFERROR(INDEX('Climate zones'!$A$2:$A$4292,MATCH(AY$4&amp;" "&amp;$N46,'Climate zones'!$I$2:$I$4292,0)),"")</f>
        <v>Waikeria</v>
      </c>
      <c r="AZ46" s="163" t="str">
        <f>IFERROR(INDEX('Climate zones'!$A$2:$A$4292,MATCH(AZ$4&amp;" "&amp;$N46,'Climate zones'!$I$2:$I$4292,0)),"")</f>
        <v/>
      </c>
      <c r="BA46" s="163" t="str">
        <f>IFERROR(INDEX('Climate zones'!$A$2:$A$4292,MATCH(BA$4&amp;" "&amp;$N46,'Climate zones'!$I$2:$I$4292,0)),"")</f>
        <v/>
      </c>
      <c r="BB46" s="163" t="str">
        <f>IFERROR(INDEX('Climate zones'!$A$2:$A$4292,MATCH(BB$4&amp;" "&amp;$N46,'Climate zones'!$I$2:$I$4292,0)),"")</f>
        <v/>
      </c>
      <c r="BC46" s="163" t="str">
        <f>IFERROR(INDEX('Climate zones'!$A$2:$A$4292,MATCH(BC$4&amp;" "&amp;$N46,'Climate zones'!$I$2:$I$4292,0)),"")</f>
        <v/>
      </c>
      <c r="BD46" s="163" t="str">
        <f>IFERROR(INDEX('Climate zones'!$A$2:$A$4292,MATCH(BD$4&amp;" "&amp;$N46,'Climate zones'!$I$2:$I$4292,0)),"")</f>
        <v>Rangiwaea Junction</v>
      </c>
      <c r="BE46" s="163" t="str">
        <f>IFERROR(INDEX('Climate zones'!$A$2:$A$4292,MATCH(BE$4&amp;" "&amp;$N46,'Climate zones'!$I$2:$I$4292,0)),"")</f>
        <v>Port Albert</v>
      </c>
      <c r="BF46" s="163" t="str">
        <f>IFERROR(INDEX('Climate zones'!$A$2:$A$4292,MATCH(BF$4&amp;" "&amp;$N46,'Climate zones'!$I$2:$I$4292,0)),"")</f>
        <v>Owhata</v>
      </c>
      <c r="BG46" s="163" t="str">
        <f>IFERROR(INDEX('Climate zones'!$A$2:$A$4292,MATCH(BG$4&amp;" "&amp;$N46,'Climate zones'!$I$2:$I$4292,0)),"")</f>
        <v>Owhango</v>
      </c>
      <c r="BH46" s="163" t="str">
        <f>IFERROR(INDEX('Climate zones'!$A$2:$A$4292,MATCH(BH$4&amp;" "&amp;$N46,'Climate zones'!$I$2:$I$4292,0)),"")</f>
        <v>Mead</v>
      </c>
      <c r="BI46" s="163" t="str">
        <f>IFERROR(INDEX('Climate zones'!$A$2:$A$4292,MATCH(BI$4&amp;" "&amp;$N46,'Climate zones'!$I$2:$I$4292,0)),"")</f>
        <v>Ohawe</v>
      </c>
      <c r="BJ46" s="163" t="str">
        <f>IFERROR(INDEX('Climate zones'!$A$2:$A$4292,MATCH(BJ$4&amp;" "&amp;$N46,'Climate zones'!$I$2:$I$4292,0)),"")</f>
        <v/>
      </c>
      <c r="BK46" s="163" t="str">
        <f>IFERROR(INDEX('Climate zones'!$A$2:$A$4292,MATCH(BK$4&amp;" "&amp;$N46,'Climate zones'!$I$2:$I$4292,0)),"")</f>
        <v/>
      </c>
      <c r="BL46" s="163" t="str">
        <f>IFERROR(INDEX('Climate zones'!$A$2:$A$4292,MATCH(BL$4&amp;" "&amp;$N46,'Climate zones'!$I$2:$I$4292,0)),"")</f>
        <v>Glencoe</v>
      </c>
      <c r="BM46" s="163" t="str">
        <f>IFERROR(INDEX('Climate zones'!$A$2:$A$4292,MATCH(BM$4&amp;" "&amp;$N46,'Climate zones'!$I$2:$I$4292,0)),"")</f>
        <v/>
      </c>
      <c r="BN46" s="163" t="str">
        <f>IFERROR(INDEX('Climate zones'!$A$2:$A$4292,MATCH(BN$4&amp;" "&amp;$N46,'Climate zones'!$I$2:$I$4292,0)),"")</f>
        <v>Mangaoranga</v>
      </c>
      <c r="BO46" s="163" t="str">
        <f>IFERROR(INDEX('Climate zones'!$A$2:$A$4292,MATCH(BO$4&amp;" "&amp;$N46,'Climate zones'!$I$2:$I$4292,0)),"")</f>
        <v>Mahana</v>
      </c>
      <c r="BP46" s="163" t="str">
        <f>IFERROR(INDEX('Climate zones'!$A$2:$A$4292,MATCH(BP$4&amp;" "&amp;$N46,'Climate zones'!$I$2:$I$4292,0)),"")</f>
        <v>The Nooks</v>
      </c>
      <c r="BQ46" s="163" t="str">
        <f>IFERROR(INDEX('Climate zones'!$A$2:$A$4292,MATCH(BQ$4&amp;" "&amp;$N46,'Climate zones'!$I$2:$I$4292,0)),"")</f>
        <v/>
      </c>
      <c r="BR46" s="163" t="str">
        <f>IFERROR(INDEX('Climate zones'!$A$2:$A$4292,MATCH(BR$4&amp;" "&amp;$N46,'Climate zones'!$I$2:$I$4292,0)),"")</f>
        <v>Tapu</v>
      </c>
      <c r="BS46" s="163" t="str">
        <f>IFERROR(INDEX('Climate zones'!$A$2:$A$4292,MATCH(BS$4&amp;" "&amp;$N46,'Climate zones'!$I$2:$I$4292,0)),"")</f>
        <v>Opuha</v>
      </c>
      <c r="BT46" s="163" t="str">
        <f>IFERROR(INDEX('Climate zones'!$A$2:$A$4292,MATCH(BT$4&amp;" "&amp;$N46,'Climate zones'!$I$2:$I$4292,0)),"")</f>
        <v/>
      </c>
      <c r="BU46" s="163" t="str">
        <f>IFERROR(INDEX('Climate zones'!$A$2:$A$4292,MATCH(BU$4&amp;" "&amp;$N46,'Climate zones'!$I$2:$I$4292,0)),"")</f>
        <v>Pepepe</v>
      </c>
      <c r="BV46" s="163" t="str">
        <f>IFERROR(INDEX('Climate zones'!$A$2:$A$4292,MATCH(BV$4&amp;" "&amp;$N46,'Climate zones'!$I$2:$I$4292,0)),"")</f>
        <v>West Eyreton</v>
      </c>
      <c r="BW46" s="163" t="str">
        <f>IFERROR(INDEX('Climate zones'!$A$2:$A$4292,MATCH(BW$4&amp;" "&amp;$N46,'Climate zones'!$I$2:$I$4292,0)),"")</f>
        <v>Waihaorunga</v>
      </c>
      <c r="BX46" s="163" t="str">
        <f>IFERROR(INDEX('Climate zones'!$A$2:$A$4292,MATCH(BX$4&amp;" "&amp;$N46,'Climate zones'!$I$2:$I$4292,0)),"")</f>
        <v>Te Kopua</v>
      </c>
      <c r="BY46" s="163" t="str">
        <f>IFERROR(INDEX('Climate zones'!$A$2:$A$4292,MATCH(BY$4&amp;" "&amp;$N46,'Climate zones'!$I$2:$I$4292,0)),"")</f>
        <v/>
      </c>
      <c r="BZ46" s="163" t="str">
        <f>IFERROR(INDEX('Climate zones'!$A$2:$A$4292,MATCH(BZ$4&amp;" "&amp;$N46,'Climate zones'!$I$2:$I$4292,0)),"")</f>
        <v/>
      </c>
      <c r="CA46" s="163" t="str">
        <f>IFERROR(INDEX('Climate zones'!$A$2:$A$4292,MATCH(CA$4&amp;" "&amp;$N46,'Climate zones'!$I$2:$I$4292,0)),"")</f>
        <v>Lake Waitaki</v>
      </c>
      <c r="CB46" s="163" t="str">
        <f>IFERROR(INDEX('Climate zones'!$A$2:$A$4292,MATCH(CB$4&amp;" "&amp;$N46,'Climate zones'!$I$2:$I$4292,0)),"")</f>
        <v>Taharoa</v>
      </c>
      <c r="CC46" s="163" t="str">
        <f>IFERROR(INDEX('Climate zones'!$A$2:$A$4292,MATCH(CC$4&amp;" "&amp;$N46,'Climate zones'!$I$2:$I$4292,0)),"")</f>
        <v/>
      </c>
      <c r="CD46" s="163" t="str">
        <f>IFERROR(INDEX('Climate zones'!$A$2:$A$4292,MATCH(CD$4&amp;" "&amp;$N46,'Climate zones'!$I$2:$I$4292,0)),"")</f>
        <v>Paparangi</v>
      </c>
      <c r="CE46" s="163" t="str">
        <f>IFERROR(INDEX('Climate zones'!$A$2:$A$4292,MATCH(CE$4&amp;" "&amp;$N46,'Climate zones'!$I$2:$I$4292,0)),"")</f>
        <v>Te Ranga</v>
      </c>
      <c r="CF46" s="163" t="str">
        <f>IFERROR(INDEX('Climate zones'!$A$2:$A$4292,MATCH(CF$4&amp;" "&amp;$N46,'Climate zones'!$I$2:$I$4292,0)),"")</f>
        <v>Okuru</v>
      </c>
      <c r="CG46" s="163" t="str">
        <f>IFERROR(INDEX('Climate zones'!$A$2:$A$4292,MATCH(CG$4&amp;" "&amp;$N46,'Climate zones'!$I$2:$I$4292,0)),"")</f>
        <v>Tanatana</v>
      </c>
      <c r="CH46" s="163" t="str">
        <f>IFERROR(INDEX('Climate zones'!$A$2:$A$4292,MATCH(CH$4&amp;" "&amp;$N46,'Climate zones'!$I$2:$I$4292,0)),"")</f>
        <v>Oakura</v>
      </c>
    </row>
    <row r="47" spans="1:86">
      <c r="A47" s="156" t="s">
        <v>213</v>
      </c>
      <c r="B47" s="156" t="s">
        <v>92</v>
      </c>
      <c r="C47" s="156" t="s">
        <v>93</v>
      </c>
      <c r="D47" s="156" t="s">
        <v>94</v>
      </c>
      <c r="E47" s="157">
        <v>-43.71</v>
      </c>
      <c r="F47" s="157">
        <v>171.4</v>
      </c>
      <c r="G47" s="156" t="str">
        <f t="shared" si="0"/>
        <v>Ashburton District CC</v>
      </c>
      <c r="H47" s="156">
        <f t="shared" si="1"/>
        <v>46</v>
      </c>
      <c r="I47" s="156" t="str">
        <f t="shared" si="2"/>
        <v>Ashburton District 46</v>
      </c>
      <c r="K47" s="156" t="s">
        <v>143</v>
      </c>
      <c r="N47" s="164">
        <f t="shared" si="3"/>
        <v>43</v>
      </c>
      <c r="O47" s="165" t="str">
        <f>IFERROR(INDEX('Climate zones'!$A$2:$A$4292,MATCH(O$4&amp;" "&amp;$N47,'Climate zones'!$I$2:$I$4292,0)),"")</f>
        <v>Mitcham</v>
      </c>
      <c r="P47" s="165" t="str">
        <f>IFERROR(INDEX('Climate zones'!$A$2:$A$4292,MATCH(P$4&amp;" "&amp;$N47,'Climate zones'!$I$2:$I$4292,0)),"")</f>
        <v>Ohinerehia</v>
      </c>
      <c r="Q47" s="165" t="str">
        <f>IFERROR(INDEX('Climate zones'!$A$2:$A$4292,MATCH(Q$4&amp;" "&amp;$N47,'Climate zones'!$I$2:$I$4292,0)),"")</f>
        <v>Pahautane</v>
      </c>
      <c r="R47" s="165" t="str">
        <f>IFERROR(INDEX('Climate zones'!$A$2:$A$4292,MATCH(R$4&amp;" "&amp;$N47,'Climate zones'!$I$2:$I$4292,0)),"")</f>
        <v/>
      </c>
      <c r="S47" s="165" t="str">
        <f>IFERROR(INDEX('Climate zones'!$A$2:$A$4292,MATCH(S$4&amp;" "&amp;$N47,'Climate zones'!$I$2:$I$4292,0)),"")</f>
        <v/>
      </c>
      <c r="T47" s="165" t="str">
        <f>IFERROR(INDEX('Climate zones'!$A$2:$A$4292,MATCH(T$4&amp;" "&amp;$N47,'Climate zones'!$I$2:$I$4292,0)),"")</f>
        <v>Moa Creek</v>
      </c>
      <c r="U47" s="165" t="str">
        <f>IFERROR(INDEX('Climate zones'!$A$2:$A$4292,MATCH(U$4&amp;" "&amp;$N47,'Climate zones'!$I$2:$I$4292,0)),"")</f>
        <v>Hillmorton</v>
      </c>
      <c r="V47" s="165" t="str">
        <f>IFERROR(INDEX('Climate zones'!$A$2:$A$4292,MATCH(V$4&amp;" "&amp;$N47,'Climate zones'!$I$2:$I$4292,0)),"")</f>
        <v>Kahuika</v>
      </c>
      <c r="W47" s="165" t="str">
        <f>IFERROR(INDEX('Climate zones'!$A$2:$A$4292,MATCH(W$4&amp;" "&amp;$N47,'Climate zones'!$I$2:$I$4292,0)),"")</f>
        <v>Hindon</v>
      </c>
      <c r="X47" s="165" t="str">
        <f>IFERROR(INDEX('Climate zones'!$A$2:$A$4292,MATCH(X$4&amp;" "&amp;$N47,'Climate zones'!$I$2:$I$4292,0)),"")</f>
        <v>Kawakawa</v>
      </c>
      <c r="Y47" s="165" t="str">
        <f>IFERROR(INDEX('Climate zones'!$A$2:$A$4292,MATCH(Y$4&amp;" "&amp;$N47,'Climate zones'!$I$2:$I$4292,0)),"")</f>
        <v>Patumahoe</v>
      </c>
      <c r="Z47" s="165" t="str">
        <f>IFERROR(INDEX('Climate zones'!$A$2:$A$4292,MATCH(Z$4&amp;" "&amp;$N47,'Climate zones'!$I$2:$I$4292,0)),"")</f>
        <v>Outer Kaiti</v>
      </c>
      <c r="AA47" s="165" t="str">
        <f>IFERROR(INDEX('Climate zones'!$A$2:$A$4292,MATCH(AA$4&amp;" "&amp;$N47,'Climate zones'!$I$2:$I$4292,0)),"")</f>
        <v/>
      </c>
      <c r="AB47" s="165" t="str">
        <f>IFERROR(INDEX('Climate zones'!$A$2:$A$4292,MATCH(AB$4&amp;" "&amp;$N47,'Climate zones'!$I$2:$I$4292,0)),"")</f>
        <v>Rewanui</v>
      </c>
      <c r="AC47" s="165" t="str">
        <f>IFERROR(INDEX('Climate zones'!$A$2:$A$4292,MATCH(AC$4&amp;" "&amp;$N47,'Climate zones'!$I$2:$I$4292,0)),"")</f>
        <v/>
      </c>
      <c r="AD47" s="165" t="str">
        <f>IFERROR(INDEX('Climate zones'!$A$2:$A$4292,MATCH(AD$4&amp;" "&amp;$N47,'Climate zones'!$I$2:$I$4292,0)),"")</f>
        <v>Tahuwera</v>
      </c>
      <c r="AE47" s="165" t="str">
        <f>IFERROR(INDEX('Climate zones'!$A$2:$A$4292,MATCH(AE$4&amp;" "&amp;$N47,'Climate zones'!$I$2:$I$4292,0)),"")</f>
        <v/>
      </c>
      <c r="AF47" s="165" t="str">
        <f>IFERROR(INDEX('Climate zones'!$A$2:$A$4292,MATCH(AF$4&amp;" "&amp;$N47,'Climate zones'!$I$2:$I$4292,0)),"")</f>
        <v/>
      </c>
      <c r="AG47" s="165" t="str">
        <f>IFERROR(INDEX('Climate zones'!$A$2:$A$4292,MATCH(AG$4&amp;" "&amp;$N47,'Climate zones'!$I$2:$I$4292,0)),"")</f>
        <v>Port Robinson</v>
      </c>
      <c r="AH47" s="165" t="str">
        <f>IFERROR(INDEX('Climate zones'!$A$2:$A$4292,MATCH(AH$4&amp;" "&amp;$N47,'Climate zones'!$I$2:$I$4292,0)),"")</f>
        <v/>
      </c>
      <c r="AI47" s="165" t="str">
        <f>IFERROR(INDEX('Climate zones'!$A$2:$A$4292,MATCH(AI$4&amp;" "&amp;$N47,'Climate zones'!$I$2:$I$4292,0)),"")</f>
        <v/>
      </c>
      <c r="AJ47" s="165" t="str">
        <f>IFERROR(INDEX('Climate zones'!$A$2:$A$4292,MATCH(AJ$4&amp;" "&amp;$N47,'Climate zones'!$I$2:$I$4292,0)),"")</f>
        <v>Naumai</v>
      </c>
      <c r="AK47" s="165" t="str">
        <f>IFERROR(INDEX('Climate zones'!$A$2:$A$4292,MATCH(AK$4&amp;" "&amp;$N47,'Climate zones'!$I$2:$I$4292,0)),"")</f>
        <v/>
      </c>
      <c r="AL47" s="165" t="str">
        <f>IFERROR(INDEX('Climate zones'!$A$2:$A$4292,MATCH(AL$4&amp;" "&amp;$N47,'Climate zones'!$I$2:$I$4292,0)),"")</f>
        <v/>
      </c>
      <c r="AM47" s="165" t="str">
        <f>IFERROR(INDEX('Climate zones'!$A$2:$A$4292,MATCH(AM$4&amp;" "&amp;$N47,'Climate zones'!$I$2:$I$4292,0)),"")</f>
        <v/>
      </c>
      <c r="AN47" s="165" t="str">
        <f>IFERROR(INDEX('Climate zones'!$A$2:$A$4292,MATCH(AN$4&amp;" "&amp;$N47,'Climate zones'!$I$2:$I$4292,0)),"")</f>
        <v/>
      </c>
      <c r="AO47" s="165" t="str">
        <f>IFERROR(INDEX('Climate zones'!$A$2:$A$4292,MATCH(AO$4&amp;" "&amp;$N47,'Climate zones'!$I$2:$I$4292,0)),"")</f>
        <v>Orangipongo</v>
      </c>
      <c r="AP47" s="165" t="str">
        <f>IFERROR(INDEX('Climate zones'!$A$2:$A$4292,MATCH(AP$4&amp;" "&amp;$N47,'Climate zones'!$I$2:$I$4292,0)),"")</f>
        <v>Wiri</v>
      </c>
      <c r="AQ47" s="165" t="str">
        <f>IFERROR(INDEX('Climate zones'!$A$2:$A$4292,MATCH(AQ$4&amp;" "&amp;$N47,'Climate zones'!$I$2:$I$4292,0)),"")</f>
        <v>Patuki</v>
      </c>
      <c r="AR47" s="165" t="str">
        <f>IFERROR(INDEX('Climate zones'!$A$2:$A$4292,MATCH(AR$4&amp;" "&amp;$N47,'Climate zones'!$I$2:$I$4292,0)),"")</f>
        <v/>
      </c>
      <c r="AS47" s="165" t="str">
        <f>IFERROR(INDEX('Climate zones'!$A$2:$A$4292,MATCH(AS$4&amp;" "&amp;$N47,'Climate zones'!$I$2:$I$4292,0)),"")</f>
        <v>Waiti</v>
      </c>
      <c r="AT47" s="165" t="str">
        <f>IFERROR(INDEX('Climate zones'!$A$2:$A$4292,MATCH(AT$4&amp;" "&amp;$N47,'Climate zones'!$I$2:$I$4292,0)),"")</f>
        <v/>
      </c>
      <c r="AU47" s="165" t="str">
        <f>IFERROR(INDEX('Climate zones'!$A$2:$A$4292,MATCH(AU$4&amp;" "&amp;$N47,'Climate zones'!$I$2:$I$4292,0)),"")</f>
        <v/>
      </c>
      <c r="AV47" s="165" t="str">
        <f>IFERROR(INDEX('Climate zones'!$A$2:$A$4292,MATCH(AV$4&amp;" "&amp;$N47,'Climate zones'!$I$2:$I$4292,0)),"")</f>
        <v>Ratapiko</v>
      </c>
      <c r="AW47" s="165" t="str">
        <f>IFERROR(INDEX('Climate zones'!$A$2:$A$4292,MATCH(AW$4&amp;" "&amp;$N47,'Climate zones'!$I$2:$I$4292,0)),"")</f>
        <v/>
      </c>
      <c r="AX47" s="165" t="str">
        <f>IFERROR(INDEX('Climate zones'!$A$2:$A$4292,MATCH(AX$4&amp;" "&amp;$N47,'Climate zones'!$I$2:$I$4292,0)),"")</f>
        <v>Whanarua Bay</v>
      </c>
      <c r="AY47" s="165" t="str">
        <f>IFERROR(INDEX('Climate zones'!$A$2:$A$4292,MATCH(AY$4&amp;" "&amp;$N47,'Climate zones'!$I$2:$I$4292,0)),"")</f>
        <v>Waimahora</v>
      </c>
      <c r="AZ47" s="165" t="str">
        <f>IFERROR(INDEX('Climate zones'!$A$2:$A$4292,MATCH(AZ$4&amp;" "&amp;$N47,'Climate zones'!$I$2:$I$4292,0)),"")</f>
        <v/>
      </c>
      <c r="BA47" s="165" t="str">
        <f>IFERROR(INDEX('Climate zones'!$A$2:$A$4292,MATCH(BA$4&amp;" "&amp;$N47,'Climate zones'!$I$2:$I$4292,0)),"")</f>
        <v/>
      </c>
      <c r="BB47" s="165" t="str">
        <f>IFERROR(INDEX('Climate zones'!$A$2:$A$4292,MATCH(BB$4&amp;" "&amp;$N47,'Climate zones'!$I$2:$I$4292,0)),"")</f>
        <v/>
      </c>
      <c r="BC47" s="165" t="str">
        <f>IFERROR(INDEX('Climate zones'!$A$2:$A$4292,MATCH(BC$4&amp;" "&amp;$N47,'Climate zones'!$I$2:$I$4292,0)),"")</f>
        <v/>
      </c>
      <c r="BD47" s="165" t="str">
        <f>IFERROR(INDEX('Climate zones'!$A$2:$A$4292,MATCH(BD$4&amp;" "&amp;$N47,'Climate zones'!$I$2:$I$4292,0)),"")</f>
        <v>Rata</v>
      </c>
      <c r="BE47" s="165" t="str">
        <f>IFERROR(INDEX('Climate zones'!$A$2:$A$4292,MATCH(BE$4&amp;" "&amp;$N47,'Climate zones'!$I$2:$I$4292,0)),"")</f>
        <v>Puhoi</v>
      </c>
      <c r="BF47" s="165" t="str">
        <f>IFERROR(INDEX('Climate zones'!$A$2:$A$4292,MATCH(BF$4&amp;" "&amp;$N47,'Climate zones'!$I$2:$I$4292,0)),"")</f>
        <v>Parekarangi</v>
      </c>
      <c r="BG47" s="165" t="str">
        <f>IFERROR(INDEX('Climate zones'!$A$2:$A$4292,MATCH(BG$4&amp;" "&amp;$N47,'Climate zones'!$I$2:$I$4292,0)),"")</f>
        <v>Pipiriki</v>
      </c>
      <c r="BH47" s="165" t="str">
        <f>IFERROR(INDEX('Climate zones'!$A$2:$A$4292,MATCH(BH$4&amp;" "&amp;$N47,'Climate zones'!$I$2:$I$4292,0)),"")</f>
        <v>Milltown</v>
      </c>
      <c r="BI47" s="165" t="str">
        <f>IFERROR(INDEX('Climate zones'!$A$2:$A$4292,MATCH(BI$4&amp;" "&amp;$N47,'Climate zones'!$I$2:$I$4292,0)),"")</f>
        <v>Okaiawa</v>
      </c>
      <c r="BJ47" s="165" t="str">
        <f>IFERROR(INDEX('Climate zones'!$A$2:$A$4292,MATCH(BJ$4&amp;" "&amp;$N47,'Climate zones'!$I$2:$I$4292,0)),"")</f>
        <v/>
      </c>
      <c r="BK47" s="165" t="str">
        <f>IFERROR(INDEX('Climate zones'!$A$2:$A$4292,MATCH(BK$4&amp;" "&amp;$N47,'Climate zones'!$I$2:$I$4292,0)),"")</f>
        <v/>
      </c>
      <c r="BL47" s="165" t="str">
        <f>IFERROR(INDEX('Climate zones'!$A$2:$A$4292,MATCH(BL$4&amp;" "&amp;$N47,'Climate zones'!$I$2:$I$4292,0)),"")</f>
        <v>Glenham</v>
      </c>
      <c r="BM47" s="165" t="str">
        <f>IFERROR(INDEX('Climate zones'!$A$2:$A$4292,MATCH(BM$4&amp;" "&amp;$N47,'Climate zones'!$I$2:$I$4292,0)),"")</f>
        <v/>
      </c>
      <c r="BN47" s="165" t="str">
        <f>IFERROR(INDEX('Climate zones'!$A$2:$A$4292,MATCH(BN$4&amp;" "&amp;$N47,'Climate zones'!$I$2:$I$4292,0)),"")</f>
        <v>Mangarawa</v>
      </c>
      <c r="BO47" s="165" t="str">
        <f>IFERROR(INDEX('Climate zones'!$A$2:$A$4292,MATCH(BO$4&amp;" "&amp;$N47,'Climate zones'!$I$2:$I$4292,0)),"")</f>
        <v>Mangarakau</v>
      </c>
      <c r="BP47" s="165" t="str">
        <f>IFERROR(INDEX('Climate zones'!$A$2:$A$4292,MATCH(BP$4&amp;" "&amp;$N47,'Climate zones'!$I$2:$I$4292,0)),"")</f>
        <v>Tihoi</v>
      </c>
      <c r="BQ47" s="165" t="str">
        <f>IFERROR(INDEX('Climate zones'!$A$2:$A$4292,MATCH(BQ$4&amp;" "&amp;$N47,'Climate zones'!$I$2:$I$4292,0)),"")</f>
        <v/>
      </c>
      <c r="BR47" s="165" t="str">
        <f>IFERROR(INDEX('Climate zones'!$A$2:$A$4292,MATCH(BR$4&amp;" "&amp;$N47,'Climate zones'!$I$2:$I$4292,0)),"")</f>
        <v>Tararu</v>
      </c>
      <c r="BS47" s="165" t="str">
        <f>IFERROR(INDEX('Climate zones'!$A$2:$A$4292,MATCH(BS$4&amp;" "&amp;$N47,'Climate zones'!$I$2:$I$4292,0)),"")</f>
        <v>Orakipaoa</v>
      </c>
      <c r="BT47" s="165" t="str">
        <f>IFERROR(INDEX('Climate zones'!$A$2:$A$4292,MATCH(BT$4&amp;" "&amp;$N47,'Climate zones'!$I$2:$I$4292,0)),"")</f>
        <v/>
      </c>
      <c r="BU47" s="165" t="str">
        <f>IFERROR(INDEX('Climate zones'!$A$2:$A$4292,MATCH(BU$4&amp;" "&amp;$N47,'Climate zones'!$I$2:$I$4292,0)),"")</f>
        <v>Pepepe</v>
      </c>
      <c r="BV47" s="165" t="str">
        <f>IFERROR(INDEX('Climate zones'!$A$2:$A$4292,MATCH(BV$4&amp;" "&amp;$N47,'Climate zones'!$I$2:$I$4292,0)),"")</f>
        <v>Wetheral</v>
      </c>
      <c r="BW47" s="165" t="str">
        <f>IFERROR(INDEX('Climate zones'!$A$2:$A$4292,MATCH(BW$4&amp;" "&amp;$N47,'Climate zones'!$I$2:$I$4292,0)),"")</f>
        <v>Waikakahi</v>
      </c>
      <c r="BX47" s="165" t="str">
        <f>IFERROR(INDEX('Climate zones'!$A$2:$A$4292,MATCH(BX$4&amp;" "&amp;$N47,'Climate zones'!$I$2:$I$4292,0)),"")</f>
        <v>Te Mawhai</v>
      </c>
      <c r="BY47" s="165" t="str">
        <f>IFERROR(INDEX('Climate zones'!$A$2:$A$4292,MATCH(BY$4&amp;" "&amp;$N47,'Climate zones'!$I$2:$I$4292,0)),"")</f>
        <v/>
      </c>
      <c r="BZ47" s="165" t="str">
        <f>IFERROR(INDEX('Climate zones'!$A$2:$A$4292,MATCH(BZ$4&amp;" "&amp;$N47,'Climate zones'!$I$2:$I$4292,0)),"")</f>
        <v/>
      </c>
      <c r="CA47" s="165" t="str">
        <f>IFERROR(INDEX('Climate zones'!$A$2:$A$4292,MATCH(CA$4&amp;" "&amp;$N47,'Climate zones'!$I$2:$I$4292,0)),"")</f>
        <v>Livingstone</v>
      </c>
      <c r="CB47" s="165" t="str">
        <f>IFERROR(INDEX('Climate zones'!$A$2:$A$4292,MATCH(CB$4&amp;" "&amp;$N47,'Climate zones'!$I$2:$I$4292,0)),"")</f>
        <v>Tanehopuwai</v>
      </c>
      <c r="CC47" s="165" t="str">
        <f>IFERROR(INDEX('Climate zones'!$A$2:$A$4292,MATCH(CC$4&amp;" "&amp;$N47,'Climate zones'!$I$2:$I$4292,0)),"")</f>
        <v/>
      </c>
      <c r="CD47" s="165" t="str">
        <f>IFERROR(INDEX('Climate zones'!$A$2:$A$4292,MATCH(CD$4&amp;" "&amp;$N47,'Climate zones'!$I$2:$I$4292,0)),"")</f>
        <v>Rangoon Heights</v>
      </c>
      <c r="CE47" s="165" t="str">
        <f>IFERROR(INDEX('Climate zones'!$A$2:$A$4292,MATCH(CE$4&amp;" "&amp;$N47,'Climate zones'!$I$2:$I$4292,0)),"")</f>
        <v>Te Tumu</v>
      </c>
      <c r="CF47" s="165" t="str">
        <f>IFERROR(INDEX('Climate zones'!$A$2:$A$4292,MATCH(CF$4&amp;" "&amp;$N47,'Climate zones'!$I$2:$I$4292,0)),"")</f>
        <v>Otira</v>
      </c>
      <c r="CG47" s="165" t="str">
        <f>IFERROR(INDEX('Climate zones'!$A$2:$A$4292,MATCH(CG$4&amp;" "&amp;$N47,'Climate zones'!$I$2:$I$4292,0)),"")</f>
        <v>Taneatua</v>
      </c>
      <c r="CH47" s="165" t="str">
        <f>IFERROR(INDEX('Climate zones'!$A$2:$A$4292,MATCH(CH$4&amp;" "&amp;$N47,'Climate zones'!$I$2:$I$4292,0)),"")</f>
        <v>Ocean Beach</v>
      </c>
    </row>
    <row r="48" spans="1:86">
      <c r="A48" s="156" t="s">
        <v>214</v>
      </c>
      <c r="B48" s="156" t="s">
        <v>92</v>
      </c>
      <c r="C48" s="156" t="s">
        <v>96</v>
      </c>
      <c r="D48" s="156" t="s">
        <v>94</v>
      </c>
      <c r="E48" s="157">
        <v>-43.9</v>
      </c>
      <c r="F48" s="157">
        <v>171.76</v>
      </c>
      <c r="G48" s="156" t="str">
        <f t="shared" si="0"/>
        <v>Ashburton District CC</v>
      </c>
      <c r="H48" s="156">
        <f t="shared" si="1"/>
        <v>47</v>
      </c>
      <c r="I48" s="156" t="str">
        <f t="shared" si="2"/>
        <v>Ashburton District 47</v>
      </c>
      <c r="K48" s="156" t="s">
        <v>144</v>
      </c>
      <c r="N48" s="162">
        <f t="shared" si="3"/>
        <v>44</v>
      </c>
      <c r="O48" s="163" t="str">
        <f>IFERROR(INDEX('Climate zones'!$A$2:$A$4292,MATCH(O$4&amp;" "&amp;$N48,'Climate zones'!$I$2:$I$4292,0)),"")</f>
        <v>Montalto</v>
      </c>
      <c r="P48" s="163" t="str">
        <f>IFERROR(INDEX('Climate zones'!$A$2:$A$4292,MATCH(P$4&amp;" "&amp;$N48,'Climate zones'!$I$2:$I$4292,0)),"")</f>
        <v>Okiwi</v>
      </c>
      <c r="Q48" s="163" t="str">
        <f>IFERROR(INDEX('Climate zones'!$A$2:$A$4292,MATCH(Q$4&amp;" "&amp;$N48,'Climate zones'!$I$2:$I$4292,0)),"")</f>
        <v>Pororari</v>
      </c>
      <c r="R48" s="163" t="str">
        <f>IFERROR(INDEX('Climate zones'!$A$2:$A$4292,MATCH(R$4&amp;" "&amp;$N48,'Climate zones'!$I$2:$I$4292,0)),"")</f>
        <v/>
      </c>
      <c r="S48" s="163" t="str">
        <f>IFERROR(INDEX('Climate zones'!$A$2:$A$4292,MATCH(S$4&amp;" "&amp;$N48,'Climate zones'!$I$2:$I$4292,0)),"")</f>
        <v/>
      </c>
      <c r="T48" s="163" t="str">
        <f>IFERROR(INDEX('Climate zones'!$A$2:$A$4292,MATCH(T$4&amp;" "&amp;$N48,'Climate zones'!$I$2:$I$4292,0)),"")</f>
        <v>Mount Pisa</v>
      </c>
      <c r="U48" s="163" t="str">
        <f>IFERROR(INDEX('Climate zones'!$A$2:$A$4292,MATCH(U$4&amp;" "&amp;$N48,'Climate zones'!$I$2:$I$4292,0)),"")</f>
        <v>Hillsborough</v>
      </c>
      <c r="V48" s="163" t="str">
        <f>IFERROR(INDEX('Climate zones'!$A$2:$A$4292,MATCH(V$4&amp;" "&amp;$N48,'Climate zones'!$I$2:$I$4292,0)),"")</f>
        <v>Kaihiku</v>
      </c>
      <c r="W48" s="163" t="str">
        <f>IFERROR(INDEX('Climate zones'!$A$2:$A$4292,MATCH(W$4&amp;" "&amp;$N48,'Climate zones'!$I$2:$I$4292,0)),"")</f>
        <v>Hoopers Inlet</v>
      </c>
      <c r="X48" s="163" t="str">
        <f>IFERROR(INDEX('Climate zones'!$A$2:$A$4292,MATCH(X$4&amp;" "&amp;$N48,'Climate zones'!$I$2:$I$4292,0)),"")</f>
        <v>Kawerua</v>
      </c>
      <c r="Y48" s="163" t="str">
        <f>IFERROR(INDEX('Climate zones'!$A$2:$A$4292,MATCH(Y$4&amp;" "&amp;$N48,'Climate zones'!$I$2:$I$4292,0)),"")</f>
        <v>Pokeno</v>
      </c>
      <c r="Z48" s="163" t="str">
        <f>IFERROR(INDEX('Climate zones'!$A$2:$A$4292,MATCH(Z$4&amp;" "&amp;$N48,'Climate zones'!$I$2:$I$4292,0)),"")</f>
        <v>Papawera</v>
      </c>
      <c r="AA48" s="163" t="str">
        <f>IFERROR(INDEX('Climate zones'!$A$2:$A$4292,MATCH(AA$4&amp;" "&amp;$N48,'Climate zones'!$I$2:$I$4292,0)),"")</f>
        <v/>
      </c>
      <c r="AB48" s="163" t="str">
        <f>IFERROR(INDEX('Climate zones'!$A$2:$A$4292,MATCH(AB$4&amp;" "&amp;$N48,'Climate zones'!$I$2:$I$4292,0)),"")</f>
        <v>Roa</v>
      </c>
      <c r="AC48" s="163" t="str">
        <f>IFERROR(INDEX('Climate zones'!$A$2:$A$4292,MATCH(AC$4&amp;" "&amp;$N48,'Climate zones'!$I$2:$I$4292,0)),"")</f>
        <v/>
      </c>
      <c r="AD48" s="163" t="str">
        <f>IFERROR(INDEX('Climate zones'!$A$2:$A$4292,MATCH(AD$4&amp;" "&amp;$N48,'Climate zones'!$I$2:$I$4292,0)),"")</f>
        <v>Tangoio</v>
      </c>
      <c r="AE48" s="163" t="str">
        <f>IFERROR(INDEX('Climate zones'!$A$2:$A$4292,MATCH(AE$4&amp;" "&amp;$N48,'Climate zones'!$I$2:$I$4292,0)),"")</f>
        <v/>
      </c>
      <c r="AF48" s="163" t="str">
        <f>IFERROR(INDEX('Climate zones'!$A$2:$A$4292,MATCH(AF$4&amp;" "&amp;$N48,'Climate zones'!$I$2:$I$4292,0)),"")</f>
        <v/>
      </c>
      <c r="AG48" s="163" t="str">
        <f>IFERROR(INDEX('Climate zones'!$A$2:$A$4292,MATCH(AG$4&amp;" "&amp;$N48,'Climate zones'!$I$2:$I$4292,0)),"")</f>
        <v>Pyramid Valley</v>
      </c>
      <c r="AH48" s="163" t="str">
        <f>IFERROR(INDEX('Climate zones'!$A$2:$A$4292,MATCH(AH$4&amp;" "&amp;$N48,'Climate zones'!$I$2:$I$4292,0)),"")</f>
        <v/>
      </c>
      <c r="AI48" s="163" t="str">
        <f>IFERROR(INDEX('Climate zones'!$A$2:$A$4292,MATCH(AI$4&amp;" "&amp;$N48,'Climate zones'!$I$2:$I$4292,0)),"")</f>
        <v/>
      </c>
      <c r="AJ48" s="163" t="str">
        <f>IFERROR(INDEX('Climate zones'!$A$2:$A$4292,MATCH(AJ$4&amp;" "&amp;$N48,'Climate zones'!$I$2:$I$4292,0)),"")</f>
        <v>Okahu</v>
      </c>
      <c r="AK48" s="163" t="str">
        <f>IFERROR(INDEX('Climate zones'!$A$2:$A$4292,MATCH(AK$4&amp;" "&amp;$N48,'Climate zones'!$I$2:$I$4292,0)),"")</f>
        <v/>
      </c>
      <c r="AL48" s="163" t="str">
        <f>IFERROR(INDEX('Climate zones'!$A$2:$A$4292,MATCH(AL$4&amp;" "&amp;$N48,'Climate zones'!$I$2:$I$4292,0)),"")</f>
        <v/>
      </c>
      <c r="AM48" s="163" t="str">
        <f>IFERROR(INDEX('Climate zones'!$A$2:$A$4292,MATCH(AM$4&amp;" "&amp;$N48,'Climate zones'!$I$2:$I$4292,0)),"")</f>
        <v/>
      </c>
      <c r="AN48" s="163" t="str">
        <f>IFERROR(INDEX('Climate zones'!$A$2:$A$4292,MATCH(AN$4&amp;" "&amp;$N48,'Climate zones'!$I$2:$I$4292,0)),"")</f>
        <v/>
      </c>
      <c r="AO48" s="163" t="str">
        <f>IFERROR(INDEX('Climate zones'!$A$2:$A$4292,MATCH(AO$4&amp;" "&amp;$N48,'Climate zones'!$I$2:$I$4292,0)),"")</f>
        <v>Oroua Downs</v>
      </c>
      <c r="AP48" s="163" t="str">
        <f>IFERROR(INDEX('Climate zones'!$A$2:$A$4292,MATCH(AP$4&amp;" "&amp;$N48,'Climate zones'!$I$2:$I$4292,0)),"")</f>
        <v/>
      </c>
      <c r="AQ48" s="163" t="str">
        <f>IFERROR(INDEX('Climate zones'!$A$2:$A$4292,MATCH(AQ$4&amp;" "&amp;$N48,'Climate zones'!$I$2:$I$4292,0)),"")</f>
        <v>Pelorus Bridge</v>
      </c>
      <c r="AR48" s="163" t="str">
        <f>IFERROR(INDEX('Climate zones'!$A$2:$A$4292,MATCH(AR$4&amp;" "&amp;$N48,'Climate zones'!$I$2:$I$4292,0)),"")</f>
        <v/>
      </c>
      <c r="AS48" s="163" t="str">
        <f>IFERROR(INDEX('Climate zones'!$A$2:$A$4292,MATCH(AS$4&amp;" "&amp;$N48,'Climate zones'!$I$2:$I$4292,0)),"")</f>
        <v>Waitoa</v>
      </c>
      <c r="AT48" s="163" t="str">
        <f>IFERROR(INDEX('Climate zones'!$A$2:$A$4292,MATCH(AT$4&amp;" "&amp;$N48,'Climate zones'!$I$2:$I$4292,0)),"")</f>
        <v/>
      </c>
      <c r="AU48" s="163" t="str">
        <f>IFERROR(INDEX('Climate zones'!$A$2:$A$4292,MATCH(AU$4&amp;" "&amp;$N48,'Climate zones'!$I$2:$I$4292,0)),"")</f>
        <v/>
      </c>
      <c r="AV48" s="163" t="str">
        <f>IFERROR(INDEX('Climate zones'!$A$2:$A$4292,MATCH(AV$4&amp;" "&amp;$N48,'Climate zones'!$I$2:$I$4292,0)),"")</f>
        <v>Sentry Hill</v>
      </c>
      <c r="AW48" s="163" t="str">
        <f>IFERROR(INDEX('Climate zones'!$A$2:$A$4292,MATCH(AW$4&amp;" "&amp;$N48,'Climate zones'!$I$2:$I$4292,0)),"")</f>
        <v/>
      </c>
      <c r="AX48" s="163" t="str">
        <f>IFERROR(INDEX('Climate zones'!$A$2:$A$4292,MATCH(AX$4&amp;" "&amp;$N48,'Climate zones'!$I$2:$I$4292,0)),"")</f>
        <v>Whangaparaoa</v>
      </c>
      <c r="AY48" s="163" t="str">
        <f>IFERROR(INDEX('Climate zones'!$A$2:$A$4292,MATCH(AY$4&amp;" "&amp;$N48,'Climate zones'!$I$2:$I$4292,0)),"")</f>
        <v>Wharepuhunga</v>
      </c>
      <c r="AZ48" s="163" t="str">
        <f>IFERROR(INDEX('Climate zones'!$A$2:$A$4292,MATCH(AZ$4&amp;" "&amp;$N48,'Climate zones'!$I$2:$I$4292,0)),"")</f>
        <v/>
      </c>
      <c r="BA48" s="163" t="str">
        <f>IFERROR(INDEX('Climate zones'!$A$2:$A$4292,MATCH(BA$4&amp;" "&amp;$N48,'Climate zones'!$I$2:$I$4292,0)),"")</f>
        <v/>
      </c>
      <c r="BB48" s="163" t="str">
        <f>IFERROR(INDEX('Climate zones'!$A$2:$A$4292,MATCH(BB$4&amp;" "&amp;$N48,'Climate zones'!$I$2:$I$4292,0)),"")</f>
        <v/>
      </c>
      <c r="BC48" s="163" t="str">
        <f>IFERROR(INDEX('Climate zones'!$A$2:$A$4292,MATCH(BC$4&amp;" "&amp;$N48,'Climate zones'!$I$2:$I$4292,0)),"")</f>
        <v/>
      </c>
      <c r="BD48" s="163" t="str">
        <f>IFERROR(INDEX('Climate zones'!$A$2:$A$4292,MATCH(BD$4&amp;" "&amp;$N48,'Climate zones'!$I$2:$I$4292,0)),"")</f>
        <v>Rataiti</v>
      </c>
      <c r="BE48" s="163" t="str">
        <f>IFERROR(INDEX('Climate zones'!$A$2:$A$4292,MATCH(BE$4&amp;" "&amp;$N48,'Climate zones'!$I$2:$I$4292,0)),"")</f>
        <v>Pukapuka</v>
      </c>
      <c r="BF48" s="163" t="str">
        <f>IFERROR(INDEX('Climate zones'!$A$2:$A$4292,MATCH(BF$4&amp;" "&amp;$N48,'Climate zones'!$I$2:$I$4292,0)),"")</f>
        <v>Pikiao Marae</v>
      </c>
      <c r="BG48" s="163" t="str">
        <f>IFERROR(INDEX('Climate zones'!$A$2:$A$4292,MATCH(BG$4&amp;" "&amp;$N48,'Climate zones'!$I$2:$I$4292,0)),"")</f>
        <v>Pirata</v>
      </c>
      <c r="BH48" s="163" t="str">
        <f>IFERROR(INDEX('Climate zones'!$A$2:$A$4292,MATCH(BH$4&amp;" "&amp;$N48,'Climate zones'!$I$2:$I$4292,0)),"")</f>
        <v>Motukarara</v>
      </c>
      <c r="BI48" s="163" t="str">
        <f>IFERROR(INDEX('Climate zones'!$A$2:$A$4292,MATCH(BI$4&amp;" "&amp;$N48,'Climate zones'!$I$2:$I$4292,0)),"")</f>
        <v>Omoana</v>
      </c>
      <c r="BJ48" s="163" t="str">
        <f>IFERROR(INDEX('Climate zones'!$A$2:$A$4292,MATCH(BJ$4&amp;" "&amp;$N48,'Climate zones'!$I$2:$I$4292,0)),"")</f>
        <v/>
      </c>
      <c r="BK48" s="163" t="str">
        <f>IFERROR(INDEX('Climate zones'!$A$2:$A$4292,MATCH(BK$4&amp;" "&amp;$N48,'Climate zones'!$I$2:$I$4292,0)),"")</f>
        <v/>
      </c>
      <c r="BL48" s="163" t="str">
        <f>IFERROR(INDEX('Climate zones'!$A$2:$A$4292,MATCH(BL$4&amp;" "&amp;$N48,'Climate zones'!$I$2:$I$4292,0)),"")</f>
        <v>Glenure</v>
      </c>
      <c r="BM48" s="163" t="str">
        <f>IFERROR(INDEX('Climate zones'!$A$2:$A$4292,MATCH(BM$4&amp;" "&amp;$N48,'Climate zones'!$I$2:$I$4292,0)),"")</f>
        <v/>
      </c>
      <c r="BN48" s="163" t="str">
        <f>IFERROR(INDEX('Climate zones'!$A$2:$A$4292,MATCH(BN$4&amp;" "&amp;$N48,'Climate zones'!$I$2:$I$4292,0)),"")</f>
        <v>Mangatainoka</v>
      </c>
      <c r="BO48" s="163" t="str">
        <f>IFERROR(INDEX('Climate zones'!$A$2:$A$4292,MATCH(BO$4&amp;" "&amp;$N48,'Climate zones'!$I$2:$I$4292,0)),"")</f>
        <v>Mangles Valley</v>
      </c>
      <c r="BP48" s="163" t="str">
        <f>IFERROR(INDEX('Climate zones'!$A$2:$A$4292,MATCH(BP$4&amp;" "&amp;$N48,'Climate zones'!$I$2:$I$4292,0)),"")</f>
        <v>Tokaanu</v>
      </c>
      <c r="BQ48" s="163" t="str">
        <f>IFERROR(INDEX('Climate zones'!$A$2:$A$4292,MATCH(BQ$4&amp;" "&amp;$N48,'Climate zones'!$I$2:$I$4292,0)),"")</f>
        <v/>
      </c>
      <c r="BR48" s="163" t="str">
        <f>IFERROR(INDEX('Climate zones'!$A$2:$A$4292,MATCH(BR$4&amp;" "&amp;$N48,'Climate zones'!$I$2:$I$4292,0)),"")</f>
        <v>Te Kouma</v>
      </c>
      <c r="BS48" s="163" t="str">
        <f>IFERROR(INDEX('Climate zones'!$A$2:$A$4292,MATCH(BS$4&amp;" "&amp;$N48,'Climate zones'!$I$2:$I$4292,0)),"")</f>
        <v>Orari</v>
      </c>
      <c r="BT48" s="163" t="str">
        <f>IFERROR(INDEX('Climate zones'!$A$2:$A$4292,MATCH(BT$4&amp;" "&amp;$N48,'Climate zones'!$I$2:$I$4292,0)),"")</f>
        <v/>
      </c>
      <c r="BU48" s="163" t="str">
        <f>IFERROR(INDEX('Climate zones'!$A$2:$A$4292,MATCH(BU$4&amp;" "&amp;$N48,'Climate zones'!$I$2:$I$4292,0)),"")</f>
        <v>Pukekapia</v>
      </c>
      <c r="BV48" s="163" t="str">
        <f>IFERROR(INDEX('Climate zones'!$A$2:$A$4292,MATCH(BV$4&amp;" "&amp;$N48,'Climate zones'!$I$2:$I$4292,0)),"")</f>
        <v>Whiterock</v>
      </c>
      <c r="BW48" s="163" t="str">
        <f>IFERROR(INDEX('Climate zones'!$A$2:$A$4292,MATCH(BW$4&amp;" "&amp;$N48,'Climate zones'!$I$2:$I$4292,0)),"")</f>
        <v>Waimate</v>
      </c>
      <c r="BX48" s="163" t="str">
        <f>IFERROR(INDEX('Climate zones'!$A$2:$A$4292,MATCH(BX$4&amp;" "&amp;$N48,'Climate zones'!$I$2:$I$4292,0)),"")</f>
        <v>Te Miro</v>
      </c>
      <c r="BY48" s="163" t="str">
        <f>IFERROR(INDEX('Climate zones'!$A$2:$A$4292,MATCH(BY$4&amp;" "&amp;$N48,'Climate zones'!$I$2:$I$4292,0)),"")</f>
        <v/>
      </c>
      <c r="BZ48" s="163" t="str">
        <f>IFERROR(INDEX('Climate zones'!$A$2:$A$4292,MATCH(BZ$4&amp;" "&amp;$N48,'Climate zones'!$I$2:$I$4292,0)),"")</f>
        <v/>
      </c>
      <c r="CA48" s="163" t="str">
        <f>IFERROR(INDEX('Climate zones'!$A$2:$A$4292,MATCH(CA$4&amp;" "&amp;$N48,'Climate zones'!$I$2:$I$4292,0)),"")</f>
        <v>Macraes Flat</v>
      </c>
      <c r="CB48" s="163" t="str">
        <f>IFERROR(INDEX('Climate zones'!$A$2:$A$4292,MATCH(CB$4&amp;" "&amp;$N48,'Climate zones'!$I$2:$I$4292,0)),"")</f>
        <v>Tangitu</v>
      </c>
      <c r="CC48" s="163" t="str">
        <f>IFERROR(INDEX('Climate zones'!$A$2:$A$4292,MATCH(CC$4&amp;" "&amp;$N48,'Climate zones'!$I$2:$I$4292,0)),"")</f>
        <v/>
      </c>
      <c r="CD48" s="163" t="str">
        <f>IFERROR(INDEX('Climate zones'!$A$2:$A$4292,MATCH(CD$4&amp;" "&amp;$N48,'Climate zones'!$I$2:$I$4292,0)),"")</f>
        <v>Raroa</v>
      </c>
      <c r="CE48" s="163" t="str">
        <f>IFERROR(INDEX('Climate zones'!$A$2:$A$4292,MATCH(CE$4&amp;" "&amp;$N48,'Climate zones'!$I$2:$I$4292,0)),"")</f>
        <v>Waiari</v>
      </c>
      <c r="CF48" s="163" t="str">
        <f>IFERROR(INDEX('Climate zones'!$A$2:$A$4292,MATCH(CF$4&amp;" "&amp;$N48,'Climate zones'!$I$2:$I$4292,0)),"")</f>
        <v>Pukekura</v>
      </c>
      <c r="CG48" s="163" t="str">
        <f>IFERROR(INDEX('Climate zones'!$A$2:$A$4292,MATCH(CG$4&amp;" "&amp;$N48,'Climate zones'!$I$2:$I$4292,0)),"")</f>
        <v>Tataramoa</v>
      </c>
      <c r="CH48" s="163" t="str">
        <f>IFERROR(INDEX('Climate zones'!$A$2:$A$4292,MATCH(CH$4&amp;" "&amp;$N48,'Climate zones'!$I$2:$I$4292,0)),"")</f>
        <v>Onerahi</v>
      </c>
    </row>
    <row r="49" spans="1:86">
      <c r="A49" s="156" t="s">
        <v>215</v>
      </c>
      <c r="B49" s="156" t="s">
        <v>92</v>
      </c>
      <c r="C49" s="156" t="s">
        <v>93</v>
      </c>
      <c r="D49" s="156" t="s">
        <v>94</v>
      </c>
      <c r="E49" s="157">
        <v>-43.88</v>
      </c>
      <c r="F49" s="157">
        <v>171.85</v>
      </c>
      <c r="G49" s="156" t="str">
        <f t="shared" si="0"/>
        <v>Ashburton District CC</v>
      </c>
      <c r="H49" s="156">
        <f t="shared" si="1"/>
        <v>48</v>
      </c>
      <c r="I49" s="156" t="str">
        <f t="shared" si="2"/>
        <v>Ashburton District 48</v>
      </c>
      <c r="K49" s="156" t="s">
        <v>145</v>
      </c>
      <c r="N49" s="164">
        <f t="shared" si="3"/>
        <v>45</v>
      </c>
      <c r="O49" s="165" t="str">
        <f>IFERROR(INDEX('Climate zones'!$A$2:$A$4292,MATCH(O$4&amp;" "&amp;$N49,'Climate zones'!$I$2:$I$4292,0)),"")</f>
        <v>Mount Hutt</v>
      </c>
      <c r="P49" s="165" t="str">
        <f>IFERROR(INDEX('Climate zones'!$A$2:$A$4292,MATCH(P$4&amp;" "&amp;$N49,'Climate zones'!$I$2:$I$4292,0)),"")</f>
        <v>Okupu</v>
      </c>
      <c r="Q49" s="165" t="str">
        <f>IFERROR(INDEX('Climate zones'!$A$2:$A$4292,MATCH(Q$4&amp;" "&amp;$N49,'Climate zones'!$I$2:$I$4292,0)),"")</f>
        <v>Progress Junction</v>
      </c>
      <c r="R49" s="165" t="str">
        <f>IFERROR(INDEX('Climate zones'!$A$2:$A$4292,MATCH(R$4&amp;" "&amp;$N49,'Climate zones'!$I$2:$I$4292,0)),"")</f>
        <v/>
      </c>
      <c r="S49" s="165" t="str">
        <f>IFERROR(INDEX('Climate zones'!$A$2:$A$4292,MATCH(S$4&amp;" "&amp;$N49,'Climate zones'!$I$2:$I$4292,0)),"")</f>
        <v/>
      </c>
      <c r="T49" s="165" t="str">
        <f>IFERROR(INDEX('Climate zones'!$A$2:$A$4292,MATCH(T$4&amp;" "&amp;$N49,'Climate zones'!$I$2:$I$4292,0)),"")</f>
        <v>Muttontown</v>
      </c>
      <c r="U49" s="165" t="str">
        <f>IFERROR(INDEX('Climate zones'!$A$2:$A$4292,MATCH(U$4&amp;" "&amp;$N49,'Climate zones'!$I$2:$I$4292,0)),"")</f>
        <v>Hilltop</v>
      </c>
      <c r="V49" s="165" t="str">
        <f>IFERROR(INDEX('Climate zones'!$A$2:$A$4292,MATCH(V$4&amp;" "&amp;$N49,'Climate zones'!$I$2:$I$4292,0)),"")</f>
        <v>Kaitangata</v>
      </c>
      <c r="W49" s="165" t="str">
        <f>IFERROR(INDEX('Climate zones'!$A$2:$A$4292,MATCH(W$4&amp;" "&amp;$N49,'Climate zones'!$I$2:$I$4292,0)),"")</f>
        <v>Hyde</v>
      </c>
      <c r="X49" s="165" t="str">
        <f>IFERROR(INDEX('Climate zones'!$A$2:$A$4292,MATCH(X$4&amp;" "&amp;$N49,'Climate zones'!$I$2:$I$4292,0)),"")</f>
        <v>Kawiti</v>
      </c>
      <c r="Y49" s="165" t="str">
        <f>IFERROR(INDEX('Climate zones'!$A$2:$A$4292,MATCH(Y$4&amp;" "&amp;$N49,'Climate zones'!$I$2:$I$4292,0)),"")</f>
        <v>Pollok</v>
      </c>
      <c r="Z49" s="165" t="str">
        <f>IFERROR(INDEX('Climate zones'!$A$2:$A$4292,MATCH(Z$4&amp;" "&amp;$N49,'Climate zones'!$I$2:$I$4292,0)),"")</f>
        <v>Paremata</v>
      </c>
      <c r="AA49" s="165" t="str">
        <f>IFERROR(INDEX('Climate zones'!$A$2:$A$4292,MATCH(AA$4&amp;" "&amp;$N49,'Climate zones'!$I$2:$I$4292,0)),"")</f>
        <v/>
      </c>
      <c r="AB49" s="165" t="str">
        <f>IFERROR(INDEX('Climate zones'!$A$2:$A$4292,MATCH(AB$4&amp;" "&amp;$N49,'Climate zones'!$I$2:$I$4292,0)),"")</f>
        <v>Rotomanu</v>
      </c>
      <c r="AC49" s="165" t="str">
        <f>IFERROR(INDEX('Climate zones'!$A$2:$A$4292,MATCH(AC$4&amp;" "&amp;$N49,'Climate zones'!$I$2:$I$4292,0)),"")</f>
        <v/>
      </c>
      <c r="AD49" s="165" t="str">
        <f>IFERROR(INDEX('Climate zones'!$A$2:$A$4292,MATCH(AD$4&amp;" "&amp;$N49,'Climate zones'!$I$2:$I$4292,0)),"")</f>
        <v>Tarawera</v>
      </c>
      <c r="AE49" s="165" t="str">
        <f>IFERROR(INDEX('Climate zones'!$A$2:$A$4292,MATCH(AE$4&amp;" "&amp;$N49,'Climate zones'!$I$2:$I$4292,0)),"")</f>
        <v/>
      </c>
      <c r="AF49" s="165" t="str">
        <f>IFERROR(INDEX('Climate zones'!$A$2:$A$4292,MATCH(AF$4&amp;" "&amp;$N49,'Climate zones'!$I$2:$I$4292,0)),"")</f>
        <v/>
      </c>
      <c r="AG49" s="165" t="str">
        <f>IFERROR(INDEX('Climate zones'!$A$2:$A$4292,MATCH(AG$4&amp;" "&amp;$N49,'Climate zones'!$I$2:$I$4292,0)),"")</f>
        <v>Rotherham</v>
      </c>
      <c r="AH49" s="165" t="str">
        <f>IFERROR(INDEX('Climate zones'!$A$2:$A$4292,MATCH(AH$4&amp;" "&amp;$N49,'Climate zones'!$I$2:$I$4292,0)),"")</f>
        <v/>
      </c>
      <c r="AI49" s="165" t="str">
        <f>IFERROR(INDEX('Climate zones'!$A$2:$A$4292,MATCH(AI$4&amp;" "&amp;$N49,'Climate zones'!$I$2:$I$4292,0)),"")</f>
        <v/>
      </c>
      <c r="AJ49" s="165" t="str">
        <f>IFERROR(INDEX('Climate zones'!$A$2:$A$4292,MATCH(AJ$4&amp;" "&amp;$N49,'Climate zones'!$I$2:$I$4292,0)),"")</f>
        <v>Omamari</v>
      </c>
      <c r="AK49" s="165" t="str">
        <f>IFERROR(INDEX('Climate zones'!$A$2:$A$4292,MATCH(AK$4&amp;" "&amp;$N49,'Climate zones'!$I$2:$I$4292,0)),"")</f>
        <v/>
      </c>
      <c r="AL49" s="165" t="str">
        <f>IFERROR(INDEX('Climate zones'!$A$2:$A$4292,MATCH(AL$4&amp;" "&amp;$N49,'Climate zones'!$I$2:$I$4292,0)),"")</f>
        <v/>
      </c>
      <c r="AM49" s="165" t="str">
        <f>IFERROR(INDEX('Climate zones'!$A$2:$A$4292,MATCH(AM$4&amp;" "&amp;$N49,'Climate zones'!$I$2:$I$4292,0)),"")</f>
        <v/>
      </c>
      <c r="AN49" s="165" t="str">
        <f>IFERROR(INDEX('Climate zones'!$A$2:$A$4292,MATCH(AN$4&amp;" "&amp;$N49,'Climate zones'!$I$2:$I$4292,0)),"")</f>
        <v/>
      </c>
      <c r="AO49" s="165" t="str">
        <f>IFERROR(INDEX('Climate zones'!$A$2:$A$4292,MATCH(AO$4&amp;" "&amp;$N49,'Climate zones'!$I$2:$I$4292,0)),"")</f>
        <v>Otamakapua</v>
      </c>
      <c r="AP49" s="165" t="str">
        <f>IFERROR(INDEX('Climate zones'!$A$2:$A$4292,MATCH(AP$4&amp;" "&amp;$N49,'Climate zones'!$I$2:$I$4292,0)),"")</f>
        <v/>
      </c>
      <c r="AQ49" s="165" t="str">
        <f>IFERROR(INDEX('Climate zones'!$A$2:$A$4292,MATCH(AQ$4&amp;" "&amp;$N49,'Climate zones'!$I$2:$I$4292,0)),"")</f>
        <v>Picton</v>
      </c>
      <c r="AR49" s="165" t="str">
        <f>IFERROR(INDEX('Climate zones'!$A$2:$A$4292,MATCH(AR$4&amp;" "&amp;$N49,'Climate zones'!$I$2:$I$4292,0)),"")</f>
        <v/>
      </c>
      <c r="AS49" s="165" t="str">
        <f>IFERROR(INDEX('Climate zones'!$A$2:$A$4292,MATCH(AS$4&amp;" "&amp;$N49,'Climate zones'!$I$2:$I$4292,0)),"")</f>
        <v>Walton</v>
      </c>
      <c r="AT49" s="165" t="str">
        <f>IFERROR(INDEX('Climate zones'!$A$2:$A$4292,MATCH(AT$4&amp;" "&amp;$N49,'Climate zones'!$I$2:$I$4292,0)),"")</f>
        <v/>
      </c>
      <c r="AU49" s="165" t="str">
        <f>IFERROR(INDEX('Climate zones'!$A$2:$A$4292,MATCH(AU$4&amp;" "&amp;$N49,'Climate zones'!$I$2:$I$4292,0)),"")</f>
        <v/>
      </c>
      <c r="AV49" s="165" t="str">
        <f>IFERROR(INDEX('Climate zones'!$A$2:$A$4292,MATCH(AV$4&amp;" "&amp;$N49,'Climate zones'!$I$2:$I$4292,0)),"")</f>
        <v>Spotswood</v>
      </c>
      <c r="AW49" s="165" t="str">
        <f>IFERROR(INDEX('Climate zones'!$A$2:$A$4292,MATCH(AW$4&amp;" "&amp;$N49,'Climate zones'!$I$2:$I$4292,0)),"")</f>
        <v/>
      </c>
      <c r="AX49" s="165" t="str">
        <f>IFERROR(INDEX('Climate zones'!$A$2:$A$4292,MATCH(AX$4&amp;" "&amp;$N49,'Climate zones'!$I$2:$I$4292,0)),"")</f>
        <v>Whitianga</v>
      </c>
      <c r="AY49" s="165" t="str">
        <f>IFERROR(INDEX('Climate zones'!$A$2:$A$4292,MATCH(AY$4&amp;" "&amp;$N49,'Climate zones'!$I$2:$I$4292,0)),"")</f>
        <v>Whawharua</v>
      </c>
      <c r="AZ49" s="165" t="str">
        <f>IFERROR(INDEX('Climate zones'!$A$2:$A$4292,MATCH(AZ$4&amp;" "&amp;$N49,'Climate zones'!$I$2:$I$4292,0)),"")</f>
        <v/>
      </c>
      <c r="BA49" s="165" t="str">
        <f>IFERROR(INDEX('Climate zones'!$A$2:$A$4292,MATCH(BA$4&amp;" "&amp;$N49,'Climate zones'!$I$2:$I$4292,0)),"")</f>
        <v/>
      </c>
      <c r="BB49" s="165" t="str">
        <f>IFERROR(INDEX('Climate zones'!$A$2:$A$4292,MATCH(BB$4&amp;" "&amp;$N49,'Climate zones'!$I$2:$I$4292,0)),"")</f>
        <v/>
      </c>
      <c r="BC49" s="165" t="str">
        <f>IFERROR(INDEX('Climate zones'!$A$2:$A$4292,MATCH(BC$4&amp;" "&amp;$N49,'Climate zones'!$I$2:$I$4292,0)),"")</f>
        <v/>
      </c>
      <c r="BD49" s="165" t="str">
        <f>IFERROR(INDEX('Climate zones'!$A$2:$A$4292,MATCH(BD$4&amp;" "&amp;$N49,'Climate zones'!$I$2:$I$4292,0)),"")</f>
        <v>Ratana</v>
      </c>
      <c r="BE49" s="165" t="str">
        <f>IFERROR(INDEX('Climate zones'!$A$2:$A$4292,MATCH(BE$4&amp;" "&amp;$N49,'Climate zones'!$I$2:$I$4292,0)),"")</f>
        <v>Punganui</v>
      </c>
      <c r="BF49" s="165" t="str">
        <f>IFERROR(INDEX('Climate zones'!$A$2:$A$4292,MATCH(BF$4&amp;" "&amp;$N49,'Climate zones'!$I$2:$I$4292,0)),"")</f>
        <v>Pleasant Heights</v>
      </c>
      <c r="BG49" s="165" t="str">
        <f>IFERROR(INDEX('Climate zones'!$A$2:$A$4292,MATCH(BG$4&amp;" "&amp;$N49,'Climate zones'!$I$2:$I$4292,0)),"")</f>
        <v>Piriaka</v>
      </c>
      <c r="BH49" s="165" t="str">
        <f>IFERROR(INDEX('Climate zones'!$A$2:$A$4292,MATCH(BH$4&amp;" "&amp;$N49,'Climate zones'!$I$2:$I$4292,0)),"")</f>
        <v>Norwood</v>
      </c>
      <c r="BI49" s="165" t="str">
        <f>IFERROR(INDEX('Climate zones'!$A$2:$A$4292,MATCH(BI$4&amp;" "&amp;$N49,'Climate zones'!$I$2:$I$4292,0)),"")</f>
        <v>Opaku</v>
      </c>
      <c r="BJ49" s="165" t="str">
        <f>IFERROR(INDEX('Climate zones'!$A$2:$A$4292,MATCH(BJ$4&amp;" "&amp;$N49,'Climate zones'!$I$2:$I$4292,0)),"")</f>
        <v/>
      </c>
      <c r="BK49" s="165" t="str">
        <f>IFERROR(INDEX('Climate zones'!$A$2:$A$4292,MATCH(BK$4&amp;" "&amp;$N49,'Climate zones'!$I$2:$I$4292,0)),"")</f>
        <v/>
      </c>
      <c r="BL49" s="165" t="str">
        <f>IFERROR(INDEX('Climate zones'!$A$2:$A$4292,MATCH(BL$4&amp;" "&amp;$N49,'Climate zones'!$I$2:$I$4292,0)),"")</f>
        <v>Gorge Road</v>
      </c>
      <c r="BM49" s="165" t="str">
        <f>IFERROR(INDEX('Climate zones'!$A$2:$A$4292,MATCH(BM$4&amp;" "&amp;$N49,'Climate zones'!$I$2:$I$4292,0)),"")</f>
        <v/>
      </c>
      <c r="BN49" s="165" t="str">
        <f>IFERROR(INDEX('Climate zones'!$A$2:$A$4292,MATCH(BN$4&amp;" "&amp;$N49,'Climate zones'!$I$2:$I$4292,0)),"")</f>
        <v>Mangatera</v>
      </c>
      <c r="BO49" s="165" t="str">
        <f>IFERROR(INDEX('Climate zones'!$A$2:$A$4292,MATCH(BO$4&amp;" "&amp;$N49,'Climate zones'!$I$2:$I$4292,0)),"")</f>
        <v>Mapua</v>
      </c>
      <c r="BP49" s="165" t="str">
        <f>IFERROR(INDEX('Climate zones'!$A$2:$A$4292,MATCH(BP$4&amp;" "&amp;$N49,'Climate zones'!$I$2:$I$4292,0)),"")</f>
        <v>Tukino Alpine Village</v>
      </c>
      <c r="BQ49" s="165" t="str">
        <f>IFERROR(INDEX('Climate zones'!$A$2:$A$4292,MATCH(BQ$4&amp;" "&amp;$N49,'Climate zones'!$I$2:$I$4292,0)),"")</f>
        <v/>
      </c>
      <c r="BR49" s="165" t="str">
        <f>IFERROR(INDEX('Climate zones'!$A$2:$A$4292,MATCH(BR$4&amp;" "&amp;$N49,'Climate zones'!$I$2:$I$4292,0)),"")</f>
        <v>Te Puru</v>
      </c>
      <c r="BS49" s="165" t="str">
        <f>IFERROR(INDEX('Climate zones'!$A$2:$A$4292,MATCH(BS$4&amp;" "&amp;$N49,'Climate zones'!$I$2:$I$4292,0)),"")</f>
        <v>Orari Bridge</v>
      </c>
      <c r="BT49" s="165" t="str">
        <f>IFERROR(INDEX('Climate zones'!$A$2:$A$4292,MATCH(BT$4&amp;" "&amp;$N49,'Climate zones'!$I$2:$I$4292,0)),"")</f>
        <v/>
      </c>
      <c r="BU49" s="165" t="str">
        <f>IFERROR(INDEX('Climate zones'!$A$2:$A$4292,MATCH(BU$4&amp;" "&amp;$N49,'Climate zones'!$I$2:$I$4292,0)),"")</f>
        <v>Pukemiro</v>
      </c>
      <c r="BV49" s="165" t="str">
        <f>IFERROR(INDEX('Climate zones'!$A$2:$A$4292,MATCH(BV$4&amp;" "&amp;$N49,'Climate zones'!$I$2:$I$4292,0)),"")</f>
        <v>Woodend</v>
      </c>
      <c r="BW49" s="165" t="str">
        <f>IFERROR(INDEX('Climate zones'!$A$2:$A$4292,MATCH(BW$4&amp;" "&amp;$N49,'Climate zones'!$I$2:$I$4292,0)),"")</f>
        <v>Waituna</v>
      </c>
      <c r="BX49" s="165" t="str">
        <f>IFERROR(INDEX('Climate zones'!$A$2:$A$4292,MATCH(BX$4&amp;" "&amp;$N49,'Climate zones'!$I$2:$I$4292,0)),"")</f>
        <v>Te Pahu</v>
      </c>
      <c r="BY49" s="165" t="str">
        <f>IFERROR(INDEX('Climate zones'!$A$2:$A$4292,MATCH(BY$4&amp;" "&amp;$N49,'Climate zones'!$I$2:$I$4292,0)),"")</f>
        <v/>
      </c>
      <c r="BZ49" s="165" t="str">
        <f>IFERROR(INDEX('Climate zones'!$A$2:$A$4292,MATCH(BZ$4&amp;" "&amp;$N49,'Climate zones'!$I$2:$I$4292,0)),"")</f>
        <v/>
      </c>
      <c r="CA49" s="165" t="str">
        <f>IFERROR(INDEX('Climate zones'!$A$2:$A$4292,MATCH(CA$4&amp;" "&amp;$N49,'Climate zones'!$I$2:$I$4292,0)),"")</f>
        <v>Maerewhenua</v>
      </c>
      <c r="CB49" s="165" t="str">
        <f>IFERROR(INDEX('Climate zones'!$A$2:$A$4292,MATCH(CB$4&amp;" "&amp;$N49,'Climate zones'!$I$2:$I$4292,0)),"")</f>
        <v>Te Anga</v>
      </c>
      <c r="CC49" s="165" t="str">
        <f>IFERROR(INDEX('Climate zones'!$A$2:$A$4292,MATCH(CC$4&amp;" "&amp;$N49,'Climate zones'!$I$2:$I$4292,0)),"")</f>
        <v/>
      </c>
      <c r="CD49" s="165" t="str">
        <f>IFERROR(INDEX('Climate zones'!$A$2:$A$4292,MATCH(CD$4&amp;" "&amp;$N49,'Climate zones'!$I$2:$I$4292,0)),"")</f>
        <v>Redwood</v>
      </c>
      <c r="CE49" s="165" t="str">
        <f>IFERROR(INDEX('Climate zones'!$A$2:$A$4292,MATCH(CE$4&amp;" "&amp;$N49,'Climate zones'!$I$2:$I$4292,0)),"")</f>
        <v>Wainui North</v>
      </c>
      <c r="CF49" s="165" t="str">
        <f>IFERROR(INDEX('Climate zones'!$A$2:$A$4292,MATCH(CF$4&amp;" "&amp;$N49,'Climate zones'!$I$2:$I$4292,0)),"")</f>
        <v>Rimu</v>
      </c>
      <c r="CG49" s="165" t="str">
        <f>IFERROR(INDEX('Climate zones'!$A$2:$A$4292,MATCH(CG$4&amp;" "&amp;$N49,'Climate zones'!$I$2:$I$4292,0)),"")</f>
        <v>Tauwhare</v>
      </c>
      <c r="CH49" s="165" t="str">
        <f>IFERROR(INDEX('Climate zones'!$A$2:$A$4292,MATCH(CH$4&amp;" "&amp;$N49,'Climate zones'!$I$2:$I$4292,0)),"")</f>
        <v>Opouteke</v>
      </c>
    </row>
    <row r="50" spans="1:86">
      <c r="A50" s="156" t="s">
        <v>216</v>
      </c>
      <c r="B50" s="156" t="s">
        <v>92</v>
      </c>
      <c r="C50" s="156" t="s">
        <v>93</v>
      </c>
      <c r="D50" s="156" t="s">
        <v>94</v>
      </c>
      <c r="E50" s="157">
        <v>-43.77</v>
      </c>
      <c r="F50" s="157">
        <v>171.99</v>
      </c>
      <c r="G50" s="156" t="str">
        <f t="shared" si="0"/>
        <v>Ashburton District CC</v>
      </c>
      <c r="H50" s="156">
        <f t="shared" si="1"/>
        <v>49</v>
      </c>
      <c r="I50" s="156" t="str">
        <f t="shared" si="2"/>
        <v>Ashburton District 49</v>
      </c>
      <c r="K50" s="156" t="s">
        <v>146</v>
      </c>
      <c r="N50" s="162">
        <f t="shared" si="3"/>
        <v>46</v>
      </c>
      <c r="O50" s="163" t="str">
        <f>IFERROR(INDEX('Climate zones'!$A$2:$A$4292,MATCH(O$4&amp;" "&amp;$N50,'Climate zones'!$I$2:$I$4292,0)),"")</f>
        <v>Mount Somers</v>
      </c>
      <c r="P50" s="163" t="str">
        <f>IFERROR(INDEX('Climate zones'!$A$2:$A$4292,MATCH(P$4&amp;" "&amp;$N50,'Climate zones'!$I$2:$I$4292,0)),"")</f>
        <v>Omiha</v>
      </c>
      <c r="Q50" s="163" t="str">
        <f>IFERROR(INDEX('Climate zones'!$A$2:$A$4292,MATCH(Q$4&amp;" "&amp;$N50,'Climate zones'!$I$2:$I$4292,0)),"")</f>
        <v>Punakaiki</v>
      </c>
      <c r="R50" s="163" t="str">
        <f>IFERROR(INDEX('Climate zones'!$A$2:$A$4292,MATCH(R$4&amp;" "&amp;$N50,'Climate zones'!$I$2:$I$4292,0)),"")</f>
        <v/>
      </c>
      <c r="S50" s="163" t="str">
        <f>IFERROR(INDEX('Climate zones'!$A$2:$A$4292,MATCH(S$4&amp;" "&amp;$N50,'Climate zones'!$I$2:$I$4292,0)),"")</f>
        <v/>
      </c>
      <c r="T50" s="163" t="str">
        <f>IFERROR(INDEX('Climate zones'!$A$2:$A$4292,MATCH(T$4&amp;" "&amp;$N50,'Climate zones'!$I$2:$I$4292,0)),"")</f>
        <v>Naseby</v>
      </c>
      <c r="U50" s="163" t="str">
        <f>IFERROR(INDEX('Climate zones'!$A$2:$A$4292,MATCH(U$4&amp;" "&amp;$N50,'Climate zones'!$I$2:$I$4292,0)),"")</f>
        <v>Hoon Hay</v>
      </c>
      <c r="V50" s="163" t="str">
        <f>IFERROR(INDEX('Climate zones'!$A$2:$A$4292,MATCH(V$4&amp;" "&amp;$N50,'Climate zones'!$I$2:$I$4292,0)),"")</f>
        <v>Kaka Point</v>
      </c>
      <c r="W50" s="163" t="str">
        <f>IFERROR(INDEX('Climate zones'!$A$2:$A$4292,MATCH(W$4&amp;" "&amp;$N50,'Climate zones'!$I$2:$I$4292,0)),"")</f>
        <v>Janefield</v>
      </c>
      <c r="X50" s="163" t="str">
        <f>IFERROR(INDEX('Climate zones'!$A$2:$A$4292,MATCH(X$4&amp;" "&amp;$N50,'Climate zones'!$I$2:$I$4292,0)),"")</f>
        <v>Kenana</v>
      </c>
      <c r="Y50" s="163" t="str">
        <f>IFERROR(INDEX('Climate zones'!$A$2:$A$4292,MATCH(Y$4&amp;" "&amp;$N50,'Climate zones'!$I$2:$I$4292,0)),"")</f>
        <v>Ponga</v>
      </c>
      <c r="Z50" s="163" t="str">
        <f>IFERROR(INDEX('Climate zones'!$A$2:$A$4292,MATCH(Z$4&amp;" "&amp;$N50,'Climate zones'!$I$2:$I$4292,0)),"")</f>
        <v>Patutahi</v>
      </c>
      <c r="AA50" s="163" t="str">
        <f>IFERROR(INDEX('Climate zones'!$A$2:$A$4292,MATCH(AA$4&amp;" "&amp;$N50,'Climate zones'!$I$2:$I$4292,0)),"")</f>
        <v/>
      </c>
      <c r="AB50" s="163" t="str">
        <f>IFERROR(INDEX('Climate zones'!$A$2:$A$4292,MATCH(AB$4&amp;" "&amp;$N50,'Climate zones'!$I$2:$I$4292,0)),"")</f>
        <v>Runanga</v>
      </c>
      <c r="AC50" s="163" t="str">
        <f>IFERROR(INDEX('Climate zones'!$A$2:$A$4292,MATCH(AC$4&amp;" "&amp;$N50,'Climate zones'!$I$2:$I$4292,0)),"")</f>
        <v/>
      </c>
      <c r="AD50" s="163" t="str">
        <f>IFERROR(INDEX('Climate zones'!$A$2:$A$4292,MATCH(AD$4&amp;" "&amp;$N50,'Climate zones'!$I$2:$I$4292,0)),"")</f>
        <v>Te Aute</v>
      </c>
      <c r="AE50" s="163" t="str">
        <f>IFERROR(INDEX('Climate zones'!$A$2:$A$4292,MATCH(AE$4&amp;" "&amp;$N50,'Climate zones'!$I$2:$I$4292,0)),"")</f>
        <v/>
      </c>
      <c r="AF50" s="163" t="str">
        <f>IFERROR(INDEX('Climate zones'!$A$2:$A$4292,MATCH(AF$4&amp;" "&amp;$N50,'Climate zones'!$I$2:$I$4292,0)),"")</f>
        <v/>
      </c>
      <c r="AG50" s="163" t="str">
        <f>IFERROR(INDEX('Climate zones'!$A$2:$A$4292,MATCH(AG$4&amp;" "&amp;$N50,'Climate zones'!$I$2:$I$4292,0)),"")</f>
        <v>Scargill</v>
      </c>
      <c r="AH50" s="163" t="str">
        <f>IFERROR(INDEX('Climate zones'!$A$2:$A$4292,MATCH(AH$4&amp;" "&amp;$N50,'Climate zones'!$I$2:$I$4292,0)),"")</f>
        <v/>
      </c>
      <c r="AI50" s="163" t="str">
        <f>IFERROR(INDEX('Climate zones'!$A$2:$A$4292,MATCH(AI$4&amp;" "&amp;$N50,'Climate zones'!$I$2:$I$4292,0)),"")</f>
        <v/>
      </c>
      <c r="AJ50" s="163" t="str">
        <f>IFERROR(INDEX('Climate zones'!$A$2:$A$4292,MATCH(AJ$4&amp;" "&amp;$N50,'Climate zones'!$I$2:$I$4292,0)),"")</f>
        <v>Omana</v>
      </c>
      <c r="AK50" s="163" t="str">
        <f>IFERROR(INDEX('Climate zones'!$A$2:$A$4292,MATCH(AK$4&amp;" "&amp;$N50,'Climate zones'!$I$2:$I$4292,0)),"")</f>
        <v/>
      </c>
      <c r="AL50" s="163" t="str">
        <f>IFERROR(INDEX('Climate zones'!$A$2:$A$4292,MATCH(AL$4&amp;" "&amp;$N50,'Climate zones'!$I$2:$I$4292,0)),"")</f>
        <v/>
      </c>
      <c r="AM50" s="163" t="str">
        <f>IFERROR(INDEX('Climate zones'!$A$2:$A$4292,MATCH(AM$4&amp;" "&amp;$N50,'Climate zones'!$I$2:$I$4292,0)),"")</f>
        <v/>
      </c>
      <c r="AN50" s="163" t="str">
        <f>IFERROR(INDEX('Climate zones'!$A$2:$A$4292,MATCH(AN$4&amp;" "&amp;$N50,'Climate zones'!$I$2:$I$4292,0)),"")</f>
        <v/>
      </c>
      <c r="AO50" s="163" t="str">
        <f>IFERROR(INDEX('Climate zones'!$A$2:$A$4292,MATCH(AO$4&amp;" "&amp;$N50,'Climate zones'!$I$2:$I$4292,0)),"")</f>
        <v>Pakihikura</v>
      </c>
      <c r="AP50" s="163" t="str">
        <f>IFERROR(INDEX('Climate zones'!$A$2:$A$4292,MATCH(AP$4&amp;" "&amp;$N50,'Climate zones'!$I$2:$I$4292,0)),"")</f>
        <v/>
      </c>
      <c r="AQ50" s="163" t="str">
        <f>IFERROR(INDEX('Climate zones'!$A$2:$A$4292,MATCH(AQ$4&amp;" "&amp;$N50,'Climate zones'!$I$2:$I$4292,0)),"")</f>
        <v>Pipitea</v>
      </c>
      <c r="AR50" s="163" t="str">
        <f>IFERROR(INDEX('Climate zones'!$A$2:$A$4292,MATCH(AR$4&amp;" "&amp;$N50,'Climate zones'!$I$2:$I$4292,0)),"")</f>
        <v/>
      </c>
      <c r="AS50" s="163" t="str">
        <f>IFERROR(INDEX('Climate zones'!$A$2:$A$4292,MATCH(AS$4&amp;" "&amp;$N50,'Climate zones'!$I$2:$I$4292,0)),"")</f>
        <v>Wardville</v>
      </c>
      <c r="AT50" s="163" t="str">
        <f>IFERROR(INDEX('Climate zones'!$A$2:$A$4292,MATCH(AT$4&amp;" "&amp;$N50,'Climate zones'!$I$2:$I$4292,0)),"")</f>
        <v/>
      </c>
      <c r="AU50" s="163" t="str">
        <f>IFERROR(INDEX('Climate zones'!$A$2:$A$4292,MATCH(AU$4&amp;" "&amp;$N50,'Climate zones'!$I$2:$I$4292,0)),"")</f>
        <v/>
      </c>
      <c r="AV50" s="163" t="str">
        <f>IFERROR(INDEX('Climate zones'!$A$2:$A$4292,MATCH(AV$4&amp;" "&amp;$N50,'Climate zones'!$I$2:$I$4292,0)),"")</f>
        <v>Strandon</v>
      </c>
      <c r="AW50" s="163" t="str">
        <f>IFERROR(INDEX('Climate zones'!$A$2:$A$4292,MATCH(AW$4&amp;" "&amp;$N50,'Climate zones'!$I$2:$I$4292,0)),"")</f>
        <v/>
      </c>
      <c r="AX50" s="163" t="str">
        <f>IFERROR(INDEX('Climate zones'!$A$2:$A$4292,MATCH(AX$4&amp;" "&amp;$N50,'Climate zones'!$I$2:$I$4292,0)),"")</f>
        <v>Whitikau</v>
      </c>
      <c r="AY50" s="163" t="str">
        <f>IFERROR(INDEX('Climate zones'!$A$2:$A$4292,MATCH(AY$4&amp;" "&amp;$N50,'Climate zones'!$I$2:$I$4292,0)),"")</f>
        <v/>
      </c>
      <c r="AZ50" s="163" t="str">
        <f>IFERROR(INDEX('Climate zones'!$A$2:$A$4292,MATCH(AZ$4&amp;" "&amp;$N50,'Climate zones'!$I$2:$I$4292,0)),"")</f>
        <v/>
      </c>
      <c r="BA50" s="163" t="str">
        <f>IFERROR(INDEX('Climate zones'!$A$2:$A$4292,MATCH(BA$4&amp;" "&amp;$N50,'Climate zones'!$I$2:$I$4292,0)),"")</f>
        <v/>
      </c>
      <c r="BB50" s="163" t="str">
        <f>IFERROR(INDEX('Climate zones'!$A$2:$A$4292,MATCH(BB$4&amp;" "&amp;$N50,'Climate zones'!$I$2:$I$4292,0)),"")</f>
        <v/>
      </c>
      <c r="BC50" s="163" t="str">
        <f>IFERROR(INDEX('Climate zones'!$A$2:$A$4292,MATCH(BC$4&amp;" "&amp;$N50,'Climate zones'!$I$2:$I$4292,0)),"")</f>
        <v/>
      </c>
      <c r="BD50" s="163" t="str">
        <f>IFERROR(INDEX('Climate zones'!$A$2:$A$4292,MATCH(BD$4&amp;" "&amp;$N50,'Climate zones'!$I$2:$I$4292,0)),"")</f>
        <v>Rongoiti Junction</v>
      </c>
      <c r="BE50" s="163" t="str">
        <f>IFERROR(INDEX('Climate zones'!$A$2:$A$4292,MATCH(BE$4&amp;" "&amp;$N50,'Climate zones'!$I$2:$I$4292,0)),"")</f>
        <v>Red Beach</v>
      </c>
      <c r="BF50" s="163" t="str">
        <f>IFERROR(INDEX('Climate zones'!$A$2:$A$4292,MATCH(BF$4&amp;" "&amp;$N50,'Climate zones'!$I$2:$I$4292,0)),"")</f>
        <v>Pomare</v>
      </c>
      <c r="BG50" s="163" t="str">
        <f>IFERROR(INDEX('Climate zones'!$A$2:$A$4292,MATCH(BG$4&amp;" "&amp;$N50,'Climate zones'!$I$2:$I$4292,0)),"")</f>
        <v>Piropiro</v>
      </c>
      <c r="BH50" s="163" t="str">
        <f>IFERROR(INDEX('Climate zones'!$A$2:$A$4292,MATCH(BH$4&amp;" "&amp;$N50,'Climate zones'!$I$2:$I$4292,0)),"")</f>
        <v>Otarama</v>
      </c>
      <c r="BI50" s="163" t="str">
        <f>IFERROR(INDEX('Climate zones'!$A$2:$A$4292,MATCH(BI$4&amp;" "&amp;$N50,'Climate zones'!$I$2:$I$4292,0)),"")</f>
        <v>Opunake</v>
      </c>
      <c r="BJ50" s="163" t="str">
        <f>IFERROR(INDEX('Climate zones'!$A$2:$A$4292,MATCH(BJ$4&amp;" "&amp;$N50,'Climate zones'!$I$2:$I$4292,0)),"")</f>
        <v/>
      </c>
      <c r="BK50" s="163" t="str">
        <f>IFERROR(INDEX('Climate zones'!$A$2:$A$4292,MATCH(BK$4&amp;" "&amp;$N50,'Climate zones'!$I$2:$I$4292,0)),"")</f>
        <v/>
      </c>
      <c r="BL50" s="163" t="str">
        <f>IFERROR(INDEX('Climate zones'!$A$2:$A$4292,MATCH(BL$4&amp;" "&amp;$N50,'Climate zones'!$I$2:$I$4292,0)),"")</f>
        <v>Gropers Bush</v>
      </c>
      <c r="BM50" s="163" t="str">
        <f>IFERROR(INDEX('Climate zones'!$A$2:$A$4292,MATCH(BM$4&amp;" "&amp;$N50,'Climate zones'!$I$2:$I$4292,0)),"")</f>
        <v/>
      </c>
      <c r="BN50" s="163" t="str">
        <f>IFERROR(INDEX('Climate zones'!$A$2:$A$4292,MATCH(BN$4&amp;" "&amp;$N50,'Climate zones'!$I$2:$I$4292,0)),"")</f>
        <v>Mangatiti</v>
      </c>
      <c r="BO50" s="163" t="str">
        <f>IFERROR(INDEX('Climate zones'!$A$2:$A$4292,MATCH(BO$4&amp;" "&amp;$N50,'Climate zones'!$I$2:$I$4292,0)),"")</f>
        <v>Marahau</v>
      </c>
      <c r="BP50" s="163" t="str">
        <f>IFERROR(INDEX('Climate zones'!$A$2:$A$4292,MATCH(BP$4&amp;" "&amp;$N50,'Climate zones'!$I$2:$I$4292,0)),"")</f>
        <v>Turangi</v>
      </c>
      <c r="BQ50" s="163" t="str">
        <f>IFERROR(INDEX('Climate zones'!$A$2:$A$4292,MATCH(BQ$4&amp;" "&amp;$N50,'Climate zones'!$I$2:$I$4292,0)),"")</f>
        <v/>
      </c>
      <c r="BR50" s="163" t="str">
        <f>IFERROR(INDEX('Climate zones'!$A$2:$A$4292,MATCH(BR$4&amp;" "&amp;$N50,'Climate zones'!$I$2:$I$4292,0)),"")</f>
        <v>Te Rerenga</v>
      </c>
      <c r="BS50" s="163" t="str">
        <f>IFERROR(INDEX('Climate zones'!$A$2:$A$4292,MATCH(BS$4&amp;" "&amp;$N50,'Climate zones'!$I$2:$I$4292,0)),"")</f>
        <v>Orton</v>
      </c>
      <c r="BT50" s="163" t="str">
        <f>IFERROR(INDEX('Climate zones'!$A$2:$A$4292,MATCH(BT$4&amp;" "&amp;$N50,'Climate zones'!$I$2:$I$4292,0)),"")</f>
        <v/>
      </c>
      <c r="BU50" s="163" t="str">
        <f>IFERROR(INDEX('Climate zones'!$A$2:$A$4292,MATCH(BU$4&amp;" "&amp;$N50,'Climate zones'!$I$2:$I$4292,0)),"")</f>
        <v>Pukemoremore</v>
      </c>
      <c r="BV50" s="163" t="str">
        <f>IFERROR(INDEX('Climate zones'!$A$2:$A$4292,MATCH(BV$4&amp;" "&amp;$N50,'Climate zones'!$I$2:$I$4292,0)),"")</f>
        <v>Woodend Beach</v>
      </c>
      <c r="BW50" s="163" t="str">
        <f>IFERROR(INDEX('Climate zones'!$A$2:$A$4292,MATCH(BW$4&amp;" "&amp;$N50,'Climate zones'!$I$2:$I$4292,0)),"")</f>
        <v>Willowbridge</v>
      </c>
      <c r="BX50" s="163" t="str">
        <f>IFERROR(INDEX('Climate zones'!$A$2:$A$4292,MATCH(BX$4&amp;" "&amp;$N50,'Climate zones'!$I$2:$I$4292,0)),"")</f>
        <v>Te Rahu</v>
      </c>
      <c r="BY50" s="163" t="str">
        <f>IFERROR(INDEX('Climate zones'!$A$2:$A$4292,MATCH(BY$4&amp;" "&amp;$N50,'Climate zones'!$I$2:$I$4292,0)),"")</f>
        <v/>
      </c>
      <c r="BZ50" s="163" t="str">
        <f>IFERROR(INDEX('Climate zones'!$A$2:$A$4292,MATCH(BZ$4&amp;" "&amp;$N50,'Climate zones'!$I$2:$I$4292,0)),"")</f>
        <v/>
      </c>
      <c r="CA50" s="163" t="str">
        <f>IFERROR(INDEX('Climate zones'!$A$2:$A$4292,MATCH(CA$4&amp;" "&amp;$N50,'Climate zones'!$I$2:$I$4292,0)),"")</f>
        <v>Maheno</v>
      </c>
      <c r="CB50" s="163" t="str">
        <f>IFERROR(INDEX('Climate zones'!$A$2:$A$4292,MATCH(CB$4&amp;" "&amp;$N50,'Climate zones'!$I$2:$I$4292,0)),"")</f>
        <v>Te Koraha</v>
      </c>
      <c r="CC50" s="163" t="str">
        <f>IFERROR(INDEX('Climate zones'!$A$2:$A$4292,MATCH(CC$4&amp;" "&amp;$N50,'Climate zones'!$I$2:$I$4292,0)),"")</f>
        <v/>
      </c>
      <c r="CD50" s="163" t="str">
        <f>IFERROR(INDEX('Climate zones'!$A$2:$A$4292,MATCH(CD$4&amp;" "&amp;$N50,'Climate zones'!$I$2:$I$4292,0)),"")</f>
        <v>Rongotai</v>
      </c>
      <c r="CE50" s="163" t="str">
        <f>IFERROR(INDEX('Climate zones'!$A$2:$A$4292,MATCH(CE$4&amp;" "&amp;$N50,'Climate zones'!$I$2:$I$4292,0)),"")</f>
        <v>Wairoa</v>
      </c>
      <c r="CF50" s="163" t="str">
        <f>IFERROR(INDEX('Climate zones'!$A$2:$A$4292,MATCH(CF$4&amp;" "&amp;$N50,'Climate zones'!$I$2:$I$4292,0)),"")</f>
        <v>Ross</v>
      </c>
      <c r="CG50" s="163" t="str">
        <f>IFERROR(INDEX('Climate zones'!$A$2:$A$4292,MATCH(CG$4&amp;" "&amp;$N50,'Climate zones'!$I$2:$I$4292,0)),"")</f>
        <v>Tauwharemanuka</v>
      </c>
      <c r="CH50" s="163" t="str">
        <f>IFERROR(INDEX('Climate zones'!$A$2:$A$4292,MATCH(CH$4&amp;" "&amp;$N50,'Climate zones'!$I$2:$I$4292,0)),"")</f>
        <v>Opuawhanga</v>
      </c>
    </row>
    <row r="51" spans="1:86">
      <c r="A51" s="156" t="s">
        <v>217</v>
      </c>
      <c r="B51" s="156" t="s">
        <v>92</v>
      </c>
      <c r="C51" s="156" t="s">
        <v>93</v>
      </c>
      <c r="D51" s="156" t="s">
        <v>94</v>
      </c>
      <c r="E51" s="157">
        <v>-43.88</v>
      </c>
      <c r="F51" s="157">
        <v>171.98</v>
      </c>
      <c r="G51" s="156" t="str">
        <f t="shared" si="0"/>
        <v>Ashburton District CC</v>
      </c>
      <c r="H51" s="156">
        <f t="shared" si="1"/>
        <v>50</v>
      </c>
      <c r="I51" s="156" t="str">
        <f t="shared" si="2"/>
        <v>Ashburton District 50</v>
      </c>
      <c r="K51" s="156" t="s">
        <v>147</v>
      </c>
      <c r="N51" s="164">
        <f t="shared" si="3"/>
        <v>47</v>
      </c>
      <c r="O51" s="165" t="str">
        <f>IFERROR(INDEX('Climate zones'!$A$2:$A$4292,MATCH(O$4&amp;" "&amp;$N51,'Climate zones'!$I$2:$I$4292,0)),"")</f>
        <v>Netherby</v>
      </c>
      <c r="P51" s="165" t="str">
        <f>IFERROR(INDEX('Climate zones'!$A$2:$A$4292,MATCH(P$4&amp;" "&amp;$N51,'Climate zones'!$I$2:$I$4292,0)),"")</f>
        <v>ONE TREE HILL</v>
      </c>
      <c r="Q51" s="165" t="str">
        <f>IFERROR(INDEX('Climate zones'!$A$2:$A$4292,MATCH(Q$4&amp;" "&amp;$N51,'Climate zones'!$I$2:$I$4292,0)),"")</f>
        <v>Rahui</v>
      </c>
      <c r="R51" s="165" t="str">
        <f>IFERROR(INDEX('Climate zones'!$A$2:$A$4292,MATCH(R$4&amp;" "&amp;$N51,'Climate zones'!$I$2:$I$4292,0)),"")</f>
        <v/>
      </c>
      <c r="S51" s="165" t="str">
        <f>IFERROR(INDEX('Climate zones'!$A$2:$A$4292,MATCH(S$4&amp;" "&amp;$N51,'Climate zones'!$I$2:$I$4292,0)),"")</f>
        <v/>
      </c>
      <c r="T51" s="165" t="str">
        <f>IFERROR(INDEX('Climate zones'!$A$2:$A$4292,MATCH(T$4&amp;" "&amp;$N51,'Climate zones'!$I$2:$I$4292,0)),"")</f>
        <v>Nevis Crossing</v>
      </c>
      <c r="U51" s="165" t="str">
        <f>IFERROR(INDEX('Climate zones'!$A$2:$A$4292,MATCH(U$4&amp;" "&amp;$N51,'Climate zones'!$I$2:$I$4292,0)),"")</f>
        <v>Hornby</v>
      </c>
      <c r="V51" s="165" t="str">
        <f>IFERROR(INDEX('Climate zones'!$A$2:$A$4292,MATCH(V$4&amp;" "&amp;$N51,'Climate zones'!$I$2:$I$4292,0)),"")</f>
        <v>Kakapuaka</v>
      </c>
      <c r="W51" s="165" t="str">
        <f>IFERROR(INDEX('Climate zones'!$A$2:$A$4292,MATCH(W$4&amp;" "&amp;$N51,'Climate zones'!$I$2:$I$4292,0)),"")</f>
        <v>Kaikorai</v>
      </c>
      <c r="X51" s="165" t="str">
        <f>IFERROR(INDEX('Climate zones'!$A$2:$A$4292,MATCH(X$4&amp;" "&amp;$N51,'Climate zones'!$I$2:$I$4292,0)),"")</f>
        <v>Kerikeri</v>
      </c>
      <c r="Y51" s="165" t="str">
        <f>IFERROR(INDEX('Climate zones'!$A$2:$A$4292,MATCH(Y$4&amp;" "&amp;$N51,'Climate zones'!$I$2:$I$4292,0)),"")</f>
        <v>Port Waikato</v>
      </c>
      <c r="Z51" s="165" t="str">
        <f>IFERROR(INDEX('Climate zones'!$A$2:$A$4292,MATCH(Z$4&amp;" "&amp;$N51,'Climate zones'!$I$2:$I$4292,0)),"")</f>
        <v>Pehiri</v>
      </c>
      <c r="AA51" s="165" t="str">
        <f>IFERROR(INDEX('Climate zones'!$A$2:$A$4292,MATCH(AA$4&amp;" "&amp;$N51,'Climate zones'!$I$2:$I$4292,0)),"")</f>
        <v/>
      </c>
      <c r="AB51" s="165" t="str">
        <f>IFERROR(INDEX('Climate zones'!$A$2:$A$4292,MATCH(AB$4&amp;" "&amp;$N51,'Climate zones'!$I$2:$I$4292,0)),"")</f>
        <v>Ruru</v>
      </c>
      <c r="AC51" s="165" t="str">
        <f>IFERROR(INDEX('Climate zones'!$A$2:$A$4292,MATCH(AC$4&amp;" "&amp;$N51,'Climate zones'!$I$2:$I$4292,0)),"")</f>
        <v/>
      </c>
      <c r="AD51" s="165" t="str">
        <f>IFERROR(INDEX('Climate zones'!$A$2:$A$4292,MATCH(AD$4&amp;" "&amp;$N51,'Climate zones'!$I$2:$I$4292,0)),"")</f>
        <v>Te Awanga</v>
      </c>
      <c r="AE51" s="165" t="str">
        <f>IFERROR(INDEX('Climate zones'!$A$2:$A$4292,MATCH(AE$4&amp;" "&amp;$N51,'Climate zones'!$I$2:$I$4292,0)),"")</f>
        <v/>
      </c>
      <c r="AF51" s="165" t="str">
        <f>IFERROR(INDEX('Climate zones'!$A$2:$A$4292,MATCH(AF$4&amp;" "&amp;$N51,'Climate zones'!$I$2:$I$4292,0)),"")</f>
        <v/>
      </c>
      <c r="AG51" s="165" t="str">
        <f>IFERROR(INDEX('Climate zones'!$A$2:$A$4292,MATCH(AG$4&amp;" "&amp;$N51,'Climate zones'!$I$2:$I$4292,0)),"")</f>
        <v>Spotswood</v>
      </c>
      <c r="AH51" s="165" t="str">
        <f>IFERROR(INDEX('Climate zones'!$A$2:$A$4292,MATCH(AH$4&amp;" "&amp;$N51,'Climate zones'!$I$2:$I$4292,0)),"")</f>
        <v/>
      </c>
      <c r="AI51" s="165" t="str">
        <f>IFERROR(INDEX('Climate zones'!$A$2:$A$4292,MATCH(AI$4&amp;" "&amp;$N51,'Climate zones'!$I$2:$I$4292,0)),"")</f>
        <v/>
      </c>
      <c r="AJ51" s="165" t="str">
        <f>IFERROR(INDEX('Climate zones'!$A$2:$A$4292,MATCH(AJ$4&amp;" "&amp;$N51,'Climate zones'!$I$2:$I$4292,0)),"")</f>
        <v>Oneriri</v>
      </c>
      <c r="AK51" s="165" t="str">
        <f>IFERROR(INDEX('Climate zones'!$A$2:$A$4292,MATCH(AK$4&amp;" "&amp;$N51,'Climate zones'!$I$2:$I$4292,0)),"")</f>
        <v/>
      </c>
      <c r="AL51" s="165" t="str">
        <f>IFERROR(INDEX('Climate zones'!$A$2:$A$4292,MATCH(AL$4&amp;" "&amp;$N51,'Climate zones'!$I$2:$I$4292,0)),"")</f>
        <v/>
      </c>
      <c r="AM51" s="165" t="str">
        <f>IFERROR(INDEX('Climate zones'!$A$2:$A$4292,MATCH(AM$4&amp;" "&amp;$N51,'Climate zones'!$I$2:$I$4292,0)),"")</f>
        <v/>
      </c>
      <c r="AN51" s="165" t="str">
        <f>IFERROR(INDEX('Climate zones'!$A$2:$A$4292,MATCH(AN$4&amp;" "&amp;$N51,'Climate zones'!$I$2:$I$4292,0)),"")</f>
        <v/>
      </c>
      <c r="AO51" s="165" t="str">
        <f>IFERROR(INDEX('Climate zones'!$A$2:$A$4292,MATCH(AO$4&amp;" "&amp;$N51,'Climate zones'!$I$2:$I$4292,0)),"")</f>
        <v>Peep-o-Day</v>
      </c>
      <c r="AP51" s="165" t="str">
        <f>IFERROR(INDEX('Climate zones'!$A$2:$A$4292,MATCH(AP$4&amp;" "&amp;$N51,'Climate zones'!$I$2:$I$4292,0)),"")</f>
        <v/>
      </c>
      <c r="AQ51" s="165" t="str">
        <f>IFERROR(INDEX('Climate zones'!$A$2:$A$4292,MATCH(AQ$4&amp;" "&amp;$N51,'Climate zones'!$I$2:$I$4292,0)),"")</f>
        <v>Portage</v>
      </c>
      <c r="AR51" s="165" t="str">
        <f>IFERROR(INDEX('Climate zones'!$A$2:$A$4292,MATCH(AR$4&amp;" "&amp;$N51,'Climate zones'!$I$2:$I$4292,0)),"")</f>
        <v/>
      </c>
      <c r="AS51" s="165" t="str">
        <f>IFERROR(INDEX('Climate zones'!$A$2:$A$4292,MATCH(AS$4&amp;" "&amp;$N51,'Climate zones'!$I$2:$I$4292,0)),"")</f>
        <v/>
      </c>
      <c r="AT51" s="165" t="str">
        <f>IFERROR(INDEX('Climate zones'!$A$2:$A$4292,MATCH(AT$4&amp;" "&amp;$N51,'Climate zones'!$I$2:$I$4292,0)),"")</f>
        <v/>
      </c>
      <c r="AU51" s="165" t="str">
        <f>IFERROR(INDEX('Climate zones'!$A$2:$A$4292,MATCH(AU$4&amp;" "&amp;$N51,'Climate zones'!$I$2:$I$4292,0)),"")</f>
        <v/>
      </c>
      <c r="AV51" s="165" t="str">
        <f>IFERROR(INDEX('Climate zones'!$A$2:$A$4292,MATCH(AV$4&amp;" "&amp;$N51,'Climate zones'!$I$2:$I$4292,0)),"")</f>
        <v>Tarata</v>
      </c>
      <c r="AW51" s="165" t="str">
        <f>IFERROR(INDEX('Climate zones'!$A$2:$A$4292,MATCH(AW$4&amp;" "&amp;$N51,'Climate zones'!$I$2:$I$4292,0)),"")</f>
        <v/>
      </c>
      <c r="AX51" s="165" t="str">
        <f>IFERROR(INDEX('Climate zones'!$A$2:$A$4292,MATCH(AX$4&amp;" "&amp;$N51,'Climate zones'!$I$2:$I$4292,0)),"")</f>
        <v>Woodlands</v>
      </c>
      <c r="AY51" s="165" t="str">
        <f>IFERROR(INDEX('Climate zones'!$A$2:$A$4292,MATCH(AY$4&amp;" "&amp;$N51,'Climate zones'!$I$2:$I$4292,0)),"")</f>
        <v/>
      </c>
      <c r="AZ51" s="165" t="str">
        <f>IFERROR(INDEX('Climate zones'!$A$2:$A$4292,MATCH(AZ$4&amp;" "&amp;$N51,'Climate zones'!$I$2:$I$4292,0)),"")</f>
        <v/>
      </c>
      <c r="BA51" s="165" t="str">
        <f>IFERROR(INDEX('Climate zones'!$A$2:$A$4292,MATCH(BA$4&amp;" "&amp;$N51,'Climate zones'!$I$2:$I$4292,0)),"")</f>
        <v/>
      </c>
      <c r="BB51" s="165" t="str">
        <f>IFERROR(INDEX('Climate zones'!$A$2:$A$4292,MATCH(BB$4&amp;" "&amp;$N51,'Climate zones'!$I$2:$I$4292,0)),"")</f>
        <v/>
      </c>
      <c r="BC51" s="165" t="str">
        <f>IFERROR(INDEX('Climate zones'!$A$2:$A$4292,MATCH(BC$4&amp;" "&amp;$N51,'Climate zones'!$I$2:$I$4292,0)),"")</f>
        <v/>
      </c>
      <c r="BD51" s="165" t="str">
        <f>IFERROR(INDEX('Climate zones'!$A$2:$A$4292,MATCH(BD$4&amp;" "&amp;$N51,'Climate zones'!$I$2:$I$4292,0)),"")</f>
        <v>Ruanui</v>
      </c>
      <c r="BE51" s="165" t="str">
        <f>IFERROR(INDEX('Climate zones'!$A$2:$A$4292,MATCH(BE$4&amp;" "&amp;$N51,'Climate zones'!$I$2:$I$4292,0)),"")</f>
        <v>Redvale</v>
      </c>
      <c r="BF51" s="165" t="str">
        <f>IFERROR(INDEX('Climate zones'!$A$2:$A$4292,MATCH(BF$4&amp;" "&amp;$N51,'Climate zones'!$I$2:$I$4292,0)),"")</f>
        <v>Pukehangi</v>
      </c>
      <c r="BG51" s="165" t="str">
        <f>IFERROR(INDEX('Climate zones'!$A$2:$A$4292,MATCH(BG$4&amp;" "&amp;$N51,'Climate zones'!$I$2:$I$4292,0)),"")</f>
        <v>Piropiro Flats</v>
      </c>
      <c r="BH51" s="165" t="str">
        <f>IFERROR(INDEX('Climate zones'!$A$2:$A$4292,MATCH(BH$4&amp;" "&amp;$N51,'Climate zones'!$I$2:$I$4292,0)),"")</f>
        <v>Prebbleton</v>
      </c>
      <c r="BI51" s="165" t="str">
        <f>IFERROR(INDEX('Climate zones'!$A$2:$A$4292,MATCH(BI$4&amp;" "&amp;$N51,'Climate zones'!$I$2:$I$4292,0)),"")</f>
        <v>Orangimea</v>
      </c>
      <c r="BJ51" s="165" t="str">
        <f>IFERROR(INDEX('Climate zones'!$A$2:$A$4292,MATCH(BJ$4&amp;" "&amp;$N51,'Climate zones'!$I$2:$I$4292,0)),"")</f>
        <v/>
      </c>
      <c r="BK51" s="165" t="str">
        <f>IFERROR(INDEX('Climate zones'!$A$2:$A$4292,MATCH(BK$4&amp;" "&amp;$N51,'Climate zones'!$I$2:$I$4292,0)),"")</f>
        <v/>
      </c>
      <c r="BL51" s="165" t="str">
        <f>IFERROR(INDEX('Climate zones'!$A$2:$A$4292,MATCH(BL$4&amp;" "&amp;$N51,'Climate zones'!$I$2:$I$4292,0)),"")</f>
        <v>Grove Bush</v>
      </c>
      <c r="BM51" s="165" t="str">
        <f>IFERROR(INDEX('Climate zones'!$A$2:$A$4292,MATCH(BM$4&amp;" "&amp;$N51,'Climate zones'!$I$2:$I$4292,0)),"")</f>
        <v/>
      </c>
      <c r="BN51" s="165" t="str">
        <f>IFERROR(INDEX('Climate zones'!$A$2:$A$4292,MATCH(BN$4&amp;" "&amp;$N51,'Climate zones'!$I$2:$I$4292,0)),"")</f>
        <v>Mangatoro</v>
      </c>
      <c r="BO51" s="165" t="str">
        <f>IFERROR(INDEX('Climate zones'!$A$2:$A$4292,MATCH(BO$4&amp;" "&amp;$N51,'Climate zones'!$I$2:$I$4292,0)),"")</f>
        <v>Mararewa</v>
      </c>
      <c r="BP51" s="165" t="str">
        <f>IFERROR(INDEX('Climate zones'!$A$2:$A$4292,MATCH(BP$4&amp;" "&amp;$N51,'Climate zones'!$I$2:$I$4292,0)),"")</f>
        <v>Waihaha</v>
      </c>
      <c r="BQ51" s="165" t="str">
        <f>IFERROR(INDEX('Climate zones'!$A$2:$A$4292,MATCH(BQ$4&amp;" "&amp;$N51,'Climate zones'!$I$2:$I$4292,0)),"")</f>
        <v/>
      </c>
      <c r="BR51" s="165" t="str">
        <f>IFERROR(INDEX('Climate zones'!$A$2:$A$4292,MATCH(BR$4&amp;" "&amp;$N51,'Climate zones'!$I$2:$I$4292,0)),"")</f>
        <v>Thames North</v>
      </c>
      <c r="BS51" s="165" t="str">
        <f>IFERROR(INDEX('Climate zones'!$A$2:$A$4292,MATCH(BS$4&amp;" "&amp;$N51,'Climate zones'!$I$2:$I$4292,0)),"")</f>
        <v>Otipua</v>
      </c>
      <c r="BT51" s="165" t="str">
        <f>IFERROR(INDEX('Climate zones'!$A$2:$A$4292,MATCH(BT$4&amp;" "&amp;$N51,'Climate zones'!$I$2:$I$4292,0)),"")</f>
        <v/>
      </c>
      <c r="BU51" s="165" t="str">
        <f>IFERROR(INDEX('Climate zones'!$A$2:$A$4292,MATCH(BU$4&amp;" "&amp;$N51,'Climate zones'!$I$2:$I$4292,0)),"")</f>
        <v>Puketaha</v>
      </c>
      <c r="BV51" s="165" t="str">
        <f>IFERROR(INDEX('Climate zones'!$A$2:$A$4292,MATCH(BV$4&amp;" "&amp;$N51,'Climate zones'!$I$2:$I$4292,0)),"")</f>
        <v/>
      </c>
      <c r="BW51" s="165" t="str">
        <f>IFERROR(INDEX('Climate zones'!$A$2:$A$4292,MATCH(BW$4&amp;" "&amp;$N51,'Climate zones'!$I$2:$I$4292,0)),"")</f>
        <v/>
      </c>
      <c r="BX51" s="165" t="str">
        <f>IFERROR(INDEX('Climate zones'!$A$2:$A$4292,MATCH(BX$4&amp;" "&amp;$N51,'Climate zones'!$I$2:$I$4292,0)),"")</f>
        <v>Te Rore</v>
      </c>
      <c r="BY51" s="165" t="str">
        <f>IFERROR(INDEX('Climate zones'!$A$2:$A$4292,MATCH(BY$4&amp;" "&amp;$N51,'Climate zones'!$I$2:$I$4292,0)),"")</f>
        <v/>
      </c>
      <c r="BZ51" s="165" t="str">
        <f>IFERROR(INDEX('Climate zones'!$A$2:$A$4292,MATCH(BZ$4&amp;" "&amp;$N51,'Climate zones'!$I$2:$I$4292,0)),"")</f>
        <v/>
      </c>
      <c r="CA51" s="165" t="str">
        <f>IFERROR(INDEX('Climate zones'!$A$2:$A$4292,MATCH(CA$4&amp;" "&amp;$N51,'Climate zones'!$I$2:$I$4292,0)),"")</f>
        <v>Makareao</v>
      </c>
      <c r="CB51" s="165" t="str">
        <f>IFERROR(INDEX('Climate zones'!$A$2:$A$4292,MATCH(CB$4&amp;" "&amp;$N51,'Climate zones'!$I$2:$I$4292,0)),"")</f>
        <v>Te Kuiti</v>
      </c>
      <c r="CC51" s="165" t="str">
        <f>IFERROR(INDEX('Climate zones'!$A$2:$A$4292,MATCH(CC$4&amp;" "&amp;$N51,'Climate zones'!$I$2:$I$4292,0)),"")</f>
        <v/>
      </c>
      <c r="CD51" s="165" t="str">
        <f>IFERROR(INDEX('Climate zones'!$A$2:$A$4292,MATCH(CD$4&amp;" "&amp;$N51,'Climate zones'!$I$2:$I$4292,0)),"")</f>
        <v>Roseneath</v>
      </c>
      <c r="CE51" s="165" t="str">
        <f>IFERROR(INDEX('Climate zones'!$A$2:$A$4292,MATCH(CE$4&amp;" "&amp;$N51,'Climate zones'!$I$2:$I$4292,0)),"")</f>
        <v>Waitao</v>
      </c>
      <c r="CF51" s="165" t="str">
        <f>IFERROR(INDEX('Climate zones'!$A$2:$A$4292,MATCH(CF$4&amp;" "&amp;$N51,'Climate zones'!$I$2:$I$4292,0)),"")</f>
        <v>Rotokino</v>
      </c>
      <c r="CG51" s="165" t="str">
        <f>IFERROR(INDEX('Climate zones'!$A$2:$A$4292,MATCH(CG$4&amp;" "&amp;$N51,'Climate zones'!$I$2:$I$4292,0)),"")</f>
        <v>Tawhana</v>
      </c>
      <c r="CH51" s="165" t="str">
        <f>IFERROR(INDEX('Climate zones'!$A$2:$A$4292,MATCH(CH$4&amp;" "&amp;$N51,'Climate zones'!$I$2:$I$4292,0)),"")</f>
        <v>Otaika</v>
      </c>
    </row>
    <row r="52" spans="1:86">
      <c r="A52" s="156" t="s">
        <v>218</v>
      </c>
      <c r="B52" s="156" t="s">
        <v>92</v>
      </c>
      <c r="C52" s="156" t="s">
        <v>93</v>
      </c>
      <c r="D52" s="156" t="s">
        <v>94</v>
      </c>
      <c r="E52" s="157">
        <v>-43.78</v>
      </c>
      <c r="F52" s="157">
        <v>171.53</v>
      </c>
      <c r="G52" s="156" t="str">
        <f t="shared" si="0"/>
        <v>Ashburton District CC</v>
      </c>
      <c r="H52" s="156">
        <f t="shared" si="1"/>
        <v>51</v>
      </c>
      <c r="I52" s="156" t="str">
        <f t="shared" si="2"/>
        <v>Ashburton District 51</v>
      </c>
      <c r="K52" s="156" t="s">
        <v>148</v>
      </c>
      <c r="N52" s="162">
        <f t="shared" si="3"/>
        <v>48</v>
      </c>
      <c r="O52" s="163" t="str">
        <f>IFERROR(INDEX('Climate zones'!$A$2:$A$4292,MATCH(O$4&amp;" "&amp;$N52,'Climate zones'!$I$2:$I$4292,0)),"")</f>
        <v>Newland</v>
      </c>
      <c r="P52" s="163" t="str">
        <f>IFERROR(INDEX('Climate zones'!$A$2:$A$4292,MATCH(P$4&amp;" "&amp;$N52,'Climate zones'!$I$2:$I$4292,0)),"")</f>
        <v>ONEHUNGA</v>
      </c>
      <c r="Q52" s="163" t="str">
        <f>IFERROR(INDEX('Climate zones'!$A$2:$A$4292,MATCH(Q$4&amp;" "&amp;$N52,'Climate zones'!$I$2:$I$4292,0)),"")</f>
        <v>Reefton</v>
      </c>
      <c r="R52" s="163" t="str">
        <f>IFERROR(INDEX('Climate zones'!$A$2:$A$4292,MATCH(R$4&amp;" "&amp;$N52,'Climate zones'!$I$2:$I$4292,0)),"")</f>
        <v/>
      </c>
      <c r="S52" s="163" t="str">
        <f>IFERROR(INDEX('Climate zones'!$A$2:$A$4292,MATCH(S$4&amp;" "&amp;$N52,'Climate zones'!$I$2:$I$4292,0)),"")</f>
        <v/>
      </c>
      <c r="T52" s="163" t="str">
        <f>IFERROR(INDEX('Climate zones'!$A$2:$A$4292,MATCH(T$4&amp;" "&amp;$N52,'Climate zones'!$I$2:$I$4292,0)),"")</f>
        <v>Omakau</v>
      </c>
      <c r="U52" s="163" t="str">
        <f>IFERROR(INDEX('Climate zones'!$A$2:$A$4292,MATCH(U$4&amp;" "&amp;$N52,'Climate zones'!$I$2:$I$4292,0)),"")</f>
        <v>Huntsbury</v>
      </c>
      <c r="V52" s="163" t="str">
        <f>IFERROR(INDEX('Climate zones'!$A$2:$A$4292,MATCH(V$4&amp;" "&amp;$N52,'Climate zones'!$I$2:$I$4292,0)),"")</f>
        <v>Kapiti</v>
      </c>
      <c r="W52" s="163" t="str">
        <f>IFERROR(INDEX('Climate zones'!$A$2:$A$4292,MATCH(W$4&amp;" "&amp;$N52,'Climate zones'!$I$2:$I$4292,0)),"")</f>
        <v>Karitane</v>
      </c>
      <c r="X52" s="163" t="str">
        <f>IFERROR(INDEX('Climate zones'!$A$2:$A$4292,MATCH(X$4&amp;" "&amp;$N52,'Climate zones'!$I$2:$I$4292,0)),"")</f>
        <v>Kerikeri Inlet</v>
      </c>
      <c r="Y52" s="163" t="str">
        <f>IFERROR(INDEX('Climate zones'!$A$2:$A$4292,MATCH(Y$4&amp;" "&amp;$N52,'Climate zones'!$I$2:$I$4292,0)),"")</f>
        <v>Pukekawa</v>
      </c>
      <c r="Z52" s="163" t="str">
        <f>IFERROR(INDEX('Climate zones'!$A$2:$A$4292,MATCH(Z$4&amp;" "&amp;$N52,'Climate zones'!$I$2:$I$4292,0)),"")</f>
        <v>Pohatukura</v>
      </c>
      <c r="AA52" s="163" t="str">
        <f>IFERROR(INDEX('Climate zones'!$A$2:$A$4292,MATCH(AA$4&amp;" "&amp;$N52,'Climate zones'!$I$2:$I$4292,0)),"")</f>
        <v/>
      </c>
      <c r="AB52" s="163" t="str">
        <f>IFERROR(INDEX('Climate zones'!$A$2:$A$4292,MATCH(AB$4&amp;" "&amp;$N52,'Climate zones'!$I$2:$I$4292,0)),"")</f>
        <v>Rutherglen</v>
      </c>
      <c r="AC52" s="163" t="str">
        <f>IFERROR(INDEX('Climate zones'!$A$2:$A$4292,MATCH(AC$4&amp;" "&amp;$N52,'Climate zones'!$I$2:$I$4292,0)),"")</f>
        <v/>
      </c>
      <c r="AD52" s="163" t="str">
        <f>IFERROR(INDEX('Climate zones'!$A$2:$A$4292,MATCH(AD$4&amp;" "&amp;$N52,'Climate zones'!$I$2:$I$4292,0)),"")</f>
        <v>Te Haroto</v>
      </c>
      <c r="AE52" s="163" t="str">
        <f>IFERROR(INDEX('Climate zones'!$A$2:$A$4292,MATCH(AE$4&amp;" "&amp;$N52,'Climate zones'!$I$2:$I$4292,0)),"")</f>
        <v/>
      </c>
      <c r="AF52" s="163" t="str">
        <f>IFERROR(INDEX('Climate zones'!$A$2:$A$4292,MATCH(AF$4&amp;" "&amp;$N52,'Climate zones'!$I$2:$I$4292,0)),"")</f>
        <v/>
      </c>
      <c r="AG52" s="163" t="str">
        <f>IFERROR(INDEX('Climate zones'!$A$2:$A$4292,MATCH(AG$4&amp;" "&amp;$N52,'Climate zones'!$I$2:$I$4292,0)),"")</f>
        <v>Spye</v>
      </c>
      <c r="AH52" s="163" t="str">
        <f>IFERROR(INDEX('Climate zones'!$A$2:$A$4292,MATCH(AH$4&amp;" "&amp;$N52,'Climate zones'!$I$2:$I$4292,0)),"")</f>
        <v/>
      </c>
      <c r="AI52" s="163" t="str">
        <f>IFERROR(INDEX('Climate zones'!$A$2:$A$4292,MATCH(AI$4&amp;" "&amp;$N52,'Climate zones'!$I$2:$I$4292,0)),"")</f>
        <v/>
      </c>
      <c r="AJ52" s="163" t="str">
        <f>IFERROR(INDEX('Climate zones'!$A$2:$A$4292,MATCH(AJ$4&amp;" "&amp;$N52,'Climate zones'!$I$2:$I$4292,0)),"")</f>
        <v>Oparaku</v>
      </c>
      <c r="AK52" s="163" t="str">
        <f>IFERROR(INDEX('Climate zones'!$A$2:$A$4292,MATCH(AK$4&amp;" "&amp;$N52,'Climate zones'!$I$2:$I$4292,0)),"")</f>
        <v/>
      </c>
      <c r="AL52" s="163" t="str">
        <f>IFERROR(INDEX('Climate zones'!$A$2:$A$4292,MATCH(AL$4&amp;" "&amp;$N52,'Climate zones'!$I$2:$I$4292,0)),"")</f>
        <v/>
      </c>
      <c r="AM52" s="163" t="str">
        <f>IFERROR(INDEX('Climate zones'!$A$2:$A$4292,MATCH(AM$4&amp;" "&amp;$N52,'Climate zones'!$I$2:$I$4292,0)),"")</f>
        <v/>
      </c>
      <c r="AN52" s="163" t="str">
        <f>IFERROR(INDEX('Climate zones'!$A$2:$A$4292,MATCH(AN$4&amp;" "&amp;$N52,'Climate zones'!$I$2:$I$4292,0)),"")</f>
        <v/>
      </c>
      <c r="AO52" s="163" t="str">
        <f>IFERROR(INDEX('Climate zones'!$A$2:$A$4292,MATCH(AO$4&amp;" "&amp;$N52,'Climate zones'!$I$2:$I$4292,0)),"")</f>
        <v>Pemberton</v>
      </c>
      <c r="AP52" s="163" t="str">
        <f>IFERROR(INDEX('Climate zones'!$A$2:$A$4292,MATCH(AP$4&amp;" "&amp;$N52,'Climate zones'!$I$2:$I$4292,0)),"")</f>
        <v/>
      </c>
      <c r="AQ52" s="163" t="str">
        <f>IFERROR(INDEX('Climate zones'!$A$2:$A$4292,MATCH(AQ$4&amp;" "&amp;$N52,'Climate zones'!$I$2:$I$4292,0)),"")</f>
        <v>Rai Valley</v>
      </c>
      <c r="AR52" s="163" t="str">
        <f>IFERROR(INDEX('Climate zones'!$A$2:$A$4292,MATCH(AR$4&amp;" "&amp;$N52,'Climate zones'!$I$2:$I$4292,0)),"")</f>
        <v/>
      </c>
      <c r="AS52" s="163" t="str">
        <f>IFERROR(INDEX('Climate zones'!$A$2:$A$4292,MATCH(AS$4&amp;" "&amp;$N52,'Climate zones'!$I$2:$I$4292,0)),"")</f>
        <v/>
      </c>
      <c r="AT52" s="163" t="str">
        <f>IFERROR(INDEX('Climate zones'!$A$2:$A$4292,MATCH(AT$4&amp;" "&amp;$N52,'Climate zones'!$I$2:$I$4292,0)),"")</f>
        <v/>
      </c>
      <c r="AU52" s="163" t="str">
        <f>IFERROR(INDEX('Climate zones'!$A$2:$A$4292,MATCH(AU$4&amp;" "&amp;$N52,'Climate zones'!$I$2:$I$4292,0)),"")</f>
        <v/>
      </c>
      <c r="AV52" s="163" t="str">
        <f>IFERROR(INDEX('Climate zones'!$A$2:$A$4292,MATCH(AV$4&amp;" "&amp;$N52,'Climate zones'!$I$2:$I$4292,0)),"")</f>
        <v>Tariki</v>
      </c>
      <c r="AW52" s="163" t="str">
        <f>IFERROR(INDEX('Climate zones'!$A$2:$A$4292,MATCH(AW$4&amp;" "&amp;$N52,'Climate zones'!$I$2:$I$4292,0)),"")</f>
        <v/>
      </c>
      <c r="AX52" s="163" t="str">
        <f>IFERROR(INDEX('Climate zones'!$A$2:$A$4292,MATCH(AX$4&amp;" "&amp;$N52,'Climate zones'!$I$2:$I$4292,0)),"")</f>
        <v/>
      </c>
      <c r="AY52" s="163" t="str">
        <f>IFERROR(INDEX('Climate zones'!$A$2:$A$4292,MATCH(AY$4&amp;" "&amp;$N52,'Climate zones'!$I$2:$I$4292,0)),"")</f>
        <v/>
      </c>
      <c r="AZ52" s="163" t="str">
        <f>IFERROR(INDEX('Climate zones'!$A$2:$A$4292,MATCH(AZ$4&amp;" "&amp;$N52,'Climate zones'!$I$2:$I$4292,0)),"")</f>
        <v/>
      </c>
      <c r="BA52" s="163" t="str">
        <f>IFERROR(INDEX('Climate zones'!$A$2:$A$4292,MATCH(BA$4&amp;" "&amp;$N52,'Climate zones'!$I$2:$I$4292,0)),"")</f>
        <v/>
      </c>
      <c r="BB52" s="163" t="str">
        <f>IFERROR(INDEX('Climate zones'!$A$2:$A$4292,MATCH(BB$4&amp;" "&amp;$N52,'Climate zones'!$I$2:$I$4292,0)),"")</f>
        <v/>
      </c>
      <c r="BC52" s="163" t="str">
        <f>IFERROR(INDEX('Climate zones'!$A$2:$A$4292,MATCH(BC$4&amp;" "&amp;$N52,'Climate zones'!$I$2:$I$4292,0)),"")</f>
        <v/>
      </c>
      <c r="BD52" s="163" t="str">
        <f>IFERROR(INDEX('Climate zones'!$A$2:$A$4292,MATCH(BD$4&amp;" "&amp;$N52,'Climate zones'!$I$2:$I$4292,0)),"")</f>
        <v>Santoft</v>
      </c>
      <c r="BE52" s="163" t="str">
        <f>IFERROR(INDEX('Climate zones'!$A$2:$A$4292,MATCH(BE$4&amp;" "&amp;$N52,'Climate zones'!$I$2:$I$4292,0)),"")</f>
        <v>Reweti</v>
      </c>
      <c r="BF52" s="163" t="str">
        <f>IFERROR(INDEX('Climate zones'!$A$2:$A$4292,MATCH(BF$4&amp;" "&amp;$N52,'Climate zones'!$I$2:$I$4292,0)),"")</f>
        <v>Punaromia</v>
      </c>
      <c r="BG52" s="163" t="str">
        <f>IFERROR(INDEX('Climate zones'!$A$2:$A$4292,MATCH(BG$4&amp;" "&amp;$N52,'Climate zones'!$I$2:$I$4292,0)),"")</f>
        <v>Pokaka</v>
      </c>
      <c r="BH52" s="163" t="str">
        <f>IFERROR(INDEX('Climate zones'!$A$2:$A$4292,MATCH(BH$4&amp;" "&amp;$N52,'Climate zones'!$I$2:$I$4292,0)),"")</f>
        <v>Racecourse Hill</v>
      </c>
      <c r="BI52" s="163" t="str">
        <f>IFERROR(INDEX('Climate zones'!$A$2:$A$4292,MATCH(BI$4&amp;" "&amp;$N52,'Climate zones'!$I$2:$I$4292,0)),"")</f>
        <v>Otakeho</v>
      </c>
      <c r="BJ52" s="163" t="str">
        <f>IFERROR(INDEX('Climate zones'!$A$2:$A$4292,MATCH(BJ$4&amp;" "&amp;$N52,'Climate zones'!$I$2:$I$4292,0)),"")</f>
        <v/>
      </c>
      <c r="BK52" s="163" t="str">
        <f>IFERROR(INDEX('Climate zones'!$A$2:$A$4292,MATCH(BK$4&amp;" "&amp;$N52,'Climate zones'!$I$2:$I$4292,0)),"")</f>
        <v/>
      </c>
      <c r="BL52" s="163" t="str">
        <f>IFERROR(INDEX('Climate zones'!$A$2:$A$4292,MATCH(BL$4&amp;" "&amp;$N52,'Climate zones'!$I$2:$I$4292,0)),"")</f>
        <v>Gummies Bush</v>
      </c>
      <c r="BM52" s="163" t="str">
        <f>IFERROR(INDEX('Climate zones'!$A$2:$A$4292,MATCH(BM$4&amp;" "&amp;$N52,'Climate zones'!$I$2:$I$4292,0)),"")</f>
        <v/>
      </c>
      <c r="BN52" s="163" t="str">
        <f>IFERROR(INDEX('Climate zones'!$A$2:$A$4292,MATCH(BN$4&amp;" "&amp;$N52,'Climate zones'!$I$2:$I$4292,0)),"")</f>
        <v>Mangatuna</v>
      </c>
      <c r="BO52" s="163" t="str">
        <f>IFERROR(INDEX('Climate zones'!$A$2:$A$4292,MATCH(BO$4&amp;" "&amp;$N52,'Climate zones'!$I$2:$I$4292,0)),"")</f>
        <v>Mariri</v>
      </c>
      <c r="BP52" s="163" t="str">
        <f>IFERROR(INDEX('Climate zones'!$A$2:$A$4292,MATCH(BP$4&amp;" "&amp;$N52,'Climate zones'!$I$2:$I$4292,0)),"")</f>
        <v>Waihi Village</v>
      </c>
      <c r="BQ52" s="163" t="str">
        <f>IFERROR(INDEX('Climate zones'!$A$2:$A$4292,MATCH(BQ$4&amp;" "&amp;$N52,'Climate zones'!$I$2:$I$4292,0)),"")</f>
        <v/>
      </c>
      <c r="BR52" s="163" t="str">
        <f>IFERROR(INDEX('Climate zones'!$A$2:$A$4292,MATCH(BR$4&amp;" "&amp;$N52,'Climate zones'!$I$2:$I$4292,0)),"")</f>
        <v>Totara</v>
      </c>
      <c r="BS52" s="163" t="str">
        <f>IFERROR(INDEX('Climate zones'!$A$2:$A$4292,MATCH(BS$4&amp;" "&amp;$N52,'Climate zones'!$I$2:$I$4292,0)),"")</f>
        <v>Pareora</v>
      </c>
      <c r="BT52" s="163" t="str">
        <f>IFERROR(INDEX('Climate zones'!$A$2:$A$4292,MATCH(BT$4&amp;" "&amp;$N52,'Climate zones'!$I$2:$I$4292,0)),"")</f>
        <v/>
      </c>
      <c r="BU52" s="163" t="str">
        <f>IFERROR(INDEX('Climate zones'!$A$2:$A$4292,MATCH(BU$4&amp;" "&amp;$N52,'Climate zones'!$I$2:$I$4292,0)),"")</f>
        <v>Raglan</v>
      </c>
      <c r="BV52" s="163" t="str">
        <f>IFERROR(INDEX('Climate zones'!$A$2:$A$4292,MATCH(BV$4&amp;" "&amp;$N52,'Climate zones'!$I$2:$I$4292,0)),"")</f>
        <v/>
      </c>
      <c r="BW52" s="163" t="str">
        <f>IFERROR(INDEX('Climate zones'!$A$2:$A$4292,MATCH(BW$4&amp;" "&amp;$N52,'Climate zones'!$I$2:$I$4292,0)),"")</f>
        <v/>
      </c>
      <c r="BX52" s="163" t="str">
        <f>IFERROR(INDEX('Climate zones'!$A$2:$A$4292,MATCH(BX$4&amp;" "&amp;$N52,'Climate zones'!$I$2:$I$4292,0)),"")</f>
        <v>Temple View</v>
      </c>
      <c r="BY52" s="163" t="str">
        <f>IFERROR(INDEX('Climate zones'!$A$2:$A$4292,MATCH(BY$4&amp;" "&amp;$N52,'Climate zones'!$I$2:$I$4292,0)),"")</f>
        <v/>
      </c>
      <c r="BZ52" s="163" t="str">
        <f>IFERROR(INDEX('Climate zones'!$A$2:$A$4292,MATCH(BZ$4&amp;" "&amp;$N52,'Climate zones'!$I$2:$I$4292,0)),"")</f>
        <v/>
      </c>
      <c r="CA52" s="163" t="str">
        <f>IFERROR(INDEX('Climate zones'!$A$2:$A$4292,MATCH(CA$4&amp;" "&amp;$N52,'Climate zones'!$I$2:$I$4292,0)),"")</f>
        <v>Marakerake</v>
      </c>
      <c r="CB52" s="163" t="str">
        <f>IFERROR(INDEX('Climate zones'!$A$2:$A$4292,MATCH(CB$4&amp;" "&amp;$N52,'Climate zones'!$I$2:$I$4292,0)),"")</f>
        <v>Te Kumi</v>
      </c>
      <c r="CC52" s="163" t="str">
        <f>IFERROR(INDEX('Climate zones'!$A$2:$A$4292,MATCH(CC$4&amp;" "&amp;$N52,'Climate zones'!$I$2:$I$4292,0)),"")</f>
        <v/>
      </c>
      <c r="CD52" s="163" t="str">
        <f>IFERROR(INDEX('Climate zones'!$A$2:$A$4292,MATCH(CD$4&amp;" "&amp;$N52,'Climate zones'!$I$2:$I$4292,0)),"")</f>
        <v>Seatoun</v>
      </c>
      <c r="CE52" s="163" t="str">
        <f>IFERROR(INDEX('Climate zones'!$A$2:$A$4292,MATCH(CE$4&amp;" "&amp;$N52,'Climate zones'!$I$2:$I$4292,0)),"")</f>
        <v>Whakamarama</v>
      </c>
      <c r="CF52" s="163" t="str">
        <f>IFERROR(INDEX('Climate zones'!$A$2:$A$4292,MATCH(CF$4&amp;" "&amp;$N52,'Climate zones'!$I$2:$I$4292,0)),"")</f>
        <v>Ruatapu</v>
      </c>
      <c r="CG52" s="163" t="str">
        <f>IFERROR(INDEX('Climate zones'!$A$2:$A$4292,MATCH(CG$4&amp;" "&amp;$N52,'Climate zones'!$I$2:$I$4292,0)),"")</f>
        <v>Te Mahoe</v>
      </c>
      <c r="CH52" s="163" t="str">
        <f>IFERROR(INDEX('Climate zones'!$A$2:$A$4292,MATCH(CH$4&amp;" "&amp;$N52,'Climate zones'!$I$2:$I$4292,0)),"")</f>
        <v>Otaika Valley</v>
      </c>
    </row>
    <row r="53" spans="1:86">
      <c r="A53" s="156" t="s">
        <v>219</v>
      </c>
      <c r="B53" s="156" t="s">
        <v>92</v>
      </c>
      <c r="C53" s="156" t="s">
        <v>209</v>
      </c>
      <c r="D53" s="156" t="s">
        <v>94</v>
      </c>
      <c r="E53" s="157">
        <v>-43.76</v>
      </c>
      <c r="F53" s="157">
        <v>172.03</v>
      </c>
      <c r="G53" s="156" t="str">
        <f t="shared" si="0"/>
        <v>Ashburton District CC</v>
      </c>
      <c r="H53" s="156">
        <f t="shared" si="1"/>
        <v>52</v>
      </c>
      <c r="I53" s="156" t="str">
        <f t="shared" si="2"/>
        <v>Ashburton District 52</v>
      </c>
      <c r="K53" s="156" t="s">
        <v>149</v>
      </c>
      <c r="N53" s="164">
        <f t="shared" si="3"/>
        <v>49</v>
      </c>
      <c r="O53" s="165" t="str">
        <f>IFERROR(INDEX('Climate zones'!$A$2:$A$4292,MATCH(O$4&amp;" "&amp;$N53,'Climate zones'!$I$2:$I$4292,0)),"")</f>
        <v>Overdale</v>
      </c>
      <c r="P53" s="165" t="str">
        <f>IFERROR(INDEX('Climate zones'!$A$2:$A$4292,MATCH(P$4&amp;" "&amp;$N53,'Climate zones'!$I$2:$I$4292,0)),"")</f>
        <v>Oneroa</v>
      </c>
      <c r="Q53" s="165" t="str">
        <f>IFERROR(INDEX('Climate zones'!$A$2:$A$4292,MATCH(Q$4&amp;" "&amp;$N53,'Climate zones'!$I$2:$I$4292,0)),"")</f>
        <v>Rotokohu</v>
      </c>
      <c r="R53" s="165" t="str">
        <f>IFERROR(INDEX('Climate zones'!$A$2:$A$4292,MATCH(R$4&amp;" "&amp;$N53,'Climate zones'!$I$2:$I$4292,0)),"")</f>
        <v/>
      </c>
      <c r="S53" s="165" t="str">
        <f>IFERROR(INDEX('Climate zones'!$A$2:$A$4292,MATCH(S$4&amp;" "&amp;$N53,'Climate zones'!$I$2:$I$4292,0)),"")</f>
        <v/>
      </c>
      <c r="T53" s="165" t="str">
        <f>IFERROR(INDEX('Climate zones'!$A$2:$A$4292,MATCH(T$4&amp;" "&amp;$N53,'Climate zones'!$I$2:$I$4292,0)),"")</f>
        <v>Ophir</v>
      </c>
      <c r="U53" s="165" t="str">
        <f>IFERROR(INDEX('Climate zones'!$A$2:$A$4292,MATCH(U$4&amp;" "&amp;$N53,'Climate zones'!$I$2:$I$4292,0)),"")</f>
        <v>Ilam</v>
      </c>
      <c r="V53" s="165" t="str">
        <f>IFERROR(INDEX('Climate zones'!$A$2:$A$4292,MATCH(V$4&amp;" "&amp;$N53,'Climate zones'!$I$2:$I$4292,0)),"")</f>
        <v>Katea</v>
      </c>
      <c r="W53" s="165" t="str">
        <f>IFERROR(INDEX('Climate zones'!$A$2:$A$4292,MATCH(W$4&amp;" "&amp;$N53,'Climate zones'!$I$2:$I$4292,0)),"")</f>
        <v>Kenmure</v>
      </c>
      <c r="X53" s="165" t="str">
        <f>IFERROR(INDEX('Climate zones'!$A$2:$A$4292,MATCH(X$4&amp;" "&amp;$N53,'Climate zones'!$I$2:$I$4292,0)),"")</f>
        <v>Kirioke</v>
      </c>
      <c r="Y53" s="165" t="str">
        <f>IFERROR(INDEX('Climate zones'!$A$2:$A$4292,MATCH(Y$4&amp;" "&amp;$N53,'Climate zones'!$I$2:$I$4292,0)),"")</f>
        <v>Pukekohe</v>
      </c>
      <c r="Z53" s="165" t="str">
        <f>IFERROR(INDEX('Climate zones'!$A$2:$A$4292,MATCH(Z$4&amp;" "&amp;$N53,'Climate zones'!$I$2:$I$4292,0)),"")</f>
        <v>Port Awanui</v>
      </c>
      <c r="AA53" s="165" t="str">
        <f>IFERROR(INDEX('Climate zones'!$A$2:$A$4292,MATCH(AA$4&amp;" "&amp;$N53,'Climate zones'!$I$2:$I$4292,0)),"")</f>
        <v/>
      </c>
      <c r="AB53" s="165" t="str">
        <f>IFERROR(INDEX('Climate zones'!$A$2:$A$4292,MATCH(AB$4&amp;" "&amp;$N53,'Climate zones'!$I$2:$I$4292,0)),"")</f>
        <v>Shantytown</v>
      </c>
      <c r="AC53" s="165" t="str">
        <f>IFERROR(INDEX('Climate zones'!$A$2:$A$4292,MATCH(AC$4&amp;" "&amp;$N53,'Climate zones'!$I$2:$I$4292,0)),"")</f>
        <v/>
      </c>
      <c r="AD53" s="165" t="str">
        <f>IFERROR(INDEX('Climate zones'!$A$2:$A$4292,MATCH(AD$4&amp;" "&amp;$N53,'Climate zones'!$I$2:$I$4292,0)),"")</f>
        <v>Te Hauke</v>
      </c>
      <c r="AE53" s="165" t="str">
        <f>IFERROR(INDEX('Climate zones'!$A$2:$A$4292,MATCH(AE$4&amp;" "&amp;$N53,'Climate zones'!$I$2:$I$4292,0)),"")</f>
        <v/>
      </c>
      <c r="AF53" s="165" t="str">
        <f>IFERROR(INDEX('Climate zones'!$A$2:$A$4292,MATCH(AF$4&amp;" "&amp;$N53,'Climate zones'!$I$2:$I$4292,0)),"")</f>
        <v/>
      </c>
      <c r="AG53" s="165" t="str">
        <f>IFERROR(INDEX('Climate zones'!$A$2:$A$4292,MATCH(AG$4&amp;" "&amp;$N53,'Climate zones'!$I$2:$I$4292,0)),"")</f>
        <v>The Peaks</v>
      </c>
      <c r="AH53" s="165" t="str">
        <f>IFERROR(INDEX('Climate zones'!$A$2:$A$4292,MATCH(AH$4&amp;" "&amp;$N53,'Climate zones'!$I$2:$I$4292,0)),"")</f>
        <v/>
      </c>
      <c r="AI53" s="165" t="str">
        <f>IFERROR(INDEX('Climate zones'!$A$2:$A$4292,MATCH(AI$4&amp;" "&amp;$N53,'Climate zones'!$I$2:$I$4292,0)),"")</f>
        <v/>
      </c>
      <c r="AJ53" s="165" t="str">
        <f>IFERROR(INDEX('Climate zones'!$A$2:$A$4292,MATCH(AJ$4&amp;" "&amp;$N53,'Climate zones'!$I$2:$I$4292,0)),"")</f>
        <v>Oranoa</v>
      </c>
      <c r="AK53" s="165" t="str">
        <f>IFERROR(INDEX('Climate zones'!$A$2:$A$4292,MATCH(AK$4&amp;" "&amp;$N53,'Climate zones'!$I$2:$I$4292,0)),"")</f>
        <v/>
      </c>
      <c r="AL53" s="165" t="str">
        <f>IFERROR(INDEX('Climate zones'!$A$2:$A$4292,MATCH(AL$4&amp;" "&amp;$N53,'Climate zones'!$I$2:$I$4292,0)),"")</f>
        <v/>
      </c>
      <c r="AM53" s="165" t="str">
        <f>IFERROR(INDEX('Climate zones'!$A$2:$A$4292,MATCH(AM$4&amp;" "&amp;$N53,'Climate zones'!$I$2:$I$4292,0)),"")</f>
        <v/>
      </c>
      <c r="AN53" s="165" t="str">
        <f>IFERROR(INDEX('Climate zones'!$A$2:$A$4292,MATCH(AN$4&amp;" "&amp;$N53,'Climate zones'!$I$2:$I$4292,0)),"")</f>
        <v/>
      </c>
      <c r="AO53" s="165" t="str">
        <f>IFERROR(INDEX('Climate zones'!$A$2:$A$4292,MATCH(AO$4&amp;" "&amp;$N53,'Climate zones'!$I$2:$I$4292,0)),"")</f>
        <v>Pohangina</v>
      </c>
      <c r="AP53" s="165" t="str">
        <f>IFERROR(INDEX('Climate zones'!$A$2:$A$4292,MATCH(AP$4&amp;" "&amp;$N53,'Climate zones'!$I$2:$I$4292,0)),"")</f>
        <v/>
      </c>
      <c r="AQ53" s="165" t="str">
        <f>IFERROR(INDEX('Climate zones'!$A$2:$A$4292,MATCH(AQ$4&amp;" "&amp;$N53,'Climate zones'!$I$2:$I$4292,0)),"")</f>
        <v>Rapaura</v>
      </c>
      <c r="AR53" s="165" t="str">
        <f>IFERROR(INDEX('Climate zones'!$A$2:$A$4292,MATCH(AR$4&amp;" "&amp;$N53,'Climate zones'!$I$2:$I$4292,0)),"")</f>
        <v/>
      </c>
      <c r="AS53" s="165" t="str">
        <f>IFERROR(INDEX('Climate zones'!$A$2:$A$4292,MATCH(AS$4&amp;" "&amp;$N53,'Climate zones'!$I$2:$I$4292,0)),"")</f>
        <v/>
      </c>
      <c r="AT53" s="165" t="str">
        <f>IFERROR(INDEX('Climate zones'!$A$2:$A$4292,MATCH(AT$4&amp;" "&amp;$N53,'Climate zones'!$I$2:$I$4292,0)),"")</f>
        <v/>
      </c>
      <c r="AU53" s="165" t="str">
        <f>IFERROR(INDEX('Climate zones'!$A$2:$A$4292,MATCH(AU$4&amp;" "&amp;$N53,'Climate zones'!$I$2:$I$4292,0)),"")</f>
        <v/>
      </c>
      <c r="AV53" s="165" t="str">
        <f>IFERROR(INDEX('Climate zones'!$A$2:$A$4292,MATCH(AV$4&amp;" "&amp;$N53,'Climate zones'!$I$2:$I$4292,0)),"")</f>
        <v>Tarurutangi</v>
      </c>
      <c r="AW53" s="165" t="str">
        <f>IFERROR(INDEX('Climate zones'!$A$2:$A$4292,MATCH(AW$4&amp;" "&amp;$N53,'Climate zones'!$I$2:$I$4292,0)),"")</f>
        <v/>
      </c>
      <c r="AX53" s="165" t="str">
        <f>IFERROR(INDEX('Climate zones'!$A$2:$A$4292,MATCH(AX$4&amp;" "&amp;$N53,'Climate zones'!$I$2:$I$4292,0)),"")</f>
        <v/>
      </c>
      <c r="AY53" s="165" t="str">
        <f>IFERROR(INDEX('Climate zones'!$A$2:$A$4292,MATCH(AY$4&amp;" "&amp;$N53,'Climate zones'!$I$2:$I$4292,0)),"")</f>
        <v/>
      </c>
      <c r="AZ53" s="165" t="str">
        <f>IFERROR(INDEX('Climate zones'!$A$2:$A$4292,MATCH(AZ$4&amp;" "&amp;$N53,'Climate zones'!$I$2:$I$4292,0)),"")</f>
        <v/>
      </c>
      <c r="BA53" s="165" t="str">
        <f>IFERROR(INDEX('Climate zones'!$A$2:$A$4292,MATCH(BA$4&amp;" "&amp;$N53,'Climate zones'!$I$2:$I$4292,0)),"")</f>
        <v/>
      </c>
      <c r="BB53" s="165" t="str">
        <f>IFERROR(INDEX('Climate zones'!$A$2:$A$4292,MATCH(BB$4&amp;" "&amp;$N53,'Climate zones'!$I$2:$I$4292,0)),"")</f>
        <v/>
      </c>
      <c r="BC53" s="165" t="str">
        <f>IFERROR(INDEX('Climate zones'!$A$2:$A$4292,MATCH(BC$4&amp;" "&amp;$N53,'Climate zones'!$I$2:$I$4292,0)),"")</f>
        <v/>
      </c>
      <c r="BD53" s="165" t="str">
        <f>IFERROR(INDEX('Climate zones'!$A$2:$A$4292,MATCH(BD$4&amp;" "&amp;$N53,'Climate zones'!$I$2:$I$4292,0)),"")</f>
        <v>Scotts Ferry</v>
      </c>
      <c r="BE53" s="165" t="str">
        <f>IFERROR(INDEX('Climate zones'!$A$2:$A$4292,MATCH(BE$4&amp;" "&amp;$N53,'Climate zones'!$I$2:$I$4292,0)),"")</f>
        <v>Riverhead</v>
      </c>
      <c r="BF53" s="165" t="str">
        <f>IFERROR(INDEX('Climate zones'!$A$2:$A$4292,MATCH(BF$4&amp;" "&amp;$N53,'Climate zones'!$I$2:$I$4292,0)),"")</f>
        <v>Reporoa</v>
      </c>
      <c r="BG53" s="165" t="str">
        <f>IFERROR(INDEX('Climate zones'!$A$2:$A$4292,MATCH(BG$4&amp;" "&amp;$N53,'Climate zones'!$I$2:$I$4292,0)),"")</f>
        <v>Pungapunga</v>
      </c>
      <c r="BH53" s="165" t="str">
        <f>IFERROR(INDEX('Climate zones'!$A$2:$A$4292,MATCH(BH$4&amp;" "&amp;$N53,'Climate zones'!$I$2:$I$4292,0)),"")</f>
        <v>Rakaia Huts</v>
      </c>
      <c r="BI53" s="165" t="str">
        <f>IFERROR(INDEX('Climate zones'!$A$2:$A$4292,MATCH(BI$4&amp;" "&amp;$N53,'Climate zones'!$I$2:$I$4292,0)),"")</f>
        <v>Otautu</v>
      </c>
      <c r="BJ53" s="165" t="str">
        <f>IFERROR(INDEX('Climate zones'!$A$2:$A$4292,MATCH(BJ$4&amp;" "&amp;$N53,'Climate zones'!$I$2:$I$4292,0)),"")</f>
        <v/>
      </c>
      <c r="BK53" s="165" t="str">
        <f>IFERROR(INDEX('Climate zones'!$A$2:$A$4292,MATCH(BK$4&amp;" "&amp;$N53,'Climate zones'!$I$2:$I$4292,0)),"")</f>
        <v/>
      </c>
      <c r="BL53" s="165" t="str">
        <f>IFERROR(INDEX('Climate zones'!$A$2:$A$4292,MATCH(BL$4&amp;" "&amp;$N53,'Climate zones'!$I$2:$I$4292,0)),"")</f>
        <v>Haldane</v>
      </c>
      <c r="BM53" s="165" t="str">
        <f>IFERROR(INDEX('Climate zones'!$A$2:$A$4292,MATCH(BM$4&amp;" "&amp;$N53,'Climate zones'!$I$2:$I$4292,0)),"")</f>
        <v/>
      </c>
      <c r="BN53" s="165" t="str">
        <f>IFERROR(INDEX('Climate zones'!$A$2:$A$4292,MATCH(BN$4&amp;" "&amp;$N53,'Climate zones'!$I$2:$I$4292,0)),"")</f>
        <v>Mara</v>
      </c>
      <c r="BO53" s="165" t="str">
        <f>IFERROR(INDEX('Climate zones'!$A$2:$A$4292,MATCH(BO$4&amp;" "&amp;$N53,'Climate zones'!$I$2:$I$4292,0)),"")</f>
        <v>Matakitaki</v>
      </c>
      <c r="BP53" s="165" t="str">
        <f>IFERROR(INDEX('Climate zones'!$A$2:$A$4292,MATCH(BP$4&amp;" "&amp;$N53,'Climate zones'!$I$2:$I$4292,0)),"")</f>
        <v>Waimahana</v>
      </c>
      <c r="BQ53" s="165" t="str">
        <f>IFERROR(INDEX('Climate zones'!$A$2:$A$4292,MATCH(BQ$4&amp;" "&amp;$N53,'Climate zones'!$I$2:$I$4292,0)),"")</f>
        <v/>
      </c>
      <c r="BR53" s="165" t="str">
        <f>IFERROR(INDEX('Climate zones'!$A$2:$A$4292,MATCH(BR$4&amp;" "&amp;$N53,'Climate zones'!$I$2:$I$4292,0)),"")</f>
        <v>Tuateawa</v>
      </c>
      <c r="BS53" s="165" t="str">
        <f>IFERROR(INDEX('Climate zones'!$A$2:$A$4292,MATCH(BS$4&amp;" "&amp;$N53,'Climate zones'!$I$2:$I$4292,0)),"")</f>
        <v>Pareora West</v>
      </c>
      <c r="BT53" s="165" t="str">
        <f>IFERROR(INDEX('Climate zones'!$A$2:$A$4292,MATCH(BT$4&amp;" "&amp;$N53,'Climate zones'!$I$2:$I$4292,0)),"")</f>
        <v/>
      </c>
      <c r="BU53" s="165" t="str">
        <f>IFERROR(INDEX('Climate zones'!$A$2:$A$4292,MATCH(BU$4&amp;" "&amp;$N53,'Climate zones'!$I$2:$I$4292,0)),"")</f>
        <v>Rahanui</v>
      </c>
      <c r="BV53" s="165" t="str">
        <f>IFERROR(INDEX('Climate zones'!$A$2:$A$4292,MATCH(BV$4&amp;" "&amp;$N53,'Climate zones'!$I$2:$I$4292,0)),"")</f>
        <v/>
      </c>
      <c r="BW53" s="165" t="str">
        <f>IFERROR(INDEX('Climate zones'!$A$2:$A$4292,MATCH(BW$4&amp;" "&amp;$N53,'Climate zones'!$I$2:$I$4292,0)),"")</f>
        <v/>
      </c>
      <c r="BX53" s="165" t="str">
        <f>IFERROR(INDEX('Climate zones'!$A$2:$A$4292,MATCH(BX$4&amp;" "&amp;$N53,'Climate zones'!$I$2:$I$4292,0)),"")</f>
        <v>Tokanui</v>
      </c>
      <c r="BY53" s="165" t="str">
        <f>IFERROR(INDEX('Climate zones'!$A$2:$A$4292,MATCH(BY$4&amp;" "&amp;$N53,'Climate zones'!$I$2:$I$4292,0)),"")</f>
        <v/>
      </c>
      <c r="BZ53" s="165" t="str">
        <f>IFERROR(INDEX('Climate zones'!$A$2:$A$4292,MATCH(BZ$4&amp;" "&amp;$N53,'Climate zones'!$I$2:$I$4292,0)),"")</f>
        <v/>
      </c>
      <c r="CA53" s="165" t="str">
        <f>IFERROR(INDEX('Climate zones'!$A$2:$A$4292,MATCH(CA$4&amp;" "&amp;$N53,'Climate zones'!$I$2:$I$4292,0)),"")</f>
        <v>Maruakoa</v>
      </c>
      <c r="CB53" s="165" t="str">
        <f>IFERROR(INDEX('Climate zones'!$A$2:$A$4292,MATCH(CB$4&amp;" "&amp;$N53,'Climate zones'!$I$2:$I$4292,0)),"")</f>
        <v>Te Maika</v>
      </c>
      <c r="CC53" s="165" t="str">
        <f>IFERROR(INDEX('Climate zones'!$A$2:$A$4292,MATCH(CC$4&amp;" "&amp;$N53,'Climate zones'!$I$2:$I$4292,0)),"")</f>
        <v/>
      </c>
      <c r="CD53" s="165" t="str">
        <f>IFERROR(INDEX('Climate zones'!$A$2:$A$4292,MATCH(CD$4&amp;" "&amp;$N53,'Climate zones'!$I$2:$I$4292,0)),"")</f>
        <v>Seatoun Heights</v>
      </c>
      <c r="CE53" s="165" t="str">
        <f>IFERROR(INDEX('Climate zones'!$A$2:$A$4292,MATCH(CE$4&amp;" "&amp;$N53,'Climate zones'!$I$2:$I$4292,0)),"")</f>
        <v>Woodlands</v>
      </c>
      <c r="CF53" s="165" t="str">
        <f>IFERROR(INDEX('Climate zones'!$A$2:$A$4292,MATCH(CF$4&amp;" "&amp;$N53,'Climate zones'!$I$2:$I$4292,0)),"")</f>
        <v>Seaview</v>
      </c>
      <c r="CG53" s="165" t="str">
        <f>IFERROR(INDEX('Climate zones'!$A$2:$A$4292,MATCH(CG$4&amp;" "&amp;$N53,'Climate zones'!$I$2:$I$4292,0)),"")</f>
        <v>Te Teko</v>
      </c>
      <c r="CH53" s="165" t="str">
        <f>IFERROR(INDEX('Climate zones'!$A$2:$A$4292,MATCH(CH$4&amp;" "&amp;$N53,'Climate zones'!$I$2:$I$4292,0)),"")</f>
        <v>Otakairangi</v>
      </c>
    </row>
    <row r="54" spans="1:86">
      <c r="A54" s="156" t="s">
        <v>220</v>
      </c>
      <c r="B54" s="156" t="s">
        <v>92</v>
      </c>
      <c r="C54" s="156" t="s">
        <v>93</v>
      </c>
      <c r="D54" s="156" t="s">
        <v>94</v>
      </c>
      <c r="E54" s="157">
        <v>-44.01</v>
      </c>
      <c r="F54" s="157">
        <v>171.82</v>
      </c>
      <c r="G54" s="156" t="str">
        <f t="shared" si="0"/>
        <v>Ashburton District CC</v>
      </c>
      <c r="H54" s="156">
        <f t="shared" si="1"/>
        <v>53</v>
      </c>
      <c r="I54" s="156" t="str">
        <f t="shared" si="2"/>
        <v>Ashburton District 53</v>
      </c>
      <c r="K54" s="156" t="s">
        <v>150</v>
      </c>
      <c r="N54" s="162">
        <f t="shared" si="3"/>
        <v>50</v>
      </c>
      <c r="O54" s="163" t="str">
        <f>IFERROR(INDEX('Climate zones'!$A$2:$A$4292,MATCH(O$4&amp;" "&amp;$N54,'Climate zones'!$I$2:$I$4292,0)),"")</f>
        <v>Pendarves</v>
      </c>
      <c r="P54" s="163" t="str">
        <f>IFERROR(INDEX('Climate zones'!$A$2:$A$4292,MATCH(P$4&amp;" "&amp;$N54,'Climate zones'!$I$2:$I$4292,0)),"")</f>
        <v>Onetangi</v>
      </c>
      <c r="Q54" s="163" t="str">
        <f>IFERROR(INDEX('Climate zones'!$A$2:$A$4292,MATCH(Q$4&amp;" "&amp;$N54,'Climate zones'!$I$2:$I$4292,0)),"")</f>
        <v>Seddonville</v>
      </c>
      <c r="R54" s="163" t="str">
        <f>IFERROR(INDEX('Climate zones'!$A$2:$A$4292,MATCH(R$4&amp;" "&amp;$N54,'Climate zones'!$I$2:$I$4292,0)),"")</f>
        <v/>
      </c>
      <c r="S54" s="163" t="str">
        <f>IFERROR(INDEX('Climate zones'!$A$2:$A$4292,MATCH(S$4&amp;" "&amp;$N54,'Climate zones'!$I$2:$I$4292,0)),"")</f>
        <v/>
      </c>
      <c r="T54" s="163" t="str">
        <f>IFERROR(INDEX('Climate zones'!$A$2:$A$4292,MATCH(T$4&amp;" "&amp;$N54,'Climate zones'!$I$2:$I$4292,0)),"")</f>
        <v>Orangapai</v>
      </c>
      <c r="U54" s="163" t="str">
        <f>IFERROR(INDEX('Climate zones'!$A$2:$A$4292,MATCH(U$4&amp;" "&amp;$N54,'Climate zones'!$I$2:$I$4292,0)),"")</f>
        <v>Islington</v>
      </c>
      <c r="V54" s="163" t="str">
        <f>IFERROR(INDEX('Climate zones'!$A$2:$A$4292,MATCH(V$4&amp;" "&amp;$N54,'Climate zones'!$I$2:$I$4292,0)),"")</f>
        <v>Kelso</v>
      </c>
      <c r="W54" s="163" t="str">
        <f>IFERROR(INDEX('Climate zones'!$A$2:$A$4292,MATCH(W$4&amp;" "&amp;$N54,'Climate zones'!$I$2:$I$4292,0)),"")</f>
        <v>Kensington</v>
      </c>
      <c r="X54" s="163" t="str">
        <f>IFERROR(INDEX('Climate zones'!$A$2:$A$4292,MATCH(X$4&amp;" "&amp;$N54,'Climate zones'!$I$2:$I$4292,0)),"")</f>
        <v>Kohukohu</v>
      </c>
      <c r="Y54" s="163" t="str">
        <f>IFERROR(INDEX('Climate zones'!$A$2:$A$4292,MATCH(Y$4&amp;" "&amp;$N54,'Climate zones'!$I$2:$I$4292,0)),"")</f>
        <v>Pukekohe East</v>
      </c>
      <c r="Z54" s="163" t="str">
        <f>IFERROR(INDEX('Climate zones'!$A$2:$A$4292,MATCH(Z$4&amp;" "&amp;$N54,'Climate zones'!$I$2:$I$4292,0)),"")</f>
        <v>Potaka</v>
      </c>
      <c r="AA54" s="163" t="str">
        <f>IFERROR(INDEX('Climate zones'!$A$2:$A$4292,MATCH(AA$4&amp;" "&amp;$N54,'Climate zones'!$I$2:$I$4292,0)),"")</f>
        <v/>
      </c>
      <c r="AB54" s="163" t="str">
        <f>IFERROR(INDEX('Climate zones'!$A$2:$A$4292,MATCH(AB$4&amp;" "&amp;$N54,'Climate zones'!$I$2:$I$4292,0)),"")</f>
        <v>Slaty Creek</v>
      </c>
      <c r="AC54" s="163" t="str">
        <f>IFERROR(INDEX('Climate zones'!$A$2:$A$4292,MATCH(AC$4&amp;" "&amp;$N54,'Climate zones'!$I$2:$I$4292,0)),"")</f>
        <v/>
      </c>
      <c r="AD54" s="163" t="str">
        <f>IFERROR(INDEX('Climate zones'!$A$2:$A$4292,MATCH(AD$4&amp;" "&amp;$N54,'Climate zones'!$I$2:$I$4292,0)),"")</f>
        <v>Te Pohue</v>
      </c>
      <c r="AE54" s="163" t="str">
        <f>IFERROR(INDEX('Climate zones'!$A$2:$A$4292,MATCH(AE$4&amp;" "&amp;$N54,'Climate zones'!$I$2:$I$4292,0)),"")</f>
        <v/>
      </c>
      <c r="AF54" s="163" t="str">
        <f>IFERROR(INDEX('Climate zones'!$A$2:$A$4292,MATCH(AF$4&amp;" "&amp;$N54,'Climate zones'!$I$2:$I$4292,0)),"")</f>
        <v/>
      </c>
      <c r="AG54" s="163" t="str">
        <f>IFERROR(INDEX('Climate zones'!$A$2:$A$4292,MATCH(AG$4&amp;" "&amp;$N54,'Climate zones'!$I$2:$I$4292,0)),"")</f>
        <v>Virginia</v>
      </c>
      <c r="AH54" s="163" t="str">
        <f>IFERROR(INDEX('Climate zones'!$A$2:$A$4292,MATCH(AH$4&amp;" "&amp;$N54,'Climate zones'!$I$2:$I$4292,0)),"")</f>
        <v/>
      </c>
      <c r="AI54" s="163" t="str">
        <f>IFERROR(INDEX('Climate zones'!$A$2:$A$4292,MATCH(AI$4&amp;" "&amp;$N54,'Climate zones'!$I$2:$I$4292,0)),"")</f>
        <v/>
      </c>
      <c r="AJ54" s="163" t="str">
        <f>IFERROR(INDEX('Climate zones'!$A$2:$A$4292,MATCH(AJ$4&amp;" "&amp;$N54,'Climate zones'!$I$2:$I$4292,0)),"")</f>
        <v>Oruawharo</v>
      </c>
      <c r="AK54" s="163" t="str">
        <f>IFERROR(INDEX('Climate zones'!$A$2:$A$4292,MATCH(AK$4&amp;" "&amp;$N54,'Climate zones'!$I$2:$I$4292,0)),"")</f>
        <v/>
      </c>
      <c r="AL54" s="163" t="str">
        <f>IFERROR(INDEX('Climate zones'!$A$2:$A$4292,MATCH(AL$4&amp;" "&amp;$N54,'Climate zones'!$I$2:$I$4292,0)),"")</f>
        <v/>
      </c>
      <c r="AM54" s="163" t="str">
        <f>IFERROR(INDEX('Climate zones'!$A$2:$A$4292,MATCH(AM$4&amp;" "&amp;$N54,'Climate zones'!$I$2:$I$4292,0)),"")</f>
        <v/>
      </c>
      <c r="AN54" s="163" t="str">
        <f>IFERROR(INDEX('Climate zones'!$A$2:$A$4292,MATCH(AN$4&amp;" "&amp;$N54,'Climate zones'!$I$2:$I$4292,0)),"")</f>
        <v/>
      </c>
      <c r="AO54" s="163" t="str">
        <f>IFERROR(INDEX('Climate zones'!$A$2:$A$4292,MATCH(AO$4&amp;" "&amp;$N54,'Climate zones'!$I$2:$I$4292,0)),"")</f>
        <v>Rangiotu</v>
      </c>
      <c r="AP54" s="163" t="str">
        <f>IFERROR(INDEX('Climate zones'!$A$2:$A$4292,MATCH(AP$4&amp;" "&amp;$N54,'Climate zones'!$I$2:$I$4292,0)),"")</f>
        <v/>
      </c>
      <c r="AQ54" s="163" t="str">
        <f>IFERROR(INDEX('Climate zones'!$A$2:$A$4292,MATCH(AQ$4&amp;" "&amp;$N54,'Climate zones'!$I$2:$I$4292,0)),"")</f>
        <v>Rarangi</v>
      </c>
      <c r="AR54" s="163" t="str">
        <f>IFERROR(INDEX('Climate zones'!$A$2:$A$4292,MATCH(AR$4&amp;" "&amp;$N54,'Climate zones'!$I$2:$I$4292,0)),"")</f>
        <v/>
      </c>
      <c r="AS54" s="163" t="str">
        <f>IFERROR(INDEX('Climate zones'!$A$2:$A$4292,MATCH(AS$4&amp;" "&amp;$N54,'Climate zones'!$I$2:$I$4292,0)),"")</f>
        <v/>
      </c>
      <c r="AT54" s="163" t="str">
        <f>IFERROR(INDEX('Climate zones'!$A$2:$A$4292,MATCH(AT$4&amp;" "&amp;$N54,'Climate zones'!$I$2:$I$4292,0)),"")</f>
        <v/>
      </c>
      <c r="AU54" s="163" t="str">
        <f>IFERROR(INDEX('Climate zones'!$A$2:$A$4292,MATCH(AU$4&amp;" "&amp;$N54,'Climate zones'!$I$2:$I$4292,0)),"")</f>
        <v/>
      </c>
      <c r="AV54" s="163" t="str">
        <f>IFERROR(INDEX('Climate zones'!$A$2:$A$4292,MATCH(AV$4&amp;" "&amp;$N54,'Climate zones'!$I$2:$I$4292,0)),"")</f>
        <v>Tataraimaka</v>
      </c>
      <c r="AW54" s="163" t="str">
        <f>IFERROR(INDEX('Climate zones'!$A$2:$A$4292,MATCH(AW$4&amp;" "&amp;$N54,'Climate zones'!$I$2:$I$4292,0)),"")</f>
        <v/>
      </c>
      <c r="AX54" s="163" t="str">
        <f>IFERROR(INDEX('Climate zones'!$A$2:$A$4292,MATCH(AX$4&amp;" "&amp;$N54,'Climate zones'!$I$2:$I$4292,0)),"")</f>
        <v/>
      </c>
      <c r="AY54" s="163" t="str">
        <f>IFERROR(INDEX('Climate zones'!$A$2:$A$4292,MATCH(AY$4&amp;" "&amp;$N54,'Climate zones'!$I$2:$I$4292,0)),"")</f>
        <v/>
      </c>
      <c r="AZ54" s="163" t="str">
        <f>IFERROR(INDEX('Climate zones'!$A$2:$A$4292,MATCH(AZ$4&amp;" "&amp;$N54,'Climate zones'!$I$2:$I$4292,0)),"")</f>
        <v/>
      </c>
      <c r="BA54" s="163" t="str">
        <f>IFERROR(INDEX('Climate zones'!$A$2:$A$4292,MATCH(BA$4&amp;" "&amp;$N54,'Climate zones'!$I$2:$I$4292,0)),"")</f>
        <v/>
      </c>
      <c r="BB54" s="163" t="str">
        <f>IFERROR(INDEX('Climate zones'!$A$2:$A$4292,MATCH(BB$4&amp;" "&amp;$N54,'Climate zones'!$I$2:$I$4292,0)),"")</f>
        <v/>
      </c>
      <c r="BC54" s="163" t="str">
        <f>IFERROR(INDEX('Climate zones'!$A$2:$A$4292,MATCH(BC$4&amp;" "&amp;$N54,'Climate zones'!$I$2:$I$4292,0)),"")</f>
        <v/>
      </c>
      <c r="BD54" s="163" t="str">
        <f>IFERROR(INDEX('Climate zones'!$A$2:$A$4292,MATCH(BD$4&amp;" "&amp;$N54,'Climate zones'!$I$2:$I$4292,0)),"")</f>
        <v>Silverhope</v>
      </c>
      <c r="BE54" s="163" t="str">
        <f>IFERROR(INDEX('Climate zones'!$A$2:$A$4292,MATCH(BE$4&amp;" "&amp;$N54,'Climate zones'!$I$2:$I$4292,0)),"")</f>
        <v>Sandspit</v>
      </c>
      <c r="BF54" s="163" t="str">
        <f>IFERROR(INDEX('Climate zones'!$A$2:$A$4292,MATCH(BF$4&amp;" "&amp;$N54,'Climate zones'!$I$2:$I$4292,0)),"")</f>
        <v>Rerewhakaaitu</v>
      </c>
      <c r="BG54" s="163" t="str">
        <f>IFERROR(INDEX('Climate zones'!$A$2:$A$4292,MATCH(BG$4&amp;" "&amp;$N54,'Climate zones'!$I$2:$I$4292,0)),"")</f>
        <v>Raetihi</v>
      </c>
      <c r="BH54" s="163" t="str">
        <f>IFERROR(INDEX('Climate zones'!$A$2:$A$4292,MATCH(BH$4&amp;" "&amp;$N54,'Climate zones'!$I$2:$I$4292,0)),"")</f>
        <v>Rolleston</v>
      </c>
      <c r="BI54" s="163" t="str">
        <f>IFERROR(INDEX('Climate zones'!$A$2:$A$4292,MATCH(BI$4&amp;" "&amp;$N54,'Climate zones'!$I$2:$I$4292,0)),"")</f>
        <v>PATEA</v>
      </c>
      <c r="BJ54" s="163" t="str">
        <f>IFERROR(INDEX('Climate zones'!$A$2:$A$4292,MATCH(BJ$4&amp;" "&amp;$N54,'Climate zones'!$I$2:$I$4292,0)),"")</f>
        <v/>
      </c>
      <c r="BK54" s="163" t="str">
        <f>IFERROR(INDEX('Climate zones'!$A$2:$A$4292,MATCH(BK$4&amp;" "&amp;$N54,'Climate zones'!$I$2:$I$4292,0)),"")</f>
        <v/>
      </c>
      <c r="BL54" s="163" t="str">
        <f>IFERROR(INDEX('Climate zones'!$A$2:$A$4292,MATCH(BL$4&amp;" "&amp;$N54,'Climate zones'!$I$2:$I$4292,0)),"")</f>
        <v>Halfmoon Bay (Oban)</v>
      </c>
      <c r="BM54" s="163" t="str">
        <f>IFERROR(INDEX('Climate zones'!$A$2:$A$4292,MATCH(BM$4&amp;" "&amp;$N54,'Climate zones'!$I$2:$I$4292,0)),"")</f>
        <v/>
      </c>
      <c r="BN54" s="163" t="str">
        <f>IFERROR(INDEX('Climate zones'!$A$2:$A$4292,MATCH(BN$4&amp;" "&amp;$N54,'Climate zones'!$I$2:$I$4292,0)),"")</f>
        <v>Marima</v>
      </c>
      <c r="BO54" s="163" t="str">
        <f>IFERROR(INDEX('Climate zones'!$A$2:$A$4292,MATCH(BO$4&amp;" "&amp;$N54,'Climate zones'!$I$2:$I$4292,0)),"")</f>
        <v>Matariki</v>
      </c>
      <c r="BP54" s="163" t="str">
        <f>IFERROR(INDEX('Climate zones'!$A$2:$A$4292,MATCH(BP$4&amp;" "&amp;$N54,'Climate zones'!$I$2:$I$4292,0)),"")</f>
        <v>Waimihia</v>
      </c>
      <c r="BQ54" s="163" t="str">
        <f>IFERROR(INDEX('Climate zones'!$A$2:$A$4292,MATCH(BQ$4&amp;" "&amp;$N54,'Climate zones'!$I$2:$I$4292,0)),"")</f>
        <v/>
      </c>
      <c r="BR54" s="163" t="str">
        <f>IFERROR(INDEX('Climate zones'!$A$2:$A$4292,MATCH(BR$4&amp;" "&amp;$N54,'Climate zones'!$I$2:$I$4292,0)),"")</f>
        <v>Waiaro</v>
      </c>
      <c r="BS54" s="163" t="str">
        <f>IFERROR(INDEX('Climate zones'!$A$2:$A$4292,MATCH(BS$4&amp;" "&amp;$N54,'Climate zones'!$I$2:$I$4292,0)),"")</f>
        <v>Parkside</v>
      </c>
      <c r="BT54" s="163" t="str">
        <f>IFERROR(INDEX('Climate zones'!$A$2:$A$4292,MATCH(BT$4&amp;" "&amp;$N54,'Climate zones'!$I$2:$I$4292,0)),"")</f>
        <v/>
      </c>
      <c r="BU54" s="163" t="str">
        <f>IFERROR(INDEX('Climate zones'!$A$2:$A$4292,MATCH(BU$4&amp;" "&amp;$N54,'Climate zones'!$I$2:$I$4292,0)),"")</f>
        <v>Rakaumanga</v>
      </c>
      <c r="BV54" s="163" t="str">
        <f>IFERROR(INDEX('Climate zones'!$A$2:$A$4292,MATCH(BV$4&amp;" "&amp;$N54,'Climate zones'!$I$2:$I$4292,0)),"")</f>
        <v/>
      </c>
      <c r="BW54" s="163" t="str">
        <f>IFERROR(INDEX('Climate zones'!$A$2:$A$4292,MATCH(BW$4&amp;" "&amp;$N54,'Climate zones'!$I$2:$I$4292,0)),"")</f>
        <v/>
      </c>
      <c r="BX54" s="163" t="str">
        <f>IFERROR(INDEX('Climate zones'!$A$2:$A$4292,MATCH(BX$4&amp;" "&amp;$N54,'Climate zones'!$I$2:$I$4292,0)),"")</f>
        <v>Tuhikaramea</v>
      </c>
      <c r="BY54" s="163" t="str">
        <f>IFERROR(INDEX('Climate zones'!$A$2:$A$4292,MATCH(BY$4&amp;" "&amp;$N54,'Climate zones'!$I$2:$I$4292,0)),"")</f>
        <v/>
      </c>
      <c r="BZ54" s="163" t="str">
        <f>IFERROR(INDEX('Climate zones'!$A$2:$A$4292,MATCH(BZ$4&amp;" "&amp;$N54,'Climate zones'!$I$2:$I$4292,0)),"")</f>
        <v/>
      </c>
      <c r="CA54" s="163" t="str">
        <f>IFERROR(INDEX('Climate zones'!$A$2:$A$4292,MATCH(CA$4&amp;" "&amp;$N54,'Climate zones'!$I$2:$I$4292,0)),"")</f>
        <v>Meadowbank</v>
      </c>
      <c r="CB54" s="163" t="str">
        <f>IFERROR(INDEX('Climate zones'!$A$2:$A$4292,MATCH(CB$4&amp;" "&amp;$N54,'Climate zones'!$I$2:$I$4292,0)),"")</f>
        <v>Te Mapara</v>
      </c>
      <c r="CC54" s="163" t="str">
        <f>IFERROR(INDEX('Climate zones'!$A$2:$A$4292,MATCH(CC$4&amp;" "&amp;$N54,'Climate zones'!$I$2:$I$4292,0)),"")</f>
        <v/>
      </c>
      <c r="CD54" s="163" t="str">
        <f>IFERROR(INDEX('Climate zones'!$A$2:$A$4292,MATCH(CD$4&amp;" "&amp;$N54,'Climate zones'!$I$2:$I$4292,0)),"")</f>
        <v>Southgate</v>
      </c>
      <c r="CE54" s="163" t="str">
        <f>IFERROR(INDEX('Climate zones'!$A$2:$A$4292,MATCH(CE$4&amp;" "&amp;$N54,'Climate zones'!$I$2:$I$4292,0)),"")</f>
        <v/>
      </c>
      <c r="CF54" s="163" t="str">
        <f>IFERROR(INDEX('Climate zones'!$A$2:$A$4292,MATCH(CF$4&amp;" "&amp;$N54,'Climate zones'!$I$2:$I$4292,0)),"")</f>
        <v>Stafford</v>
      </c>
      <c r="CG54" s="163" t="str">
        <f>IFERROR(INDEX('Climate zones'!$A$2:$A$4292,MATCH(CG$4&amp;" "&amp;$N54,'Climate zones'!$I$2:$I$4292,0)),"")</f>
        <v>Te Waiu o Pukemaire/Braemar Springs</v>
      </c>
      <c r="CH54" s="163" t="str">
        <f>IFERROR(INDEX('Climate zones'!$A$2:$A$4292,MATCH(CH$4&amp;" "&amp;$N54,'Climate zones'!$I$2:$I$4292,0)),"")</f>
        <v>Otangarei</v>
      </c>
    </row>
    <row r="55" spans="1:86">
      <c r="A55" s="156" t="s">
        <v>221</v>
      </c>
      <c r="B55" s="156" t="s">
        <v>92</v>
      </c>
      <c r="C55" s="156" t="s">
        <v>93</v>
      </c>
      <c r="D55" s="156" t="s">
        <v>94</v>
      </c>
      <c r="E55" s="157">
        <v>-43.73</v>
      </c>
      <c r="F55" s="157">
        <v>171.91</v>
      </c>
      <c r="G55" s="156" t="str">
        <f t="shared" si="0"/>
        <v>Ashburton District CC</v>
      </c>
      <c r="H55" s="156">
        <f t="shared" si="1"/>
        <v>54</v>
      </c>
      <c r="I55" s="156" t="str">
        <f t="shared" si="2"/>
        <v>Ashburton District 54</v>
      </c>
      <c r="K55" s="156" t="s">
        <v>151</v>
      </c>
      <c r="N55" s="164">
        <f t="shared" si="3"/>
        <v>51</v>
      </c>
      <c r="O55" s="165" t="str">
        <f>IFERROR(INDEX('Climate zones'!$A$2:$A$4292,MATCH(O$4&amp;" "&amp;$N55,'Climate zones'!$I$2:$I$4292,0)),"")</f>
        <v>Punawai</v>
      </c>
      <c r="P55" s="165" t="str">
        <f>IFERROR(INDEX('Climate zones'!$A$2:$A$4292,MATCH(P$4&amp;" "&amp;$N55,'Climate zones'!$I$2:$I$4292,0)),"")</f>
        <v>Orakei</v>
      </c>
      <c r="Q55" s="165" t="str">
        <f>IFERROR(INDEX('Climate zones'!$A$2:$A$4292,MATCH(Q$4&amp;" "&amp;$N55,'Climate zones'!$I$2:$I$4292,0)),"")</f>
        <v>Sergeants Hill</v>
      </c>
      <c r="R55" s="165" t="str">
        <f>IFERROR(INDEX('Climate zones'!$A$2:$A$4292,MATCH(R$4&amp;" "&amp;$N55,'Climate zones'!$I$2:$I$4292,0)),"")</f>
        <v/>
      </c>
      <c r="S55" s="165" t="str">
        <f>IFERROR(INDEX('Climate zones'!$A$2:$A$4292,MATCH(S$4&amp;" "&amp;$N55,'Climate zones'!$I$2:$I$4292,0)),"")</f>
        <v/>
      </c>
      <c r="T55" s="165" t="str">
        <f>IFERROR(INDEX('Climate zones'!$A$2:$A$4292,MATCH(T$4&amp;" "&amp;$N55,'Climate zones'!$I$2:$I$4292,0)),"")</f>
        <v>Oturehua</v>
      </c>
      <c r="U55" s="165" t="str">
        <f>IFERROR(INDEX('Climate zones'!$A$2:$A$4292,MATCH(U$4&amp;" "&amp;$N55,'Climate zones'!$I$2:$I$4292,0)),"")</f>
        <v>Kainga</v>
      </c>
      <c r="V55" s="165" t="str">
        <f>IFERROR(INDEX('Climate zones'!$A$2:$A$4292,MATCH(V$4&amp;" "&amp;$N55,'Climate zones'!$I$2:$I$4292,0)),"")</f>
        <v>Kononi</v>
      </c>
      <c r="W55" s="165" t="str">
        <f>IFERROR(INDEX('Climate zones'!$A$2:$A$4292,MATCH(W$4&amp;" "&amp;$N55,'Climate zones'!$I$2:$I$4292,0)),"")</f>
        <v>Kew</v>
      </c>
      <c r="X55" s="165" t="str">
        <f>IFERROR(INDEX('Climate zones'!$A$2:$A$4292,MATCH(X$4&amp;" "&amp;$N55,'Climate zones'!$I$2:$I$4292,0)),"")</f>
        <v>Kohumaru</v>
      </c>
      <c r="Y55" s="165" t="str">
        <f>IFERROR(INDEX('Climate zones'!$A$2:$A$4292,MATCH(Y$4&amp;" "&amp;$N55,'Climate zones'!$I$2:$I$4292,0)),"")</f>
        <v>Pukeoware</v>
      </c>
      <c r="Z55" s="165" t="str">
        <f>IFERROR(INDEX('Climate zones'!$A$2:$A$4292,MATCH(Z$4&amp;" "&amp;$N55,'Climate zones'!$I$2:$I$4292,0)),"")</f>
        <v>Puha</v>
      </c>
      <c r="AA55" s="165" t="str">
        <f>IFERROR(INDEX('Climate zones'!$A$2:$A$4292,MATCH(AA$4&amp;" "&amp;$N55,'Climate zones'!$I$2:$I$4292,0)),"")</f>
        <v/>
      </c>
      <c r="AB55" s="165" t="str">
        <f>IFERROR(INDEX('Climate zones'!$A$2:$A$4292,MATCH(AB$4&amp;" "&amp;$N55,'Climate zones'!$I$2:$I$4292,0)),"")</f>
        <v>South Beach</v>
      </c>
      <c r="AC55" s="165" t="str">
        <f>IFERROR(INDEX('Climate zones'!$A$2:$A$4292,MATCH(AC$4&amp;" "&amp;$N55,'Climate zones'!$I$2:$I$4292,0)),"")</f>
        <v/>
      </c>
      <c r="AD55" s="165" t="str">
        <f>IFERROR(INDEX('Climate zones'!$A$2:$A$4292,MATCH(AD$4&amp;" "&amp;$N55,'Climate zones'!$I$2:$I$4292,0)),"")</f>
        <v>Tomoana</v>
      </c>
      <c r="AE55" s="165" t="str">
        <f>IFERROR(INDEX('Climate zones'!$A$2:$A$4292,MATCH(AE$4&amp;" "&amp;$N55,'Climate zones'!$I$2:$I$4292,0)),"")</f>
        <v/>
      </c>
      <c r="AF55" s="165" t="str">
        <f>IFERROR(INDEX('Climate zones'!$A$2:$A$4292,MATCH(AF$4&amp;" "&amp;$N55,'Climate zones'!$I$2:$I$4292,0)),"")</f>
        <v/>
      </c>
      <c r="AG55" s="165" t="str">
        <f>IFERROR(INDEX('Climate zones'!$A$2:$A$4292,MATCH(AG$4&amp;" "&amp;$N55,'Climate zones'!$I$2:$I$4292,0)),"")</f>
        <v>Waiau</v>
      </c>
      <c r="AH55" s="165" t="str">
        <f>IFERROR(INDEX('Climate zones'!$A$2:$A$4292,MATCH(AH$4&amp;" "&amp;$N55,'Climate zones'!$I$2:$I$4292,0)),"")</f>
        <v/>
      </c>
      <c r="AI55" s="165" t="str">
        <f>IFERROR(INDEX('Climate zones'!$A$2:$A$4292,MATCH(AI$4&amp;" "&amp;$N55,'Climate zones'!$I$2:$I$4292,0)),"")</f>
        <v/>
      </c>
      <c r="AJ55" s="165" t="str">
        <f>IFERROR(INDEX('Climate zones'!$A$2:$A$4292,MATCH(AJ$4&amp;" "&amp;$N55,'Climate zones'!$I$2:$I$4292,0)),"")</f>
        <v>Pahi</v>
      </c>
      <c r="AK55" s="165" t="str">
        <f>IFERROR(INDEX('Climate zones'!$A$2:$A$4292,MATCH(AK$4&amp;" "&amp;$N55,'Climate zones'!$I$2:$I$4292,0)),"")</f>
        <v/>
      </c>
      <c r="AL55" s="165" t="str">
        <f>IFERROR(INDEX('Climate zones'!$A$2:$A$4292,MATCH(AL$4&amp;" "&amp;$N55,'Climate zones'!$I$2:$I$4292,0)),"")</f>
        <v/>
      </c>
      <c r="AM55" s="165" t="str">
        <f>IFERROR(INDEX('Climate zones'!$A$2:$A$4292,MATCH(AM$4&amp;" "&amp;$N55,'Climate zones'!$I$2:$I$4292,0)),"")</f>
        <v/>
      </c>
      <c r="AN55" s="165" t="str">
        <f>IFERROR(INDEX('Climate zones'!$A$2:$A$4292,MATCH(AN$4&amp;" "&amp;$N55,'Climate zones'!$I$2:$I$4292,0)),"")</f>
        <v/>
      </c>
      <c r="AO55" s="165" t="str">
        <f>IFERROR(INDEX('Climate zones'!$A$2:$A$4292,MATCH(AO$4&amp;" "&amp;$N55,'Climate zones'!$I$2:$I$4292,0)),"")</f>
        <v>Rangiwahia</v>
      </c>
      <c r="AP55" s="165" t="str">
        <f>IFERROR(INDEX('Climate zones'!$A$2:$A$4292,MATCH(AP$4&amp;" "&amp;$N55,'Climate zones'!$I$2:$I$4292,0)),"")</f>
        <v/>
      </c>
      <c r="AQ55" s="165" t="str">
        <f>IFERROR(INDEX('Climate zones'!$A$2:$A$4292,MATCH(AQ$4&amp;" "&amp;$N55,'Climate zones'!$I$2:$I$4292,0)),"")</f>
        <v>Redwoodtown</v>
      </c>
      <c r="AR55" s="165" t="str">
        <f>IFERROR(INDEX('Climate zones'!$A$2:$A$4292,MATCH(AR$4&amp;" "&amp;$N55,'Climate zones'!$I$2:$I$4292,0)),"")</f>
        <v/>
      </c>
      <c r="AS55" s="165" t="str">
        <f>IFERROR(INDEX('Climate zones'!$A$2:$A$4292,MATCH(AS$4&amp;" "&amp;$N55,'Climate zones'!$I$2:$I$4292,0)),"")</f>
        <v/>
      </c>
      <c r="AT55" s="165" t="str">
        <f>IFERROR(INDEX('Climate zones'!$A$2:$A$4292,MATCH(AT$4&amp;" "&amp;$N55,'Climate zones'!$I$2:$I$4292,0)),"")</f>
        <v/>
      </c>
      <c r="AU55" s="165" t="str">
        <f>IFERROR(INDEX('Climate zones'!$A$2:$A$4292,MATCH(AU$4&amp;" "&amp;$N55,'Climate zones'!$I$2:$I$4292,0)),"")</f>
        <v/>
      </c>
      <c r="AV55" s="165" t="str">
        <f>IFERROR(INDEX('Climate zones'!$A$2:$A$4292,MATCH(AV$4&amp;" "&amp;$N55,'Climate zones'!$I$2:$I$4292,0)),"")</f>
        <v>Te Henui</v>
      </c>
      <c r="AW55" s="165" t="str">
        <f>IFERROR(INDEX('Climate zones'!$A$2:$A$4292,MATCH(AW$4&amp;" "&amp;$N55,'Climate zones'!$I$2:$I$4292,0)),"")</f>
        <v/>
      </c>
      <c r="AX55" s="165" t="str">
        <f>IFERROR(INDEX('Climate zones'!$A$2:$A$4292,MATCH(AX$4&amp;" "&amp;$N55,'Climate zones'!$I$2:$I$4292,0)),"")</f>
        <v/>
      </c>
      <c r="AY55" s="165" t="str">
        <f>IFERROR(INDEX('Climate zones'!$A$2:$A$4292,MATCH(AY$4&amp;" "&amp;$N55,'Climate zones'!$I$2:$I$4292,0)),"")</f>
        <v/>
      </c>
      <c r="AZ55" s="165" t="str">
        <f>IFERROR(INDEX('Climate zones'!$A$2:$A$4292,MATCH(AZ$4&amp;" "&amp;$N55,'Climate zones'!$I$2:$I$4292,0)),"")</f>
        <v/>
      </c>
      <c r="BA55" s="165" t="str">
        <f>IFERROR(INDEX('Climate zones'!$A$2:$A$4292,MATCH(BA$4&amp;" "&amp;$N55,'Climate zones'!$I$2:$I$4292,0)),"")</f>
        <v/>
      </c>
      <c r="BB55" s="165" t="str">
        <f>IFERROR(INDEX('Climate zones'!$A$2:$A$4292,MATCH(BB$4&amp;" "&amp;$N55,'Climate zones'!$I$2:$I$4292,0)),"")</f>
        <v/>
      </c>
      <c r="BC55" s="165" t="str">
        <f>IFERROR(INDEX('Climate zones'!$A$2:$A$4292,MATCH(BC$4&amp;" "&amp;$N55,'Climate zones'!$I$2:$I$4292,0)),"")</f>
        <v/>
      </c>
      <c r="BD55" s="165" t="str">
        <f>IFERROR(INDEX('Climate zones'!$A$2:$A$4292,MATCH(BD$4&amp;" "&amp;$N55,'Climate zones'!$I$2:$I$4292,0)),"")</f>
        <v>Taihape</v>
      </c>
      <c r="BE55" s="165" t="str">
        <f>IFERROR(INDEX('Climate zones'!$A$2:$A$4292,MATCH(BE$4&amp;" "&amp;$N55,'Climate zones'!$I$2:$I$4292,0)),"")</f>
        <v>Shelly Beach</v>
      </c>
      <c r="BF55" s="165" t="str">
        <f>IFERROR(INDEX('Climate zones'!$A$2:$A$4292,MATCH(BF$4&amp;" "&amp;$N55,'Climate zones'!$I$2:$I$4292,0)),"")</f>
        <v>Rotoehu</v>
      </c>
      <c r="BG55" s="165" t="str">
        <f>IFERROR(INDEX('Climate zones'!$A$2:$A$4292,MATCH(BG$4&amp;" "&amp;$N55,'Climate zones'!$I$2:$I$4292,0)),"")</f>
        <v>Rangataua</v>
      </c>
      <c r="BH55" s="165" t="str">
        <f>IFERROR(INDEX('Climate zones'!$A$2:$A$4292,MATCH(BH$4&amp;" "&amp;$N55,'Climate zones'!$I$2:$I$4292,0)),"")</f>
        <v>Russells Flat</v>
      </c>
      <c r="BI55" s="165" t="str">
        <f>IFERROR(INDEX('Climate zones'!$A$2:$A$4292,MATCH(BI$4&amp;" "&amp;$N55,'Climate zones'!$I$2:$I$4292,0)),"")</f>
        <v>Pihama</v>
      </c>
      <c r="BJ55" s="165" t="str">
        <f>IFERROR(INDEX('Climate zones'!$A$2:$A$4292,MATCH(BJ$4&amp;" "&amp;$N55,'Climate zones'!$I$2:$I$4292,0)),"")</f>
        <v/>
      </c>
      <c r="BK55" s="165" t="str">
        <f>IFERROR(INDEX('Climate zones'!$A$2:$A$4292,MATCH(BK$4&amp;" "&amp;$N55,'Climate zones'!$I$2:$I$4292,0)),"")</f>
        <v/>
      </c>
      <c r="BL55" s="165" t="str">
        <f>IFERROR(INDEX('Climate zones'!$A$2:$A$4292,MATCH(BL$4&amp;" "&amp;$N55,'Climate zones'!$I$2:$I$4292,0)),"")</f>
        <v>Happy Valley</v>
      </c>
      <c r="BM55" s="165" t="str">
        <f>IFERROR(INDEX('Climate zones'!$A$2:$A$4292,MATCH(BM$4&amp;" "&amp;$N55,'Climate zones'!$I$2:$I$4292,0)),"")</f>
        <v/>
      </c>
      <c r="BN55" s="165" t="str">
        <f>IFERROR(INDEX('Climate zones'!$A$2:$A$4292,MATCH(BN$4&amp;" "&amp;$N55,'Climate zones'!$I$2:$I$4292,0)),"")</f>
        <v>Matamau</v>
      </c>
      <c r="BO55" s="165" t="str">
        <f>IFERROR(INDEX('Climate zones'!$A$2:$A$4292,MATCH(BO$4&amp;" "&amp;$N55,'Climate zones'!$I$2:$I$4292,0)),"")</f>
        <v>Meroiti</v>
      </c>
      <c r="BP55" s="165" t="str">
        <f>IFERROR(INDEX('Climate zones'!$A$2:$A$4292,MATCH(BP$4&amp;" "&amp;$N55,'Climate zones'!$I$2:$I$4292,0)),"")</f>
        <v>Waipahihi</v>
      </c>
      <c r="BQ55" s="165" t="str">
        <f>IFERROR(INDEX('Climate zones'!$A$2:$A$4292,MATCH(BQ$4&amp;" "&amp;$N55,'Climate zones'!$I$2:$I$4292,0)),"")</f>
        <v/>
      </c>
      <c r="BR55" s="165" t="str">
        <f>IFERROR(INDEX('Climate zones'!$A$2:$A$4292,MATCH(BR$4&amp;" "&amp;$N55,'Climate zones'!$I$2:$I$4292,0)),"")</f>
        <v>Waiau</v>
      </c>
      <c r="BS55" s="165" t="str">
        <f>IFERROR(INDEX('Climate zones'!$A$2:$A$4292,MATCH(BS$4&amp;" "&amp;$N55,'Climate zones'!$I$2:$I$4292,0)),"")</f>
        <v>Peel Forest</v>
      </c>
      <c r="BT55" s="165" t="str">
        <f>IFERROR(INDEX('Climate zones'!$A$2:$A$4292,MATCH(BT$4&amp;" "&amp;$N55,'Climate zones'!$I$2:$I$4292,0)),"")</f>
        <v/>
      </c>
      <c r="BU55" s="165" t="str">
        <f>IFERROR(INDEX('Climate zones'!$A$2:$A$4292,MATCH(BU$4&amp;" "&amp;$N55,'Climate zones'!$I$2:$I$4292,0)),"")</f>
        <v>Rangipu</v>
      </c>
      <c r="BV55" s="165" t="str">
        <f>IFERROR(INDEX('Climate zones'!$A$2:$A$4292,MATCH(BV$4&amp;" "&amp;$N55,'Climate zones'!$I$2:$I$4292,0)),"")</f>
        <v/>
      </c>
      <c r="BW55" s="165" t="str">
        <f>IFERROR(INDEX('Climate zones'!$A$2:$A$4292,MATCH(BW$4&amp;" "&amp;$N55,'Climate zones'!$I$2:$I$4292,0)),"")</f>
        <v/>
      </c>
      <c r="BX55" s="165" t="str">
        <f>IFERROR(INDEX('Climate zones'!$A$2:$A$4292,MATCH(BX$4&amp;" "&amp;$N55,'Climate zones'!$I$2:$I$4292,0)),"")</f>
        <v>Wharepapa South</v>
      </c>
      <c r="BY55" s="165" t="str">
        <f>IFERROR(INDEX('Climate zones'!$A$2:$A$4292,MATCH(BY$4&amp;" "&amp;$N55,'Climate zones'!$I$2:$I$4292,0)),"")</f>
        <v/>
      </c>
      <c r="BZ55" s="165" t="str">
        <f>IFERROR(INDEX('Climate zones'!$A$2:$A$4292,MATCH(BZ$4&amp;" "&amp;$N55,'Climate zones'!$I$2:$I$4292,0)),"")</f>
        <v/>
      </c>
      <c r="CA55" s="165" t="str">
        <f>IFERROR(INDEX('Climate zones'!$A$2:$A$4292,MATCH(CA$4&amp;" "&amp;$N55,'Climate zones'!$I$2:$I$4292,0)),"")</f>
        <v>Moeraki</v>
      </c>
      <c r="CB55" s="165" t="str">
        <f>IFERROR(INDEX('Climate zones'!$A$2:$A$4292,MATCH(CB$4&amp;" "&amp;$N55,'Climate zones'!$I$2:$I$4292,0)),"")</f>
        <v>Te Waitere</v>
      </c>
      <c r="CC55" s="165" t="str">
        <f>IFERROR(INDEX('Climate zones'!$A$2:$A$4292,MATCH(CC$4&amp;" "&amp;$N55,'Climate zones'!$I$2:$I$4292,0)),"")</f>
        <v/>
      </c>
      <c r="CD55" s="165" t="str">
        <f>IFERROR(INDEX('Climate zones'!$A$2:$A$4292,MATCH(CD$4&amp;" "&amp;$N55,'Climate zones'!$I$2:$I$4292,0)),"")</f>
        <v>Strathmore Park</v>
      </c>
      <c r="CE55" s="165" t="str">
        <f>IFERROR(INDEX('Climate zones'!$A$2:$A$4292,MATCH(CE$4&amp;" "&amp;$N55,'Climate zones'!$I$2:$I$4292,0)),"")</f>
        <v/>
      </c>
      <c r="CF55" s="165" t="str">
        <f>IFERROR(INDEX('Climate zones'!$A$2:$A$4292,MATCH(CF$4&amp;" "&amp;$N55,'Climate zones'!$I$2:$I$4292,0)),"")</f>
        <v>Takutai</v>
      </c>
      <c r="CG55" s="165" t="str">
        <f>IFERROR(INDEX('Climate zones'!$A$2:$A$4292,MATCH(CG$4&amp;" "&amp;$N55,'Climate zones'!$I$2:$I$4292,0)),"")</f>
        <v>Te Whaiti</v>
      </c>
      <c r="CH55" s="165" t="str">
        <f>IFERROR(INDEX('Climate zones'!$A$2:$A$4292,MATCH(CH$4&amp;" "&amp;$N55,'Climate zones'!$I$2:$I$4292,0)),"")</f>
        <v>Otonga</v>
      </c>
    </row>
    <row r="56" spans="1:86">
      <c r="A56" s="156" t="s">
        <v>222</v>
      </c>
      <c r="B56" s="156" t="s">
        <v>92</v>
      </c>
      <c r="C56" s="156" t="s">
        <v>93</v>
      </c>
      <c r="D56" s="156" t="s">
        <v>94</v>
      </c>
      <c r="E56" s="157">
        <v>-43.86</v>
      </c>
      <c r="F56" s="157">
        <v>171.33</v>
      </c>
      <c r="G56" s="156" t="str">
        <f t="shared" si="0"/>
        <v>Ashburton District CC</v>
      </c>
      <c r="H56" s="156">
        <f t="shared" si="1"/>
        <v>55</v>
      </c>
      <c r="I56" s="156" t="str">
        <f t="shared" si="2"/>
        <v>Ashburton District 55</v>
      </c>
      <c r="K56" s="156" t="s">
        <v>152</v>
      </c>
      <c r="N56" s="162">
        <f t="shared" si="3"/>
        <v>52</v>
      </c>
      <c r="O56" s="163" t="str">
        <f>IFERROR(INDEX('Climate zones'!$A$2:$A$4292,MATCH(O$4&amp;" "&amp;$N56,'Climate zones'!$I$2:$I$4292,0)),"")</f>
        <v>Rakaia</v>
      </c>
      <c r="P56" s="163" t="str">
        <f>IFERROR(INDEX('Climate zones'!$A$2:$A$4292,MATCH(P$4&amp;" "&amp;$N56,'Climate zones'!$I$2:$I$4292,0)),"")</f>
        <v>Oranga</v>
      </c>
      <c r="Q56" s="163" t="str">
        <f>IFERROR(INDEX('Climate zones'!$A$2:$A$4292,MATCH(Q$4&amp;" "&amp;$N56,'Climate zones'!$I$2:$I$4292,0)),"")</f>
        <v>Springs Junction</v>
      </c>
      <c r="R56" s="163" t="str">
        <f>IFERROR(INDEX('Climate zones'!$A$2:$A$4292,MATCH(R$4&amp;" "&amp;$N56,'Climate zones'!$I$2:$I$4292,0)),"")</f>
        <v/>
      </c>
      <c r="S56" s="163" t="str">
        <f>IFERROR(INDEX('Climate zones'!$A$2:$A$4292,MATCH(S$4&amp;" "&amp;$N56,'Climate zones'!$I$2:$I$4292,0)),"")</f>
        <v/>
      </c>
      <c r="T56" s="163" t="str">
        <f>IFERROR(INDEX('Climate zones'!$A$2:$A$4292,MATCH(T$4&amp;" "&amp;$N56,'Climate zones'!$I$2:$I$4292,0)),"")</f>
        <v>Paerau</v>
      </c>
      <c r="U56" s="163" t="str">
        <f>IFERROR(INDEX('Climate zones'!$A$2:$A$4292,MATCH(U$4&amp;" "&amp;$N56,'Climate zones'!$I$2:$I$4292,0)),"")</f>
        <v>Kaituna Valley</v>
      </c>
      <c r="V56" s="163" t="str">
        <f>IFERROR(INDEX('Climate zones'!$A$2:$A$4292,MATCH(V$4&amp;" "&amp;$N56,'Climate zones'!$I$2:$I$4292,0)),"")</f>
        <v>Kuriwao</v>
      </c>
      <c r="W56" s="163" t="str">
        <f>IFERROR(INDEX('Climate zones'!$A$2:$A$4292,MATCH(W$4&amp;" "&amp;$N56,'Climate zones'!$I$2:$I$4292,0)),"")</f>
        <v>Kuri Bush</v>
      </c>
      <c r="X56" s="163" t="str">
        <f>IFERROR(INDEX('Climate zones'!$A$2:$A$4292,MATCH(X$4&amp;" "&amp;$N56,'Climate zones'!$I$2:$I$4292,0)),"")</f>
        <v>Koutu</v>
      </c>
      <c r="Y56" s="163" t="str">
        <f>IFERROR(INDEX('Climate zones'!$A$2:$A$4292,MATCH(Y$4&amp;" "&amp;$N56,'Climate zones'!$I$2:$I$4292,0)),"")</f>
        <v>Puni</v>
      </c>
      <c r="Z56" s="163" t="str">
        <f>IFERROR(INDEX('Climate zones'!$A$2:$A$4292,MATCH(Z$4&amp;" "&amp;$N56,'Climate zones'!$I$2:$I$4292,0)),"")</f>
        <v>Rakauroa</v>
      </c>
      <c r="AA56" s="163" t="str">
        <f>IFERROR(INDEX('Climate zones'!$A$2:$A$4292,MATCH(AA$4&amp;" "&amp;$N56,'Climate zones'!$I$2:$I$4292,0)),"")</f>
        <v/>
      </c>
      <c r="AB56" s="163" t="str">
        <f>IFERROR(INDEX('Climate zones'!$A$2:$A$4292,MATCH(AB$4&amp;" "&amp;$N56,'Climate zones'!$I$2:$I$4292,0)),"")</f>
        <v>Stillwater</v>
      </c>
      <c r="AC56" s="163" t="str">
        <f>IFERROR(INDEX('Climate zones'!$A$2:$A$4292,MATCH(AC$4&amp;" "&amp;$N56,'Climate zones'!$I$2:$I$4292,0)),"")</f>
        <v/>
      </c>
      <c r="AD56" s="163" t="str">
        <f>IFERROR(INDEX('Climate zones'!$A$2:$A$4292,MATCH(AD$4&amp;" "&amp;$N56,'Climate zones'!$I$2:$I$4292,0)),"")</f>
        <v>Tutira</v>
      </c>
      <c r="AE56" s="163" t="str">
        <f>IFERROR(INDEX('Climate zones'!$A$2:$A$4292,MATCH(AE$4&amp;" "&amp;$N56,'Climate zones'!$I$2:$I$4292,0)),"")</f>
        <v/>
      </c>
      <c r="AF56" s="163" t="str">
        <f>IFERROR(INDEX('Climate zones'!$A$2:$A$4292,MATCH(AF$4&amp;" "&amp;$N56,'Climate zones'!$I$2:$I$4292,0)),"")</f>
        <v/>
      </c>
      <c r="AG56" s="163" t="str">
        <f>IFERROR(INDEX('Climate zones'!$A$2:$A$4292,MATCH(AG$4&amp;" "&amp;$N56,'Climate zones'!$I$2:$I$4292,0)),"")</f>
        <v>Waikari</v>
      </c>
      <c r="AH56" s="163" t="str">
        <f>IFERROR(INDEX('Climate zones'!$A$2:$A$4292,MATCH(AH$4&amp;" "&amp;$N56,'Climate zones'!$I$2:$I$4292,0)),"")</f>
        <v/>
      </c>
      <c r="AI56" s="163" t="str">
        <f>IFERROR(INDEX('Climate zones'!$A$2:$A$4292,MATCH(AI$4&amp;" "&amp;$N56,'Climate zones'!$I$2:$I$4292,0)),"")</f>
        <v/>
      </c>
      <c r="AJ56" s="163" t="str">
        <f>IFERROR(INDEX('Climate zones'!$A$2:$A$4292,MATCH(AJ$4&amp;" "&amp;$N56,'Climate zones'!$I$2:$I$4292,0)),"")</f>
        <v>Paparoa</v>
      </c>
      <c r="AK56" s="163" t="str">
        <f>IFERROR(INDEX('Climate zones'!$A$2:$A$4292,MATCH(AK$4&amp;" "&amp;$N56,'Climate zones'!$I$2:$I$4292,0)),"")</f>
        <v/>
      </c>
      <c r="AL56" s="163" t="str">
        <f>IFERROR(INDEX('Climate zones'!$A$2:$A$4292,MATCH(AL$4&amp;" "&amp;$N56,'Climate zones'!$I$2:$I$4292,0)),"")</f>
        <v/>
      </c>
      <c r="AM56" s="163" t="str">
        <f>IFERROR(INDEX('Climate zones'!$A$2:$A$4292,MATCH(AM$4&amp;" "&amp;$N56,'Climate zones'!$I$2:$I$4292,0)),"")</f>
        <v/>
      </c>
      <c r="AN56" s="163" t="str">
        <f>IFERROR(INDEX('Climate zones'!$A$2:$A$4292,MATCH(AN$4&amp;" "&amp;$N56,'Climate zones'!$I$2:$I$4292,0)),"")</f>
        <v/>
      </c>
      <c r="AO56" s="163" t="str">
        <f>IFERROR(INDEX('Climate zones'!$A$2:$A$4292,MATCH(AO$4&amp;" "&amp;$N56,'Climate zones'!$I$2:$I$4292,0)),"")</f>
        <v>Raumai</v>
      </c>
      <c r="AP56" s="163" t="str">
        <f>IFERROR(INDEX('Climate zones'!$A$2:$A$4292,MATCH(AP$4&amp;" "&amp;$N56,'Climate zones'!$I$2:$I$4292,0)),"")</f>
        <v/>
      </c>
      <c r="AQ56" s="163" t="str">
        <f>IFERROR(INDEX('Climate zones'!$A$2:$A$4292,MATCH(AQ$4&amp;" "&amp;$N56,'Climate zones'!$I$2:$I$4292,0)),"")</f>
        <v>Renwick</v>
      </c>
      <c r="AR56" s="163" t="str">
        <f>IFERROR(INDEX('Climate zones'!$A$2:$A$4292,MATCH(AR$4&amp;" "&amp;$N56,'Climate zones'!$I$2:$I$4292,0)),"")</f>
        <v/>
      </c>
      <c r="AS56" s="163" t="str">
        <f>IFERROR(INDEX('Climate zones'!$A$2:$A$4292,MATCH(AS$4&amp;" "&amp;$N56,'Climate zones'!$I$2:$I$4292,0)),"")</f>
        <v/>
      </c>
      <c r="AT56" s="163" t="str">
        <f>IFERROR(INDEX('Climate zones'!$A$2:$A$4292,MATCH(AT$4&amp;" "&amp;$N56,'Climate zones'!$I$2:$I$4292,0)),"")</f>
        <v/>
      </c>
      <c r="AU56" s="163" t="str">
        <f>IFERROR(INDEX('Climate zones'!$A$2:$A$4292,MATCH(AU$4&amp;" "&amp;$N56,'Climate zones'!$I$2:$I$4292,0)),"")</f>
        <v/>
      </c>
      <c r="AV56" s="163" t="str">
        <f>IFERROR(INDEX('Climate zones'!$A$2:$A$4292,MATCH(AV$4&amp;" "&amp;$N56,'Climate zones'!$I$2:$I$4292,0)),"")</f>
        <v>Tikorangi</v>
      </c>
      <c r="AW56" s="163" t="str">
        <f>IFERROR(INDEX('Climate zones'!$A$2:$A$4292,MATCH(AW$4&amp;" "&amp;$N56,'Climate zones'!$I$2:$I$4292,0)),"")</f>
        <v/>
      </c>
      <c r="AX56" s="163" t="str">
        <f>IFERROR(INDEX('Climate zones'!$A$2:$A$4292,MATCH(AX$4&amp;" "&amp;$N56,'Climate zones'!$I$2:$I$4292,0)),"")</f>
        <v/>
      </c>
      <c r="AY56" s="163" t="str">
        <f>IFERROR(INDEX('Climate zones'!$A$2:$A$4292,MATCH(AY$4&amp;" "&amp;$N56,'Climate zones'!$I$2:$I$4292,0)),"")</f>
        <v/>
      </c>
      <c r="AZ56" s="163" t="str">
        <f>IFERROR(INDEX('Climate zones'!$A$2:$A$4292,MATCH(AZ$4&amp;" "&amp;$N56,'Climate zones'!$I$2:$I$4292,0)),"")</f>
        <v/>
      </c>
      <c r="BA56" s="163" t="str">
        <f>IFERROR(INDEX('Climate zones'!$A$2:$A$4292,MATCH(BA$4&amp;" "&amp;$N56,'Climate zones'!$I$2:$I$4292,0)),"")</f>
        <v/>
      </c>
      <c r="BB56" s="163" t="str">
        <f>IFERROR(INDEX('Climate zones'!$A$2:$A$4292,MATCH(BB$4&amp;" "&amp;$N56,'Climate zones'!$I$2:$I$4292,0)),"")</f>
        <v/>
      </c>
      <c r="BC56" s="163" t="str">
        <f>IFERROR(INDEX('Climate zones'!$A$2:$A$4292,MATCH(BC$4&amp;" "&amp;$N56,'Climate zones'!$I$2:$I$4292,0)),"")</f>
        <v/>
      </c>
      <c r="BD56" s="163" t="str">
        <f>IFERROR(INDEX('Climate zones'!$A$2:$A$4292,MATCH(BD$4&amp;" "&amp;$N56,'Climate zones'!$I$2:$I$4292,0)),"")</f>
        <v>Taoroa Junction</v>
      </c>
      <c r="BE56" s="163" t="str">
        <f>IFERROR(INDEX('Climate zones'!$A$2:$A$4292,MATCH(BE$4&amp;" "&amp;$N56,'Climate zones'!$I$2:$I$4292,0)),"")</f>
        <v>Silverdale</v>
      </c>
      <c r="BF56" s="163" t="str">
        <f>IFERROR(INDEX('Climate zones'!$A$2:$A$4292,MATCH(BF$4&amp;" "&amp;$N56,'Climate zones'!$I$2:$I$4292,0)),"")</f>
        <v>Rotoiti</v>
      </c>
      <c r="BG56" s="163" t="str">
        <f>IFERROR(INDEX('Climate zones'!$A$2:$A$4292,MATCH(BG$4&amp;" "&amp;$N56,'Climate zones'!$I$2:$I$4292,0)),"")</f>
        <v>Raurimu</v>
      </c>
      <c r="BH56" s="163" t="str">
        <f>IFERROR(INDEX('Climate zones'!$A$2:$A$4292,MATCH(BH$4&amp;" "&amp;$N56,'Climate zones'!$I$2:$I$4292,0)),"")</f>
        <v>Sandy Knolls</v>
      </c>
      <c r="BI56" s="163" t="str">
        <f>IFERROR(INDEX('Climate zones'!$A$2:$A$4292,MATCH(BI$4&amp;" "&amp;$N56,'Climate zones'!$I$2:$I$4292,0)),"")</f>
        <v>Puao</v>
      </c>
      <c r="BJ56" s="163" t="str">
        <f>IFERROR(INDEX('Climate zones'!$A$2:$A$4292,MATCH(BJ$4&amp;" "&amp;$N56,'Climate zones'!$I$2:$I$4292,0)),"")</f>
        <v/>
      </c>
      <c r="BK56" s="163" t="str">
        <f>IFERROR(INDEX('Climate zones'!$A$2:$A$4292,MATCH(BK$4&amp;" "&amp;$N56,'Climate zones'!$I$2:$I$4292,0)),"")</f>
        <v/>
      </c>
      <c r="BL56" s="163" t="str">
        <f>IFERROR(INDEX('Climate zones'!$A$2:$A$4292,MATCH(BL$4&amp;" "&amp;$N56,'Climate zones'!$I$2:$I$4292,0)),"")</f>
        <v>Hazletts</v>
      </c>
      <c r="BM56" s="163" t="str">
        <f>IFERROR(INDEX('Climate zones'!$A$2:$A$4292,MATCH(BM$4&amp;" "&amp;$N56,'Climate zones'!$I$2:$I$4292,0)),"")</f>
        <v/>
      </c>
      <c r="BN56" s="163" t="str">
        <f>IFERROR(INDEX('Climate zones'!$A$2:$A$4292,MATCH(BN$4&amp;" "&amp;$N56,'Climate zones'!$I$2:$I$4292,0)),"")</f>
        <v>Motea</v>
      </c>
      <c r="BO56" s="163" t="str">
        <f>IFERROR(INDEX('Climate zones'!$A$2:$A$4292,MATCH(BO$4&amp;" "&amp;$N56,'Climate zones'!$I$2:$I$4292,0)),"")</f>
        <v>Milnthorpe</v>
      </c>
      <c r="BP56" s="163" t="str">
        <f>IFERROR(INDEX('Climate zones'!$A$2:$A$4292,MATCH(BP$4&amp;" "&amp;$N56,'Climate zones'!$I$2:$I$4292,0)),"")</f>
        <v>Wairakei</v>
      </c>
      <c r="BQ56" s="163" t="str">
        <f>IFERROR(INDEX('Climate zones'!$A$2:$A$4292,MATCH(BQ$4&amp;" "&amp;$N56,'Climate zones'!$I$2:$I$4292,0)),"")</f>
        <v/>
      </c>
      <c r="BR56" s="163" t="str">
        <f>IFERROR(INDEX('Climate zones'!$A$2:$A$4292,MATCH(BR$4&amp;" "&amp;$N56,'Climate zones'!$I$2:$I$4292,0)),"")</f>
        <v>Waikawau</v>
      </c>
      <c r="BS56" s="163" t="str">
        <f>IFERROR(INDEX('Climate zones'!$A$2:$A$4292,MATCH(BS$4&amp;" "&amp;$N56,'Climate zones'!$I$2:$I$4292,0)),"")</f>
        <v>Pleasant Point</v>
      </c>
      <c r="BT56" s="163" t="str">
        <f>IFERROR(INDEX('Climate zones'!$A$2:$A$4292,MATCH(BT$4&amp;" "&amp;$N56,'Climate zones'!$I$2:$I$4292,0)),"")</f>
        <v/>
      </c>
      <c r="BU56" s="163" t="str">
        <f>IFERROR(INDEX('Climate zones'!$A$2:$A$4292,MATCH(BU$4&amp;" "&amp;$N56,'Climate zones'!$I$2:$I$4292,0)),"")</f>
        <v>Rangiriri</v>
      </c>
      <c r="BV56" s="163" t="str">
        <f>IFERROR(INDEX('Climate zones'!$A$2:$A$4292,MATCH(BV$4&amp;" "&amp;$N56,'Climate zones'!$I$2:$I$4292,0)),"")</f>
        <v/>
      </c>
      <c r="BW56" s="163" t="str">
        <f>IFERROR(INDEX('Climate zones'!$A$2:$A$4292,MATCH(BW$4&amp;" "&amp;$N56,'Climate zones'!$I$2:$I$4292,0)),"")</f>
        <v/>
      </c>
      <c r="BX56" s="163" t="str">
        <f>IFERROR(INDEX('Climate zones'!$A$2:$A$4292,MATCH(BX$4&amp;" "&amp;$N56,'Climate zones'!$I$2:$I$4292,0)),"")</f>
        <v>Whitehall</v>
      </c>
      <c r="BY56" s="163" t="str">
        <f>IFERROR(INDEX('Climate zones'!$A$2:$A$4292,MATCH(BY$4&amp;" "&amp;$N56,'Climate zones'!$I$2:$I$4292,0)),"")</f>
        <v/>
      </c>
      <c r="BZ56" s="163" t="str">
        <f>IFERROR(INDEX('Climate zones'!$A$2:$A$4292,MATCH(BZ$4&amp;" "&amp;$N56,'Climate zones'!$I$2:$I$4292,0)),"")</f>
        <v/>
      </c>
      <c r="CA56" s="163" t="str">
        <f>IFERROR(INDEX('Climate zones'!$A$2:$A$4292,MATCH(CA$4&amp;" "&amp;$N56,'Climate zones'!$I$2:$I$4292,0)),"")</f>
        <v>Moonlight</v>
      </c>
      <c r="CB56" s="163" t="str">
        <f>IFERROR(INDEX('Climate zones'!$A$2:$A$4292,MATCH(CB$4&amp;" "&amp;$N56,'Climate zones'!$I$2:$I$4292,0)),"")</f>
        <v>Tiroa</v>
      </c>
      <c r="CC56" s="163" t="str">
        <f>IFERROR(INDEX('Climate zones'!$A$2:$A$4292,MATCH(CC$4&amp;" "&amp;$N56,'Climate zones'!$I$2:$I$4292,0)),"")</f>
        <v/>
      </c>
      <c r="CD56" s="163" t="str">
        <f>IFERROR(INDEX('Climate zones'!$A$2:$A$4292,MATCH(CD$4&amp;" "&amp;$N56,'Climate zones'!$I$2:$I$4292,0)),"")</f>
        <v>TAWA</v>
      </c>
      <c r="CE56" s="163" t="str">
        <f>IFERROR(INDEX('Climate zones'!$A$2:$A$4292,MATCH(CE$4&amp;" "&amp;$N56,'Climate zones'!$I$2:$I$4292,0)),"")</f>
        <v/>
      </c>
      <c r="CF56" s="163" t="str">
        <f>IFERROR(INDEX('Climate zones'!$A$2:$A$4292,MATCH(CF$4&amp;" "&amp;$N56,'Climate zones'!$I$2:$I$4292,0)),"")</f>
        <v>Tatare</v>
      </c>
      <c r="CG56" s="163" t="str">
        <f>IFERROR(INDEX('Climate zones'!$A$2:$A$4292,MATCH(CG$4&amp;" "&amp;$N56,'Climate zones'!$I$2:$I$4292,0)),"")</f>
        <v>Thornton</v>
      </c>
      <c r="CH56" s="163" t="str">
        <f>IFERROR(INDEX('Climate zones'!$A$2:$A$4292,MATCH(CH$4&amp;" "&amp;$N56,'Climate zones'!$I$2:$I$4292,0)),"")</f>
        <v>Otuhi</v>
      </c>
    </row>
    <row r="57" spans="1:86">
      <c r="A57" s="156" t="s">
        <v>223</v>
      </c>
      <c r="B57" s="156" t="s">
        <v>92</v>
      </c>
      <c r="C57" s="156" t="s">
        <v>93</v>
      </c>
      <c r="D57" s="156" t="s">
        <v>94</v>
      </c>
      <c r="E57" s="157">
        <v>-43.92</v>
      </c>
      <c r="F57" s="157">
        <v>171.9</v>
      </c>
      <c r="G57" s="156" t="str">
        <f t="shared" si="0"/>
        <v>Ashburton District CC</v>
      </c>
      <c r="H57" s="156">
        <f t="shared" si="1"/>
        <v>56</v>
      </c>
      <c r="I57" s="156" t="str">
        <f t="shared" si="2"/>
        <v>Ashburton District 56</v>
      </c>
      <c r="K57" s="156" t="s">
        <v>153</v>
      </c>
      <c r="N57" s="164">
        <f t="shared" si="3"/>
        <v>53</v>
      </c>
      <c r="O57" s="165" t="str">
        <f>IFERROR(INDEX('Climate zones'!$A$2:$A$4292,MATCH(O$4&amp;" "&amp;$N57,'Climate zones'!$I$2:$I$4292,0)),"")</f>
        <v>Riverside</v>
      </c>
      <c r="P57" s="165" t="str">
        <f>IFERROR(INDEX('Climate zones'!$A$2:$A$4292,MATCH(P$4&amp;" "&amp;$N57,'Climate zones'!$I$2:$I$4292,0)),"")</f>
        <v>Orapiu</v>
      </c>
      <c r="Q57" s="165" t="str">
        <f>IFERROR(INDEX('Climate zones'!$A$2:$A$4292,MATCH(Q$4&amp;" "&amp;$N57,'Climate zones'!$I$2:$I$4292,0)),"")</f>
        <v>Stockton</v>
      </c>
      <c r="R57" s="165" t="str">
        <f>IFERROR(INDEX('Climate zones'!$A$2:$A$4292,MATCH(R$4&amp;" "&amp;$N57,'Climate zones'!$I$2:$I$4292,0)),"")</f>
        <v/>
      </c>
      <c r="S57" s="165" t="str">
        <f>IFERROR(INDEX('Climate zones'!$A$2:$A$4292,MATCH(S$4&amp;" "&amp;$N57,'Climate zones'!$I$2:$I$4292,0)),"")</f>
        <v/>
      </c>
      <c r="T57" s="165" t="str">
        <f>IFERROR(INDEX('Climate zones'!$A$2:$A$4292,MATCH(T$4&amp;" "&amp;$N57,'Climate zones'!$I$2:$I$4292,0)),"")</f>
        <v>Patearoa</v>
      </c>
      <c r="U57" s="165" t="str">
        <f>IFERROR(INDEX('Climate zones'!$A$2:$A$4292,MATCH(U$4&amp;" "&amp;$N57,'Climate zones'!$I$2:$I$4292,0)),"")</f>
        <v>Kukupa</v>
      </c>
      <c r="V57" s="165" t="str">
        <f>IFERROR(INDEX('Climate zones'!$A$2:$A$4292,MATCH(V$4&amp;" "&amp;$N57,'Climate zones'!$I$2:$I$4292,0)),"")</f>
        <v>Lawrence</v>
      </c>
      <c r="W57" s="165" t="str">
        <f>IFERROR(INDEX('Climate zones'!$A$2:$A$4292,MATCH(W$4&amp;" "&amp;$N57,'Climate zones'!$I$2:$I$4292,0)),"")</f>
        <v>Lee Stream</v>
      </c>
      <c r="X57" s="165" t="str">
        <f>IFERROR(INDEX('Climate zones'!$A$2:$A$4292,MATCH(X$4&amp;" "&amp;$N57,'Climate zones'!$I$2:$I$4292,0)),"")</f>
        <v>Lake Ohia</v>
      </c>
      <c r="Y57" s="165" t="str">
        <f>IFERROR(INDEX('Climate zones'!$A$2:$A$4292,MATCH(Y$4&amp;" "&amp;$N57,'Climate zones'!$I$2:$I$4292,0)),"")</f>
        <v>Ramarama</v>
      </c>
      <c r="Z57" s="165" t="str">
        <f>IFERROR(INDEX('Climate zones'!$A$2:$A$4292,MATCH(Z$4&amp;" "&amp;$N57,'Climate zones'!$I$2:$I$4292,0)),"")</f>
        <v>Rangitukia</v>
      </c>
      <c r="AA57" s="165" t="str">
        <f>IFERROR(INDEX('Climate zones'!$A$2:$A$4292,MATCH(AA$4&amp;" "&amp;$N57,'Climate zones'!$I$2:$I$4292,0)),"")</f>
        <v/>
      </c>
      <c r="AB57" s="165" t="str">
        <f>IFERROR(INDEX('Climate zones'!$A$2:$A$4292,MATCH(AB$4&amp;" "&amp;$N57,'Climate zones'!$I$2:$I$4292,0)),"")</f>
        <v>Taramakau</v>
      </c>
      <c r="AC57" s="165" t="str">
        <f>IFERROR(INDEX('Climate zones'!$A$2:$A$4292,MATCH(AC$4&amp;" "&amp;$N57,'Climate zones'!$I$2:$I$4292,0)),"")</f>
        <v/>
      </c>
      <c r="AD57" s="165" t="str">
        <f>IFERROR(INDEX('Climate zones'!$A$2:$A$4292,MATCH(AD$4&amp;" "&amp;$N57,'Climate zones'!$I$2:$I$4292,0)),"")</f>
        <v>Twyford</v>
      </c>
      <c r="AE57" s="165" t="str">
        <f>IFERROR(INDEX('Climate zones'!$A$2:$A$4292,MATCH(AE$4&amp;" "&amp;$N57,'Climate zones'!$I$2:$I$4292,0)),"")</f>
        <v/>
      </c>
      <c r="AF57" s="165" t="str">
        <f>IFERROR(INDEX('Climate zones'!$A$2:$A$4292,MATCH(AF$4&amp;" "&amp;$N57,'Climate zones'!$I$2:$I$4292,0)),"")</f>
        <v/>
      </c>
      <c r="AG57" s="165" t="str">
        <f>IFERROR(INDEX('Climate zones'!$A$2:$A$4292,MATCH(AG$4&amp;" "&amp;$N57,'Climate zones'!$I$2:$I$4292,0)),"")</f>
        <v>Waipara</v>
      </c>
      <c r="AH57" s="165" t="str">
        <f>IFERROR(INDEX('Climate zones'!$A$2:$A$4292,MATCH(AH$4&amp;" "&amp;$N57,'Climate zones'!$I$2:$I$4292,0)),"")</f>
        <v/>
      </c>
      <c r="AI57" s="165" t="str">
        <f>IFERROR(INDEX('Climate zones'!$A$2:$A$4292,MATCH(AI$4&amp;" "&amp;$N57,'Climate zones'!$I$2:$I$4292,0)),"")</f>
        <v/>
      </c>
      <c r="AJ57" s="165" t="str">
        <f>IFERROR(INDEX('Climate zones'!$A$2:$A$4292,MATCH(AJ$4&amp;" "&amp;$N57,'Climate zones'!$I$2:$I$4292,0)),"")</f>
        <v>Parahi</v>
      </c>
      <c r="AK57" s="165" t="str">
        <f>IFERROR(INDEX('Climate zones'!$A$2:$A$4292,MATCH(AK$4&amp;" "&amp;$N57,'Climate zones'!$I$2:$I$4292,0)),"")</f>
        <v/>
      </c>
      <c r="AL57" s="165" t="str">
        <f>IFERROR(INDEX('Climate zones'!$A$2:$A$4292,MATCH(AL$4&amp;" "&amp;$N57,'Climate zones'!$I$2:$I$4292,0)),"")</f>
        <v/>
      </c>
      <c r="AM57" s="165" t="str">
        <f>IFERROR(INDEX('Climate zones'!$A$2:$A$4292,MATCH(AM$4&amp;" "&amp;$N57,'Climate zones'!$I$2:$I$4292,0)),"")</f>
        <v/>
      </c>
      <c r="AN57" s="165" t="str">
        <f>IFERROR(INDEX('Climate zones'!$A$2:$A$4292,MATCH(AN$4&amp;" "&amp;$N57,'Climate zones'!$I$2:$I$4292,0)),"")</f>
        <v/>
      </c>
      <c r="AO57" s="165" t="str">
        <f>IFERROR(INDEX('Climate zones'!$A$2:$A$4292,MATCH(AO$4&amp;" "&amp;$N57,'Climate zones'!$I$2:$I$4292,0)),"")</f>
        <v>Rewa</v>
      </c>
      <c r="AP57" s="165" t="str">
        <f>IFERROR(INDEX('Climate zones'!$A$2:$A$4292,MATCH(AP$4&amp;" "&amp;$N57,'Climate zones'!$I$2:$I$4292,0)),"")</f>
        <v/>
      </c>
      <c r="AQ57" s="165" t="str">
        <f>IFERROR(INDEX('Climate zones'!$A$2:$A$4292,MATCH(AQ$4&amp;" "&amp;$N57,'Climate zones'!$I$2:$I$4292,0)),"")</f>
        <v>Riverlands</v>
      </c>
      <c r="AR57" s="165" t="str">
        <f>IFERROR(INDEX('Climate zones'!$A$2:$A$4292,MATCH(AR$4&amp;" "&amp;$N57,'Climate zones'!$I$2:$I$4292,0)),"")</f>
        <v/>
      </c>
      <c r="AS57" s="165" t="str">
        <f>IFERROR(INDEX('Climate zones'!$A$2:$A$4292,MATCH(AS$4&amp;" "&amp;$N57,'Climate zones'!$I$2:$I$4292,0)),"")</f>
        <v/>
      </c>
      <c r="AT57" s="165" t="str">
        <f>IFERROR(INDEX('Climate zones'!$A$2:$A$4292,MATCH(AT$4&amp;" "&amp;$N57,'Climate zones'!$I$2:$I$4292,0)),"")</f>
        <v/>
      </c>
      <c r="AU57" s="165" t="str">
        <f>IFERROR(INDEX('Climate zones'!$A$2:$A$4292,MATCH(AU$4&amp;" "&amp;$N57,'Climate zones'!$I$2:$I$4292,0)),"")</f>
        <v/>
      </c>
      <c r="AV57" s="165" t="str">
        <f>IFERROR(INDEX('Climate zones'!$A$2:$A$4292,MATCH(AV$4&amp;" "&amp;$N57,'Climate zones'!$I$2:$I$4292,0)),"")</f>
        <v>Tongaporutu</v>
      </c>
      <c r="AW57" s="165" t="str">
        <f>IFERROR(INDEX('Climate zones'!$A$2:$A$4292,MATCH(AW$4&amp;" "&amp;$N57,'Climate zones'!$I$2:$I$4292,0)),"")</f>
        <v/>
      </c>
      <c r="AX57" s="165" t="str">
        <f>IFERROR(INDEX('Climate zones'!$A$2:$A$4292,MATCH(AX$4&amp;" "&amp;$N57,'Climate zones'!$I$2:$I$4292,0)),"")</f>
        <v/>
      </c>
      <c r="AY57" s="165" t="str">
        <f>IFERROR(INDEX('Climate zones'!$A$2:$A$4292,MATCH(AY$4&amp;" "&amp;$N57,'Climate zones'!$I$2:$I$4292,0)),"")</f>
        <v/>
      </c>
      <c r="AZ57" s="165" t="str">
        <f>IFERROR(INDEX('Climate zones'!$A$2:$A$4292,MATCH(AZ$4&amp;" "&amp;$N57,'Climate zones'!$I$2:$I$4292,0)),"")</f>
        <v/>
      </c>
      <c r="BA57" s="165" t="str">
        <f>IFERROR(INDEX('Climate zones'!$A$2:$A$4292,MATCH(BA$4&amp;" "&amp;$N57,'Climate zones'!$I$2:$I$4292,0)),"")</f>
        <v/>
      </c>
      <c r="BB57" s="165" t="str">
        <f>IFERROR(INDEX('Climate zones'!$A$2:$A$4292,MATCH(BB$4&amp;" "&amp;$N57,'Climate zones'!$I$2:$I$4292,0)),"")</f>
        <v/>
      </c>
      <c r="BC57" s="165" t="str">
        <f>IFERROR(INDEX('Climate zones'!$A$2:$A$4292,MATCH(BC$4&amp;" "&amp;$N57,'Climate zones'!$I$2:$I$4292,0)),"")</f>
        <v/>
      </c>
      <c r="BD57" s="165" t="str">
        <f>IFERROR(INDEX('Climate zones'!$A$2:$A$4292,MATCH(BD$4&amp;" "&amp;$N57,'Climate zones'!$I$2:$I$4292,0)),"")</f>
        <v>Te Horoa</v>
      </c>
      <c r="BE57" s="165" t="str">
        <f>IFERROR(INDEX('Climate zones'!$A$2:$A$4292,MATCH(BE$4&amp;" "&amp;$N57,'Climate zones'!$I$2:$I$4292,0)),"")</f>
        <v>Snells Beach</v>
      </c>
      <c r="BF57" s="165" t="str">
        <f>IFERROR(INDEX('Climate zones'!$A$2:$A$4292,MATCH(BF$4&amp;" "&amp;$N57,'Climate zones'!$I$2:$I$4292,0)),"")</f>
        <v>Rotokawa</v>
      </c>
      <c r="BG57" s="165" t="str">
        <f>IFERROR(INDEX('Climate zones'!$A$2:$A$4292,MATCH(BG$4&amp;" "&amp;$N57,'Climate zones'!$I$2:$I$4292,0)),"")</f>
        <v>Retaruke</v>
      </c>
      <c r="BH57" s="165" t="str">
        <f>IFERROR(INDEX('Climate zones'!$A$2:$A$4292,MATCH(BH$4&amp;" "&amp;$N57,'Climate zones'!$I$2:$I$4292,0)),"")</f>
        <v>Sedgemere</v>
      </c>
      <c r="BI57" s="165" t="str">
        <f>IFERROR(INDEX('Climate zones'!$A$2:$A$4292,MATCH(BI$4&amp;" "&amp;$N57,'Climate zones'!$I$2:$I$4292,0)),"")</f>
        <v>Pungarehu</v>
      </c>
      <c r="BJ57" s="165" t="str">
        <f>IFERROR(INDEX('Climate zones'!$A$2:$A$4292,MATCH(BJ$4&amp;" "&amp;$N57,'Climate zones'!$I$2:$I$4292,0)),"")</f>
        <v/>
      </c>
      <c r="BK57" s="165" t="str">
        <f>IFERROR(INDEX('Climate zones'!$A$2:$A$4292,MATCH(BK$4&amp;" "&amp;$N57,'Climate zones'!$I$2:$I$4292,0)),"")</f>
        <v/>
      </c>
      <c r="BL57" s="165" t="str">
        <f>IFERROR(INDEX('Climate zones'!$A$2:$A$4292,MATCH(BL$4&amp;" "&amp;$N57,'Climate zones'!$I$2:$I$4292,0)),"")</f>
        <v>Heddon Bush</v>
      </c>
      <c r="BM57" s="165" t="str">
        <f>IFERROR(INDEX('Climate zones'!$A$2:$A$4292,MATCH(BM$4&amp;" "&amp;$N57,'Climate zones'!$I$2:$I$4292,0)),"")</f>
        <v/>
      </c>
      <c r="BN57" s="165" t="str">
        <f>IFERROR(INDEX('Climate zones'!$A$2:$A$4292,MATCH(BN$4&amp;" "&amp;$N57,'Climate zones'!$I$2:$I$4292,0)),"")</f>
        <v>Newman</v>
      </c>
      <c r="BO57" s="165" t="str">
        <f>IFERROR(INDEX('Climate zones'!$A$2:$A$4292,MATCH(BO$4&amp;" "&amp;$N57,'Climate zones'!$I$2:$I$4292,0)),"")</f>
        <v>Minehaha</v>
      </c>
      <c r="BP57" s="165" t="str">
        <f>IFERROR(INDEX('Climate zones'!$A$2:$A$4292,MATCH(BP$4&amp;" "&amp;$N57,'Climate zones'!$I$2:$I$4292,0)),"")</f>
        <v>Wairakei Village</v>
      </c>
      <c r="BQ57" s="165" t="str">
        <f>IFERROR(INDEX('Climate zones'!$A$2:$A$4292,MATCH(BQ$4&amp;" "&amp;$N57,'Climate zones'!$I$2:$I$4292,0)),"")</f>
        <v/>
      </c>
      <c r="BR57" s="165" t="str">
        <f>IFERROR(INDEX('Climate zones'!$A$2:$A$4292,MATCH(BR$4&amp;" "&amp;$N57,'Climate zones'!$I$2:$I$4292,0)),"")</f>
        <v>Waikawau</v>
      </c>
      <c r="BS57" s="165" t="str">
        <f>IFERROR(INDEX('Climate zones'!$A$2:$A$4292,MATCH(BS$4&amp;" "&amp;$N57,'Climate zones'!$I$2:$I$4292,0)),"")</f>
        <v>Pleasant Valley</v>
      </c>
      <c r="BT57" s="165" t="str">
        <f>IFERROR(INDEX('Climate zones'!$A$2:$A$4292,MATCH(BT$4&amp;" "&amp;$N57,'Climate zones'!$I$2:$I$4292,0)),"")</f>
        <v/>
      </c>
      <c r="BU57" s="165" t="str">
        <f>IFERROR(INDEX('Climate zones'!$A$2:$A$4292,MATCH(BU$4&amp;" "&amp;$N57,'Climate zones'!$I$2:$I$4292,0)),"")</f>
        <v>Rangiriri West</v>
      </c>
      <c r="BV57" s="165" t="str">
        <f>IFERROR(INDEX('Climate zones'!$A$2:$A$4292,MATCH(BV$4&amp;" "&amp;$N57,'Climate zones'!$I$2:$I$4292,0)),"")</f>
        <v/>
      </c>
      <c r="BW57" s="165" t="str">
        <f>IFERROR(INDEX('Climate zones'!$A$2:$A$4292,MATCH(BW$4&amp;" "&amp;$N57,'Climate zones'!$I$2:$I$4292,0)),"")</f>
        <v/>
      </c>
      <c r="BX57" s="165" t="str">
        <f>IFERROR(INDEX('Climate zones'!$A$2:$A$4292,MATCH(BX$4&amp;" "&amp;$N57,'Climate zones'!$I$2:$I$4292,0)),"")</f>
        <v/>
      </c>
      <c r="BY57" s="165" t="str">
        <f>IFERROR(INDEX('Climate zones'!$A$2:$A$4292,MATCH(BY$4&amp;" "&amp;$N57,'Climate zones'!$I$2:$I$4292,0)),"")</f>
        <v/>
      </c>
      <c r="BZ57" s="165" t="str">
        <f>IFERROR(INDEX('Climate zones'!$A$2:$A$4292,MATCH(BZ$4&amp;" "&amp;$N57,'Climate zones'!$I$2:$I$4292,0)),"")</f>
        <v/>
      </c>
      <c r="CA57" s="165" t="str">
        <f>IFERROR(INDEX('Climate zones'!$A$2:$A$4292,MATCH(CA$4&amp;" "&amp;$N57,'Climate zones'!$I$2:$I$4292,0)),"")</f>
        <v>Morrisons</v>
      </c>
      <c r="CB57" s="165" t="str">
        <f>IFERROR(INDEX('Climate zones'!$A$2:$A$4292,MATCH(CB$4&amp;" "&amp;$N57,'Climate zones'!$I$2:$I$4292,0)),"")</f>
        <v>Waikawau</v>
      </c>
      <c r="CC57" s="165" t="str">
        <f>IFERROR(INDEX('Climate zones'!$A$2:$A$4292,MATCH(CC$4&amp;" "&amp;$N57,'Climate zones'!$I$2:$I$4292,0)),"")</f>
        <v/>
      </c>
      <c r="CD57" s="165" t="str">
        <f>IFERROR(INDEX('Climate zones'!$A$2:$A$4292,MATCH(CD$4&amp;" "&amp;$N57,'Climate zones'!$I$2:$I$4292,0)),"")</f>
        <v>Te Kainga</v>
      </c>
      <c r="CE57" s="165" t="str">
        <f>IFERROR(INDEX('Climate zones'!$A$2:$A$4292,MATCH(CE$4&amp;" "&amp;$N57,'Climate zones'!$I$2:$I$4292,0)),"")</f>
        <v/>
      </c>
      <c r="CF57" s="165" t="str">
        <f>IFERROR(INDEX('Climate zones'!$A$2:$A$4292,MATCH(CF$4&amp;" "&amp;$N57,'Climate zones'!$I$2:$I$4292,0)),"")</f>
        <v>Te Taho</v>
      </c>
      <c r="CG57" s="165" t="str">
        <f>IFERROR(INDEX('Climate zones'!$A$2:$A$4292,MATCH(CG$4&amp;" "&amp;$N57,'Climate zones'!$I$2:$I$4292,0)),"")</f>
        <v>Waikirikiri</v>
      </c>
      <c r="CH57" s="165" t="str">
        <f>IFERROR(INDEX('Climate zones'!$A$2:$A$4292,MATCH(CH$4&amp;" "&amp;$N57,'Climate zones'!$I$2:$I$4292,0)),"")</f>
        <v>Owhiwa</v>
      </c>
    </row>
    <row r="58" spans="1:86">
      <c r="A58" s="156" t="s">
        <v>224</v>
      </c>
      <c r="B58" s="156" t="s">
        <v>92</v>
      </c>
      <c r="C58" s="156" t="s">
        <v>93</v>
      </c>
      <c r="D58" s="156" t="s">
        <v>94</v>
      </c>
      <c r="E58" s="157">
        <v>-43.75</v>
      </c>
      <c r="F58" s="157">
        <v>171.82</v>
      </c>
      <c r="G58" s="156" t="str">
        <f t="shared" si="0"/>
        <v>Ashburton District CC</v>
      </c>
      <c r="H58" s="156">
        <f t="shared" si="1"/>
        <v>57</v>
      </c>
      <c r="I58" s="156" t="str">
        <f t="shared" si="2"/>
        <v>Ashburton District 57</v>
      </c>
      <c r="K58" s="156" t="s">
        <v>154</v>
      </c>
      <c r="N58" s="162">
        <f t="shared" si="3"/>
        <v>54</v>
      </c>
      <c r="O58" s="163" t="str">
        <f>IFERROR(INDEX('Climate zones'!$A$2:$A$4292,MATCH(O$4&amp;" "&amp;$N58,'Climate zones'!$I$2:$I$4292,0)),"")</f>
        <v>Rokeby</v>
      </c>
      <c r="P58" s="163" t="str">
        <f>IFERROR(INDEX('Climate zones'!$A$2:$A$4292,MATCH(P$4&amp;" "&amp;$N58,'Climate zones'!$I$2:$I$4292,0)),"")</f>
        <v>Ostend</v>
      </c>
      <c r="Q58" s="163" t="str">
        <f>IFERROR(INDEX('Climate zones'!$A$2:$A$4292,MATCH(Q$4&amp;" "&amp;$N58,'Climate zones'!$I$2:$I$4292,0)),"")</f>
        <v>Summerlea</v>
      </c>
      <c r="R58" s="163" t="str">
        <f>IFERROR(INDEX('Climate zones'!$A$2:$A$4292,MATCH(R$4&amp;" "&amp;$N58,'Climate zones'!$I$2:$I$4292,0)),"")</f>
        <v/>
      </c>
      <c r="S58" s="163" t="str">
        <f>IFERROR(INDEX('Climate zones'!$A$2:$A$4292,MATCH(S$4&amp;" "&amp;$N58,'Climate zones'!$I$2:$I$4292,0)),"")</f>
        <v/>
      </c>
      <c r="T58" s="163" t="str">
        <f>IFERROR(INDEX('Climate zones'!$A$2:$A$4292,MATCH(T$4&amp;" "&amp;$N58,'Climate zones'!$I$2:$I$4292,0)),"")</f>
        <v>Poolburn</v>
      </c>
      <c r="U58" s="163" t="str">
        <f>IFERROR(INDEX('Climate zones'!$A$2:$A$4292,MATCH(U$4&amp;" "&amp;$N58,'Climate zones'!$I$2:$I$4292,0)),"")</f>
        <v>Lansdowne</v>
      </c>
      <c r="V58" s="163" t="str">
        <f>IFERROR(INDEX('Climate zones'!$A$2:$A$4292,MATCH(V$4&amp;" "&amp;$N58,'Climate zones'!$I$2:$I$4292,0)),"")</f>
        <v>Lee Flat</v>
      </c>
      <c r="W58" s="163" t="str">
        <f>IFERROR(INDEX('Climate zones'!$A$2:$A$4292,MATCH(W$4&amp;" "&amp;$N58,'Climate zones'!$I$2:$I$4292,0)),"")</f>
        <v>Leith Valley</v>
      </c>
      <c r="X58" s="163" t="str">
        <f>IFERROR(INDEX('Climate zones'!$A$2:$A$4292,MATCH(X$4&amp;" "&amp;$N58,'Climate zones'!$I$2:$I$4292,0)),"")</f>
        <v>Lake Omapere</v>
      </c>
      <c r="Y58" s="163" t="str">
        <f>IFERROR(INDEX('Climate zones'!$A$2:$A$4292,MATCH(Y$4&amp;" "&amp;$N58,'Climate zones'!$I$2:$I$4292,0)),"")</f>
        <v>Seagrove</v>
      </c>
      <c r="Z58" s="163" t="str">
        <f>IFERROR(INDEX('Climate zones'!$A$2:$A$4292,MATCH(Z$4&amp;" "&amp;$N58,'Climate zones'!$I$2:$I$4292,0)),"")</f>
        <v>Reporua</v>
      </c>
      <c r="AA58" s="163" t="str">
        <f>IFERROR(INDEX('Climate zones'!$A$2:$A$4292,MATCH(AA$4&amp;" "&amp;$N58,'Climate zones'!$I$2:$I$4292,0)),"")</f>
        <v/>
      </c>
      <c r="AB58" s="163" t="str">
        <f>IFERROR(INDEX('Climate zones'!$A$2:$A$4292,MATCH(AB$4&amp;" "&amp;$N58,'Climate zones'!$I$2:$I$4292,0)),"")</f>
        <v>Taylorville</v>
      </c>
      <c r="AC58" s="163" t="str">
        <f>IFERROR(INDEX('Climate zones'!$A$2:$A$4292,MATCH(AC$4&amp;" "&amp;$N58,'Climate zones'!$I$2:$I$4292,0)),"")</f>
        <v/>
      </c>
      <c r="AD58" s="163" t="str">
        <f>IFERROR(INDEX('Climate zones'!$A$2:$A$4292,MATCH(AD$4&amp;" "&amp;$N58,'Climate zones'!$I$2:$I$4292,0)),"")</f>
        <v>Waikoau</v>
      </c>
      <c r="AE58" s="163" t="str">
        <f>IFERROR(INDEX('Climate zones'!$A$2:$A$4292,MATCH(AE$4&amp;" "&amp;$N58,'Climate zones'!$I$2:$I$4292,0)),"")</f>
        <v/>
      </c>
      <c r="AF58" s="163" t="str">
        <f>IFERROR(INDEX('Climate zones'!$A$2:$A$4292,MATCH(AF$4&amp;" "&amp;$N58,'Climate zones'!$I$2:$I$4292,0)),"")</f>
        <v/>
      </c>
      <c r="AG58" s="163" t="str">
        <f>IFERROR(INDEX('Climate zones'!$A$2:$A$4292,MATCH(AG$4&amp;" "&amp;$N58,'Climate zones'!$I$2:$I$4292,0)),"")</f>
        <v>Weka Pass</v>
      </c>
      <c r="AH58" s="163" t="str">
        <f>IFERROR(INDEX('Climate zones'!$A$2:$A$4292,MATCH(AH$4&amp;" "&amp;$N58,'Climate zones'!$I$2:$I$4292,0)),"")</f>
        <v/>
      </c>
      <c r="AI58" s="163" t="str">
        <f>IFERROR(INDEX('Climate zones'!$A$2:$A$4292,MATCH(AI$4&amp;" "&amp;$N58,'Climate zones'!$I$2:$I$4292,0)),"")</f>
        <v/>
      </c>
      <c r="AJ58" s="163" t="str">
        <f>IFERROR(INDEX('Climate zones'!$A$2:$A$4292,MATCH(AJ$4&amp;" "&amp;$N58,'Climate zones'!$I$2:$I$4292,0)),"")</f>
        <v>Parore</v>
      </c>
      <c r="AK58" s="163" t="str">
        <f>IFERROR(INDEX('Climate zones'!$A$2:$A$4292,MATCH(AK$4&amp;" "&amp;$N58,'Climate zones'!$I$2:$I$4292,0)),"")</f>
        <v/>
      </c>
      <c r="AL58" s="163" t="str">
        <f>IFERROR(INDEX('Climate zones'!$A$2:$A$4292,MATCH(AL$4&amp;" "&amp;$N58,'Climate zones'!$I$2:$I$4292,0)),"")</f>
        <v/>
      </c>
      <c r="AM58" s="163" t="str">
        <f>IFERROR(INDEX('Climate zones'!$A$2:$A$4292,MATCH(AM$4&amp;" "&amp;$N58,'Climate zones'!$I$2:$I$4292,0)),"")</f>
        <v/>
      </c>
      <c r="AN58" s="163" t="str">
        <f>IFERROR(INDEX('Climate zones'!$A$2:$A$4292,MATCH(AN$4&amp;" "&amp;$N58,'Climate zones'!$I$2:$I$4292,0)),"")</f>
        <v/>
      </c>
      <c r="AO58" s="163" t="str">
        <f>IFERROR(INDEX('Climate zones'!$A$2:$A$4292,MATCH(AO$4&amp;" "&amp;$N58,'Climate zones'!$I$2:$I$4292,0)),"")</f>
        <v>Rongotea</v>
      </c>
      <c r="AP58" s="163" t="str">
        <f>IFERROR(INDEX('Climate zones'!$A$2:$A$4292,MATCH(AP$4&amp;" "&amp;$N58,'Climate zones'!$I$2:$I$4292,0)),"")</f>
        <v/>
      </c>
      <c r="AQ58" s="163" t="str">
        <f>IFERROR(INDEX('Climate zones'!$A$2:$A$4292,MATCH(AQ$4&amp;" "&amp;$N58,'Climate zones'!$I$2:$I$4292,0)),"")</f>
        <v>Riversdale</v>
      </c>
      <c r="AR58" s="163" t="str">
        <f>IFERROR(INDEX('Climate zones'!$A$2:$A$4292,MATCH(AR$4&amp;" "&amp;$N58,'Climate zones'!$I$2:$I$4292,0)),"")</f>
        <v/>
      </c>
      <c r="AS58" s="163" t="str">
        <f>IFERROR(INDEX('Climate zones'!$A$2:$A$4292,MATCH(AS$4&amp;" "&amp;$N58,'Climate zones'!$I$2:$I$4292,0)),"")</f>
        <v/>
      </c>
      <c r="AT58" s="163" t="str">
        <f>IFERROR(INDEX('Climate zones'!$A$2:$A$4292,MATCH(AT$4&amp;" "&amp;$N58,'Climate zones'!$I$2:$I$4292,0)),"")</f>
        <v/>
      </c>
      <c r="AU58" s="163" t="str">
        <f>IFERROR(INDEX('Climate zones'!$A$2:$A$4292,MATCH(AU$4&amp;" "&amp;$N58,'Climate zones'!$I$2:$I$4292,0)),"")</f>
        <v/>
      </c>
      <c r="AV58" s="163" t="str">
        <f>IFERROR(INDEX('Climate zones'!$A$2:$A$4292,MATCH(AV$4&amp;" "&amp;$N58,'Climate zones'!$I$2:$I$4292,0)),"")</f>
        <v>Urenui</v>
      </c>
      <c r="AW58" s="163" t="str">
        <f>IFERROR(INDEX('Climate zones'!$A$2:$A$4292,MATCH(AW$4&amp;" "&amp;$N58,'Climate zones'!$I$2:$I$4292,0)),"")</f>
        <v/>
      </c>
      <c r="AX58" s="163" t="str">
        <f>IFERROR(INDEX('Climate zones'!$A$2:$A$4292,MATCH(AX$4&amp;" "&amp;$N58,'Climate zones'!$I$2:$I$4292,0)),"")</f>
        <v/>
      </c>
      <c r="AY58" s="163" t="str">
        <f>IFERROR(INDEX('Climate zones'!$A$2:$A$4292,MATCH(AY$4&amp;" "&amp;$N58,'Climate zones'!$I$2:$I$4292,0)),"")</f>
        <v/>
      </c>
      <c r="AZ58" s="163" t="str">
        <f>IFERROR(INDEX('Climate zones'!$A$2:$A$4292,MATCH(AZ$4&amp;" "&amp;$N58,'Climate zones'!$I$2:$I$4292,0)),"")</f>
        <v/>
      </c>
      <c r="BA58" s="163" t="str">
        <f>IFERROR(INDEX('Climate zones'!$A$2:$A$4292,MATCH(BA$4&amp;" "&amp;$N58,'Climate zones'!$I$2:$I$4292,0)),"")</f>
        <v/>
      </c>
      <c r="BB58" s="163" t="str">
        <f>IFERROR(INDEX('Climate zones'!$A$2:$A$4292,MATCH(BB$4&amp;" "&amp;$N58,'Climate zones'!$I$2:$I$4292,0)),"")</f>
        <v/>
      </c>
      <c r="BC58" s="163" t="str">
        <f>IFERROR(INDEX('Climate zones'!$A$2:$A$4292,MATCH(BC$4&amp;" "&amp;$N58,'Climate zones'!$I$2:$I$4292,0)),"")</f>
        <v/>
      </c>
      <c r="BD58" s="163" t="str">
        <f>IFERROR(INDEX('Climate zones'!$A$2:$A$4292,MATCH(BD$4&amp;" "&amp;$N58,'Climate zones'!$I$2:$I$4292,0)),"")</f>
        <v>Te Moehau Junction</v>
      </c>
      <c r="BE58" s="163" t="str">
        <f>IFERROR(INDEX('Climate zones'!$A$2:$A$4292,MATCH(BE$4&amp;" "&amp;$N58,'Climate zones'!$I$2:$I$4292,0)),"")</f>
        <v>South Head</v>
      </c>
      <c r="BF58" s="163" t="str">
        <f>IFERROR(INDEX('Climate zones'!$A$2:$A$4292,MATCH(BF$4&amp;" "&amp;$N58,'Climate zones'!$I$2:$I$4292,0)),"")</f>
        <v>Rotomahana</v>
      </c>
      <c r="BG58" s="163" t="str">
        <f>IFERROR(INDEX('Climate zones'!$A$2:$A$4292,MATCH(BG$4&amp;" "&amp;$N58,'Climate zones'!$I$2:$I$4292,0)),"")</f>
        <v>Retaruke Upper</v>
      </c>
      <c r="BH58" s="163" t="str">
        <f>IFERROR(INDEX('Climate zones'!$A$2:$A$4292,MATCH(BH$4&amp;" "&amp;$N58,'Climate zones'!$I$2:$I$4292,0)),"")</f>
        <v>Selwyn</v>
      </c>
      <c r="BI58" s="163" t="str">
        <f>IFERROR(INDEX('Climate zones'!$A$2:$A$4292,MATCH(BI$4&amp;" "&amp;$N58,'Climate zones'!$I$2:$I$4292,0)),"")</f>
        <v>Puniho</v>
      </c>
      <c r="BJ58" s="163" t="str">
        <f>IFERROR(INDEX('Climate zones'!$A$2:$A$4292,MATCH(BJ$4&amp;" "&amp;$N58,'Climate zones'!$I$2:$I$4292,0)),"")</f>
        <v/>
      </c>
      <c r="BK58" s="163" t="str">
        <f>IFERROR(INDEX('Climate zones'!$A$2:$A$4292,MATCH(BK$4&amp;" "&amp;$N58,'Climate zones'!$I$2:$I$4292,0)),"")</f>
        <v/>
      </c>
      <c r="BL58" s="163" t="str">
        <f>IFERROR(INDEX('Climate zones'!$A$2:$A$4292,MATCH(BL$4&amp;" "&amp;$N58,'Climate zones'!$I$2:$I$4292,0)),"")</f>
        <v>Hedgehope</v>
      </c>
      <c r="BM58" s="163" t="str">
        <f>IFERROR(INDEX('Climate zones'!$A$2:$A$4292,MATCH(BM$4&amp;" "&amp;$N58,'Climate zones'!$I$2:$I$4292,0)),"")</f>
        <v/>
      </c>
      <c r="BN58" s="163" t="str">
        <f>IFERROR(INDEX('Climate zones'!$A$2:$A$4292,MATCH(BN$4&amp;" "&amp;$N58,'Climate zones'!$I$2:$I$4292,0)),"")</f>
        <v>Ngamoko</v>
      </c>
      <c r="BO58" s="163" t="str">
        <f>IFERROR(INDEX('Climate zones'!$A$2:$A$4292,MATCH(BO$4&amp;" "&amp;$N58,'Climate zones'!$I$2:$I$4292,0)),"")</f>
        <v>Motueka</v>
      </c>
      <c r="BP58" s="163" t="str">
        <f>IFERROR(INDEX('Climate zones'!$A$2:$A$4292,MATCH(BP$4&amp;" "&amp;$N58,'Climate zones'!$I$2:$I$4292,0)),"")</f>
        <v>Waitahanui</v>
      </c>
      <c r="BQ58" s="163" t="str">
        <f>IFERROR(INDEX('Climate zones'!$A$2:$A$4292,MATCH(BQ$4&amp;" "&amp;$N58,'Climate zones'!$I$2:$I$4292,0)),"")</f>
        <v/>
      </c>
      <c r="BR58" s="163" t="str">
        <f>IFERROR(INDEX('Climate zones'!$A$2:$A$4292,MATCH(BR$4&amp;" "&amp;$N58,'Climate zones'!$I$2:$I$4292,0)),"")</f>
        <v>Whangaahei</v>
      </c>
      <c r="BS58" s="163" t="str">
        <f>IFERROR(INDEX('Climate zones'!$A$2:$A$4292,MATCH(BS$4&amp;" "&amp;$N58,'Climate zones'!$I$2:$I$4292,0)),"")</f>
        <v>Puhuka</v>
      </c>
      <c r="BT58" s="163" t="str">
        <f>IFERROR(INDEX('Climate zones'!$A$2:$A$4292,MATCH(BT$4&amp;" "&amp;$N58,'Climate zones'!$I$2:$I$4292,0)),"")</f>
        <v/>
      </c>
      <c r="BU58" s="163" t="str">
        <f>IFERROR(INDEX('Climate zones'!$A$2:$A$4292,MATCH(BU$4&amp;" "&amp;$N58,'Climate zones'!$I$2:$I$4292,0)),"")</f>
        <v>Ranui</v>
      </c>
      <c r="BV58" s="163" t="str">
        <f>IFERROR(INDEX('Climate zones'!$A$2:$A$4292,MATCH(BV$4&amp;" "&amp;$N58,'Climate zones'!$I$2:$I$4292,0)),"")</f>
        <v/>
      </c>
      <c r="BW58" s="163" t="str">
        <f>IFERROR(INDEX('Climate zones'!$A$2:$A$4292,MATCH(BW$4&amp;" "&amp;$N58,'Climate zones'!$I$2:$I$4292,0)),"")</f>
        <v/>
      </c>
      <c r="BX58" s="163" t="str">
        <f>IFERROR(INDEX('Climate zones'!$A$2:$A$4292,MATCH(BX$4&amp;" "&amp;$N58,'Climate zones'!$I$2:$I$4292,0)),"")</f>
        <v/>
      </c>
      <c r="BY58" s="163" t="str">
        <f>IFERROR(INDEX('Climate zones'!$A$2:$A$4292,MATCH(BY$4&amp;" "&amp;$N58,'Climate zones'!$I$2:$I$4292,0)),"")</f>
        <v/>
      </c>
      <c r="BZ58" s="163" t="str">
        <f>IFERROR(INDEX('Climate zones'!$A$2:$A$4292,MATCH(BZ$4&amp;" "&amp;$N58,'Climate zones'!$I$2:$I$4292,0)),"")</f>
        <v/>
      </c>
      <c r="CA58" s="163" t="str">
        <f>IFERROR(INDEX('Climate zones'!$A$2:$A$4292,MATCH(CA$4&amp;" "&amp;$N58,'Climate zones'!$I$2:$I$4292,0)),"")</f>
        <v>Nenthorn</v>
      </c>
      <c r="CB58" s="163" t="str">
        <f>IFERROR(INDEX('Climate zones'!$A$2:$A$4292,MATCH(CB$4&amp;" "&amp;$N58,'Climate zones'!$I$2:$I$4292,0)),"")</f>
        <v>Waipa Valley</v>
      </c>
      <c r="CC58" s="163" t="str">
        <f>IFERROR(INDEX('Climate zones'!$A$2:$A$4292,MATCH(CC$4&amp;" "&amp;$N58,'Climate zones'!$I$2:$I$4292,0)),"")</f>
        <v/>
      </c>
      <c r="CD58" s="163" t="str">
        <f>IFERROR(INDEX('Climate zones'!$A$2:$A$4292,MATCH(CD$4&amp;" "&amp;$N58,'Climate zones'!$I$2:$I$4292,0)),"")</f>
        <v>Wadestown</v>
      </c>
      <c r="CE58" s="163" t="str">
        <f>IFERROR(INDEX('Climate zones'!$A$2:$A$4292,MATCH(CE$4&amp;" "&amp;$N58,'Climate zones'!$I$2:$I$4292,0)),"")</f>
        <v/>
      </c>
      <c r="CF58" s="163" t="str">
        <f>IFERROR(INDEX('Climate zones'!$A$2:$A$4292,MATCH(CF$4&amp;" "&amp;$N58,'Climate zones'!$I$2:$I$4292,0)),"")</f>
        <v>The Forks</v>
      </c>
      <c r="CG58" s="163" t="str">
        <f>IFERROR(INDEX('Climate zones'!$A$2:$A$4292,MATCH(CG$4&amp;" "&amp;$N58,'Climate zones'!$I$2:$I$4292,0)),"")</f>
        <v>Waimana</v>
      </c>
      <c r="CH58" s="163" t="str">
        <f>IFERROR(INDEX('Climate zones'!$A$2:$A$4292,MATCH(CH$4&amp;" "&amp;$N58,'Climate zones'!$I$2:$I$4292,0)),"")</f>
        <v>Pakotai</v>
      </c>
    </row>
    <row r="59" spans="1:86">
      <c r="A59" s="156" t="s">
        <v>225</v>
      </c>
      <c r="B59" s="156" t="s">
        <v>92</v>
      </c>
      <c r="C59" s="156" t="s">
        <v>93</v>
      </c>
      <c r="D59" s="156" t="s">
        <v>94</v>
      </c>
      <c r="E59" s="157">
        <v>-43.75</v>
      </c>
      <c r="F59" s="157">
        <v>171.91</v>
      </c>
      <c r="G59" s="156" t="str">
        <f t="shared" si="0"/>
        <v>Ashburton District CC</v>
      </c>
      <c r="H59" s="156">
        <f t="shared" si="1"/>
        <v>58</v>
      </c>
      <c r="I59" s="156" t="str">
        <f t="shared" si="2"/>
        <v>Ashburton District 58</v>
      </c>
      <c r="K59" s="156" t="s">
        <v>155</v>
      </c>
      <c r="N59" s="164">
        <f t="shared" si="3"/>
        <v>55</v>
      </c>
      <c r="O59" s="165" t="str">
        <f>IFERROR(INDEX('Climate zones'!$A$2:$A$4292,MATCH(O$4&amp;" "&amp;$N59,'Climate zones'!$I$2:$I$4292,0)),"")</f>
        <v>Ruapuna</v>
      </c>
      <c r="P59" s="165" t="str">
        <f>IFERROR(INDEX('Climate zones'!$A$2:$A$4292,MATCH(P$4&amp;" "&amp;$N59,'Climate zones'!$I$2:$I$4292,0)),"")</f>
        <v>OTAHUHU</v>
      </c>
      <c r="Q59" s="165" t="str">
        <f>IFERROR(INDEX('Climate zones'!$A$2:$A$4292,MATCH(Q$4&amp;" "&amp;$N59,'Climate zones'!$I$2:$I$4292,0)),"")</f>
        <v>Taipoiti</v>
      </c>
      <c r="R59" s="165" t="str">
        <f>IFERROR(INDEX('Climate zones'!$A$2:$A$4292,MATCH(R$4&amp;" "&amp;$N59,'Climate zones'!$I$2:$I$4292,0)),"")</f>
        <v/>
      </c>
      <c r="S59" s="165" t="str">
        <f>IFERROR(INDEX('Climate zones'!$A$2:$A$4292,MATCH(S$4&amp;" "&amp;$N59,'Climate zones'!$I$2:$I$4292,0)),"")</f>
        <v/>
      </c>
      <c r="T59" s="165" t="str">
        <f>IFERROR(INDEX('Climate zones'!$A$2:$A$4292,MATCH(T$4&amp;" "&amp;$N59,'Climate zones'!$I$2:$I$4292,0)),"")</f>
        <v>Queensberry</v>
      </c>
      <c r="U59" s="165" t="str">
        <f>IFERROR(INDEX('Climate zones'!$A$2:$A$4292,MATCH(U$4&amp;" "&amp;$N59,'Climate zones'!$I$2:$I$4292,0)),"")</f>
        <v>Le Bons Bay</v>
      </c>
      <c r="V59" s="165" t="str">
        <f>IFERROR(INDEX('Climate zones'!$A$2:$A$4292,MATCH(V$4&amp;" "&amp;$N59,'Climate zones'!$I$2:$I$4292,0)),"")</f>
        <v>Lochindorb</v>
      </c>
      <c r="W59" s="165" t="str">
        <f>IFERROR(INDEX('Climate zones'!$A$2:$A$4292,MATCH(W$4&amp;" "&amp;$N59,'Climate zones'!$I$2:$I$4292,0)),"")</f>
        <v>Liberton</v>
      </c>
      <c r="X59" s="165" t="str">
        <f>IFERROR(INDEX('Climate zones'!$A$2:$A$4292,MATCH(X$4&amp;" "&amp;$N59,'Climate zones'!$I$2:$I$4292,0)),"")</f>
        <v>Lower Waihou</v>
      </c>
      <c r="Y59" s="165" t="str">
        <f>IFERROR(INDEX('Climate zones'!$A$2:$A$4292,MATCH(Y$4&amp;" "&amp;$N59,'Climate zones'!$I$2:$I$4292,0)),"")</f>
        <v>Sedgebrook</v>
      </c>
      <c r="Z59" s="165" t="str">
        <f>IFERROR(INDEX('Climate zones'!$A$2:$A$4292,MATCH(Z$4&amp;" "&amp;$N59,'Climate zones'!$I$2:$I$4292,0)),"")</f>
        <v>Rere</v>
      </c>
      <c r="AA59" s="165" t="str">
        <f>IFERROR(INDEX('Climate zones'!$A$2:$A$4292,MATCH(AA$4&amp;" "&amp;$N59,'Climate zones'!$I$2:$I$4292,0)),"")</f>
        <v/>
      </c>
      <c r="AB59" s="165" t="str">
        <f>IFERROR(INDEX('Climate zones'!$A$2:$A$4292,MATCH(AB$4&amp;" "&amp;$N59,'Climate zones'!$I$2:$I$4292,0)),"")</f>
        <v>Te Kinga</v>
      </c>
      <c r="AC59" s="165" t="str">
        <f>IFERROR(INDEX('Climate zones'!$A$2:$A$4292,MATCH(AC$4&amp;" "&amp;$N59,'Climate zones'!$I$2:$I$4292,0)),"")</f>
        <v/>
      </c>
      <c r="AD59" s="165" t="str">
        <f>IFERROR(INDEX('Climate zones'!$A$2:$A$4292,MATCH(AD$4&amp;" "&amp;$N59,'Climate zones'!$I$2:$I$4292,0)),"")</f>
        <v>Waimarama</v>
      </c>
      <c r="AE59" s="165" t="str">
        <f>IFERROR(INDEX('Climate zones'!$A$2:$A$4292,MATCH(AE$4&amp;" "&amp;$N59,'Climate zones'!$I$2:$I$4292,0)),"")</f>
        <v/>
      </c>
      <c r="AF59" s="165" t="str">
        <f>IFERROR(INDEX('Climate zones'!$A$2:$A$4292,MATCH(AF$4&amp;" "&amp;$N59,'Climate zones'!$I$2:$I$4292,0)),"")</f>
        <v/>
      </c>
      <c r="AG59" s="165" t="str">
        <f>IFERROR(INDEX('Climate zones'!$A$2:$A$4292,MATCH(AG$4&amp;" "&amp;$N59,'Climate zones'!$I$2:$I$4292,0)),"")</f>
        <v/>
      </c>
      <c r="AH59" s="165" t="str">
        <f>IFERROR(INDEX('Climate zones'!$A$2:$A$4292,MATCH(AH$4&amp;" "&amp;$N59,'Climate zones'!$I$2:$I$4292,0)),"")</f>
        <v/>
      </c>
      <c r="AI59" s="165" t="str">
        <f>IFERROR(INDEX('Climate zones'!$A$2:$A$4292,MATCH(AI$4&amp;" "&amp;$N59,'Climate zones'!$I$2:$I$4292,0)),"")</f>
        <v/>
      </c>
      <c r="AJ59" s="165" t="str">
        <f>IFERROR(INDEX('Climate zones'!$A$2:$A$4292,MATCH(AJ$4&amp;" "&amp;$N59,'Climate zones'!$I$2:$I$4292,0)),"")</f>
        <v>Pekapekarau</v>
      </c>
      <c r="AK59" s="165" t="str">
        <f>IFERROR(INDEX('Climate zones'!$A$2:$A$4292,MATCH(AK$4&amp;" "&amp;$N59,'Climate zones'!$I$2:$I$4292,0)),"")</f>
        <v/>
      </c>
      <c r="AL59" s="165" t="str">
        <f>IFERROR(INDEX('Climate zones'!$A$2:$A$4292,MATCH(AL$4&amp;" "&amp;$N59,'Climate zones'!$I$2:$I$4292,0)),"")</f>
        <v/>
      </c>
      <c r="AM59" s="165" t="str">
        <f>IFERROR(INDEX('Climate zones'!$A$2:$A$4292,MATCH(AM$4&amp;" "&amp;$N59,'Climate zones'!$I$2:$I$4292,0)),"")</f>
        <v/>
      </c>
      <c r="AN59" s="165" t="str">
        <f>IFERROR(INDEX('Climate zones'!$A$2:$A$4292,MATCH(AN$4&amp;" "&amp;$N59,'Climate zones'!$I$2:$I$4292,0)),"")</f>
        <v/>
      </c>
      <c r="AO59" s="165" t="str">
        <f>IFERROR(INDEX('Climate zones'!$A$2:$A$4292,MATCH(AO$4&amp;" "&amp;$N59,'Climate zones'!$I$2:$I$4292,0)),"")</f>
        <v>Ruahine</v>
      </c>
      <c r="AP59" s="165" t="str">
        <f>IFERROR(INDEX('Climate zones'!$A$2:$A$4292,MATCH(AP$4&amp;" "&amp;$N59,'Climate zones'!$I$2:$I$4292,0)),"")</f>
        <v/>
      </c>
      <c r="AQ59" s="165" t="str">
        <f>IFERROR(INDEX('Climate zones'!$A$2:$A$4292,MATCH(AQ$4&amp;" "&amp;$N59,'Climate zones'!$I$2:$I$4292,0)),"")</f>
        <v>Ruruku</v>
      </c>
      <c r="AR59" s="165" t="str">
        <f>IFERROR(INDEX('Climate zones'!$A$2:$A$4292,MATCH(AR$4&amp;" "&amp;$N59,'Climate zones'!$I$2:$I$4292,0)),"")</f>
        <v/>
      </c>
      <c r="AS59" s="165" t="str">
        <f>IFERROR(INDEX('Climate zones'!$A$2:$A$4292,MATCH(AS$4&amp;" "&amp;$N59,'Climate zones'!$I$2:$I$4292,0)),"")</f>
        <v/>
      </c>
      <c r="AT59" s="165" t="str">
        <f>IFERROR(INDEX('Climate zones'!$A$2:$A$4292,MATCH(AT$4&amp;" "&amp;$N59,'Climate zones'!$I$2:$I$4292,0)),"")</f>
        <v/>
      </c>
      <c r="AU59" s="165" t="str">
        <f>IFERROR(INDEX('Climate zones'!$A$2:$A$4292,MATCH(AU$4&amp;" "&amp;$N59,'Climate zones'!$I$2:$I$4292,0)),"")</f>
        <v/>
      </c>
      <c r="AV59" s="165" t="str">
        <f>IFERROR(INDEX('Climate zones'!$A$2:$A$4292,MATCH(AV$4&amp;" "&amp;$N59,'Climate zones'!$I$2:$I$4292,0)),"")</f>
        <v>Uruti</v>
      </c>
      <c r="AW59" s="165" t="str">
        <f>IFERROR(INDEX('Climate zones'!$A$2:$A$4292,MATCH(AW$4&amp;" "&amp;$N59,'Climate zones'!$I$2:$I$4292,0)),"")</f>
        <v/>
      </c>
      <c r="AX59" s="165" t="str">
        <f>IFERROR(INDEX('Climate zones'!$A$2:$A$4292,MATCH(AX$4&amp;" "&amp;$N59,'Climate zones'!$I$2:$I$4292,0)),"")</f>
        <v/>
      </c>
      <c r="AY59" s="165" t="str">
        <f>IFERROR(INDEX('Climate zones'!$A$2:$A$4292,MATCH(AY$4&amp;" "&amp;$N59,'Climate zones'!$I$2:$I$4292,0)),"")</f>
        <v/>
      </c>
      <c r="AZ59" s="165" t="str">
        <f>IFERROR(INDEX('Climate zones'!$A$2:$A$4292,MATCH(AZ$4&amp;" "&amp;$N59,'Climate zones'!$I$2:$I$4292,0)),"")</f>
        <v/>
      </c>
      <c r="BA59" s="165" t="str">
        <f>IFERROR(INDEX('Climate zones'!$A$2:$A$4292,MATCH(BA$4&amp;" "&amp;$N59,'Climate zones'!$I$2:$I$4292,0)),"")</f>
        <v/>
      </c>
      <c r="BB59" s="165" t="str">
        <f>IFERROR(INDEX('Climate zones'!$A$2:$A$4292,MATCH(BB$4&amp;" "&amp;$N59,'Climate zones'!$I$2:$I$4292,0)),"")</f>
        <v/>
      </c>
      <c r="BC59" s="165" t="str">
        <f>IFERROR(INDEX('Climate zones'!$A$2:$A$4292,MATCH(BC$4&amp;" "&amp;$N59,'Climate zones'!$I$2:$I$4292,0)),"")</f>
        <v/>
      </c>
      <c r="BD59" s="165" t="str">
        <f>IFERROR(INDEX('Climate zones'!$A$2:$A$4292,MATCH(BD$4&amp;" "&amp;$N59,'Climate zones'!$I$2:$I$4292,0)),"")</f>
        <v>Tiriraukawa</v>
      </c>
      <c r="BE59" s="165" t="str">
        <f>IFERROR(INDEX('Climate zones'!$A$2:$A$4292,MATCH(BE$4&amp;" "&amp;$N59,'Climate zones'!$I$2:$I$4292,0)),"")</f>
        <v>Stanmore Bay</v>
      </c>
      <c r="BF59" s="165" t="str">
        <f>IFERROR(INDEX('Climate zones'!$A$2:$A$4292,MATCH(BF$4&amp;" "&amp;$N59,'Climate zones'!$I$2:$I$4292,0)),"")</f>
        <v>Rotongata</v>
      </c>
      <c r="BG59" s="165" t="str">
        <f>IFERROR(INDEX('Climate zones'!$A$2:$A$4292,MATCH(BG$4&amp;" "&amp;$N59,'Climate zones'!$I$2:$I$4292,0)),"")</f>
        <v>Riamaki (Upper Ruatiti)</v>
      </c>
      <c r="BH59" s="165" t="str">
        <f>IFERROR(INDEX('Climate zones'!$A$2:$A$4292,MATCH(BH$4&amp;" "&amp;$N59,'Climate zones'!$I$2:$I$4292,0)),"")</f>
        <v>Selwyn Huts</v>
      </c>
      <c r="BI59" s="165" t="str">
        <f>IFERROR(INDEX('Climate zones'!$A$2:$A$4292,MATCH(BI$4&amp;" "&amp;$N59,'Climate zones'!$I$2:$I$4292,0)),"")</f>
        <v>Rahotu</v>
      </c>
      <c r="BJ59" s="165" t="str">
        <f>IFERROR(INDEX('Climate zones'!$A$2:$A$4292,MATCH(BJ$4&amp;" "&amp;$N59,'Climate zones'!$I$2:$I$4292,0)),"")</f>
        <v/>
      </c>
      <c r="BK59" s="165" t="str">
        <f>IFERROR(INDEX('Climate zones'!$A$2:$A$4292,MATCH(BK$4&amp;" "&amp;$N59,'Climate zones'!$I$2:$I$4292,0)),"")</f>
        <v/>
      </c>
      <c r="BL59" s="165" t="str">
        <f>IFERROR(INDEX('Climate zones'!$A$2:$A$4292,MATCH(BL$4&amp;" "&amp;$N59,'Climate zones'!$I$2:$I$4292,0)),"")</f>
        <v>Heenans Corner</v>
      </c>
      <c r="BM59" s="165" t="str">
        <f>IFERROR(INDEX('Climate zones'!$A$2:$A$4292,MATCH(BM$4&amp;" "&amp;$N59,'Climate zones'!$I$2:$I$4292,0)),"")</f>
        <v/>
      </c>
      <c r="BN59" s="165" t="str">
        <f>IFERROR(INDEX('Climate zones'!$A$2:$A$4292,MATCH(BN$4&amp;" "&amp;$N59,'Climate zones'!$I$2:$I$4292,0)),"")</f>
        <v>Ngapaeruru</v>
      </c>
      <c r="BO59" s="165" t="str">
        <f>IFERROR(INDEX('Climate zones'!$A$2:$A$4292,MATCH(BO$4&amp;" "&amp;$N59,'Climate zones'!$I$2:$I$4292,0)),"")</f>
        <v>Motupiko</v>
      </c>
      <c r="BP59" s="165" t="str">
        <f>IFERROR(INDEX('Climate zones'!$A$2:$A$4292,MATCH(BP$4&amp;" "&amp;$N59,'Climate zones'!$I$2:$I$4292,0)),"")</f>
        <v>Waitetoko</v>
      </c>
      <c r="BQ59" s="165" t="str">
        <f>IFERROR(INDEX('Climate zones'!$A$2:$A$4292,MATCH(BQ$4&amp;" "&amp;$N59,'Climate zones'!$I$2:$I$4292,0)),"")</f>
        <v/>
      </c>
      <c r="BR59" s="165" t="str">
        <f>IFERROR(INDEX('Climate zones'!$A$2:$A$4292,MATCH(BR$4&amp;" "&amp;$N59,'Climate zones'!$I$2:$I$4292,0)),"")</f>
        <v>Whangapoua</v>
      </c>
      <c r="BS59" s="165" t="str">
        <f>IFERROR(INDEX('Climate zones'!$A$2:$A$4292,MATCH(BS$4&amp;" "&amp;$N59,'Climate zones'!$I$2:$I$4292,0)),"")</f>
        <v>Rangatira Valley</v>
      </c>
      <c r="BT59" s="165" t="str">
        <f>IFERROR(INDEX('Climate zones'!$A$2:$A$4292,MATCH(BT$4&amp;" "&amp;$N59,'Climate zones'!$I$2:$I$4292,0)),"")</f>
        <v/>
      </c>
      <c r="BU59" s="165" t="str">
        <f>IFERROR(INDEX('Climate zones'!$A$2:$A$4292,MATCH(BU$4&amp;" "&amp;$N59,'Climate zones'!$I$2:$I$4292,0)),"")</f>
        <v>Raoraokauere</v>
      </c>
      <c r="BV59" s="165" t="str">
        <f>IFERROR(INDEX('Climate zones'!$A$2:$A$4292,MATCH(BV$4&amp;" "&amp;$N59,'Climate zones'!$I$2:$I$4292,0)),"")</f>
        <v/>
      </c>
      <c r="BW59" s="165" t="str">
        <f>IFERROR(INDEX('Climate zones'!$A$2:$A$4292,MATCH(BW$4&amp;" "&amp;$N59,'Climate zones'!$I$2:$I$4292,0)),"")</f>
        <v/>
      </c>
      <c r="BX59" s="165" t="str">
        <f>IFERROR(INDEX('Climate zones'!$A$2:$A$4292,MATCH(BX$4&amp;" "&amp;$N59,'Climate zones'!$I$2:$I$4292,0)),"")</f>
        <v/>
      </c>
      <c r="BY59" s="165" t="str">
        <f>IFERROR(INDEX('Climate zones'!$A$2:$A$4292,MATCH(BY$4&amp;" "&amp;$N59,'Climate zones'!$I$2:$I$4292,0)),"")</f>
        <v/>
      </c>
      <c r="BZ59" s="165" t="str">
        <f>IFERROR(INDEX('Climate zones'!$A$2:$A$4292,MATCH(BZ$4&amp;" "&amp;$N59,'Climate zones'!$I$2:$I$4292,0)),"")</f>
        <v/>
      </c>
      <c r="CA59" s="165" t="str">
        <f>IFERROR(INDEX('Climate zones'!$A$2:$A$4292,MATCH(CA$4&amp;" "&amp;$N59,'Climate zones'!$I$2:$I$4292,0)),"")</f>
        <v>Ngapara</v>
      </c>
      <c r="CB59" s="165" t="str">
        <f>IFERROR(INDEX('Climate zones'!$A$2:$A$4292,MATCH(CB$4&amp;" "&amp;$N59,'Climate zones'!$I$2:$I$4292,0)),"")</f>
        <v>Waitanguru</v>
      </c>
      <c r="CC59" s="165" t="str">
        <f>IFERROR(INDEX('Climate zones'!$A$2:$A$4292,MATCH(CC$4&amp;" "&amp;$N59,'Climate zones'!$I$2:$I$4292,0)),"")</f>
        <v/>
      </c>
      <c r="CD59" s="165" t="str">
        <f>IFERROR(INDEX('Climate zones'!$A$2:$A$4292,MATCH(CD$4&amp;" "&amp;$N59,'Climate zones'!$I$2:$I$4292,0)),"")</f>
        <v>WELLINGTON</v>
      </c>
      <c r="CE59" s="165" t="str">
        <f>IFERROR(INDEX('Climate zones'!$A$2:$A$4292,MATCH(CE$4&amp;" "&amp;$N59,'Climate zones'!$I$2:$I$4292,0)),"")</f>
        <v/>
      </c>
      <c r="CF59" s="165" t="str">
        <f>IFERROR(INDEX('Climate zones'!$A$2:$A$4292,MATCH(CF$4&amp;" "&amp;$N59,'Climate zones'!$I$2:$I$4292,0)),"")</f>
        <v>Turiwhate</v>
      </c>
      <c r="CG59" s="165" t="str">
        <f>IFERROR(INDEX('Climate zones'!$A$2:$A$4292,MATCH(CG$4&amp;" "&amp;$N59,'Climate zones'!$I$2:$I$4292,0)),"")</f>
        <v>Waingarara</v>
      </c>
      <c r="CH59" s="165" t="str">
        <f>IFERROR(INDEX('Climate zones'!$A$2:$A$4292,MATCH(CH$4&amp;" "&amp;$N59,'Climate zones'!$I$2:$I$4292,0)),"")</f>
        <v>Parahaka</v>
      </c>
    </row>
    <row r="60" spans="1:86">
      <c r="A60" s="156" t="s">
        <v>226</v>
      </c>
      <c r="B60" s="156" t="s">
        <v>92</v>
      </c>
      <c r="C60" s="156" t="s">
        <v>93</v>
      </c>
      <c r="D60" s="156" t="s">
        <v>94</v>
      </c>
      <c r="E60" s="157">
        <v>-43.66</v>
      </c>
      <c r="F60" s="157">
        <v>171.46</v>
      </c>
      <c r="G60" s="156" t="str">
        <f t="shared" si="0"/>
        <v>Ashburton District CC</v>
      </c>
      <c r="H60" s="156">
        <f t="shared" si="1"/>
        <v>59</v>
      </c>
      <c r="I60" s="156" t="str">
        <f t="shared" si="2"/>
        <v>Ashburton District 59</v>
      </c>
      <c r="K60" s="156" t="s">
        <v>156</v>
      </c>
      <c r="N60" s="162">
        <f t="shared" si="3"/>
        <v>56</v>
      </c>
      <c r="O60" s="163" t="str">
        <f>IFERROR(INDEX('Climate zones'!$A$2:$A$4292,MATCH(O$4&amp;" "&amp;$N60,'Climate zones'!$I$2:$I$4292,0)),"")</f>
        <v>Seafield</v>
      </c>
      <c r="P60" s="163" t="str">
        <f>IFERROR(INDEX('Climate zones'!$A$2:$A$4292,MATCH(P$4&amp;" "&amp;$N60,'Climate zones'!$I$2:$I$4292,0)),"")</f>
        <v>Owairaka</v>
      </c>
      <c r="Q60" s="163" t="str">
        <f>IFERROR(INDEX('Climate zones'!$A$2:$A$4292,MATCH(Q$4&amp;" "&amp;$N60,'Climate zones'!$I$2:$I$4292,0)),"")</f>
        <v>Tawhai</v>
      </c>
      <c r="R60" s="163" t="str">
        <f>IFERROR(INDEX('Climate zones'!$A$2:$A$4292,MATCH(R$4&amp;" "&amp;$N60,'Climate zones'!$I$2:$I$4292,0)),"")</f>
        <v/>
      </c>
      <c r="S60" s="163" t="str">
        <f>IFERROR(INDEX('Climate zones'!$A$2:$A$4292,MATCH(S$4&amp;" "&amp;$N60,'Climate zones'!$I$2:$I$4292,0)),"")</f>
        <v/>
      </c>
      <c r="T60" s="163" t="str">
        <f>IFERROR(INDEX('Climate zones'!$A$2:$A$4292,MATCH(T$4&amp;" "&amp;$N60,'Climate zones'!$I$2:$I$4292,0)),"")</f>
        <v>Raes Junction</v>
      </c>
      <c r="U60" s="163" t="str">
        <f>IFERROR(INDEX('Climate zones'!$A$2:$A$4292,MATCH(U$4&amp;" "&amp;$N60,'Climate zones'!$I$2:$I$4292,0)),"")</f>
        <v>Linwood</v>
      </c>
      <c r="V60" s="163" t="str">
        <f>IFERROR(INDEX('Climate zones'!$A$2:$A$4292,MATCH(V$4&amp;" "&amp;$N60,'Climate zones'!$I$2:$I$4292,0)),"")</f>
        <v>Lovells Flat</v>
      </c>
      <c r="W60" s="163" t="str">
        <f>IFERROR(INDEX('Climate zones'!$A$2:$A$4292,MATCH(W$4&amp;" "&amp;$N60,'Climate zones'!$I$2:$I$4292,0)),"")</f>
        <v>Long Beach</v>
      </c>
      <c r="X60" s="163" t="str">
        <f>IFERROR(INDEX('Climate zones'!$A$2:$A$4292,MATCH(X$4&amp;" "&amp;$N60,'Climate zones'!$I$2:$I$4292,0)),"")</f>
        <v>Mahinepua</v>
      </c>
      <c r="Y60" s="163" t="str">
        <f>IFERROR(INDEX('Climate zones'!$A$2:$A$4292,MATCH(Y$4&amp;" "&amp;$N60,'Climate zones'!$I$2:$I$4292,0)),"")</f>
        <v>Tauranganui</v>
      </c>
      <c r="Z60" s="163" t="str">
        <f>IFERROR(INDEX('Climate zones'!$A$2:$A$4292,MATCH(Z$4&amp;" "&amp;$N60,'Climate zones'!$I$2:$I$4292,0)),"")</f>
        <v>Rotokautuku</v>
      </c>
      <c r="AA60" s="163" t="str">
        <f>IFERROR(INDEX('Climate zones'!$A$2:$A$4292,MATCH(AA$4&amp;" "&amp;$N60,'Climate zones'!$I$2:$I$4292,0)),"")</f>
        <v/>
      </c>
      <c r="AB60" s="163" t="str">
        <f>IFERROR(INDEX('Climate zones'!$A$2:$A$4292,MATCH(AB$4&amp;" "&amp;$N60,'Climate zones'!$I$2:$I$4292,0)),"")</f>
        <v>Totara Flat</v>
      </c>
      <c r="AC60" s="163" t="str">
        <f>IFERROR(INDEX('Climate zones'!$A$2:$A$4292,MATCH(AC$4&amp;" "&amp;$N60,'Climate zones'!$I$2:$I$4292,0)),"")</f>
        <v/>
      </c>
      <c r="AD60" s="163" t="str">
        <f>IFERROR(INDEX('Climate zones'!$A$2:$A$4292,MATCH(AD$4&amp;" "&amp;$N60,'Climate zones'!$I$2:$I$4292,0)),"")</f>
        <v>Waiohiki</v>
      </c>
      <c r="AE60" s="163" t="str">
        <f>IFERROR(INDEX('Climate zones'!$A$2:$A$4292,MATCH(AE$4&amp;" "&amp;$N60,'Climate zones'!$I$2:$I$4292,0)),"")</f>
        <v/>
      </c>
      <c r="AF60" s="163" t="str">
        <f>IFERROR(INDEX('Climate zones'!$A$2:$A$4292,MATCH(AF$4&amp;" "&amp;$N60,'Climate zones'!$I$2:$I$4292,0)),"")</f>
        <v/>
      </c>
      <c r="AG60" s="163" t="str">
        <f>IFERROR(INDEX('Climate zones'!$A$2:$A$4292,MATCH(AG$4&amp;" "&amp;$N60,'Climate zones'!$I$2:$I$4292,0)),"")</f>
        <v/>
      </c>
      <c r="AH60" s="163" t="str">
        <f>IFERROR(INDEX('Climate zones'!$A$2:$A$4292,MATCH(AH$4&amp;" "&amp;$N60,'Climate zones'!$I$2:$I$4292,0)),"")</f>
        <v/>
      </c>
      <c r="AI60" s="163" t="str">
        <f>IFERROR(INDEX('Climate zones'!$A$2:$A$4292,MATCH(AI$4&amp;" "&amp;$N60,'Climate zones'!$I$2:$I$4292,0)),"")</f>
        <v/>
      </c>
      <c r="AJ60" s="163" t="str">
        <f>IFERROR(INDEX('Climate zones'!$A$2:$A$4292,MATCH(AJ$4&amp;" "&amp;$N60,'Climate zones'!$I$2:$I$4292,0)),"")</f>
        <v>Pouto Point</v>
      </c>
      <c r="AK60" s="163" t="str">
        <f>IFERROR(INDEX('Climate zones'!$A$2:$A$4292,MATCH(AK$4&amp;" "&amp;$N60,'Climate zones'!$I$2:$I$4292,0)),"")</f>
        <v/>
      </c>
      <c r="AL60" s="163" t="str">
        <f>IFERROR(INDEX('Climate zones'!$A$2:$A$4292,MATCH(AL$4&amp;" "&amp;$N60,'Climate zones'!$I$2:$I$4292,0)),"")</f>
        <v/>
      </c>
      <c r="AM60" s="163" t="str">
        <f>IFERROR(INDEX('Climate zones'!$A$2:$A$4292,MATCH(AM$4&amp;" "&amp;$N60,'Climate zones'!$I$2:$I$4292,0)),"")</f>
        <v/>
      </c>
      <c r="AN60" s="163" t="str">
        <f>IFERROR(INDEX('Climate zones'!$A$2:$A$4292,MATCH(AN$4&amp;" "&amp;$N60,'Climate zones'!$I$2:$I$4292,0)),"")</f>
        <v/>
      </c>
      <c r="AO60" s="163" t="str">
        <f>IFERROR(INDEX('Climate zones'!$A$2:$A$4292,MATCH(AO$4&amp;" "&amp;$N60,'Climate zones'!$I$2:$I$4292,0)),"")</f>
        <v>Sanson</v>
      </c>
      <c r="AP60" s="163" t="str">
        <f>IFERROR(INDEX('Climate zones'!$A$2:$A$4292,MATCH(AP$4&amp;" "&amp;$N60,'Climate zones'!$I$2:$I$4292,0)),"")</f>
        <v/>
      </c>
      <c r="AQ60" s="163" t="str">
        <f>IFERROR(INDEX('Climate zones'!$A$2:$A$4292,MATCH(AQ$4&amp;" "&amp;$N60,'Climate zones'!$I$2:$I$4292,0)),"")</f>
        <v>Seddon</v>
      </c>
      <c r="AR60" s="163" t="str">
        <f>IFERROR(INDEX('Climate zones'!$A$2:$A$4292,MATCH(AR$4&amp;" "&amp;$N60,'Climate zones'!$I$2:$I$4292,0)),"")</f>
        <v/>
      </c>
      <c r="AS60" s="163" t="str">
        <f>IFERROR(INDEX('Climate zones'!$A$2:$A$4292,MATCH(AS$4&amp;" "&amp;$N60,'Climate zones'!$I$2:$I$4292,0)),"")</f>
        <v/>
      </c>
      <c r="AT60" s="163" t="str">
        <f>IFERROR(INDEX('Climate zones'!$A$2:$A$4292,MATCH(AT$4&amp;" "&amp;$N60,'Climate zones'!$I$2:$I$4292,0)),"")</f>
        <v/>
      </c>
      <c r="AU60" s="163" t="str">
        <f>IFERROR(INDEX('Climate zones'!$A$2:$A$4292,MATCH(AU$4&amp;" "&amp;$N60,'Climate zones'!$I$2:$I$4292,0)),"")</f>
        <v/>
      </c>
      <c r="AV60" s="163" t="str">
        <f>IFERROR(INDEX('Climate zones'!$A$2:$A$4292,MATCH(AV$4&amp;" "&amp;$N60,'Climate zones'!$I$2:$I$4292,0)),"")</f>
        <v>Uruti</v>
      </c>
      <c r="AW60" s="163" t="str">
        <f>IFERROR(INDEX('Climate zones'!$A$2:$A$4292,MATCH(AW$4&amp;" "&amp;$N60,'Climate zones'!$I$2:$I$4292,0)),"")</f>
        <v/>
      </c>
      <c r="AX60" s="163" t="str">
        <f>IFERROR(INDEX('Climate zones'!$A$2:$A$4292,MATCH(AX$4&amp;" "&amp;$N60,'Climate zones'!$I$2:$I$4292,0)),"")</f>
        <v/>
      </c>
      <c r="AY60" s="163" t="str">
        <f>IFERROR(INDEX('Climate zones'!$A$2:$A$4292,MATCH(AY$4&amp;" "&amp;$N60,'Climate zones'!$I$2:$I$4292,0)),"")</f>
        <v/>
      </c>
      <c r="AZ60" s="163" t="str">
        <f>IFERROR(INDEX('Climate zones'!$A$2:$A$4292,MATCH(AZ$4&amp;" "&amp;$N60,'Climate zones'!$I$2:$I$4292,0)),"")</f>
        <v/>
      </c>
      <c r="BA60" s="163" t="str">
        <f>IFERROR(INDEX('Climate zones'!$A$2:$A$4292,MATCH(BA$4&amp;" "&amp;$N60,'Climate zones'!$I$2:$I$4292,0)),"")</f>
        <v/>
      </c>
      <c r="BB60" s="163" t="str">
        <f>IFERROR(INDEX('Climate zones'!$A$2:$A$4292,MATCH(BB$4&amp;" "&amp;$N60,'Climate zones'!$I$2:$I$4292,0)),"")</f>
        <v/>
      </c>
      <c r="BC60" s="163" t="str">
        <f>IFERROR(INDEX('Climate zones'!$A$2:$A$4292,MATCH(BC$4&amp;" "&amp;$N60,'Climate zones'!$I$2:$I$4292,0)),"")</f>
        <v/>
      </c>
      <c r="BD60" s="163" t="str">
        <f>IFERROR(INDEX('Climate zones'!$A$2:$A$4292,MATCH(BD$4&amp;" "&amp;$N60,'Climate zones'!$I$2:$I$4292,0)),"")</f>
        <v>Turakina</v>
      </c>
      <c r="BE60" s="163" t="str">
        <f>IFERROR(INDEX('Climate zones'!$A$2:$A$4292,MATCH(BE$4&amp;" "&amp;$N60,'Climate zones'!$I$2:$I$4292,0)),"")</f>
        <v>Stillwater</v>
      </c>
      <c r="BF60" s="163" t="str">
        <f>IFERROR(INDEX('Climate zones'!$A$2:$A$4292,MATCH(BF$4&amp;" "&amp;$N60,'Climate zones'!$I$2:$I$4292,0)),"")</f>
        <v>ROTORUA</v>
      </c>
      <c r="BG60" s="163" t="str">
        <f>IFERROR(INDEX('Climate zones'!$A$2:$A$4292,MATCH(BG$4&amp;" "&amp;$N60,'Climate zones'!$I$2:$I$4292,0)),"")</f>
        <v>Ruatiti</v>
      </c>
      <c r="BH60" s="163" t="str">
        <f>IFERROR(INDEX('Climate zones'!$A$2:$A$4292,MATCH(BH$4&amp;" "&amp;$N60,'Climate zones'!$I$2:$I$4292,0)),"")</f>
        <v>Sheffield</v>
      </c>
      <c r="BI60" s="163" t="str">
        <f>IFERROR(INDEX('Climate zones'!$A$2:$A$4292,MATCH(BI$4&amp;" "&amp;$N60,'Climate zones'!$I$2:$I$4292,0)),"")</f>
        <v>Rangitatau</v>
      </c>
      <c r="BJ60" s="163" t="str">
        <f>IFERROR(INDEX('Climate zones'!$A$2:$A$4292,MATCH(BJ$4&amp;" "&amp;$N60,'Climate zones'!$I$2:$I$4292,0)),"")</f>
        <v/>
      </c>
      <c r="BK60" s="163" t="str">
        <f>IFERROR(INDEX('Climate zones'!$A$2:$A$4292,MATCH(BK$4&amp;" "&amp;$N60,'Climate zones'!$I$2:$I$4292,0)),"")</f>
        <v/>
      </c>
      <c r="BL60" s="163" t="str">
        <f>IFERROR(INDEX('Climate zones'!$A$2:$A$4292,MATCH(BL$4&amp;" "&amp;$N60,'Climate zones'!$I$2:$I$4292,0)),"")</f>
        <v>Hokonui</v>
      </c>
      <c r="BM60" s="163" t="str">
        <f>IFERROR(INDEX('Climate zones'!$A$2:$A$4292,MATCH(BM$4&amp;" "&amp;$N60,'Climate zones'!$I$2:$I$4292,0)),"")</f>
        <v/>
      </c>
      <c r="BN60" s="163" t="str">
        <f>IFERROR(INDEX('Climate zones'!$A$2:$A$4292,MATCH(BN$4&amp;" "&amp;$N60,'Climate zones'!$I$2:$I$4292,0)),"")</f>
        <v>Ngaturi</v>
      </c>
      <c r="BO60" s="163" t="str">
        <f>IFERROR(INDEX('Climate zones'!$A$2:$A$4292,MATCH(BO$4&amp;" "&amp;$N60,'Climate zones'!$I$2:$I$4292,0)),"")</f>
        <v>Motupipi</v>
      </c>
      <c r="BP60" s="163" t="str">
        <f>IFERROR(INDEX('Climate zones'!$A$2:$A$4292,MATCH(BP$4&amp;" "&amp;$N60,'Climate zones'!$I$2:$I$4292,0)),"")</f>
        <v>Whakamaru</v>
      </c>
      <c r="BQ60" s="163" t="str">
        <f>IFERROR(INDEX('Climate zones'!$A$2:$A$4292,MATCH(BQ$4&amp;" "&amp;$N60,'Climate zones'!$I$2:$I$4292,0)),"")</f>
        <v/>
      </c>
      <c r="BR60" s="163" t="str">
        <f>IFERROR(INDEX('Climate zones'!$A$2:$A$4292,MATCH(BR$4&amp;" "&amp;$N60,'Climate zones'!$I$2:$I$4292,0)),"")</f>
        <v>Wharekawa</v>
      </c>
      <c r="BS60" s="163" t="str">
        <f>IFERROR(INDEX('Climate zones'!$A$2:$A$4292,MATCH(BS$4&amp;" "&amp;$N60,'Climate zones'!$I$2:$I$4292,0)),"")</f>
        <v>Rangitata</v>
      </c>
      <c r="BT60" s="163" t="str">
        <f>IFERROR(INDEX('Climate zones'!$A$2:$A$4292,MATCH(BT$4&amp;" "&amp;$N60,'Climate zones'!$I$2:$I$4292,0)),"")</f>
        <v/>
      </c>
      <c r="BU60" s="163" t="str">
        <f>IFERROR(INDEX('Climate zones'!$A$2:$A$4292,MATCH(BU$4&amp;" "&amp;$N60,'Climate zones'!$I$2:$I$4292,0)),"")</f>
        <v>Renown</v>
      </c>
      <c r="BV60" s="163" t="str">
        <f>IFERROR(INDEX('Climate zones'!$A$2:$A$4292,MATCH(BV$4&amp;" "&amp;$N60,'Climate zones'!$I$2:$I$4292,0)),"")</f>
        <v/>
      </c>
      <c r="BW60" s="163" t="str">
        <f>IFERROR(INDEX('Climate zones'!$A$2:$A$4292,MATCH(BW$4&amp;" "&amp;$N60,'Climate zones'!$I$2:$I$4292,0)),"")</f>
        <v/>
      </c>
      <c r="BX60" s="163" t="str">
        <f>IFERROR(INDEX('Climate zones'!$A$2:$A$4292,MATCH(BX$4&amp;" "&amp;$N60,'Climate zones'!$I$2:$I$4292,0)),"")</f>
        <v/>
      </c>
      <c r="BY60" s="163" t="str">
        <f>IFERROR(INDEX('Climate zones'!$A$2:$A$4292,MATCH(BY$4&amp;" "&amp;$N60,'Climate zones'!$I$2:$I$4292,0)),"")</f>
        <v/>
      </c>
      <c r="BZ60" s="163" t="str">
        <f>IFERROR(INDEX('Climate zones'!$A$2:$A$4292,MATCH(BZ$4&amp;" "&amp;$N60,'Climate zones'!$I$2:$I$4292,0)),"")</f>
        <v/>
      </c>
      <c r="CA60" s="163" t="str">
        <f>IFERROR(INDEX('Climate zones'!$A$2:$A$4292,MATCH(CA$4&amp;" "&amp;$N60,'Climate zones'!$I$2:$I$4292,0)),"")</f>
        <v>OAMARU</v>
      </c>
      <c r="CB60" s="163" t="str">
        <f>IFERROR(INDEX('Climate zones'!$A$2:$A$4292,MATCH(CB$4&amp;" "&amp;$N60,'Climate zones'!$I$2:$I$4292,0)),"")</f>
        <v>Waiteti</v>
      </c>
      <c r="CC60" s="163" t="str">
        <f>IFERROR(INDEX('Climate zones'!$A$2:$A$4292,MATCH(CC$4&amp;" "&amp;$N60,'Climate zones'!$I$2:$I$4292,0)),"")</f>
        <v/>
      </c>
      <c r="CD60" s="163" t="str">
        <f>IFERROR(INDEX('Climate zones'!$A$2:$A$4292,MATCH(CD$4&amp;" "&amp;$N60,'Climate zones'!$I$2:$I$4292,0)),"")</f>
        <v>Westhaven</v>
      </c>
      <c r="CE60" s="163" t="str">
        <f>IFERROR(INDEX('Climate zones'!$A$2:$A$4292,MATCH(CE$4&amp;" "&amp;$N60,'Climate zones'!$I$2:$I$4292,0)),"")</f>
        <v/>
      </c>
      <c r="CF60" s="163" t="str">
        <f>IFERROR(INDEX('Climate zones'!$A$2:$A$4292,MATCH(CF$4&amp;" "&amp;$N60,'Climate zones'!$I$2:$I$4292,0)),"")</f>
        <v>Waiatoto</v>
      </c>
      <c r="CG60" s="163" t="str">
        <f>IFERROR(INDEX('Climate zones'!$A$2:$A$4292,MATCH(CG$4&amp;" "&amp;$N60,'Climate zones'!$I$2:$I$4292,0)),"")</f>
        <v>Wainui</v>
      </c>
      <c r="CH60" s="163" t="str">
        <f>IFERROR(INDEX('Climate zones'!$A$2:$A$4292,MATCH(CH$4&amp;" "&amp;$N60,'Climate zones'!$I$2:$I$4292,0)),"")</f>
        <v>Parakao</v>
      </c>
    </row>
    <row r="61" spans="1:86">
      <c r="A61" s="156" t="s">
        <v>227</v>
      </c>
      <c r="B61" s="156" t="s">
        <v>92</v>
      </c>
      <c r="C61" s="156" t="s">
        <v>93</v>
      </c>
      <c r="D61" s="156" t="s">
        <v>94</v>
      </c>
      <c r="E61" s="157">
        <v>-43.65</v>
      </c>
      <c r="F61" s="157">
        <v>171.44</v>
      </c>
      <c r="G61" s="156" t="str">
        <f t="shared" si="0"/>
        <v>Ashburton District CC</v>
      </c>
      <c r="H61" s="156">
        <f t="shared" si="1"/>
        <v>60</v>
      </c>
      <c r="I61" s="156" t="str">
        <f t="shared" si="2"/>
        <v>Ashburton District 60</v>
      </c>
      <c r="K61" s="156" t="s">
        <v>157</v>
      </c>
      <c r="N61" s="164">
        <f t="shared" si="3"/>
        <v>57</v>
      </c>
      <c r="O61" s="165" t="str">
        <f>IFERROR(INDEX('Climate zones'!$A$2:$A$4292,MATCH(O$4&amp;" "&amp;$N61,'Climate zones'!$I$2:$I$4292,0)),"")</f>
        <v>Sherwood</v>
      </c>
      <c r="P61" s="165" t="str">
        <f>IFERROR(INDEX('Climate zones'!$A$2:$A$4292,MATCH(P$4&amp;" "&amp;$N61,'Climate zones'!$I$2:$I$4292,0)),"")</f>
        <v>Palm Beach</v>
      </c>
      <c r="Q61" s="165" t="str">
        <f>IFERROR(INDEX('Climate zones'!$A$2:$A$4292,MATCH(Q$4&amp;" "&amp;$N61,'Climate zones'!$I$2:$I$4292,0)),"")</f>
        <v>Te Kuha</v>
      </c>
      <c r="R61" s="165" t="str">
        <f>IFERROR(INDEX('Climate zones'!$A$2:$A$4292,MATCH(R$4&amp;" "&amp;$N61,'Climate zones'!$I$2:$I$4292,0)),"")</f>
        <v/>
      </c>
      <c r="S61" s="165" t="str">
        <f>IFERROR(INDEX('Climate zones'!$A$2:$A$4292,MATCH(S$4&amp;" "&amp;$N61,'Climate zones'!$I$2:$I$4292,0)),"")</f>
        <v/>
      </c>
      <c r="T61" s="165" t="str">
        <f>IFERROR(INDEX('Climate zones'!$A$2:$A$4292,MATCH(T$4&amp;" "&amp;$N61,'Climate zones'!$I$2:$I$4292,0)),"")</f>
        <v>Ranfurly</v>
      </c>
      <c r="U61" s="165" t="str">
        <f>IFERROR(INDEX('Climate zones'!$A$2:$A$4292,MATCH(U$4&amp;" "&amp;$N61,'Climate zones'!$I$2:$I$4292,0)),"")</f>
        <v>Little Akaloa</v>
      </c>
      <c r="V61" s="165" t="str">
        <f>IFERROR(INDEX('Climate zones'!$A$2:$A$4292,MATCH(V$4&amp;" "&amp;$N61,'Climate zones'!$I$2:$I$4292,0)),"")</f>
        <v>Maclennan</v>
      </c>
      <c r="W61" s="165" t="str">
        <f>IFERROR(INDEX('Climate zones'!$A$2:$A$4292,MATCH(W$4&amp;" "&amp;$N61,'Climate zones'!$I$2:$I$4292,0)),"")</f>
        <v>Lower Portobello</v>
      </c>
      <c r="X61" s="165" t="str">
        <f>IFERROR(INDEX('Climate zones'!$A$2:$A$4292,MATCH(X$4&amp;" "&amp;$N61,'Climate zones'!$I$2:$I$4292,0)),"")</f>
        <v>Manawaora</v>
      </c>
      <c r="Y61" s="165" t="str">
        <f>IFERROR(INDEX('Climate zones'!$A$2:$A$4292,MATCH(Y$4&amp;" "&amp;$N61,'Climate zones'!$I$2:$I$4292,0)),"")</f>
        <v>Taurangaruru</v>
      </c>
      <c r="Z61" s="165" t="str">
        <f>IFERROR(INDEX('Climate zones'!$A$2:$A$4292,MATCH(Z$4&amp;" "&amp;$N61,'Climate zones'!$I$2:$I$4292,0)),"")</f>
        <v>Ruatoria</v>
      </c>
      <c r="AA61" s="165" t="str">
        <f>IFERROR(INDEX('Climate zones'!$A$2:$A$4292,MATCH(AA$4&amp;" "&amp;$N61,'Climate zones'!$I$2:$I$4292,0)),"")</f>
        <v/>
      </c>
      <c r="AB61" s="165" t="str">
        <f>IFERROR(INDEX('Climate zones'!$A$2:$A$4292,MATCH(AB$4&amp;" "&amp;$N61,'Climate zones'!$I$2:$I$4292,0)),"")</f>
        <v>Waipuna</v>
      </c>
      <c r="AC61" s="165" t="str">
        <f>IFERROR(INDEX('Climate zones'!$A$2:$A$4292,MATCH(AC$4&amp;" "&amp;$N61,'Climate zones'!$I$2:$I$4292,0)),"")</f>
        <v/>
      </c>
      <c r="AD61" s="165" t="str">
        <f>IFERROR(INDEX('Climate zones'!$A$2:$A$4292,MATCH(AD$4&amp;" "&amp;$N61,'Climate zones'!$I$2:$I$4292,0)),"")</f>
        <v>Waipatiki Beach</v>
      </c>
      <c r="AE61" s="165" t="str">
        <f>IFERROR(INDEX('Climate zones'!$A$2:$A$4292,MATCH(AE$4&amp;" "&amp;$N61,'Climate zones'!$I$2:$I$4292,0)),"")</f>
        <v/>
      </c>
      <c r="AF61" s="165" t="str">
        <f>IFERROR(INDEX('Climate zones'!$A$2:$A$4292,MATCH(AF$4&amp;" "&amp;$N61,'Climate zones'!$I$2:$I$4292,0)),"")</f>
        <v/>
      </c>
      <c r="AG61" s="165" t="str">
        <f>IFERROR(INDEX('Climate zones'!$A$2:$A$4292,MATCH(AG$4&amp;" "&amp;$N61,'Climate zones'!$I$2:$I$4292,0)),"")</f>
        <v/>
      </c>
      <c r="AH61" s="165" t="str">
        <f>IFERROR(INDEX('Climate zones'!$A$2:$A$4292,MATCH(AH$4&amp;" "&amp;$N61,'Climate zones'!$I$2:$I$4292,0)),"")</f>
        <v/>
      </c>
      <c r="AI61" s="165" t="str">
        <f>IFERROR(INDEX('Climate zones'!$A$2:$A$4292,MATCH(AI$4&amp;" "&amp;$N61,'Climate zones'!$I$2:$I$4292,0)),"")</f>
        <v/>
      </c>
      <c r="AJ61" s="165" t="str">
        <f>IFERROR(INDEX('Climate zones'!$A$2:$A$4292,MATCH(AJ$4&amp;" "&amp;$N61,'Climate zones'!$I$2:$I$4292,0)),"")</f>
        <v>Pukehuia</v>
      </c>
      <c r="AK61" s="165" t="str">
        <f>IFERROR(INDEX('Climate zones'!$A$2:$A$4292,MATCH(AK$4&amp;" "&amp;$N61,'Climate zones'!$I$2:$I$4292,0)),"")</f>
        <v/>
      </c>
      <c r="AL61" s="165" t="str">
        <f>IFERROR(INDEX('Climate zones'!$A$2:$A$4292,MATCH(AL$4&amp;" "&amp;$N61,'Climate zones'!$I$2:$I$4292,0)),"")</f>
        <v/>
      </c>
      <c r="AM61" s="165" t="str">
        <f>IFERROR(INDEX('Climate zones'!$A$2:$A$4292,MATCH(AM$4&amp;" "&amp;$N61,'Climate zones'!$I$2:$I$4292,0)),"")</f>
        <v/>
      </c>
      <c r="AN61" s="165" t="str">
        <f>IFERROR(INDEX('Climate zones'!$A$2:$A$4292,MATCH(AN$4&amp;" "&amp;$N61,'Climate zones'!$I$2:$I$4292,0)),"")</f>
        <v/>
      </c>
      <c r="AO61" s="165" t="str">
        <f>IFERROR(INDEX('Climate zones'!$A$2:$A$4292,MATCH(AO$4&amp;" "&amp;$N61,'Climate zones'!$I$2:$I$4292,0)),"")</f>
        <v>Stanway</v>
      </c>
      <c r="AP61" s="165" t="str">
        <f>IFERROR(INDEX('Climate zones'!$A$2:$A$4292,MATCH(AP$4&amp;" "&amp;$N61,'Climate zones'!$I$2:$I$4292,0)),"")</f>
        <v/>
      </c>
      <c r="AQ61" s="165" t="str">
        <f>IFERROR(INDEX('Climate zones'!$A$2:$A$4292,MATCH(AQ$4&amp;" "&amp;$N61,'Climate zones'!$I$2:$I$4292,0)),"")</f>
        <v>Spring Creek</v>
      </c>
      <c r="AR61" s="165" t="str">
        <f>IFERROR(INDEX('Climate zones'!$A$2:$A$4292,MATCH(AR$4&amp;" "&amp;$N61,'Climate zones'!$I$2:$I$4292,0)),"")</f>
        <v/>
      </c>
      <c r="AS61" s="165" t="str">
        <f>IFERROR(INDEX('Climate zones'!$A$2:$A$4292,MATCH(AS$4&amp;" "&amp;$N61,'Climate zones'!$I$2:$I$4292,0)),"")</f>
        <v/>
      </c>
      <c r="AT61" s="165" t="str">
        <f>IFERROR(INDEX('Climate zones'!$A$2:$A$4292,MATCH(AT$4&amp;" "&amp;$N61,'Climate zones'!$I$2:$I$4292,0)),"")</f>
        <v/>
      </c>
      <c r="AU61" s="165" t="str">
        <f>IFERROR(INDEX('Climate zones'!$A$2:$A$4292,MATCH(AU$4&amp;" "&amp;$N61,'Climate zones'!$I$2:$I$4292,0)),"")</f>
        <v/>
      </c>
      <c r="AV61" s="165" t="str">
        <f>IFERROR(INDEX('Climate zones'!$A$2:$A$4292,MATCH(AV$4&amp;" "&amp;$N61,'Climate zones'!$I$2:$I$4292,0)),"")</f>
        <v>Vogeltown</v>
      </c>
      <c r="AW61" s="165" t="str">
        <f>IFERROR(INDEX('Climate zones'!$A$2:$A$4292,MATCH(AW$4&amp;" "&amp;$N61,'Climate zones'!$I$2:$I$4292,0)),"")</f>
        <v/>
      </c>
      <c r="AX61" s="165" t="str">
        <f>IFERROR(INDEX('Climate zones'!$A$2:$A$4292,MATCH(AX$4&amp;" "&amp;$N61,'Climate zones'!$I$2:$I$4292,0)),"")</f>
        <v/>
      </c>
      <c r="AY61" s="165" t="str">
        <f>IFERROR(INDEX('Climate zones'!$A$2:$A$4292,MATCH(AY$4&amp;" "&amp;$N61,'Climate zones'!$I$2:$I$4292,0)),"")</f>
        <v/>
      </c>
      <c r="AZ61" s="165" t="str">
        <f>IFERROR(INDEX('Climate zones'!$A$2:$A$4292,MATCH(AZ$4&amp;" "&amp;$N61,'Climate zones'!$I$2:$I$4292,0)),"")</f>
        <v/>
      </c>
      <c r="BA61" s="165" t="str">
        <f>IFERROR(INDEX('Climate zones'!$A$2:$A$4292,MATCH(BA$4&amp;" "&amp;$N61,'Climate zones'!$I$2:$I$4292,0)),"")</f>
        <v/>
      </c>
      <c r="BB61" s="165" t="str">
        <f>IFERROR(INDEX('Climate zones'!$A$2:$A$4292,MATCH(BB$4&amp;" "&amp;$N61,'Climate zones'!$I$2:$I$4292,0)),"")</f>
        <v/>
      </c>
      <c r="BC61" s="165" t="str">
        <f>IFERROR(INDEX('Climate zones'!$A$2:$A$4292,MATCH(BC$4&amp;" "&amp;$N61,'Climate zones'!$I$2:$I$4292,0)),"")</f>
        <v/>
      </c>
      <c r="BD61" s="165" t="str">
        <f>IFERROR(INDEX('Climate zones'!$A$2:$A$4292,MATCH(BD$4&amp;" "&amp;$N61,'Climate zones'!$I$2:$I$4292,0)),"")</f>
        <v>Turangarere</v>
      </c>
      <c r="BE61" s="165" t="str">
        <f>IFERROR(INDEX('Climate zones'!$A$2:$A$4292,MATCH(BE$4&amp;" "&amp;$N61,'Climate zones'!$I$2:$I$4292,0)),"")</f>
        <v>Streamlands</v>
      </c>
      <c r="BF61" s="165" t="str">
        <f>IFERROR(INDEX('Climate zones'!$A$2:$A$4292,MATCH(BF$4&amp;" "&amp;$N61,'Climate zones'!$I$2:$I$4292,0)),"")</f>
        <v>Ruato</v>
      </c>
      <c r="BG61" s="165" t="str">
        <f>IFERROR(INDEX('Climate zones'!$A$2:$A$4292,MATCH(BG$4&amp;" "&amp;$N61,'Climate zones'!$I$2:$I$4292,0)),"")</f>
        <v>Sunshine Settlement</v>
      </c>
      <c r="BH61" s="165" t="str">
        <f>IFERROR(INDEX('Climate zones'!$A$2:$A$4292,MATCH(BH$4&amp;" "&amp;$N61,'Climate zones'!$I$2:$I$4292,0)),"")</f>
        <v>South Malvern</v>
      </c>
      <c r="BI61" s="165" t="str">
        <f>IFERROR(INDEX('Climate zones'!$A$2:$A$4292,MATCH(BI$4&amp;" "&amp;$N61,'Climate zones'!$I$2:$I$4292,0)),"")</f>
        <v>Rawhitiroa</v>
      </c>
      <c r="BJ61" s="165" t="str">
        <f>IFERROR(INDEX('Climate zones'!$A$2:$A$4292,MATCH(BJ$4&amp;" "&amp;$N61,'Climate zones'!$I$2:$I$4292,0)),"")</f>
        <v/>
      </c>
      <c r="BK61" s="165" t="str">
        <f>IFERROR(INDEX('Climate zones'!$A$2:$A$4292,MATCH(BK$4&amp;" "&amp;$N61,'Climate zones'!$I$2:$I$4292,0)),"")</f>
        <v/>
      </c>
      <c r="BL61" s="165" t="str">
        <f>IFERROR(INDEX('Climate zones'!$A$2:$A$4292,MATCH(BL$4&amp;" "&amp;$N61,'Climate zones'!$I$2:$I$4292,0)),"")</f>
        <v>Hollyford</v>
      </c>
      <c r="BM61" s="165" t="str">
        <f>IFERROR(INDEX('Climate zones'!$A$2:$A$4292,MATCH(BM$4&amp;" "&amp;$N61,'Climate zones'!$I$2:$I$4292,0)),"")</f>
        <v/>
      </c>
      <c r="BN61" s="165" t="str">
        <f>IFERROR(INDEX('Climate zones'!$A$2:$A$4292,MATCH(BN$4&amp;" "&amp;$N61,'Climate zones'!$I$2:$I$4292,0)),"")</f>
        <v>Ngawapurua</v>
      </c>
      <c r="BO61" s="165" t="str">
        <f>IFERROR(INDEX('Climate zones'!$A$2:$A$4292,MATCH(BO$4&amp;" "&amp;$N61,'Climate zones'!$I$2:$I$4292,0)),"")</f>
        <v>Murchison</v>
      </c>
      <c r="BP61" s="165" t="str">
        <f>IFERROR(INDEX('Climate zones'!$A$2:$A$4292,MATCH(BP$4&amp;" "&amp;$N61,'Climate zones'!$I$2:$I$4292,0)),"")</f>
        <v>Whanganui</v>
      </c>
      <c r="BQ61" s="165" t="str">
        <f>IFERROR(INDEX('Climate zones'!$A$2:$A$4292,MATCH(BQ$4&amp;" "&amp;$N61,'Climate zones'!$I$2:$I$4292,0)),"")</f>
        <v/>
      </c>
      <c r="BR61" s="165" t="str">
        <f>IFERROR(INDEX('Climate zones'!$A$2:$A$4292,MATCH(BR$4&amp;" "&amp;$N61,'Climate zones'!$I$2:$I$4292,0)),"")</f>
        <v>Wharepoa</v>
      </c>
      <c r="BS61" s="165" t="str">
        <f>IFERROR(INDEX('Climate zones'!$A$2:$A$4292,MATCH(BS$4&amp;" "&amp;$N61,'Climate zones'!$I$2:$I$4292,0)),"")</f>
        <v>Rangitata Island</v>
      </c>
      <c r="BT61" s="165" t="str">
        <f>IFERROR(INDEX('Climate zones'!$A$2:$A$4292,MATCH(BT$4&amp;" "&amp;$N61,'Climate zones'!$I$2:$I$4292,0)),"")</f>
        <v/>
      </c>
      <c r="BU61" s="165" t="str">
        <f>IFERROR(INDEX('Climate zones'!$A$2:$A$4292,MATCH(BU$4&amp;" "&amp;$N61,'Climate zones'!$I$2:$I$4292,0)),"")</f>
        <v>Rotokauri</v>
      </c>
      <c r="BV61" s="165" t="str">
        <f>IFERROR(INDEX('Climate zones'!$A$2:$A$4292,MATCH(BV$4&amp;" "&amp;$N61,'Climate zones'!$I$2:$I$4292,0)),"")</f>
        <v/>
      </c>
      <c r="BW61" s="165" t="str">
        <f>IFERROR(INDEX('Climate zones'!$A$2:$A$4292,MATCH(BW$4&amp;" "&amp;$N61,'Climate zones'!$I$2:$I$4292,0)),"")</f>
        <v/>
      </c>
      <c r="BX61" s="165" t="str">
        <f>IFERROR(INDEX('Climate zones'!$A$2:$A$4292,MATCH(BX$4&amp;" "&amp;$N61,'Climate zones'!$I$2:$I$4292,0)),"")</f>
        <v/>
      </c>
      <c r="BY61" s="165" t="str">
        <f>IFERROR(INDEX('Climate zones'!$A$2:$A$4292,MATCH(BY$4&amp;" "&amp;$N61,'Climate zones'!$I$2:$I$4292,0)),"")</f>
        <v/>
      </c>
      <c r="BZ61" s="165" t="str">
        <f>IFERROR(INDEX('Climate zones'!$A$2:$A$4292,MATCH(BZ$4&amp;" "&amp;$N61,'Climate zones'!$I$2:$I$4292,0)),"")</f>
        <v/>
      </c>
      <c r="CA61" s="165" t="str">
        <f>IFERROR(INDEX('Climate zones'!$A$2:$A$4292,MATCH(CA$4&amp;" "&amp;$N61,'Climate zones'!$I$2:$I$4292,0)),"")</f>
        <v>Omarama</v>
      </c>
      <c r="CB61" s="165" t="str">
        <f>IFERROR(INDEX('Climate zones'!$A$2:$A$4292,MATCH(CB$4&amp;" "&amp;$N61,'Climate zones'!$I$2:$I$4292,0)),"")</f>
        <v>Waitomo Caves</v>
      </c>
      <c r="CC61" s="165" t="str">
        <f>IFERROR(INDEX('Climate zones'!$A$2:$A$4292,MATCH(CC$4&amp;" "&amp;$N61,'Climate zones'!$I$2:$I$4292,0)),"")</f>
        <v/>
      </c>
      <c r="CD61" s="165" t="str">
        <f>IFERROR(INDEX('Climate zones'!$A$2:$A$4292,MATCH(CD$4&amp;" "&amp;$N61,'Climate zones'!$I$2:$I$4292,0)),"")</f>
        <v>Wilton</v>
      </c>
      <c r="CE61" s="165" t="str">
        <f>IFERROR(INDEX('Climate zones'!$A$2:$A$4292,MATCH(CE$4&amp;" "&amp;$N61,'Climate zones'!$I$2:$I$4292,0)),"")</f>
        <v/>
      </c>
      <c r="CF61" s="165" t="str">
        <f>IFERROR(INDEX('Climate zones'!$A$2:$A$4292,MATCH(CF$4&amp;" "&amp;$N61,'Climate zones'!$I$2:$I$4292,0)),"")</f>
        <v>Wainihinihi</v>
      </c>
      <c r="CG61" s="165" t="str">
        <f>IFERROR(INDEX('Climate zones'!$A$2:$A$4292,MATCH(CG$4&amp;" "&amp;$N61,'Climate zones'!$I$2:$I$4292,0)),"")</f>
        <v>Waiohau</v>
      </c>
      <c r="CH61" s="165" t="str">
        <f>IFERROR(INDEX('Climate zones'!$A$2:$A$4292,MATCH(CH$4&amp;" "&amp;$N61,'Climate zones'!$I$2:$I$4292,0)),"")</f>
        <v>Parua Bay</v>
      </c>
    </row>
    <row r="62" spans="1:86">
      <c r="A62" s="156" t="s">
        <v>228</v>
      </c>
      <c r="B62" s="156" t="s">
        <v>92</v>
      </c>
      <c r="C62" s="156" t="s">
        <v>229</v>
      </c>
      <c r="D62" s="156" t="s">
        <v>94</v>
      </c>
      <c r="E62" s="157">
        <v>-43.92</v>
      </c>
      <c r="F62" s="157">
        <v>171.72</v>
      </c>
      <c r="G62" s="156" t="str">
        <f t="shared" si="0"/>
        <v>Ashburton District CC</v>
      </c>
      <c r="H62" s="156">
        <f t="shared" si="1"/>
        <v>61</v>
      </c>
      <c r="I62" s="156" t="str">
        <f t="shared" si="2"/>
        <v>Ashburton District 61</v>
      </c>
      <c r="K62" s="156" t="s">
        <v>158</v>
      </c>
      <c r="N62" s="162">
        <f t="shared" si="3"/>
        <v>58</v>
      </c>
      <c r="O62" s="163" t="str">
        <f>IFERROR(INDEX('Climate zones'!$A$2:$A$4292,MATCH(O$4&amp;" "&amp;$N62,'Climate zones'!$I$2:$I$4292,0)),"")</f>
        <v>Somerton</v>
      </c>
      <c r="P62" s="163" t="str">
        <f>IFERROR(INDEX('Climate zones'!$A$2:$A$4292,MATCH(P$4&amp;" "&amp;$N62,'Climate zones'!$I$2:$I$4292,0)),"")</f>
        <v>Panmure</v>
      </c>
      <c r="Q62" s="163" t="str">
        <f>IFERROR(INDEX('Climate zones'!$A$2:$A$4292,MATCH(Q$4&amp;" "&amp;$N62,'Climate zones'!$I$2:$I$4292,0)),"")</f>
        <v>Te Miko</v>
      </c>
      <c r="R62" s="163" t="str">
        <f>IFERROR(INDEX('Climate zones'!$A$2:$A$4292,MATCH(R$4&amp;" "&amp;$N62,'Climate zones'!$I$2:$I$4292,0)),"")</f>
        <v/>
      </c>
      <c r="S62" s="163" t="str">
        <f>IFERROR(INDEX('Climate zones'!$A$2:$A$4292,MATCH(S$4&amp;" "&amp;$N62,'Climate zones'!$I$2:$I$4292,0)),"")</f>
        <v/>
      </c>
      <c r="T62" s="163" t="str">
        <f>IFERROR(INDEX('Climate zones'!$A$2:$A$4292,MATCH(T$4&amp;" "&amp;$N62,'Climate zones'!$I$2:$I$4292,0)),"")</f>
        <v>Rigney</v>
      </c>
      <c r="U62" s="163" t="str">
        <f>IFERROR(INDEX('Climate zones'!$A$2:$A$4292,MATCH(U$4&amp;" "&amp;$N62,'Climate zones'!$I$2:$I$4292,0)),"")</f>
        <v>Little River</v>
      </c>
      <c r="V62" s="163" t="str">
        <f>IFERROR(INDEX('Climate zones'!$A$2:$A$4292,MATCH(V$4&amp;" "&amp;$N62,'Climate zones'!$I$2:$I$4292,0)),"")</f>
        <v>Makura</v>
      </c>
      <c r="W62" s="163" t="str">
        <f>IFERROR(INDEX('Climate zones'!$A$2:$A$4292,MATCH(W$4&amp;" "&amp;$N62,'Climate zones'!$I$2:$I$4292,0)),"")</f>
        <v>Macandrew Bay</v>
      </c>
      <c r="X62" s="163" t="str">
        <f>IFERROR(INDEX('Climate zones'!$A$2:$A$4292,MATCH(X$4&amp;" "&amp;$N62,'Climate zones'!$I$2:$I$4292,0)),"")</f>
        <v>Mangamuka</v>
      </c>
      <c r="Y62" s="163" t="str">
        <f>IFERROR(INDEX('Climate zones'!$A$2:$A$4292,MATCH(Y$4&amp;" "&amp;$N62,'Climate zones'!$I$2:$I$4292,0)),"")</f>
        <v>Te Hihi</v>
      </c>
      <c r="Z62" s="163" t="str">
        <f>IFERROR(INDEX('Climate zones'!$A$2:$A$4292,MATCH(Z$4&amp;" "&amp;$N62,'Climate zones'!$I$2:$I$4292,0)),"")</f>
        <v>Tahunga</v>
      </c>
      <c r="AA62" s="163" t="str">
        <f>IFERROR(INDEX('Climate zones'!$A$2:$A$4292,MATCH(AA$4&amp;" "&amp;$N62,'Climate zones'!$I$2:$I$4292,0)),"")</f>
        <v/>
      </c>
      <c r="AB62" s="163" t="str">
        <f>IFERROR(INDEX('Climate zones'!$A$2:$A$4292,MATCH(AB$4&amp;" "&amp;$N62,'Climate zones'!$I$2:$I$4292,0)),"")</f>
        <v>Wharemoa</v>
      </c>
      <c r="AC62" s="163" t="str">
        <f>IFERROR(INDEX('Climate zones'!$A$2:$A$4292,MATCH(AC$4&amp;" "&amp;$N62,'Climate zones'!$I$2:$I$4292,0)),"")</f>
        <v/>
      </c>
      <c r="AD62" s="163" t="str">
        <f>IFERROR(INDEX('Climate zones'!$A$2:$A$4292,MATCH(AD$4&amp;" "&amp;$N62,'Climate zones'!$I$2:$I$4292,0)),"")</f>
        <v>Waipatu</v>
      </c>
      <c r="AE62" s="163" t="str">
        <f>IFERROR(INDEX('Climate zones'!$A$2:$A$4292,MATCH(AE$4&amp;" "&amp;$N62,'Climate zones'!$I$2:$I$4292,0)),"")</f>
        <v/>
      </c>
      <c r="AF62" s="163" t="str">
        <f>IFERROR(INDEX('Climate zones'!$A$2:$A$4292,MATCH(AF$4&amp;" "&amp;$N62,'Climate zones'!$I$2:$I$4292,0)),"")</f>
        <v/>
      </c>
      <c r="AG62" s="163" t="str">
        <f>IFERROR(INDEX('Climate zones'!$A$2:$A$4292,MATCH(AG$4&amp;" "&amp;$N62,'Climate zones'!$I$2:$I$4292,0)),"")</f>
        <v/>
      </c>
      <c r="AH62" s="163" t="str">
        <f>IFERROR(INDEX('Climate zones'!$A$2:$A$4292,MATCH(AH$4&amp;" "&amp;$N62,'Climate zones'!$I$2:$I$4292,0)),"")</f>
        <v/>
      </c>
      <c r="AI62" s="163" t="str">
        <f>IFERROR(INDEX('Climate zones'!$A$2:$A$4292,MATCH(AI$4&amp;" "&amp;$N62,'Climate zones'!$I$2:$I$4292,0)),"")</f>
        <v/>
      </c>
      <c r="AJ62" s="163" t="str">
        <f>IFERROR(INDEX('Climate zones'!$A$2:$A$4292,MATCH(AJ$4&amp;" "&amp;$N62,'Climate zones'!$I$2:$I$4292,0)),"")</f>
        <v>Pukekaroro</v>
      </c>
      <c r="AK62" s="163" t="str">
        <f>IFERROR(INDEX('Climate zones'!$A$2:$A$4292,MATCH(AK$4&amp;" "&amp;$N62,'Climate zones'!$I$2:$I$4292,0)),"")</f>
        <v/>
      </c>
      <c r="AL62" s="163" t="str">
        <f>IFERROR(INDEX('Climate zones'!$A$2:$A$4292,MATCH(AL$4&amp;" "&amp;$N62,'Climate zones'!$I$2:$I$4292,0)),"")</f>
        <v/>
      </c>
      <c r="AM62" s="163" t="str">
        <f>IFERROR(INDEX('Climate zones'!$A$2:$A$4292,MATCH(AM$4&amp;" "&amp;$N62,'Climate zones'!$I$2:$I$4292,0)),"")</f>
        <v/>
      </c>
      <c r="AN62" s="163" t="str">
        <f>IFERROR(INDEX('Climate zones'!$A$2:$A$4292,MATCH(AN$4&amp;" "&amp;$N62,'Climate zones'!$I$2:$I$4292,0)),"")</f>
        <v/>
      </c>
      <c r="AO62" s="163" t="str">
        <f>IFERROR(INDEX('Climate zones'!$A$2:$A$4292,MATCH(AO$4&amp;" "&amp;$N62,'Climate zones'!$I$2:$I$4292,0)),"")</f>
        <v>Taikorea</v>
      </c>
      <c r="AP62" s="163" t="str">
        <f>IFERROR(INDEX('Climate zones'!$A$2:$A$4292,MATCH(AP$4&amp;" "&amp;$N62,'Climate zones'!$I$2:$I$4292,0)),"")</f>
        <v/>
      </c>
      <c r="AQ62" s="163" t="str">
        <f>IFERROR(INDEX('Climate zones'!$A$2:$A$4292,MATCH(AQ$4&amp;" "&amp;$N62,'Climate zones'!$I$2:$I$4292,0)),"")</f>
        <v>Springlands</v>
      </c>
      <c r="AR62" s="163" t="str">
        <f>IFERROR(INDEX('Climate zones'!$A$2:$A$4292,MATCH(AR$4&amp;" "&amp;$N62,'Climate zones'!$I$2:$I$4292,0)),"")</f>
        <v/>
      </c>
      <c r="AS62" s="163" t="str">
        <f>IFERROR(INDEX('Climate zones'!$A$2:$A$4292,MATCH(AS$4&amp;" "&amp;$N62,'Climate zones'!$I$2:$I$4292,0)),"")</f>
        <v/>
      </c>
      <c r="AT62" s="163" t="str">
        <f>IFERROR(INDEX('Climate zones'!$A$2:$A$4292,MATCH(AT$4&amp;" "&amp;$N62,'Climate zones'!$I$2:$I$4292,0)),"")</f>
        <v/>
      </c>
      <c r="AU62" s="163" t="str">
        <f>IFERROR(INDEX('Climate zones'!$A$2:$A$4292,MATCH(AU$4&amp;" "&amp;$N62,'Climate zones'!$I$2:$I$4292,0)),"")</f>
        <v/>
      </c>
      <c r="AV62" s="163" t="str">
        <f>IFERROR(INDEX('Climate zones'!$A$2:$A$4292,MATCH(AV$4&amp;" "&amp;$N62,'Climate zones'!$I$2:$I$4292,0)),"")</f>
        <v>Waiiti</v>
      </c>
      <c r="AW62" s="163" t="str">
        <f>IFERROR(INDEX('Climate zones'!$A$2:$A$4292,MATCH(AW$4&amp;" "&amp;$N62,'Climate zones'!$I$2:$I$4292,0)),"")</f>
        <v/>
      </c>
      <c r="AX62" s="163" t="str">
        <f>IFERROR(INDEX('Climate zones'!$A$2:$A$4292,MATCH(AX$4&amp;" "&amp;$N62,'Climate zones'!$I$2:$I$4292,0)),"")</f>
        <v/>
      </c>
      <c r="AY62" s="163" t="str">
        <f>IFERROR(INDEX('Climate zones'!$A$2:$A$4292,MATCH(AY$4&amp;" "&amp;$N62,'Climate zones'!$I$2:$I$4292,0)),"")</f>
        <v/>
      </c>
      <c r="AZ62" s="163" t="str">
        <f>IFERROR(INDEX('Climate zones'!$A$2:$A$4292,MATCH(AZ$4&amp;" "&amp;$N62,'Climate zones'!$I$2:$I$4292,0)),"")</f>
        <v/>
      </c>
      <c r="BA62" s="163" t="str">
        <f>IFERROR(INDEX('Climate zones'!$A$2:$A$4292,MATCH(BA$4&amp;" "&amp;$N62,'Climate zones'!$I$2:$I$4292,0)),"")</f>
        <v/>
      </c>
      <c r="BB62" s="163" t="str">
        <f>IFERROR(INDEX('Climate zones'!$A$2:$A$4292,MATCH(BB$4&amp;" "&amp;$N62,'Climate zones'!$I$2:$I$4292,0)),"")</f>
        <v/>
      </c>
      <c r="BC62" s="163" t="str">
        <f>IFERROR(INDEX('Climate zones'!$A$2:$A$4292,MATCH(BC$4&amp;" "&amp;$N62,'Climate zones'!$I$2:$I$4292,0)),"")</f>
        <v/>
      </c>
      <c r="BD62" s="163" t="str">
        <f>IFERROR(INDEX('Climate zones'!$A$2:$A$4292,MATCH(BD$4&amp;" "&amp;$N62,'Climate zones'!$I$2:$I$4292,0)),"")</f>
        <v>Tutaenui</v>
      </c>
      <c r="BE62" s="163" t="str">
        <f>IFERROR(INDEX('Climate zones'!$A$2:$A$4292,MATCH(BE$4&amp;" "&amp;$N62,'Climate zones'!$I$2:$I$4292,0)),"")</f>
        <v>Tahekeroa</v>
      </c>
      <c r="BF62" s="163" t="str">
        <f>IFERROR(INDEX('Climate zones'!$A$2:$A$4292,MATCH(BF$4&amp;" "&amp;$N62,'Climate zones'!$I$2:$I$4292,0)),"")</f>
        <v>Selwyn Heights</v>
      </c>
      <c r="BG62" s="163" t="str">
        <f>IFERROR(INDEX('Climate zones'!$A$2:$A$4292,MATCH(BG$4&amp;" "&amp;$N62,'Climate zones'!$I$2:$I$4292,0)),"")</f>
        <v>Tangiwai</v>
      </c>
      <c r="BH62" s="163" t="str">
        <f>IFERROR(INDEX('Climate zones'!$A$2:$A$4292,MATCH(BH$4&amp;" "&amp;$N62,'Climate zones'!$I$2:$I$4292,0)),"")</f>
        <v>Southbridge</v>
      </c>
      <c r="BI62" s="163" t="str">
        <f>IFERROR(INDEX('Climate zones'!$A$2:$A$4292,MATCH(BI$4&amp;" "&amp;$N62,'Climate zones'!$I$2:$I$4292,0)),"")</f>
        <v>Riverlea</v>
      </c>
      <c r="BJ62" s="163" t="str">
        <f>IFERROR(INDEX('Climate zones'!$A$2:$A$4292,MATCH(BJ$4&amp;" "&amp;$N62,'Climate zones'!$I$2:$I$4292,0)),"")</f>
        <v/>
      </c>
      <c r="BK62" s="163" t="str">
        <f>IFERROR(INDEX('Climate zones'!$A$2:$A$4292,MATCH(BK$4&amp;" "&amp;$N62,'Climate zones'!$I$2:$I$4292,0)),"")</f>
        <v/>
      </c>
      <c r="BL62" s="163" t="str">
        <f>IFERROR(INDEX('Climate zones'!$A$2:$A$4292,MATCH(BL$4&amp;" "&amp;$N62,'Climate zones'!$I$2:$I$4292,0)),"")</f>
        <v>Isla Bank</v>
      </c>
      <c r="BM62" s="163" t="str">
        <f>IFERROR(INDEX('Climate zones'!$A$2:$A$4292,MATCH(BM$4&amp;" "&amp;$N62,'Climate zones'!$I$2:$I$4292,0)),"")</f>
        <v/>
      </c>
      <c r="BN62" s="163" t="str">
        <f>IFERROR(INDEX('Climate zones'!$A$2:$A$4292,MATCH(BN$4&amp;" "&amp;$N62,'Climate zones'!$I$2:$I$4292,0)),"")</f>
        <v>Nikau</v>
      </c>
      <c r="BO62" s="163" t="str">
        <f>IFERROR(INDEX('Climate zones'!$A$2:$A$4292,MATCH(BO$4&amp;" "&amp;$N62,'Climate zones'!$I$2:$I$4292,0)),"")</f>
        <v>Newton Flat</v>
      </c>
      <c r="BP62" s="163" t="str">
        <f>IFERROR(INDEX('Climate zones'!$A$2:$A$4292,MATCH(BP$4&amp;" "&amp;$N62,'Climate zones'!$I$2:$I$4292,0)),"")</f>
        <v>Wharewaka</v>
      </c>
      <c r="BQ62" s="163" t="str">
        <f>IFERROR(INDEX('Climate zones'!$A$2:$A$4292,MATCH(BQ$4&amp;" "&amp;$N62,'Climate zones'!$I$2:$I$4292,0)),"")</f>
        <v/>
      </c>
      <c r="BR62" s="163" t="str">
        <f>IFERROR(INDEX('Climate zones'!$A$2:$A$4292,MATCH(BR$4&amp;" "&amp;$N62,'Climate zones'!$I$2:$I$4292,0)),"")</f>
        <v>Whenuakite</v>
      </c>
      <c r="BS62" s="163" t="str">
        <f>IFERROR(INDEX('Climate zones'!$A$2:$A$4292,MATCH(BS$4&amp;" "&amp;$N62,'Climate zones'!$I$2:$I$4292,0)),"")</f>
        <v>Rapuwai</v>
      </c>
      <c r="BT62" s="163" t="str">
        <f>IFERROR(INDEX('Climate zones'!$A$2:$A$4292,MATCH(BT$4&amp;" "&amp;$N62,'Climate zones'!$I$2:$I$4292,0)),"")</f>
        <v/>
      </c>
      <c r="BU62" s="163" t="str">
        <f>IFERROR(INDEX('Climate zones'!$A$2:$A$4292,MATCH(BU$4&amp;" "&amp;$N62,'Climate zones'!$I$2:$I$4292,0)),"")</f>
        <v>Rotongaro</v>
      </c>
      <c r="BV62" s="163" t="str">
        <f>IFERROR(INDEX('Climate zones'!$A$2:$A$4292,MATCH(BV$4&amp;" "&amp;$N62,'Climate zones'!$I$2:$I$4292,0)),"")</f>
        <v/>
      </c>
      <c r="BW62" s="163" t="str">
        <f>IFERROR(INDEX('Climate zones'!$A$2:$A$4292,MATCH(BW$4&amp;" "&amp;$N62,'Climate zones'!$I$2:$I$4292,0)),"")</f>
        <v/>
      </c>
      <c r="BX62" s="163" t="str">
        <f>IFERROR(INDEX('Climate zones'!$A$2:$A$4292,MATCH(BX$4&amp;" "&amp;$N62,'Climate zones'!$I$2:$I$4292,0)),"")</f>
        <v/>
      </c>
      <c r="BY62" s="163" t="str">
        <f>IFERROR(INDEX('Climate zones'!$A$2:$A$4292,MATCH(BY$4&amp;" "&amp;$N62,'Climate zones'!$I$2:$I$4292,0)),"")</f>
        <v/>
      </c>
      <c r="BZ62" s="163" t="str">
        <f>IFERROR(INDEX('Climate zones'!$A$2:$A$4292,MATCH(BZ$4&amp;" "&amp;$N62,'Climate zones'!$I$2:$I$4292,0)),"")</f>
        <v/>
      </c>
      <c r="CA62" s="163" t="str">
        <f>IFERROR(INDEX('Climate zones'!$A$2:$A$4292,MATCH(CA$4&amp;" "&amp;$N62,'Climate zones'!$I$2:$I$4292,0)),"")</f>
        <v>Otekaieke</v>
      </c>
      <c r="CB62" s="163" t="str">
        <f>IFERROR(INDEX('Climate zones'!$A$2:$A$4292,MATCH(CB$4&amp;" "&amp;$N62,'Climate zones'!$I$2:$I$4292,0)),"")</f>
        <v>Waitomo Valley</v>
      </c>
      <c r="CC62" s="163" t="str">
        <f>IFERROR(INDEX('Climate zones'!$A$2:$A$4292,MATCH(CC$4&amp;" "&amp;$N62,'Climate zones'!$I$2:$I$4292,0)),"")</f>
        <v/>
      </c>
      <c r="CD62" s="163" t="str">
        <f>IFERROR(INDEX('Climate zones'!$A$2:$A$4292,MATCH(CD$4&amp;" "&amp;$N62,'Climate zones'!$I$2:$I$4292,0)),"")</f>
        <v/>
      </c>
      <c r="CE62" s="163" t="str">
        <f>IFERROR(INDEX('Climate zones'!$A$2:$A$4292,MATCH(CE$4&amp;" "&amp;$N62,'Climate zones'!$I$2:$I$4292,0)),"")</f>
        <v/>
      </c>
      <c r="CF62" s="163" t="str">
        <f>IFERROR(INDEX('Climate zones'!$A$2:$A$4292,MATCH(CF$4&amp;" "&amp;$N62,'Climate zones'!$I$2:$I$4292,0)),"")</f>
        <v>Waitaha</v>
      </c>
      <c r="CG62" s="163" t="str">
        <f>IFERROR(INDEX('Climate zones'!$A$2:$A$4292,MATCH(CG$4&amp;" "&amp;$N62,'Climate zones'!$I$2:$I$4292,0)),"")</f>
        <v>Wairapukao</v>
      </c>
      <c r="CH62" s="163" t="str">
        <f>IFERROR(INDEX('Climate zones'!$A$2:$A$4292,MATCH(CH$4&amp;" "&amp;$N62,'Climate zones'!$I$2:$I$4292,0)),"")</f>
        <v>Pataua</v>
      </c>
    </row>
    <row r="63" spans="1:86">
      <c r="A63" s="156" t="s">
        <v>230</v>
      </c>
      <c r="B63" s="156" t="s">
        <v>92</v>
      </c>
      <c r="C63" s="156" t="s">
        <v>93</v>
      </c>
      <c r="D63" s="156" t="s">
        <v>94</v>
      </c>
      <c r="E63" s="157">
        <v>-43.71</v>
      </c>
      <c r="F63" s="157">
        <v>171.75</v>
      </c>
      <c r="G63" s="156" t="str">
        <f t="shared" si="0"/>
        <v>Ashburton District CC</v>
      </c>
      <c r="H63" s="156">
        <f t="shared" si="1"/>
        <v>62</v>
      </c>
      <c r="I63" s="156" t="str">
        <f t="shared" si="2"/>
        <v>Ashburton District 62</v>
      </c>
      <c r="K63" s="156" t="s">
        <v>159</v>
      </c>
      <c r="N63" s="164">
        <f t="shared" si="3"/>
        <v>59</v>
      </c>
      <c r="O63" s="165" t="str">
        <f>IFERROR(INDEX('Climate zones'!$A$2:$A$4292,MATCH(O$4&amp;" "&amp;$N63,'Climate zones'!$I$2:$I$4292,0)),"")</f>
        <v>Springburn</v>
      </c>
      <c r="P63" s="165" t="str">
        <f>IFERROR(INDEX('Climate zones'!$A$2:$A$4292,MATCH(P$4&amp;" "&amp;$N63,'Climate zones'!$I$2:$I$4292,0)),"")</f>
        <v>Pare torotika</v>
      </c>
      <c r="Q63" s="165" t="str">
        <f>IFERROR(INDEX('Climate zones'!$A$2:$A$4292,MATCH(Q$4&amp;" "&amp;$N63,'Climate zones'!$I$2:$I$4292,0)),"")</f>
        <v>Te Namu</v>
      </c>
      <c r="R63" s="165" t="str">
        <f>IFERROR(INDEX('Climate zones'!$A$2:$A$4292,MATCH(R$4&amp;" "&amp;$N63,'Climate zones'!$I$2:$I$4292,0)),"")</f>
        <v/>
      </c>
      <c r="S63" s="165" t="str">
        <f>IFERROR(INDEX('Climate zones'!$A$2:$A$4292,MATCH(S$4&amp;" "&amp;$N63,'Climate zones'!$I$2:$I$4292,0)),"")</f>
        <v/>
      </c>
      <c r="T63" s="165" t="str">
        <f>IFERROR(INDEX('Climate zones'!$A$2:$A$4292,MATCH(T$4&amp;" "&amp;$N63,'Climate zones'!$I$2:$I$4292,0)),"")</f>
        <v>Ripponvale</v>
      </c>
      <c r="U63" s="165" t="str">
        <f>IFERROR(INDEX('Climate zones'!$A$2:$A$4292,MATCH(U$4&amp;" "&amp;$N63,'Climate zones'!$I$2:$I$4292,0)),"")</f>
        <v>Lyttelton</v>
      </c>
      <c r="V63" s="165" t="str">
        <f>IFERROR(INDEX('Climate zones'!$A$2:$A$4292,MATCH(V$4&amp;" "&amp;$N63,'Climate zones'!$I$2:$I$4292,0)),"")</f>
        <v>Manuka Creek</v>
      </c>
      <c r="W63" s="165" t="str">
        <f>IFERROR(INDEX('Climate zones'!$A$2:$A$4292,MATCH(W$4&amp;" "&amp;$N63,'Climate zones'!$I$2:$I$4292,0)),"")</f>
        <v>Maia</v>
      </c>
      <c r="X63" s="165" t="str">
        <f>IFERROR(INDEX('Climate zones'!$A$2:$A$4292,MATCH(X$4&amp;" "&amp;$N63,'Climate zones'!$I$2:$I$4292,0)),"")</f>
        <v>Mangamuka Bridge</v>
      </c>
      <c r="Y63" s="165" t="str">
        <f>IFERROR(INDEX('Climate zones'!$A$2:$A$4292,MATCH(Y$4&amp;" "&amp;$N63,'Climate zones'!$I$2:$I$4292,0)),"")</f>
        <v>Te Kohanga</v>
      </c>
      <c r="Z63" s="165" t="str">
        <f>IFERROR(INDEX('Climate zones'!$A$2:$A$4292,MATCH(Z$4&amp;" "&amp;$N63,'Climate zones'!$I$2:$I$4292,0)),"")</f>
        <v>Takamore</v>
      </c>
      <c r="AA63" s="165" t="str">
        <f>IFERROR(INDEX('Climate zones'!$A$2:$A$4292,MATCH(AA$4&amp;" "&amp;$N63,'Climate zones'!$I$2:$I$4292,0)),"")</f>
        <v/>
      </c>
      <c r="AB63" s="165" t="str">
        <f>IFERROR(INDEX('Climate zones'!$A$2:$A$4292,MATCH(AB$4&amp;" "&amp;$N63,'Climate zones'!$I$2:$I$4292,0)),"")</f>
        <v/>
      </c>
      <c r="AC63" s="165" t="str">
        <f>IFERROR(INDEX('Climate zones'!$A$2:$A$4292,MATCH(AC$4&amp;" "&amp;$N63,'Climate zones'!$I$2:$I$4292,0)),"")</f>
        <v/>
      </c>
      <c r="AD63" s="165" t="str">
        <f>IFERROR(INDEX('Climate zones'!$A$2:$A$4292,MATCH(AD$4&amp;" "&amp;$N63,'Climate zones'!$I$2:$I$4292,0)),"")</f>
        <v>Whakatu</v>
      </c>
      <c r="AE63" s="165" t="str">
        <f>IFERROR(INDEX('Climate zones'!$A$2:$A$4292,MATCH(AE$4&amp;" "&amp;$N63,'Climate zones'!$I$2:$I$4292,0)),"")</f>
        <v/>
      </c>
      <c r="AF63" s="165" t="str">
        <f>IFERROR(INDEX('Climate zones'!$A$2:$A$4292,MATCH(AF$4&amp;" "&amp;$N63,'Climate zones'!$I$2:$I$4292,0)),"")</f>
        <v/>
      </c>
      <c r="AG63" s="165" t="str">
        <f>IFERROR(INDEX('Climate zones'!$A$2:$A$4292,MATCH(AG$4&amp;" "&amp;$N63,'Climate zones'!$I$2:$I$4292,0)),"")</f>
        <v/>
      </c>
      <c r="AH63" s="165" t="str">
        <f>IFERROR(INDEX('Climate zones'!$A$2:$A$4292,MATCH(AH$4&amp;" "&amp;$N63,'Climate zones'!$I$2:$I$4292,0)),"")</f>
        <v/>
      </c>
      <c r="AI63" s="165" t="str">
        <f>IFERROR(INDEX('Climate zones'!$A$2:$A$4292,MATCH(AI$4&amp;" "&amp;$N63,'Climate zones'!$I$2:$I$4292,0)),"")</f>
        <v/>
      </c>
      <c r="AJ63" s="165" t="str">
        <f>IFERROR(INDEX('Climate zones'!$A$2:$A$4292,MATCH(AJ$4&amp;" "&amp;$N63,'Climate zones'!$I$2:$I$4292,0)),"")</f>
        <v>Raupo</v>
      </c>
      <c r="AK63" s="165" t="str">
        <f>IFERROR(INDEX('Climate zones'!$A$2:$A$4292,MATCH(AK$4&amp;" "&amp;$N63,'Climate zones'!$I$2:$I$4292,0)),"")</f>
        <v/>
      </c>
      <c r="AL63" s="165" t="str">
        <f>IFERROR(INDEX('Climate zones'!$A$2:$A$4292,MATCH(AL$4&amp;" "&amp;$N63,'Climate zones'!$I$2:$I$4292,0)),"")</f>
        <v/>
      </c>
      <c r="AM63" s="165" t="str">
        <f>IFERROR(INDEX('Climate zones'!$A$2:$A$4292,MATCH(AM$4&amp;" "&amp;$N63,'Climate zones'!$I$2:$I$4292,0)),"")</f>
        <v/>
      </c>
      <c r="AN63" s="165" t="str">
        <f>IFERROR(INDEX('Climate zones'!$A$2:$A$4292,MATCH(AN$4&amp;" "&amp;$N63,'Climate zones'!$I$2:$I$4292,0)),"")</f>
        <v/>
      </c>
      <c r="AO63" s="165" t="str">
        <f>IFERROR(INDEX('Climate zones'!$A$2:$A$4292,MATCH(AO$4&amp;" "&amp;$N63,'Climate zones'!$I$2:$I$4292,0)),"")</f>
        <v>Tangimoana</v>
      </c>
      <c r="AP63" s="165" t="str">
        <f>IFERROR(INDEX('Climate zones'!$A$2:$A$4292,MATCH(AP$4&amp;" "&amp;$N63,'Climate zones'!$I$2:$I$4292,0)),"")</f>
        <v/>
      </c>
      <c r="AQ63" s="165" t="str">
        <f>IFERROR(INDEX('Climate zones'!$A$2:$A$4292,MATCH(AQ$4&amp;" "&amp;$N63,'Climate zones'!$I$2:$I$4292,0)),"")</f>
        <v>Te Mahia</v>
      </c>
      <c r="AR63" s="165" t="str">
        <f>IFERROR(INDEX('Climate zones'!$A$2:$A$4292,MATCH(AR$4&amp;" "&amp;$N63,'Climate zones'!$I$2:$I$4292,0)),"")</f>
        <v/>
      </c>
      <c r="AS63" s="165" t="str">
        <f>IFERROR(INDEX('Climate zones'!$A$2:$A$4292,MATCH(AS$4&amp;" "&amp;$N63,'Climate zones'!$I$2:$I$4292,0)),"")</f>
        <v/>
      </c>
      <c r="AT63" s="165" t="str">
        <f>IFERROR(INDEX('Climate zones'!$A$2:$A$4292,MATCH(AT$4&amp;" "&amp;$N63,'Climate zones'!$I$2:$I$4292,0)),"")</f>
        <v/>
      </c>
      <c r="AU63" s="165" t="str">
        <f>IFERROR(INDEX('Climate zones'!$A$2:$A$4292,MATCH(AU$4&amp;" "&amp;$N63,'Climate zones'!$I$2:$I$4292,0)),"")</f>
        <v/>
      </c>
      <c r="AV63" s="165" t="str">
        <f>IFERROR(INDEX('Climate zones'!$A$2:$A$4292,MATCH(AV$4&amp;" "&amp;$N63,'Climate zones'!$I$2:$I$4292,0)),"")</f>
        <v>Waiongana</v>
      </c>
      <c r="AW63" s="165" t="str">
        <f>IFERROR(INDEX('Climate zones'!$A$2:$A$4292,MATCH(AW$4&amp;" "&amp;$N63,'Climate zones'!$I$2:$I$4292,0)),"")</f>
        <v/>
      </c>
      <c r="AX63" s="165" t="str">
        <f>IFERROR(INDEX('Climate zones'!$A$2:$A$4292,MATCH(AX$4&amp;" "&amp;$N63,'Climate zones'!$I$2:$I$4292,0)),"")</f>
        <v/>
      </c>
      <c r="AY63" s="165" t="str">
        <f>IFERROR(INDEX('Climate zones'!$A$2:$A$4292,MATCH(AY$4&amp;" "&amp;$N63,'Climate zones'!$I$2:$I$4292,0)),"")</f>
        <v/>
      </c>
      <c r="AZ63" s="165" t="str">
        <f>IFERROR(INDEX('Climate zones'!$A$2:$A$4292,MATCH(AZ$4&amp;" "&amp;$N63,'Climate zones'!$I$2:$I$4292,0)),"")</f>
        <v/>
      </c>
      <c r="BA63" s="165" t="str">
        <f>IFERROR(INDEX('Climate zones'!$A$2:$A$4292,MATCH(BA$4&amp;" "&amp;$N63,'Climate zones'!$I$2:$I$4292,0)),"")</f>
        <v/>
      </c>
      <c r="BB63" s="165" t="str">
        <f>IFERROR(INDEX('Climate zones'!$A$2:$A$4292,MATCH(BB$4&amp;" "&amp;$N63,'Climate zones'!$I$2:$I$4292,0)),"")</f>
        <v/>
      </c>
      <c r="BC63" s="165" t="str">
        <f>IFERROR(INDEX('Climate zones'!$A$2:$A$4292,MATCH(BC$4&amp;" "&amp;$N63,'Climate zones'!$I$2:$I$4292,0)),"")</f>
        <v/>
      </c>
      <c r="BD63" s="165" t="str">
        <f>IFERROR(INDEX('Climate zones'!$A$2:$A$4292,MATCH(BD$4&amp;" "&amp;$N63,'Climate zones'!$I$2:$I$4292,0)),"")</f>
        <v>Upper Kawhatau</v>
      </c>
      <c r="BE63" s="165" t="str">
        <f>IFERROR(INDEX('Climate zones'!$A$2:$A$4292,MATCH(BE$4&amp;" "&amp;$N63,'Climate zones'!$I$2:$I$4292,0)),"")</f>
        <v>Takatu</v>
      </c>
      <c r="BF63" s="165" t="str">
        <f>IFERROR(INDEX('Climate zones'!$A$2:$A$4292,MATCH(BF$4&amp;" "&amp;$N63,'Climate zones'!$I$2:$I$4292,0)),"")</f>
        <v>Springfield</v>
      </c>
      <c r="BG63" s="165" t="str">
        <f>IFERROR(INDEX('Climate zones'!$A$2:$A$4292,MATCH(BG$4&amp;" "&amp;$N63,'Climate zones'!$I$2:$I$4292,0)),"")</f>
        <v>Tanupara</v>
      </c>
      <c r="BH63" s="165" t="str">
        <f>IFERROR(INDEX('Climate zones'!$A$2:$A$4292,MATCH(BH$4&amp;" "&amp;$N63,'Climate zones'!$I$2:$I$4292,0)),"")</f>
        <v>Springfield</v>
      </c>
      <c r="BI63" s="165" t="str">
        <f>IFERROR(INDEX('Climate zones'!$A$2:$A$4292,MATCH(BI$4&amp;" "&amp;$N63,'Climate zones'!$I$2:$I$4292,0)),"")</f>
        <v>Rotokare</v>
      </c>
      <c r="BJ63" s="165" t="str">
        <f>IFERROR(INDEX('Climate zones'!$A$2:$A$4292,MATCH(BJ$4&amp;" "&amp;$N63,'Climate zones'!$I$2:$I$4292,0)),"")</f>
        <v/>
      </c>
      <c r="BK63" s="165" t="str">
        <f>IFERROR(INDEX('Climate zones'!$A$2:$A$4292,MATCH(BK$4&amp;" "&amp;$N63,'Climate zones'!$I$2:$I$4292,0)),"")</f>
        <v/>
      </c>
      <c r="BL63" s="165" t="str">
        <f>IFERROR(INDEX('Climate zones'!$A$2:$A$4292,MATCH(BL$4&amp;" "&amp;$N63,'Climate zones'!$I$2:$I$4292,0)),"")</f>
        <v>Jamestown</v>
      </c>
      <c r="BM63" s="165" t="str">
        <f>IFERROR(INDEX('Climate zones'!$A$2:$A$4292,MATCH(BM$4&amp;" "&amp;$N63,'Climate zones'!$I$2:$I$4292,0)),"")</f>
        <v/>
      </c>
      <c r="BN63" s="165" t="str">
        <f>IFERROR(INDEX('Climate zones'!$A$2:$A$4292,MATCH(BN$4&amp;" "&amp;$N63,'Climate zones'!$I$2:$I$4292,0)),"")</f>
        <v>Nireaha</v>
      </c>
      <c r="BO63" s="165" t="str">
        <f>IFERROR(INDEX('Climate zones'!$A$2:$A$4292,MATCH(BO$4&amp;" "&amp;$N63,'Climate zones'!$I$2:$I$4292,0)),"")</f>
        <v>Ngatimoti</v>
      </c>
      <c r="BP63" s="165" t="str">
        <f>IFERROR(INDEX('Climate zones'!$A$2:$A$4292,MATCH(BP$4&amp;" "&amp;$N63,'Climate zones'!$I$2:$I$4292,0)),"")</f>
        <v/>
      </c>
      <c r="BQ63" s="165" t="str">
        <f>IFERROR(INDEX('Climate zones'!$A$2:$A$4292,MATCH(BQ$4&amp;" "&amp;$N63,'Climate zones'!$I$2:$I$4292,0)),"")</f>
        <v/>
      </c>
      <c r="BR63" s="165" t="str">
        <f>IFERROR(INDEX('Climate zones'!$A$2:$A$4292,MATCH(BR$4&amp;" "&amp;$N63,'Climate zones'!$I$2:$I$4292,0)),"")</f>
        <v>Whitianga</v>
      </c>
      <c r="BS63" s="165" t="str">
        <f>IFERROR(INDEX('Climate zones'!$A$2:$A$4292,MATCH(BS$4&amp;" "&amp;$N63,'Climate zones'!$I$2:$I$4292,0)),"")</f>
        <v>Redruth</v>
      </c>
      <c r="BT63" s="165" t="str">
        <f>IFERROR(INDEX('Climate zones'!$A$2:$A$4292,MATCH(BT$4&amp;" "&amp;$N63,'Climate zones'!$I$2:$I$4292,0)),"")</f>
        <v/>
      </c>
      <c r="BU63" s="165" t="str">
        <f>IFERROR(INDEX('Climate zones'!$A$2:$A$4292,MATCH(BU$4&amp;" "&amp;$N63,'Climate zones'!$I$2:$I$4292,0)),"")</f>
        <v>Rotowaro</v>
      </c>
      <c r="BV63" s="165" t="str">
        <f>IFERROR(INDEX('Climate zones'!$A$2:$A$4292,MATCH(BV$4&amp;" "&amp;$N63,'Climate zones'!$I$2:$I$4292,0)),"")</f>
        <v/>
      </c>
      <c r="BW63" s="165" t="str">
        <f>IFERROR(INDEX('Climate zones'!$A$2:$A$4292,MATCH(BW$4&amp;" "&amp;$N63,'Climate zones'!$I$2:$I$4292,0)),"")</f>
        <v/>
      </c>
      <c r="BX63" s="165" t="str">
        <f>IFERROR(INDEX('Climate zones'!$A$2:$A$4292,MATCH(BX$4&amp;" "&amp;$N63,'Climate zones'!$I$2:$I$4292,0)),"")</f>
        <v/>
      </c>
      <c r="BY63" s="165" t="str">
        <f>IFERROR(INDEX('Climate zones'!$A$2:$A$4292,MATCH(BY$4&amp;" "&amp;$N63,'Climate zones'!$I$2:$I$4292,0)),"")</f>
        <v/>
      </c>
      <c r="BZ63" s="165" t="str">
        <f>IFERROR(INDEX('Climate zones'!$A$2:$A$4292,MATCH(BZ$4&amp;" "&amp;$N63,'Climate zones'!$I$2:$I$4292,0)),"")</f>
        <v/>
      </c>
      <c r="CA63" s="165" t="str">
        <f>IFERROR(INDEX('Climate zones'!$A$2:$A$4292,MATCH(CA$4&amp;" "&amp;$N63,'Climate zones'!$I$2:$I$4292,0)),"")</f>
        <v>Otematata</v>
      </c>
      <c r="CB63" s="165" t="str">
        <f>IFERROR(INDEX('Climate zones'!$A$2:$A$4292,MATCH(CB$4&amp;" "&amp;$N63,'Climate zones'!$I$2:$I$4292,0)),"")</f>
        <v/>
      </c>
      <c r="CC63" s="165" t="str">
        <f>IFERROR(INDEX('Climate zones'!$A$2:$A$4292,MATCH(CC$4&amp;" "&amp;$N63,'Climate zones'!$I$2:$I$4292,0)),"")</f>
        <v/>
      </c>
      <c r="CD63" s="165" t="str">
        <f>IFERROR(INDEX('Climate zones'!$A$2:$A$4292,MATCH(CD$4&amp;" "&amp;$N63,'Climate zones'!$I$2:$I$4292,0)),"")</f>
        <v/>
      </c>
      <c r="CE63" s="165" t="str">
        <f>IFERROR(INDEX('Climate zones'!$A$2:$A$4292,MATCH(CE$4&amp;" "&amp;$N63,'Climate zones'!$I$2:$I$4292,0)),"")</f>
        <v/>
      </c>
      <c r="CF63" s="165" t="str">
        <f>IFERROR(INDEX('Climate zones'!$A$2:$A$4292,MATCH(CF$4&amp;" "&amp;$N63,'Climate zones'!$I$2:$I$4292,0)),"")</f>
        <v>Whataroa</v>
      </c>
      <c r="CG63" s="165" t="str">
        <f>IFERROR(INDEX('Climate zones'!$A$2:$A$4292,MATCH(CG$4&amp;" "&amp;$N63,'Climate zones'!$I$2:$I$4292,0)),"")</f>
        <v>WHAKATANE</v>
      </c>
      <c r="CH63" s="165" t="str">
        <f>IFERROR(INDEX('Climate zones'!$A$2:$A$4292,MATCH(CH$4&amp;" "&amp;$N63,'Climate zones'!$I$2:$I$4292,0)),"")</f>
        <v>Pikiwahine</v>
      </c>
    </row>
    <row r="64" spans="1:86">
      <c r="A64" s="156" t="s">
        <v>231</v>
      </c>
      <c r="B64" s="156" t="s">
        <v>92</v>
      </c>
      <c r="C64" s="156" t="s">
        <v>93</v>
      </c>
      <c r="D64" s="156" t="s">
        <v>94</v>
      </c>
      <c r="E64" s="157">
        <v>-43.77</v>
      </c>
      <c r="F64" s="157">
        <v>171.47</v>
      </c>
      <c r="G64" s="156" t="str">
        <f t="shared" si="0"/>
        <v>Ashburton District CC</v>
      </c>
      <c r="H64" s="156">
        <f t="shared" si="1"/>
        <v>63</v>
      </c>
      <c r="I64" s="156" t="str">
        <f t="shared" si="2"/>
        <v>Ashburton District 63</v>
      </c>
      <c r="K64" s="156" t="s">
        <v>160</v>
      </c>
      <c r="N64" s="162">
        <f t="shared" si="3"/>
        <v>60</v>
      </c>
      <c r="O64" s="163" t="str">
        <f>IFERROR(INDEX('Climate zones'!$A$2:$A$4292,MATCH(O$4&amp;" "&amp;$N64,'Climate zones'!$I$2:$I$4292,0)),"")</f>
        <v>Staveley</v>
      </c>
      <c r="P64" s="163" t="str">
        <f>IFERROR(INDEX('Climate zones'!$A$2:$A$4292,MATCH(P$4&amp;" "&amp;$N64,'Climate zones'!$I$2:$I$4292,0)),"")</f>
        <v>Parnell</v>
      </c>
      <c r="Q64" s="163" t="str">
        <f>IFERROR(INDEX('Climate zones'!$A$2:$A$4292,MATCH(Q$4&amp;" "&amp;$N64,'Climate zones'!$I$2:$I$4292,0)),"")</f>
        <v>Tiromoana</v>
      </c>
      <c r="R64" s="163" t="str">
        <f>IFERROR(INDEX('Climate zones'!$A$2:$A$4292,MATCH(R$4&amp;" "&amp;$N64,'Climate zones'!$I$2:$I$4292,0)),"")</f>
        <v/>
      </c>
      <c r="S64" s="163" t="str">
        <f>IFERROR(INDEX('Climate zones'!$A$2:$A$4292,MATCH(S$4&amp;" "&amp;$N64,'Climate zones'!$I$2:$I$4292,0)),"")</f>
        <v/>
      </c>
      <c r="T64" s="163" t="str">
        <f>IFERROR(INDEX('Climate zones'!$A$2:$A$4292,MATCH(T$4&amp;" "&amp;$N64,'Climate zones'!$I$2:$I$4292,0)),"")</f>
        <v>Roxburgh</v>
      </c>
      <c r="U64" s="163" t="str">
        <f>IFERROR(INDEX('Climate zones'!$A$2:$A$4292,MATCH(U$4&amp;" "&amp;$N64,'Climate zones'!$I$2:$I$4292,0)),"")</f>
        <v>Mairehau</v>
      </c>
      <c r="V64" s="163" t="str">
        <f>IFERROR(INDEX('Climate zones'!$A$2:$A$4292,MATCH(V$4&amp;" "&amp;$N64,'Climate zones'!$I$2:$I$4292,0)),"")</f>
        <v>Matau</v>
      </c>
      <c r="W64" s="163" t="str">
        <f>IFERROR(INDEX('Climate zones'!$A$2:$A$4292,MATCH(W$4&amp;" "&amp;$N64,'Climate zones'!$I$2:$I$4292,0)),"")</f>
        <v>Maori Hill</v>
      </c>
      <c r="X64" s="163" t="str">
        <f>IFERROR(INDEX('Climate zones'!$A$2:$A$4292,MATCH(X$4&amp;" "&amp;$N64,'Climate zones'!$I$2:$I$4292,0)),"")</f>
        <v>Mangapa</v>
      </c>
      <c r="Y64" s="163" t="str">
        <f>IFERROR(INDEX('Climate zones'!$A$2:$A$4292,MATCH(Y$4&amp;" "&amp;$N64,'Climate zones'!$I$2:$I$4292,0)),"")</f>
        <v>Te Toro</v>
      </c>
      <c r="Z64" s="163" t="str">
        <f>IFERROR(INDEX('Climate zones'!$A$2:$A$4292,MATCH(Z$4&amp;" "&amp;$N64,'Climate zones'!$I$2:$I$4292,0)),"")</f>
        <v>Takapau</v>
      </c>
      <c r="AA64" s="163" t="str">
        <f>IFERROR(INDEX('Climate zones'!$A$2:$A$4292,MATCH(AA$4&amp;" "&amp;$N64,'Climate zones'!$I$2:$I$4292,0)),"")</f>
        <v/>
      </c>
      <c r="AB64" s="163" t="str">
        <f>IFERROR(INDEX('Climate zones'!$A$2:$A$4292,MATCH(AB$4&amp;" "&amp;$N64,'Climate zones'!$I$2:$I$4292,0)),"")</f>
        <v/>
      </c>
      <c r="AC64" s="163" t="str">
        <f>IFERROR(INDEX('Climate zones'!$A$2:$A$4292,MATCH(AC$4&amp;" "&amp;$N64,'Climate zones'!$I$2:$I$4292,0)),"")</f>
        <v/>
      </c>
      <c r="AD64" s="163" t="str">
        <f>IFERROR(INDEX('Climate zones'!$A$2:$A$4292,MATCH(AD$4&amp;" "&amp;$N64,'Climate zones'!$I$2:$I$4292,0)),"")</f>
        <v>Whareponga</v>
      </c>
      <c r="AE64" s="163" t="str">
        <f>IFERROR(INDEX('Climate zones'!$A$2:$A$4292,MATCH(AE$4&amp;" "&amp;$N64,'Climate zones'!$I$2:$I$4292,0)),"")</f>
        <v/>
      </c>
      <c r="AF64" s="163" t="str">
        <f>IFERROR(INDEX('Climate zones'!$A$2:$A$4292,MATCH(AF$4&amp;" "&amp;$N64,'Climate zones'!$I$2:$I$4292,0)),"")</f>
        <v/>
      </c>
      <c r="AG64" s="163" t="str">
        <f>IFERROR(INDEX('Climate zones'!$A$2:$A$4292,MATCH(AG$4&amp;" "&amp;$N64,'Climate zones'!$I$2:$I$4292,0)),"")</f>
        <v/>
      </c>
      <c r="AH64" s="163" t="str">
        <f>IFERROR(INDEX('Climate zones'!$A$2:$A$4292,MATCH(AH$4&amp;" "&amp;$N64,'Climate zones'!$I$2:$I$4292,0)),"")</f>
        <v/>
      </c>
      <c r="AI64" s="163" t="str">
        <f>IFERROR(INDEX('Climate zones'!$A$2:$A$4292,MATCH(AI$4&amp;" "&amp;$N64,'Climate zones'!$I$2:$I$4292,0)),"")</f>
        <v/>
      </c>
      <c r="AJ64" s="163" t="str">
        <f>IFERROR(INDEX('Climate zones'!$A$2:$A$4292,MATCH(AJ$4&amp;" "&amp;$N64,'Climate zones'!$I$2:$I$4292,0)),"")</f>
        <v>Redhill</v>
      </c>
      <c r="AK64" s="163" t="str">
        <f>IFERROR(INDEX('Climate zones'!$A$2:$A$4292,MATCH(AK$4&amp;" "&amp;$N64,'Climate zones'!$I$2:$I$4292,0)),"")</f>
        <v/>
      </c>
      <c r="AL64" s="163" t="str">
        <f>IFERROR(INDEX('Climate zones'!$A$2:$A$4292,MATCH(AL$4&amp;" "&amp;$N64,'Climate zones'!$I$2:$I$4292,0)),"")</f>
        <v/>
      </c>
      <c r="AM64" s="163" t="str">
        <f>IFERROR(INDEX('Climate zones'!$A$2:$A$4292,MATCH(AM$4&amp;" "&amp;$N64,'Climate zones'!$I$2:$I$4292,0)),"")</f>
        <v/>
      </c>
      <c r="AN64" s="163" t="str">
        <f>IFERROR(INDEX('Climate zones'!$A$2:$A$4292,MATCH(AN$4&amp;" "&amp;$N64,'Climate zones'!$I$2:$I$4292,0)),"")</f>
        <v/>
      </c>
      <c r="AO64" s="163" t="str">
        <f>IFERROR(INDEX('Climate zones'!$A$2:$A$4292,MATCH(AO$4&amp;" "&amp;$N64,'Climate zones'!$I$2:$I$4292,0)),"")</f>
        <v>Taonui</v>
      </c>
      <c r="AP64" s="163" t="str">
        <f>IFERROR(INDEX('Climate zones'!$A$2:$A$4292,MATCH(AP$4&amp;" "&amp;$N64,'Climate zones'!$I$2:$I$4292,0)),"")</f>
        <v/>
      </c>
      <c r="AQ64" s="163" t="str">
        <f>IFERROR(INDEX('Climate zones'!$A$2:$A$4292,MATCH(AQ$4&amp;" "&amp;$N64,'Climate zones'!$I$2:$I$4292,0)),"")</f>
        <v>Te Marua</v>
      </c>
      <c r="AR64" s="163" t="str">
        <f>IFERROR(INDEX('Climate zones'!$A$2:$A$4292,MATCH(AR$4&amp;" "&amp;$N64,'Climate zones'!$I$2:$I$4292,0)),"")</f>
        <v/>
      </c>
      <c r="AS64" s="163" t="str">
        <f>IFERROR(INDEX('Climate zones'!$A$2:$A$4292,MATCH(AS$4&amp;" "&amp;$N64,'Climate zones'!$I$2:$I$4292,0)),"")</f>
        <v/>
      </c>
      <c r="AT64" s="163" t="str">
        <f>IFERROR(INDEX('Climate zones'!$A$2:$A$4292,MATCH(AT$4&amp;" "&amp;$N64,'Climate zones'!$I$2:$I$4292,0)),"")</f>
        <v/>
      </c>
      <c r="AU64" s="163" t="str">
        <f>IFERROR(INDEX('Climate zones'!$A$2:$A$4292,MATCH(AU$4&amp;" "&amp;$N64,'Climate zones'!$I$2:$I$4292,0)),"")</f>
        <v/>
      </c>
      <c r="AV64" s="163" t="str">
        <f>IFERROR(INDEX('Climate zones'!$A$2:$A$4292,MATCH(AV$4&amp;" "&amp;$N64,'Climate zones'!$I$2:$I$4292,0)),"")</f>
        <v>Waipapa</v>
      </c>
      <c r="AW64" s="163" t="str">
        <f>IFERROR(INDEX('Climate zones'!$A$2:$A$4292,MATCH(AW$4&amp;" "&amp;$N64,'Climate zones'!$I$2:$I$4292,0)),"")</f>
        <v/>
      </c>
      <c r="AX64" s="163" t="str">
        <f>IFERROR(INDEX('Climate zones'!$A$2:$A$4292,MATCH(AX$4&amp;" "&amp;$N64,'Climate zones'!$I$2:$I$4292,0)),"")</f>
        <v/>
      </c>
      <c r="AY64" s="163" t="str">
        <f>IFERROR(INDEX('Climate zones'!$A$2:$A$4292,MATCH(AY$4&amp;" "&amp;$N64,'Climate zones'!$I$2:$I$4292,0)),"")</f>
        <v/>
      </c>
      <c r="AZ64" s="163" t="str">
        <f>IFERROR(INDEX('Climate zones'!$A$2:$A$4292,MATCH(AZ$4&amp;" "&amp;$N64,'Climate zones'!$I$2:$I$4292,0)),"")</f>
        <v/>
      </c>
      <c r="BA64" s="163" t="str">
        <f>IFERROR(INDEX('Climate zones'!$A$2:$A$4292,MATCH(BA$4&amp;" "&amp;$N64,'Climate zones'!$I$2:$I$4292,0)),"")</f>
        <v/>
      </c>
      <c r="BB64" s="163" t="str">
        <f>IFERROR(INDEX('Climate zones'!$A$2:$A$4292,MATCH(BB$4&amp;" "&amp;$N64,'Climate zones'!$I$2:$I$4292,0)),"")</f>
        <v/>
      </c>
      <c r="BC64" s="163" t="str">
        <f>IFERROR(INDEX('Climate zones'!$A$2:$A$4292,MATCH(BC$4&amp;" "&amp;$N64,'Climate zones'!$I$2:$I$4292,0)),"")</f>
        <v/>
      </c>
      <c r="BD64" s="163" t="str">
        <f>IFERROR(INDEX('Climate zones'!$A$2:$A$4292,MATCH(BD$4&amp;" "&amp;$N64,'Climate zones'!$I$2:$I$4292,0)),"")</f>
        <v>Utiku</v>
      </c>
      <c r="BE64" s="163" t="str">
        <f>IFERROR(INDEX('Climate zones'!$A$2:$A$4292,MATCH(BE$4&amp;" "&amp;$N64,'Climate zones'!$I$2:$I$4292,0)),"")</f>
        <v>Tapora</v>
      </c>
      <c r="BF64" s="163" t="str">
        <f>IFERROR(INDEX('Climate zones'!$A$2:$A$4292,MATCH(BF$4&amp;" "&amp;$N64,'Climate zones'!$I$2:$I$4292,0)),"")</f>
        <v>Sunnybrook</v>
      </c>
      <c r="BG64" s="163" t="str">
        <f>IFERROR(INDEX('Climate zones'!$A$2:$A$4292,MATCH(BG$4&amp;" "&amp;$N64,'Climate zones'!$I$2:$I$4292,0)),"")</f>
        <v>Tapuiwahine</v>
      </c>
      <c r="BH64" s="163" t="str">
        <f>IFERROR(INDEX('Climate zones'!$A$2:$A$4292,MATCH(BH$4&amp;" "&amp;$N64,'Climate zones'!$I$2:$I$4292,0)),"")</f>
        <v>Springston</v>
      </c>
      <c r="BI64" s="163" t="str">
        <f>IFERROR(INDEX('Climate zones'!$A$2:$A$4292,MATCH(BI$4&amp;" "&amp;$N64,'Climate zones'!$I$2:$I$4292,0)),"")</f>
        <v>Takou</v>
      </c>
      <c r="BJ64" s="163" t="str">
        <f>IFERROR(INDEX('Climate zones'!$A$2:$A$4292,MATCH(BJ$4&amp;" "&amp;$N64,'Climate zones'!$I$2:$I$4292,0)),"")</f>
        <v/>
      </c>
      <c r="BK64" s="163" t="str">
        <f>IFERROR(INDEX('Climate zones'!$A$2:$A$4292,MATCH(BK$4&amp;" "&amp;$N64,'Climate zones'!$I$2:$I$4292,0)),"")</f>
        <v/>
      </c>
      <c r="BL64" s="163" t="str">
        <f>IFERROR(INDEX('Climate zones'!$A$2:$A$4292,MATCH(BL$4&amp;" "&amp;$N64,'Climate zones'!$I$2:$I$4292,0)),"")</f>
        <v>Josephville</v>
      </c>
      <c r="BM64" s="163" t="str">
        <f>IFERROR(INDEX('Climate zones'!$A$2:$A$4292,MATCH(BM$4&amp;" "&amp;$N64,'Climate zones'!$I$2:$I$4292,0)),"")</f>
        <v/>
      </c>
      <c r="BN64" s="163" t="str">
        <f>IFERROR(INDEX('Climate zones'!$A$2:$A$4292,MATCH(BN$4&amp;" "&amp;$N64,'Climate zones'!$I$2:$I$4292,0)),"")</f>
        <v>Norsewood</v>
      </c>
      <c r="BO64" s="163" t="str">
        <f>IFERROR(INDEX('Climate zones'!$A$2:$A$4292,MATCH(BO$4&amp;" "&amp;$N64,'Climate zones'!$I$2:$I$4292,0)),"")</f>
        <v>Onekaka</v>
      </c>
      <c r="BP64" s="163" t="str">
        <f>IFERROR(INDEX('Climate zones'!$A$2:$A$4292,MATCH(BP$4&amp;" "&amp;$N64,'Climate zones'!$I$2:$I$4292,0)),"")</f>
        <v/>
      </c>
      <c r="BQ64" s="163" t="str">
        <f>IFERROR(INDEX('Climate zones'!$A$2:$A$4292,MATCH(BQ$4&amp;" "&amp;$N64,'Climate zones'!$I$2:$I$4292,0)),"")</f>
        <v/>
      </c>
      <c r="BR64" s="163" t="str">
        <f>IFERROR(INDEX('Climate zones'!$A$2:$A$4292,MATCH(BR$4&amp;" "&amp;$N64,'Climate zones'!$I$2:$I$4292,0)),"")</f>
        <v/>
      </c>
      <c r="BS64" s="163" t="str">
        <f>IFERROR(INDEX('Climate zones'!$A$2:$A$4292,MATCH(BS$4&amp;" "&amp;$N64,'Climate zones'!$I$2:$I$4292,0)),"")</f>
        <v>Rosewill</v>
      </c>
      <c r="BT64" s="163" t="str">
        <f>IFERROR(INDEX('Climate zones'!$A$2:$A$4292,MATCH(BT$4&amp;" "&amp;$N64,'Climate zones'!$I$2:$I$4292,0)),"")</f>
        <v/>
      </c>
      <c r="BU64" s="163" t="str">
        <f>IFERROR(INDEX('Climate zones'!$A$2:$A$4292,MATCH(BU$4&amp;" "&amp;$N64,'Climate zones'!$I$2:$I$4292,0)),"")</f>
        <v>Ruakiwi</v>
      </c>
      <c r="BV64" s="163" t="str">
        <f>IFERROR(INDEX('Climate zones'!$A$2:$A$4292,MATCH(BV$4&amp;" "&amp;$N64,'Climate zones'!$I$2:$I$4292,0)),"")</f>
        <v/>
      </c>
      <c r="BW64" s="163" t="str">
        <f>IFERROR(INDEX('Climate zones'!$A$2:$A$4292,MATCH(BW$4&amp;" "&amp;$N64,'Climate zones'!$I$2:$I$4292,0)),"")</f>
        <v/>
      </c>
      <c r="BX64" s="163" t="str">
        <f>IFERROR(INDEX('Climate zones'!$A$2:$A$4292,MATCH(BX$4&amp;" "&amp;$N64,'Climate zones'!$I$2:$I$4292,0)),"")</f>
        <v/>
      </c>
      <c r="BY64" s="163" t="str">
        <f>IFERROR(INDEX('Climate zones'!$A$2:$A$4292,MATCH(BY$4&amp;" "&amp;$N64,'Climate zones'!$I$2:$I$4292,0)),"")</f>
        <v/>
      </c>
      <c r="BZ64" s="163" t="str">
        <f>IFERROR(INDEX('Climate zones'!$A$2:$A$4292,MATCH(BZ$4&amp;" "&amp;$N64,'Climate zones'!$I$2:$I$4292,0)),"")</f>
        <v/>
      </c>
      <c r="CA64" s="163" t="str">
        <f>IFERROR(INDEX('Climate zones'!$A$2:$A$4292,MATCH(CA$4&amp;" "&amp;$N64,'Climate zones'!$I$2:$I$4292,0)),"")</f>
        <v>Otepopo</v>
      </c>
      <c r="CB64" s="163" t="str">
        <f>IFERROR(INDEX('Climate zones'!$A$2:$A$4292,MATCH(CB$4&amp;" "&amp;$N64,'Climate zones'!$I$2:$I$4292,0)),"")</f>
        <v/>
      </c>
      <c r="CC64" s="163" t="str">
        <f>IFERROR(INDEX('Climate zones'!$A$2:$A$4292,MATCH(CC$4&amp;" "&amp;$N64,'Climate zones'!$I$2:$I$4292,0)),"")</f>
        <v/>
      </c>
      <c r="CD64" s="163" t="str">
        <f>IFERROR(INDEX('Climate zones'!$A$2:$A$4292,MATCH(CD$4&amp;" "&amp;$N64,'Climate zones'!$I$2:$I$4292,0)),"")</f>
        <v/>
      </c>
      <c r="CE64" s="163" t="str">
        <f>IFERROR(INDEX('Climate zones'!$A$2:$A$4292,MATCH(CE$4&amp;" "&amp;$N64,'Climate zones'!$I$2:$I$4292,0)),"")</f>
        <v/>
      </c>
      <c r="CF64" s="163" t="str">
        <f>IFERROR(INDEX('Climate zones'!$A$2:$A$4292,MATCH(CF$4&amp;" "&amp;$N64,'Climate zones'!$I$2:$I$4292,0)),"")</f>
        <v>Woodstock</v>
      </c>
      <c r="CG64" s="163" t="str">
        <f>IFERROR(INDEX('Climate zones'!$A$2:$A$4292,MATCH(CG$4&amp;" "&amp;$N64,'Climate zones'!$I$2:$I$4292,0)),"")</f>
        <v>White Pine Bush</v>
      </c>
      <c r="CH64" s="163" t="str">
        <f>IFERROR(INDEX('Climate zones'!$A$2:$A$4292,MATCH(CH$4&amp;" "&amp;$N64,'Climate zones'!$I$2:$I$4292,0)),"")</f>
        <v>Pipiwai</v>
      </c>
    </row>
    <row r="65" spans="1:86">
      <c r="A65" s="156" t="s">
        <v>232</v>
      </c>
      <c r="B65" s="156" t="s">
        <v>92</v>
      </c>
      <c r="C65" s="156" t="s">
        <v>93</v>
      </c>
      <c r="D65" s="156" t="s">
        <v>94</v>
      </c>
      <c r="E65" s="157">
        <v>-43.97</v>
      </c>
      <c r="F65" s="157">
        <v>171.81</v>
      </c>
      <c r="G65" s="156" t="str">
        <f t="shared" si="0"/>
        <v>Ashburton District CC</v>
      </c>
      <c r="H65" s="156">
        <f t="shared" si="1"/>
        <v>64</v>
      </c>
      <c r="I65" s="156" t="str">
        <f t="shared" si="2"/>
        <v>Ashburton District 64</v>
      </c>
      <c r="K65" s="156" t="s">
        <v>161</v>
      </c>
      <c r="N65" s="164">
        <f t="shared" si="3"/>
        <v>61</v>
      </c>
      <c r="O65" s="165" t="str">
        <f>IFERROR(INDEX('Climate zones'!$A$2:$A$4292,MATCH(O$4&amp;" "&amp;$N65,'Climate zones'!$I$2:$I$4292,0)),"")</f>
        <v>Tinwald</v>
      </c>
      <c r="P65" s="165" t="str">
        <f>IFERROR(INDEX('Climate zones'!$A$2:$A$4292,MATCH(P$4&amp;" "&amp;$N65,'Climate zones'!$I$2:$I$4292,0)),"")</f>
        <v>Penrose</v>
      </c>
      <c r="Q65" s="165" t="str">
        <f>IFERROR(INDEX('Climate zones'!$A$2:$A$4292,MATCH(Q$4&amp;" "&amp;$N65,'Climate zones'!$I$2:$I$4292,0)),"")</f>
        <v>Tiroroa</v>
      </c>
      <c r="R65" s="165" t="str">
        <f>IFERROR(INDEX('Climate zones'!$A$2:$A$4292,MATCH(R$4&amp;" "&amp;$N65,'Climate zones'!$I$2:$I$4292,0)),"")</f>
        <v/>
      </c>
      <c r="S65" s="165" t="str">
        <f>IFERROR(INDEX('Climate zones'!$A$2:$A$4292,MATCH(S$4&amp;" "&amp;$N65,'Climate zones'!$I$2:$I$4292,0)),"")</f>
        <v/>
      </c>
      <c r="T65" s="165" t="str">
        <f>IFERROR(INDEX('Climate zones'!$A$2:$A$4292,MATCH(T$4&amp;" "&amp;$N65,'Climate zones'!$I$2:$I$4292,0)),"")</f>
        <v>Roxburgh East</v>
      </c>
      <c r="U65" s="165" t="str">
        <f>IFERROR(INDEX('Climate zones'!$A$2:$A$4292,MATCH(U$4&amp;" "&amp;$N65,'Climate zones'!$I$2:$I$4292,0)),"")</f>
        <v>Marshland</v>
      </c>
      <c r="V65" s="165" t="str">
        <f>IFERROR(INDEX('Climate zones'!$A$2:$A$4292,MATCH(V$4&amp;" "&amp;$N65,'Climate zones'!$I$2:$I$4292,0)),"")</f>
        <v>Milburn</v>
      </c>
      <c r="W65" s="165" t="str">
        <f>IFERROR(INDEX('Climate zones'!$A$2:$A$4292,MATCH(W$4&amp;" "&amp;$N65,'Climate zones'!$I$2:$I$4292,0)),"")</f>
        <v>Maryhill</v>
      </c>
      <c r="X65" s="165" t="str">
        <f>IFERROR(INDEX('Climate zones'!$A$2:$A$4292,MATCH(X$4&amp;" "&amp;$N65,'Climate zones'!$I$2:$I$4292,0)),"")</f>
        <v>Mangataiore</v>
      </c>
      <c r="Y65" s="165" t="str">
        <f>IFERROR(INDEX('Climate zones'!$A$2:$A$4292,MATCH(Y$4&amp;" "&amp;$N65,'Climate zones'!$I$2:$I$4292,0)),"")</f>
        <v>Tuakau</v>
      </c>
      <c r="Z65" s="165" t="str">
        <f>IFERROR(INDEX('Climate zones'!$A$2:$A$4292,MATCH(Z$4&amp;" "&amp;$N65,'Climate zones'!$I$2:$I$4292,0)),"")</f>
        <v>Takapau</v>
      </c>
      <c r="AA65" s="165" t="str">
        <f>IFERROR(INDEX('Climate zones'!$A$2:$A$4292,MATCH(AA$4&amp;" "&amp;$N65,'Climate zones'!$I$2:$I$4292,0)),"")</f>
        <v/>
      </c>
      <c r="AB65" s="165" t="str">
        <f>IFERROR(INDEX('Climate zones'!$A$2:$A$4292,MATCH(AB$4&amp;" "&amp;$N65,'Climate zones'!$I$2:$I$4292,0)),"")</f>
        <v/>
      </c>
      <c r="AC65" s="165" t="str">
        <f>IFERROR(INDEX('Climate zones'!$A$2:$A$4292,MATCH(AC$4&amp;" "&amp;$N65,'Climate zones'!$I$2:$I$4292,0)),"")</f>
        <v/>
      </c>
      <c r="AD65" s="165" t="str">
        <f>IFERROR(INDEX('Climate zones'!$A$2:$A$4292,MATCH(AD$4&amp;" "&amp;$N65,'Climate zones'!$I$2:$I$4292,0)),"")</f>
        <v>Willowford</v>
      </c>
      <c r="AE65" s="165" t="str">
        <f>IFERROR(INDEX('Climate zones'!$A$2:$A$4292,MATCH(AE$4&amp;" "&amp;$N65,'Climate zones'!$I$2:$I$4292,0)),"")</f>
        <v/>
      </c>
      <c r="AF65" s="165" t="str">
        <f>IFERROR(INDEX('Climate zones'!$A$2:$A$4292,MATCH(AF$4&amp;" "&amp;$N65,'Climate zones'!$I$2:$I$4292,0)),"")</f>
        <v/>
      </c>
      <c r="AG65" s="165" t="str">
        <f>IFERROR(INDEX('Climate zones'!$A$2:$A$4292,MATCH(AG$4&amp;" "&amp;$N65,'Climate zones'!$I$2:$I$4292,0)),"")</f>
        <v/>
      </c>
      <c r="AH65" s="165" t="str">
        <f>IFERROR(INDEX('Climate zones'!$A$2:$A$4292,MATCH(AH$4&amp;" "&amp;$N65,'Climate zones'!$I$2:$I$4292,0)),"")</f>
        <v/>
      </c>
      <c r="AI65" s="165" t="str">
        <f>IFERROR(INDEX('Climate zones'!$A$2:$A$4292,MATCH(AI$4&amp;" "&amp;$N65,'Climate zones'!$I$2:$I$4292,0)),"")</f>
        <v/>
      </c>
      <c r="AJ65" s="165" t="str">
        <f>IFERROR(INDEX('Climate zones'!$A$2:$A$4292,MATCH(AJ$4&amp;" "&amp;$N65,'Climate zones'!$I$2:$I$4292,0)),"")</f>
        <v>Rehia</v>
      </c>
      <c r="AK65" s="165" t="str">
        <f>IFERROR(INDEX('Climate zones'!$A$2:$A$4292,MATCH(AK$4&amp;" "&amp;$N65,'Climate zones'!$I$2:$I$4292,0)),"")</f>
        <v/>
      </c>
      <c r="AL65" s="165" t="str">
        <f>IFERROR(INDEX('Climate zones'!$A$2:$A$4292,MATCH(AL$4&amp;" "&amp;$N65,'Climate zones'!$I$2:$I$4292,0)),"")</f>
        <v/>
      </c>
      <c r="AM65" s="165" t="str">
        <f>IFERROR(INDEX('Climate zones'!$A$2:$A$4292,MATCH(AM$4&amp;" "&amp;$N65,'Climate zones'!$I$2:$I$4292,0)),"")</f>
        <v/>
      </c>
      <c r="AN65" s="165" t="str">
        <f>IFERROR(INDEX('Climate zones'!$A$2:$A$4292,MATCH(AN$4&amp;" "&amp;$N65,'Climate zones'!$I$2:$I$4292,0)),"")</f>
        <v/>
      </c>
      <c r="AO65" s="165" t="str">
        <f>IFERROR(INDEX('Climate zones'!$A$2:$A$4292,MATCH(AO$4&amp;" "&amp;$N65,'Climate zones'!$I$2:$I$4292,0)),"")</f>
        <v>Te Arakura</v>
      </c>
      <c r="AP65" s="165" t="str">
        <f>IFERROR(INDEX('Climate zones'!$A$2:$A$4292,MATCH(AP$4&amp;" "&amp;$N65,'Climate zones'!$I$2:$I$4292,0)),"")</f>
        <v/>
      </c>
      <c r="AQ65" s="165" t="str">
        <f>IFERROR(INDEX('Climate zones'!$A$2:$A$4292,MATCH(AQ$4&amp;" "&amp;$N65,'Climate zones'!$I$2:$I$4292,0)),"")</f>
        <v>Te Rou</v>
      </c>
      <c r="AR65" s="165" t="str">
        <f>IFERROR(INDEX('Climate zones'!$A$2:$A$4292,MATCH(AR$4&amp;" "&amp;$N65,'Climate zones'!$I$2:$I$4292,0)),"")</f>
        <v/>
      </c>
      <c r="AS65" s="165" t="str">
        <f>IFERROR(INDEX('Climate zones'!$A$2:$A$4292,MATCH(AS$4&amp;" "&amp;$N65,'Climate zones'!$I$2:$I$4292,0)),"")</f>
        <v/>
      </c>
      <c r="AT65" s="165" t="str">
        <f>IFERROR(INDEX('Climate zones'!$A$2:$A$4292,MATCH(AT$4&amp;" "&amp;$N65,'Climate zones'!$I$2:$I$4292,0)),"")</f>
        <v/>
      </c>
      <c r="AU65" s="165" t="str">
        <f>IFERROR(INDEX('Climate zones'!$A$2:$A$4292,MATCH(AU$4&amp;" "&amp;$N65,'Climate zones'!$I$2:$I$4292,0)),"")</f>
        <v/>
      </c>
      <c r="AV65" s="165" t="str">
        <f>IFERROR(INDEX('Climate zones'!$A$2:$A$4292,MATCH(AV$4&amp;" "&amp;$N65,'Climate zones'!$I$2:$I$4292,0)),"")</f>
        <v>Waitara</v>
      </c>
      <c r="AW65" s="165" t="str">
        <f>IFERROR(INDEX('Climate zones'!$A$2:$A$4292,MATCH(AW$4&amp;" "&amp;$N65,'Climate zones'!$I$2:$I$4292,0)),"")</f>
        <v/>
      </c>
      <c r="AX65" s="165" t="str">
        <f>IFERROR(INDEX('Climate zones'!$A$2:$A$4292,MATCH(AX$4&amp;" "&amp;$N65,'Climate zones'!$I$2:$I$4292,0)),"")</f>
        <v/>
      </c>
      <c r="AY65" s="165" t="str">
        <f>IFERROR(INDEX('Climate zones'!$A$2:$A$4292,MATCH(AY$4&amp;" "&amp;$N65,'Climate zones'!$I$2:$I$4292,0)),"")</f>
        <v/>
      </c>
      <c r="AZ65" s="165" t="str">
        <f>IFERROR(INDEX('Climate zones'!$A$2:$A$4292,MATCH(AZ$4&amp;" "&amp;$N65,'Climate zones'!$I$2:$I$4292,0)),"")</f>
        <v/>
      </c>
      <c r="BA65" s="165" t="str">
        <f>IFERROR(INDEX('Climate zones'!$A$2:$A$4292,MATCH(BA$4&amp;" "&amp;$N65,'Climate zones'!$I$2:$I$4292,0)),"")</f>
        <v/>
      </c>
      <c r="BB65" s="165" t="str">
        <f>IFERROR(INDEX('Climate zones'!$A$2:$A$4292,MATCH(BB$4&amp;" "&amp;$N65,'Climate zones'!$I$2:$I$4292,0)),"")</f>
        <v/>
      </c>
      <c r="BC65" s="165" t="str">
        <f>IFERROR(INDEX('Climate zones'!$A$2:$A$4292,MATCH(BC$4&amp;" "&amp;$N65,'Climate zones'!$I$2:$I$4292,0)),"")</f>
        <v/>
      </c>
      <c r="BD65" s="165" t="str">
        <f>IFERROR(INDEX('Climate zones'!$A$2:$A$4292,MATCH(BD$4&amp;" "&amp;$N65,'Climate zones'!$I$2:$I$4292,0)),"")</f>
        <v>Vinegar Hill</v>
      </c>
      <c r="BE65" s="165" t="str">
        <f>IFERROR(INDEX('Climate zones'!$A$2:$A$4292,MATCH(BE$4&amp;" "&amp;$N65,'Climate zones'!$I$2:$I$4292,0)),"")</f>
        <v>Tauhoa</v>
      </c>
      <c r="BF65" s="165" t="str">
        <f>IFERROR(INDEX('Climate zones'!$A$2:$A$4292,MATCH(BF$4&amp;" "&amp;$N65,'Climate zones'!$I$2:$I$4292,0)),"")</f>
        <v>Tarukenga</v>
      </c>
      <c r="BG65" s="165" t="str">
        <f>IFERROR(INDEX('Climate zones'!$A$2:$A$4292,MATCH(BG$4&amp;" "&amp;$N65,'Climate zones'!$I$2:$I$4292,0)),"")</f>
        <v>Taringamotu</v>
      </c>
      <c r="BH65" s="165" t="str">
        <f>IFERROR(INDEX('Climate zones'!$A$2:$A$4292,MATCH(BH$4&amp;" "&amp;$N65,'Climate zones'!$I$2:$I$4292,0)),"")</f>
        <v>Springston South</v>
      </c>
      <c r="BI65" s="165" t="str">
        <f>IFERROR(INDEX('Climate zones'!$A$2:$A$4292,MATCH(BI$4&amp;" "&amp;$N65,'Climate zones'!$I$2:$I$4292,0)),"")</f>
        <v>Taumatatahi</v>
      </c>
      <c r="BJ65" s="165" t="str">
        <f>IFERROR(INDEX('Climate zones'!$A$2:$A$4292,MATCH(BJ$4&amp;" "&amp;$N65,'Climate zones'!$I$2:$I$4292,0)),"")</f>
        <v/>
      </c>
      <c r="BK65" s="165" t="str">
        <f>IFERROR(INDEX('Climate zones'!$A$2:$A$4292,MATCH(BK$4&amp;" "&amp;$N65,'Climate zones'!$I$2:$I$4292,0)),"")</f>
        <v/>
      </c>
      <c r="BL65" s="165" t="str">
        <f>IFERROR(INDEX('Climate zones'!$A$2:$A$4292,MATCH(BL$4&amp;" "&amp;$N65,'Climate zones'!$I$2:$I$4292,0)),"")</f>
        <v>Kaika</v>
      </c>
      <c r="BM65" s="165" t="str">
        <f>IFERROR(INDEX('Climate zones'!$A$2:$A$4292,MATCH(BM$4&amp;" "&amp;$N65,'Climate zones'!$I$2:$I$4292,0)),"")</f>
        <v/>
      </c>
      <c r="BN65" s="165" t="str">
        <f>IFERROR(INDEX('Climate zones'!$A$2:$A$4292,MATCH(BN$4&amp;" "&amp;$N65,'Climate zones'!$I$2:$I$4292,0)),"")</f>
        <v>Okarae</v>
      </c>
      <c r="BO65" s="165" t="str">
        <f>IFERROR(INDEX('Climate zones'!$A$2:$A$4292,MATCH(BO$4&amp;" "&amp;$N65,'Climate zones'!$I$2:$I$4292,0)),"")</f>
        <v>Opou</v>
      </c>
      <c r="BP65" s="165" t="str">
        <f>IFERROR(INDEX('Climate zones'!$A$2:$A$4292,MATCH(BP$4&amp;" "&amp;$N65,'Climate zones'!$I$2:$I$4292,0)),"")</f>
        <v/>
      </c>
      <c r="BQ65" s="165" t="str">
        <f>IFERROR(INDEX('Climate zones'!$A$2:$A$4292,MATCH(BQ$4&amp;" "&amp;$N65,'Climate zones'!$I$2:$I$4292,0)),"")</f>
        <v/>
      </c>
      <c r="BR65" s="165" t="str">
        <f>IFERROR(INDEX('Climate zones'!$A$2:$A$4292,MATCH(BR$4&amp;" "&amp;$N65,'Climate zones'!$I$2:$I$4292,0)),"")</f>
        <v/>
      </c>
      <c r="BS65" s="165" t="str">
        <f>IFERROR(INDEX('Climate zones'!$A$2:$A$4292,MATCH(BS$4&amp;" "&amp;$N65,'Climate zones'!$I$2:$I$4292,0)),"")</f>
        <v>Salisbury</v>
      </c>
      <c r="BT65" s="165" t="str">
        <f>IFERROR(INDEX('Climate zones'!$A$2:$A$4292,MATCH(BT$4&amp;" "&amp;$N65,'Climate zones'!$I$2:$I$4292,0)),"")</f>
        <v/>
      </c>
      <c r="BU65" s="165" t="str">
        <f>IFERROR(INDEX('Climate zones'!$A$2:$A$4292,MATCH(BU$4&amp;" "&amp;$N65,'Climate zones'!$I$2:$I$4292,0)),"")</f>
        <v>Ruapuke</v>
      </c>
      <c r="BV65" s="165" t="str">
        <f>IFERROR(INDEX('Climate zones'!$A$2:$A$4292,MATCH(BV$4&amp;" "&amp;$N65,'Climate zones'!$I$2:$I$4292,0)),"")</f>
        <v/>
      </c>
      <c r="BW65" s="165" t="str">
        <f>IFERROR(INDEX('Climate zones'!$A$2:$A$4292,MATCH(BW$4&amp;" "&amp;$N65,'Climate zones'!$I$2:$I$4292,0)),"")</f>
        <v/>
      </c>
      <c r="BX65" s="165" t="str">
        <f>IFERROR(INDEX('Climate zones'!$A$2:$A$4292,MATCH(BX$4&amp;" "&amp;$N65,'Climate zones'!$I$2:$I$4292,0)),"")</f>
        <v/>
      </c>
      <c r="BY65" s="165" t="str">
        <f>IFERROR(INDEX('Climate zones'!$A$2:$A$4292,MATCH(BY$4&amp;" "&amp;$N65,'Climate zones'!$I$2:$I$4292,0)),"")</f>
        <v/>
      </c>
      <c r="BZ65" s="165" t="str">
        <f>IFERROR(INDEX('Climate zones'!$A$2:$A$4292,MATCH(BZ$4&amp;" "&amp;$N65,'Climate zones'!$I$2:$I$4292,0)),"")</f>
        <v/>
      </c>
      <c r="CA65" s="165" t="str">
        <f>IFERROR(INDEX('Climate zones'!$A$2:$A$4292,MATCH(CA$4&amp;" "&amp;$N65,'Climate zones'!$I$2:$I$4292,0)),"")</f>
        <v>Otiake</v>
      </c>
      <c r="CB65" s="165" t="str">
        <f>IFERROR(INDEX('Climate zones'!$A$2:$A$4292,MATCH(CB$4&amp;" "&amp;$N65,'Climate zones'!$I$2:$I$4292,0)),"")</f>
        <v/>
      </c>
      <c r="CC65" s="165" t="str">
        <f>IFERROR(INDEX('Climate zones'!$A$2:$A$4292,MATCH(CC$4&amp;" "&amp;$N65,'Climate zones'!$I$2:$I$4292,0)),"")</f>
        <v/>
      </c>
      <c r="CD65" s="165" t="str">
        <f>IFERROR(INDEX('Climate zones'!$A$2:$A$4292,MATCH(CD$4&amp;" "&amp;$N65,'Climate zones'!$I$2:$I$4292,0)),"")</f>
        <v/>
      </c>
      <c r="CE65" s="165" t="str">
        <f>IFERROR(INDEX('Climate zones'!$A$2:$A$4292,MATCH(CE$4&amp;" "&amp;$N65,'Climate zones'!$I$2:$I$4292,0)),"")</f>
        <v/>
      </c>
      <c r="CF65" s="165" t="str">
        <f>IFERROR(INDEX('Climate zones'!$A$2:$A$4292,MATCH(CF$4&amp;" "&amp;$N65,'Climate zones'!$I$2:$I$4292,0)),"")</f>
        <v/>
      </c>
      <c r="CG65" s="165" t="str">
        <f>IFERROR(INDEX('Climate zones'!$A$2:$A$4292,MATCH(CG$4&amp;" "&amp;$N65,'Climate zones'!$I$2:$I$4292,0)),"")</f>
        <v/>
      </c>
      <c r="CH65" s="165" t="str">
        <f>IFERROR(INDEX('Climate zones'!$A$2:$A$4292,MATCH(CH$4&amp;" "&amp;$N65,'Climate zones'!$I$2:$I$4292,0)),"")</f>
        <v>Poroti</v>
      </c>
    </row>
    <row r="66" spans="1:86">
      <c r="A66" s="156" t="s">
        <v>233</v>
      </c>
      <c r="B66" s="156" t="s">
        <v>92</v>
      </c>
      <c r="C66" s="156" t="s">
        <v>93</v>
      </c>
      <c r="D66" s="156" t="s">
        <v>94</v>
      </c>
      <c r="E66" s="157">
        <v>-44.05</v>
      </c>
      <c r="F66" s="157">
        <v>171.73</v>
      </c>
      <c r="G66" s="156" t="str">
        <f t="shared" ref="G66:G129" si="4">B66&amp;" "&amp;D66</f>
        <v>Ashburton District CC</v>
      </c>
      <c r="H66" s="156">
        <f t="shared" ref="H66:H129" si="5">IF(B66=B65,H65+1,1)</f>
        <v>65</v>
      </c>
      <c r="I66" s="156" t="str">
        <f t="shared" ref="I66:I129" si="6">B66&amp;" "&amp;H66</f>
        <v>Ashburton District 65</v>
      </c>
      <c r="K66" s="156" t="s">
        <v>162</v>
      </c>
      <c r="N66" s="162">
        <f t="shared" si="3"/>
        <v>62</v>
      </c>
      <c r="O66" s="163" t="str">
        <f>IFERROR(INDEX('Climate zones'!$A$2:$A$4292,MATCH(O$4&amp;" "&amp;$N66,'Climate zones'!$I$2:$I$4292,0)),"")</f>
        <v>Urrall</v>
      </c>
      <c r="P66" s="163" t="str">
        <f>IFERROR(INDEX('Climate zones'!$A$2:$A$4292,MATCH(P$4&amp;" "&amp;$N66,'Climate zones'!$I$2:$I$4292,0)),"")</f>
        <v>Point Chevalier</v>
      </c>
      <c r="Q66" s="163" t="str">
        <f>IFERROR(INDEX('Climate zones'!$A$2:$A$4292,MATCH(Q$4&amp;" "&amp;$N66,'Climate zones'!$I$2:$I$4292,0)),"")</f>
        <v>Umere</v>
      </c>
      <c r="R66" s="163" t="str">
        <f>IFERROR(INDEX('Climate zones'!$A$2:$A$4292,MATCH(R$4&amp;" "&amp;$N66,'Climate zones'!$I$2:$I$4292,0)),"")</f>
        <v/>
      </c>
      <c r="S66" s="163" t="str">
        <f>IFERROR(INDEX('Climate zones'!$A$2:$A$4292,MATCH(S$4&amp;" "&amp;$N66,'Climate zones'!$I$2:$I$4292,0)),"")</f>
        <v/>
      </c>
      <c r="T66" s="163" t="str">
        <f>IFERROR(INDEX('Climate zones'!$A$2:$A$4292,MATCH(T$4&amp;" "&amp;$N66,'Climate zones'!$I$2:$I$4292,0)),"")</f>
        <v>Saint Bathans</v>
      </c>
      <c r="U66" s="163" t="str">
        <f>IFERROR(INDEX('Climate zones'!$A$2:$A$4292,MATCH(U$4&amp;" "&amp;$N66,'Climate zones'!$I$2:$I$4292,0)),"")</f>
        <v>Merivale</v>
      </c>
      <c r="V66" s="163" t="str">
        <f>IFERROR(INDEX('Climate zones'!$A$2:$A$4292,MATCH(V$4&amp;" "&amp;$N66,'Climate zones'!$I$2:$I$4292,0)),"")</f>
        <v>Milton</v>
      </c>
      <c r="W66" s="163" t="str">
        <f>IFERROR(INDEX('Climate zones'!$A$2:$A$4292,MATCH(W$4&amp;" "&amp;$N66,'Climate zones'!$I$2:$I$4292,0)),"")</f>
        <v>Matarae</v>
      </c>
      <c r="X66" s="163" t="str">
        <f>IFERROR(INDEX('Climate zones'!$A$2:$A$4292,MATCH(X$4&amp;" "&amp;$N66,'Climate zones'!$I$2:$I$4292,0)),"")</f>
        <v>Mangataipa</v>
      </c>
      <c r="Y66" s="163" t="str">
        <f>IFERROR(INDEX('Climate zones'!$A$2:$A$4292,MATCH(Y$4&amp;" "&amp;$N66,'Climate zones'!$I$2:$I$4292,0)),"")</f>
        <v>Waiau Beach</v>
      </c>
      <c r="Z66" s="163" t="str">
        <f>IFERROR(INDEX('Climate zones'!$A$2:$A$4292,MATCH(Z$4&amp;" "&amp;$N66,'Climate zones'!$I$2:$I$4292,0)),"")</f>
        <v>Tamarau</v>
      </c>
      <c r="AA66" s="163" t="str">
        <f>IFERROR(INDEX('Climate zones'!$A$2:$A$4292,MATCH(AA$4&amp;" "&amp;$N66,'Climate zones'!$I$2:$I$4292,0)),"")</f>
        <v/>
      </c>
      <c r="AB66" s="163" t="str">
        <f>IFERROR(INDEX('Climate zones'!$A$2:$A$4292,MATCH(AB$4&amp;" "&amp;$N66,'Climate zones'!$I$2:$I$4292,0)),"")</f>
        <v/>
      </c>
      <c r="AC66" s="163" t="str">
        <f>IFERROR(INDEX('Climate zones'!$A$2:$A$4292,MATCH(AC$4&amp;" "&amp;$N66,'Climate zones'!$I$2:$I$4292,0)),"")</f>
        <v/>
      </c>
      <c r="AD66" s="163" t="str">
        <f>IFERROR(INDEX('Climate zones'!$A$2:$A$4292,MATCH(AD$4&amp;" "&amp;$N66,'Climate zones'!$I$2:$I$4292,0)),"")</f>
        <v>Woolwich</v>
      </c>
      <c r="AE66" s="163" t="str">
        <f>IFERROR(INDEX('Climate zones'!$A$2:$A$4292,MATCH(AE$4&amp;" "&amp;$N66,'Climate zones'!$I$2:$I$4292,0)),"")</f>
        <v/>
      </c>
      <c r="AF66" s="163" t="str">
        <f>IFERROR(INDEX('Climate zones'!$A$2:$A$4292,MATCH(AF$4&amp;" "&amp;$N66,'Climate zones'!$I$2:$I$4292,0)),"")</f>
        <v/>
      </c>
      <c r="AG66" s="163" t="str">
        <f>IFERROR(INDEX('Climate zones'!$A$2:$A$4292,MATCH(AG$4&amp;" "&amp;$N66,'Climate zones'!$I$2:$I$4292,0)),"")</f>
        <v/>
      </c>
      <c r="AH66" s="163" t="str">
        <f>IFERROR(INDEX('Climate zones'!$A$2:$A$4292,MATCH(AH$4&amp;" "&amp;$N66,'Climate zones'!$I$2:$I$4292,0)),"")</f>
        <v/>
      </c>
      <c r="AI66" s="163" t="str">
        <f>IFERROR(INDEX('Climate zones'!$A$2:$A$4292,MATCH(AI$4&amp;" "&amp;$N66,'Climate zones'!$I$2:$I$4292,0)),"")</f>
        <v/>
      </c>
      <c r="AJ66" s="163" t="str">
        <f>IFERROR(INDEX('Climate zones'!$A$2:$A$4292,MATCH(AJ$4&amp;" "&amp;$N66,'Climate zones'!$I$2:$I$4292,0)),"")</f>
        <v>Rehutai</v>
      </c>
      <c r="AK66" s="163" t="str">
        <f>IFERROR(INDEX('Climate zones'!$A$2:$A$4292,MATCH(AK$4&amp;" "&amp;$N66,'Climate zones'!$I$2:$I$4292,0)),"")</f>
        <v/>
      </c>
      <c r="AL66" s="163" t="str">
        <f>IFERROR(INDEX('Climate zones'!$A$2:$A$4292,MATCH(AL$4&amp;" "&amp;$N66,'Climate zones'!$I$2:$I$4292,0)),"")</f>
        <v/>
      </c>
      <c r="AM66" s="163" t="str">
        <f>IFERROR(INDEX('Climate zones'!$A$2:$A$4292,MATCH(AM$4&amp;" "&amp;$N66,'Climate zones'!$I$2:$I$4292,0)),"")</f>
        <v/>
      </c>
      <c r="AN66" s="163" t="str">
        <f>IFERROR(INDEX('Climate zones'!$A$2:$A$4292,MATCH(AN$4&amp;" "&amp;$N66,'Climate zones'!$I$2:$I$4292,0)),"")</f>
        <v/>
      </c>
      <c r="AO66" s="163" t="str">
        <f>IFERROR(INDEX('Climate zones'!$A$2:$A$4292,MATCH(AO$4&amp;" "&amp;$N66,'Climate zones'!$I$2:$I$4292,0)),"")</f>
        <v>Tiakitahuna</v>
      </c>
      <c r="AP66" s="163" t="str">
        <f>IFERROR(INDEX('Climate zones'!$A$2:$A$4292,MATCH(AP$4&amp;" "&amp;$N66,'Climate zones'!$I$2:$I$4292,0)),"")</f>
        <v/>
      </c>
      <c r="AQ66" s="163" t="str">
        <f>IFERROR(INDEX('Climate zones'!$A$2:$A$4292,MATCH(AQ$4&amp;" "&amp;$N66,'Climate zones'!$I$2:$I$4292,0)),"")</f>
        <v>The Grove</v>
      </c>
      <c r="AR66" s="163" t="str">
        <f>IFERROR(INDEX('Climate zones'!$A$2:$A$4292,MATCH(AR$4&amp;" "&amp;$N66,'Climate zones'!$I$2:$I$4292,0)),"")</f>
        <v/>
      </c>
      <c r="AS66" s="163" t="str">
        <f>IFERROR(INDEX('Climate zones'!$A$2:$A$4292,MATCH(AS$4&amp;" "&amp;$N66,'Climate zones'!$I$2:$I$4292,0)),"")</f>
        <v/>
      </c>
      <c r="AT66" s="163" t="str">
        <f>IFERROR(INDEX('Climate zones'!$A$2:$A$4292,MATCH(AT$4&amp;" "&amp;$N66,'Climate zones'!$I$2:$I$4292,0)),"")</f>
        <v/>
      </c>
      <c r="AU66" s="163" t="str">
        <f>IFERROR(INDEX('Climate zones'!$A$2:$A$4292,MATCH(AU$4&amp;" "&amp;$N66,'Climate zones'!$I$2:$I$4292,0)),"")</f>
        <v/>
      </c>
      <c r="AV66" s="163" t="str">
        <f>IFERROR(INDEX('Climate zones'!$A$2:$A$4292,MATCH(AV$4&amp;" "&amp;$N66,'Climate zones'!$I$2:$I$4292,0)),"")</f>
        <v>Waitoetoe</v>
      </c>
      <c r="AW66" s="163" t="str">
        <f>IFERROR(INDEX('Climate zones'!$A$2:$A$4292,MATCH(AW$4&amp;" "&amp;$N66,'Climate zones'!$I$2:$I$4292,0)),"")</f>
        <v/>
      </c>
      <c r="AX66" s="163" t="str">
        <f>IFERROR(INDEX('Climate zones'!$A$2:$A$4292,MATCH(AX$4&amp;" "&amp;$N66,'Climate zones'!$I$2:$I$4292,0)),"")</f>
        <v/>
      </c>
      <c r="AY66" s="163" t="str">
        <f>IFERROR(INDEX('Climate zones'!$A$2:$A$4292,MATCH(AY$4&amp;" "&amp;$N66,'Climate zones'!$I$2:$I$4292,0)),"")</f>
        <v/>
      </c>
      <c r="AZ66" s="163" t="str">
        <f>IFERROR(INDEX('Climate zones'!$A$2:$A$4292,MATCH(AZ$4&amp;" "&amp;$N66,'Climate zones'!$I$2:$I$4292,0)),"")</f>
        <v/>
      </c>
      <c r="BA66" s="163" t="str">
        <f>IFERROR(INDEX('Climate zones'!$A$2:$A$4292,MATCH(BA$4&amp;" "&amp;$N66,'Climate zones'!$I$2:$I$4292,0)),"")</f>
        <v/>
      </c>
      <c r="BB66" s="163" t="str">
        <f>IFERROR(INDEX('Climate zones'!$A$2:$A$4292,MATCH(BB$4&amp;" "&amp;$N66,'Climate zones'!$I$2:$I$4292,0)),"")</f>
        <v/>
      </c>
      <c r="BC66" s="163" t="str">
        <f>IFERROR(INDEX('Climate zones'!$A$2:$A$4292,MATCH(BC$4&amp;" "&amp;$N66,'Climate zones'!$I$2:$I$4292,0)),"")</f>
        <v/>
      </c>
      <c r="BD66" s="163" t="str">
        <f>IFERROR(INDEX('Climate zones'!$A$2:$A$4292,MATCH(BD$4&amp;" "&amp;$N66,'Climate zones'!$I$2:$I$4292,0)),"")</f>
        <v>Wainui Junction</v>
      </c>
      <c r="BE66" s="163" t="str">
        <f>IFERROR(INDEX('Climate zones'!$A$2:$A$4292,MATCH(BE$4&amp;" "&amp;$N66,'Climate zones'!$I$2:$I$4292,0)),"")</f>
        <v>Taupaki</v>
      </c>
      <c r="BF66" s="163" t="str">
        <f>IFERROR(INDEX('Climate zones'!$A$2:$A$4292,MATCH(BF$4&amp;" "&amp;$N66,'Climate zones'!$I$2:$I$4292,0)),"")</f>
        <v>Te Haehaenga</v>
      </c>
      <c r="BG66" s="163" t="str">
        <f>IFERROR(INDEX('Climate zones'!$A$2:$A$4292,MATCH(BG$4&amp;" "&amp;$N66,'Climate zones'!$I$2:$I$4292,0)),"")</f>
        <v>Taringamotu Valley</v>
      </c>
      <c r="BH66" s="163" t="str">
        <f>IFERROR(INDEX('Climate zones'!$A$2:$A$4292,MATCH(BH$4&amp;" "&amp;$N66,'Climate zones'!$I$2:$I$4292,0)),"")</f>
        <v>Staircase</v>
      </c>
      <c r="BI66" s="163" t="str">
        <f>IFERROR(INDEX('Climate zones'!$A$2:$A$4292,MATCH(BI$4&amp;" "&amp;$N66,'Climate zones'!$I$2:$I$4292,0)),"")</f>
        <v>Taungatara</v>
      </c>
      <c r="BJ66" s="163" t="str">
        <f>IFERROR(INDEX('Climate zones'!$A$2:$A$4292,MATCH(BJ$4&amp;" "&amp;$N66,'Climate zones'!$I$2:$I$4292,0)),"")</f>
        <v/>
      </c>
      <c r="BK66" s="163" t="str">
        <f>IFERROR(INDEX('Climate zones'!$A$2:$A$4292,MATCH(BK$4&amp;" "&amp;$N66,'Climate zones'!$I$2:$I$4292,0)),"")</f>
        <v/>
      </c>
      <c r="BL66" s="163" t="str">
        <f>IFERROR(INDEX('Climate zones'!$A$2:$A$4292,MATCH(BL$4&amp;" "&amp;$N66,'Climate zones'!$I$2:$I$4292,0)),"")</f>
        <v>Kamahi</v>
      </c>
      <c r="BM66" s="163" t="str">
        <f>IFERROR(INDEX('Climate zones'!$A$2:$A$4292,MATCH(BM$4&amp;" "&amp;$N66,'Climate zones'!$I$2:$I$4292,0)),"")</f>
        <v/>
      </c>
      <c r="BN66" s="163" t="str">
        <f>IFERROR(INDEX('Climate zones'!$A$2:$A$4292,MATCH(BN$4&amp;" "&amp;$N66,'Climate zones'!$I$2:$I$4292,0)),"")</f>
        <v>Oringi</v>
      </c>
      <c r="BO66" s="163" t="str">
        <f>IFERROR(INDEX('Climate zones'!$A$2:$A$4292,MATCH(BO$4&amp;" "&amp;$N66,'Climate zones'!$I$2:$I$4292,0)),"")</f>
        <v>Orinoco</v>
      </c>
      <c r="BP66" s="163" t="str">
        <f>IFERROR(INDEX('Climate zones'!$A$2:$A$4292,MATCH(BP$4&amp;" "&amp;$N66,'Climate zones'!$I$2:$I$4292,0)),"")</f>
        <v/>
      </c>
      <c r="BQ66" s="163" t="str">
        <f>IFERROR(INDEX('Climate zones'!$A$2:$A$4292,MATCH(BQ$4&amp;" "&amp;$N66,'Climate zones'!$I$2:$I$4292,0)),"")</f>
        <v/>
      </c>
      <c r="BR66" s="163" t="str">
        <f>IFERROR(INDEX('Climate zones'!$A$2:$A$4292,MATCH(BR$4&amp;" "&amp;$N66,'Climate zones'!$I$2:$I$4292,0)),"")</f>
        <v/>
      </c>
      <c r="BS66" s="163" t="str">
        <f>IFERROR(INDEX('Climate zones'!$A$2:$A$4292,MATCH(BS$4&amp;" "&amp;$N66,'Climate zones'!$I$2:$I$4292,0)),"")</f>
        <v>Seadown</v>
      </c>
      <c r="BT66" s="163" t="str">
        <f>IFERROR(INDEX('Climate zones'!$A$2:$A$4292,MATCH(BT$4&amp;" "&amp;$N66,'Climate zones'!$I$2:$I$4292,0)),"")</f>
        <v/>
      </c>
      <c r="BU66" s="163" t="str">
        <f>IFERROR(INDEX('Climate zones'!$A$2:$A$4292,MATCH(BU$4&amp;" "&amp;$N66,'Climate zones'!$I$2:$I$4292,0)),"")</f>
        <v>Ruawaro</v>
      </c>
      <c r="BV66" s="163" t="str">
        <f>IFERROR(INDEX('Climate zones'!$A$2:$A$4292,MATCH(BV$4&amp;" "&amp;$N66,'Climate zones'!$I$2:$I$4292,0)),"")</f>
        <v/>
      </c>
      <c r="BW66" s="163" t="str">
        <f>IFERROR(INDEX('Climate zones'!$A$2:$A$4292,MATCH(BW$4&amp;" "&amp;$N66,'Climate zones'!$I$2:$I$4292,0)),"")</f>
        <v/>
      </c>
      <c r="BX66" s="163" t="str">
        <f>IFERROR(INDEX('Climate zones'!$A$2:$A$4292,MATCH(BX$4&amp;" "&amp;$N66,'Climate zones'!$I$2:$I$4292,0)),"")</f>
        <v/>
      </c>
      <c r="BY66" s="163" t="str">
        <f>IFERROR(INDEX('Climate zones'!$A$2:$A$4292,MATCH(BY$4&amp;" "&amp;$N66,'Climate zones'!$I$2:$I$4292,0)),"")</f>
        <v/>
      </c>
      <c r="BZ66" s="163" t="str">
        <f>IFERROR(INDEX('Climate zones'!$A$2:$A$4292,MATCH(BZ$4&amp;" "&amp;$N66,'Climate zones'!$I$2:$I$4292,0)),"")</f>
        <v/>
      </c>
      <c r="CA66" s="163" t="str">
        <f>IFERROR(INDEX('Climate zones'!$A$2:$A$4292,MATCH(CA$4&amp;" "&amp;$N66,'Climate zones'!$I$2:$I$4292,0)),"")</f>
        <v>Palmerston</v>
      </c>
      <c r="CB66" s="163" t="str">
        <f>IFERROR(INDEX('Climate zones'!$A$2:$A$4292,MATCH(CB$4&amp;" "&amp;$N66,'Climate zones'!$I$2:$I$4292,0)),"")</f>
        <v/>
      </c>
      <c r="CC66" s="163" t="str">
        <f>IFERROR(INDEX('Climate zones'!$A$2:$A$4292,MATCH(CC$4&amp;" "&amp;$N66,'Climate zones'!$I$2:$I$4292,0)),"")</f>
        <v/>
      </c>
      <c r="CD66" s="163" t="str">
        <f>IFERROR(INDEX('Climate zones'!$A$2:$A$4292,MATCH(CD$4&amp;" "&amp;$N66,'Climate zones'!$I$2:$I$4292,0)),"")</f>
        <v/>
      </c>
      <c r="CE66" s="163" t="str">
        <f>IFERROR(INDEX('Climate zones'!$A$2:$A$4292,MATCH(CE$4&amp;" "&amp;$N66,'Climate zones'!$I$2:$I$4292,0)),"")</f>
        <v/>
      </c>
      <c r="CF66" s="163" t="str">
        <f>IFERROR(INDEX('Climate zones'!$A$2:$A$4292,MATCH(CF$4&amp;" "&amp;$N66,'Climate zones'!$I$2:$I$4292,0)),"")</f>
        <v/>
      </c>
      <c r="CG66" s="163" t="str">
        <f>IFERROR(INDEX('Climate zones'!$A$2:$A$4292,MATCH(CG$4&amp;" "&amp;$N66,'Climate zones'!$I$2:$I$4292,0)),"")</f>
        <v/>
      </c>
      <c r="CH66" s="163" t="str">
        <f>IFERROR(INDEX('Climate zones'!$A$2:$A$4292,MATCH(CH$4&amp;" "&amp;$N66,'Climate zones'!$I$2:$I$4292,0)),"")</f>
        <v>Portland</v>
      </c>
    </row>
    <row r="67" spans="1:86">
      <c r="A67" s="156" t="s">
        <v>234</v>
      </c>
      <c r="B67" s="156" t="s">
        <v>92</v>
      </c>
      <c r="C67" s="156" t="s">
        <v>93</v>
      </c>
      <c r="D67" s="156" t="s">
        <v>94</v>
      </c>
      <c r="E67" s="157">
        <v>-43.83</v>
      </c>
      <c r="F67" s="157">
        <v>171.61</v>
      </c>
      <c r="G67" s="156" t="str">
        <f t="shared" si="4"/>
        <v>Ashburton District CC</v>
      </c>
      <c r="H67" s="156">
        <f t="shared" si="5"/>
        <v>66</v>
      </c>
      <c r="I67" s="156" t="str">
        <f t="shared" si="6"/>
        <v>Ashburton District 66</v>
      </c>
      <c r="K67" s="156" t="s">
        <v>163</v>
      </c>
      <c r="N67" s="164">
        <f t="shared" si="3"/>
        <v>63</v>
      </c>
      <c r="O67" s="165" t="str">
        <f>IFERROR(INDEX('Climate zones'!$A$2:$A$4292,MATCH(O$4&amp;" "&amp;$N67,'Climate zones'!$I$2:$I$4292,0)),"")</f>
        <v>Valetta</v>
      </c>
      <c r="P67" s="165" t="str">
        <f>IFERROR(INDEX('Climate zones'!$A$2:$A$4292,MATCH(P$4&amp;" "&amp;$N67,'Climate zones'!$I$2:$I$4292,0)),"")</f>
        <v>Point England</v>
      </c>
      <c r="Q67" s="165" t="str">
        <f>IFERROR(INDEX('Climate zones'!$A$2:$A$4292,MATCH(Q$4&amp;" "&amp;$N67,'Climate zones'!$I$2:$I$4292,0)),"")</f>
        <v>Waimangaroa</v>
      </c>
      <c r="R67" s="165" t="str">
        <f>IFERROR(INDEX('Climate zones'!$A$2:$A$4292,MATCH(R$4&amp;" "&amp;$N67,'Climate zones'!$I$2:$I$4292,0)),"")</f>
        <v/>
      </c>
      <c r="S67" s="165" t="str">
        <f>IFERROR(INDEX('Climate zones'!$A$2:$A$4292,MATCH(S$4&amp;" "&amp;$N67,'Climate zones'!$I$2:$I$4292,0)),"")</f>
        <v/>
      </c>
      <c r="T67" s="165" t="str">
        <f>IFERROR(INDEX('Climate zones'!$A$2:$A$4292,MATCH(T$4&amp;" "&amp;$N67,'Climate zones'!$I$2:$I$4292,0)),"")</f>
        <v>Shingle Creek</v>
      </c>
      <c r="U67" s="165" t="str">
        <f>IFERROR(INDEX('Climate zones'!$A$2:$A$4292,MATCH(U$4&amp;" "&amp;$N67,'Climate zones'!$I$2:$I$4292,0)),"")</f>
        <v>Middleton</v>
      </c>
      <c r="V67" s="165" t="str">
        <f>IFERROR(INDEX('Climate zones'!$A$2:$A$4292,MATCH(V$4&amp;" "&amp;$N67,'Climate zones'!$I$2:$I$4292,0)),"")</f>
        <v>Moa Flat</v>
      </c>
      <c r="W67" s="165" t="str">
        <f>IFERROR(INDEX('Climate zones'!$A$2:$A$4292,MATCH(W$4&amp;" "&amp;$N67,'Climate zones'!$I$2:$I$4292,0)),"")</f>
        <v>Maungatua</v>
      </c>
      <c r="X67" s="165" t="str">
        <f>IFERROR(INDEX('Climate zones'!$A$2:$A$4292,MATCH(X$4&amp;" "&amp;$N67,'Climate zones'!$I$2:$I$4292,0)),"")</f>
        <v>Mangataraire</v>
      </c>
      <c r="Y67" s="165" t="str">
        <f>IFERROR(INDEX('Climate zones'!$A$2:$A$4292,MATCH(Y$4&amp;" "&amp;$N67,'Climate zones'!$I$2:$I$4292,0)),"")</f>
        <v>Waiau Pa</v>
      </c>
      <c r="Z67" s="165" t="str">
        <f>IFERROR(INDEX('Climate zones'!$A$2:$A$4292,MATCH(Z$4&amp;" "&amp;$N67,'Climate zones'!$I$2:$I$4292,0)),"")</f>
        <v>Tatapouri</v>
      </c>
      <c r="AA67" s="165" t="str">
        <f>IFERROR(INDEX('Climate zones'!$A$2:$A$4292,MATCH(AA$4&amp;" "&amp;$N67,'Climate zones'!$I$2:$I$4292,0)),"")</f>
        <v/>
      </c>
      <c r="AB67" s="165" t="str">
        <f>IFERROR(INDEX('Climate zones'!$A$2:$A$4292,MATCH(AB$4&amp;" "&amp;$N67,'Climate zones'!$I$2:$I$4292,0)),"")</f>
        <v/>
      </c>
      <c r="AC67" s="165" t="str">
        <f>IFERROR(INDEX('Climate zones'!$A$2:$A$4292,MATCH(AC$4&amp;" "&amp;$N67,'Climate zones'!$I$2:$I$4292,0)),"")</f>
        <v/>
      </c>
      <c r="AD67" s="165" t="str">
        <f>IFERROR(INDEX('Climate zones'!$A$2:$A$4292,MATCH(AD$4&amp;" "&amp;$N67,'Climate zones'!$I$2:$I$4292,0)),"")</f>
        <v/>
      </c>
      <c r="AE67" s="165" t="str">
        <f>IFERROR(INDEX('Climate zones'!$A$2:$A$4292,MATCH(AE$4&amp;" "&amp;$N67,'Climate zones'!$I$2:$I$4292,0)),"")</f>
        <v/>
      </c>
      <c r="AF67" s="165" t="str">
        <f>IFERROR(INDEX('Climate zones'!$A$2:$A$4292,MATCH(AF$4&amp;" "&amp;$N67,'Climate zones'!$I$2:$I$4292,0)),"")</f>
        <v/>
      </c>
      <c r="AG67" s="165" t="str">
        <f>IFERROR(INDEX('Climate zones'!$A$2:$A$4292,MATCH(AG$4&amp;" "&amp;$N67,'Climate zones'!$I$2:$I$4292,0)),"")</f>
        <v/>
      </c>
      <c r="AH67" s="165" t="str">
        <f>IFERROR(INDEX('Climate zones'!$A$2:$A$4292,MATCH(AH$4&amp;" "&amp;$N67,'Climate zones'!$I$2:$I$4292,0)),"")</f>
        <v/>
      </c>
      <c r="AI67" s="165" t="str">
        <f>IFERROR(INDEX('Climate zones'!$A$2:$A$4292,MATCH(AI$4&amp;" "&amp;$N67,'Climate zones'!$I$2:$I$4292,0)),"")</f>
        <v/>
      </c>
      <c r="AJ67" s="165" t="str">
        <f>IFERROR(INDEX('Climate zones'!$A$2:$A$4292,MATCH(AJ$4&amp;" "&amp;$N67,'Climate zones'!$I$2:$I$4292,0)),"")</f>
        <v>Repia</v>
      </c>
      <c r="AK67" s="165" t="str">
        <f>IFERROR(INDEX('Climate zones'!$A$2:$A$4292,MATCH(AK$4&amp;" "&amp;$N67,'Climate zones'!$I$2:$I$4292,0)),"")</f>
        <v/>
      </c>
      <c r="AL67" s="165" t="str">
        <f>IFERROR(INDEX('Climate zones'!$A$2:$A$4292,MATCH(AL$4&amp;" "&amp;$N67,'Climate zones'!$I$2:$I$4292,0)),"")</f>
        <v/>
      </c>
      <c r="AM67" s="165" t="str">
        <f>IFERROR(INDEX('Climate zones'!$A$2:$A$4292,MATCH(AM$4&amp;" "&amp;$N67,'Climate zones'!$I$2:$I$4292,0)),"")</f>
        <v/>
      </c>
      <c r="AN67" s="165" t="str">
        <f>IFERROR(INDEX('Climate zones'!$A$2:$A$4292,MATCH(AN$4&amp;" "&amp;$N67,'Climate zones'!$I$2:$I$4292,0)),"")</f>
        <v/>
      </c>
      <c r="AO67" s="165" t="str">
        <f>IFERROR(INDEX('Climate zones'!$A$2:$A$4292,MATCH(AO$4&amp;" "&amp;$N67,'Climate zones'!$I$2:$I$4292,0)),"")</f>
        <v>Tokorangi</v>
      </c>
      <c r="AP67" s="165" t="str">
        <f>IFERROR(INDEX('Climate zones'!$A$2:$A$4292,MATCH(AP$4&amp;" "&amp;$N67,'Climate zones'!$I$2:$I$4292,0)),"")</f>
        <v/>
      </c>
      <c r="AQ67" s="165" t="str">
        <f>IFERROR(INDEX('Climate zones'!$A$2:$A$4292,MATCH(AQ$4&amp;" "&amp;$N67,'Climate zones'!$I$2:$I$4292,0)),"")</f>
        <v>Tuamarina</v>
      </c>
      <c r="AR67" s="165" t="str">
        <f>IFERROR(INDEX('Climate zones'!$A$2:$A$4292,MATCH(AR$4&amp;" "&amp;$N67,'Climate zones'!$I$2:$I$4292,0)),"")</f>
        <v/>
      </c>
      <c r="AS67" s="165" t="str">
        <f>IFERROR(INDEX('Climate zones'!$A$2:$A$4292,MATCH(AS$4&amp;" "&amp;$N67,'Climate zones'!$I$2:$I$4292,0)),"")</f>
        <v/>
      </c>
      <c r="AT67" s="165" t="str">
        <f>IFERROR(INDEX('Climate zones'!$A$2:$A$4292,MATCH(AT$4&amp;" "&amp;$N67,'Climate zones'!$I$2:$I$4292,0)),"")</f>
        <v/>
      </c>
      <c r="AU67" s="165" t="str">
        <f>IFERROR(INDEX('Climate zones'!$A$2:$A$4292,MATCH(AU$4&amp;" "&amp;$N67,'Climate zones'!$I$2:$I$4292,0)),"")</f>
        <v/>
      </c>
      <c r="AV67" s="165" t="str">
        <f>IFERROR(INDEX('Climate zones'!$A$2:$A$4292,MATCH(AV$4&amp;" "&amp;$N67,'Climate zones'!$I$2:$I$4292,0)),"")</f>
        <v>Waitoriki</v>
      </c>
      <c r="AW67" s="165" t="str">
        <f>IFERROR(INDEX('Climate zones'!$A$2:$A$4292,MATCH(AW$4&amp;" "&amp;$N67,'Climate zones'!$I$2:$I$4292,0)),"")</f>
        <v/>
      </c>
      <c r="AX67" s="165" t="str">
        <f>IFERROR(INDEX('Climate zones'!$A$2:$A$4292,MATCH(AX$4&amp;" "&amp;$N67,'Climate zones'!$I$2:$I$4292,0)),"")</f>
        <v/>
      </c>
      <c r="AY67" s="165" t="str">
        <f>IFERROR(INDEX('Climate zones'!$A$2:$A$4292,MATCH(AY$4&amp;" "&amp;$N67,'Climate zones'!$I$2:$I$4292,0)),"")</f>
        <v/>
      </c>
      <c r="AZ67" s="165" t="str">
        <f>IFERROR(INDEX('Climate zones'!$A$2:$A$4292,MATCH(AZ$4&amp;" "&amp;$N67,'Climate zones'!$I$2:$I$4292,0)),"")</f>
        <v/>
      </c>
      <c r="BA67" s="165" t="str">
        <f>IFERROR(INDEX('Climate zones'!$A$2:$A$4292,MATCH(BA$4&amp;" "&amp;$N67,'Climate zones'!$I$2:$I$4292,0)),"")</f>
        <v/>
      </c>
      <c r="BB67" s="165" t="str">
        <f>IFERROR(INDEX('Climate zones'!$A$2:$A$4292,MATCH(BB$4&amp;" "&amp;$N67,'Climate zones'!$I$2:$I$4292,0)),"")</f>
        <v/>
      </c>
      <c r="BC67" s="165" t="str">
        <f>IFERROR(INDEX('Climate zones'!$A$2:$A$4292,MATCH(BC$4&amp;" "&amp;$N67,'Climate zones'!$I$2:$I$4292,0)),"")</f>
        <v/>
      </c>
      <c r="BD67" s="165" t="str">
        <f>IFERROR(INDEX('Climate zones'!$A$2:$A$4292,MATCH(BD$4&amp;" "&amp;$N67,'Climate zones'!$I$2:$I$4292,0)),"")</f>
        <v>Whangaehu</v>
      </c>
      <c r="BE67" s="165" t="str">
        <f>IFERROR(INDEX('Climate zones'!$A$2:$A$4292,MATCH(BE$4&amp;" "&amp;$N67,'Climate zones'!$I$2:$I$4292,0)),"")</f>
        <v>Tawharanui</v>
      </c>
      <c r="BF67" s="165" t="str">
        <f>IFERROR(INDEX('Climate zones'!$A$2:$A$4292,MATCH(BF$4&amp;" "&amp;$N67,'Climate zones'!$I$2:$I$4292,0)),"")</f>
        <v>Te Ngae</v>
      </c>
      <c r="BG67" s="165" t="str">
        <f>IFERROR(INDEX('Climate zones'!$A$2:$A$4292,MATCH(BG$4&amp;" "&amp;$N67,'Climate zones'!$I$2:$I$4292,0)),"")</f>
        <v>Tatu</v>
      </c>
      <c r="BH67" s="165" t="str">
        <f>IFERROR(INDEX('Climate zones'!$A$2:$A$4292,MATCH(BH$4&amp;" "&amp;$N67,'Climate zones'!$I$2:$I$4292,0)),"")</f>
        <v>Taitapu</v>
      </c>
      <c r="BI67" s="165" t="str">
        <f>IFERROR(INDEX('Climate zones'!$A$2:$A$4292,MATCH(BI$4&amp;" "&amp;$N67,'Climate zones'!$I$2:$I$4292,0)),"")</f>
        <v>Tawhiti</v>
      </c>
      <c r="BJ67" s="165" t="str">
        <f>IFERROR(INDEX('Climate zones'!$A$2:$A$4292,MATCH(BJ$4&amp;" "&amp;$N67,'Climate zones'!$I$2:$I$4292,0)),"")</f>
        <v/>
      </c>
      <c r="BK67" s="165" t="str">
        <f>IFERROR(INDEX('Climate zones'!$A$2:$A$4292,MATCH(BK$4&amp;" "&amp;$N67,'Climate zones'!$I$2:$I$4292,0)),"")</f>
        <v/>
      </c>
      <c r="BL67" s="165" t="str">
        <f>IFERROR(INDEX('Climate zones'!$A$2:$A$4292,MATCH(BL$4&amp;" "&amp;$N67,'Climate zones'!$I$2:$I$4292,0)),"")</f>
        <v>Kapuka</v>
      </c>
      <c r="BM67" s="165" t="str">
        <f>IFERROR(INDEX('Climate zones'!$A$2:$A$4292,MATCH(BM$4&amp;" "&amp;$N67,'Climate zones'!$I$2:$I$4292,0)),"")</f>
        <v/>
      </c>
      <c r="BN67" s="165" t="str">
        <f>IFERROR(INDEX('Climate zones'!$A$2:$A$4292,MATCH(BN$4&amp;" "&amp;$N67,'Climate zones'!$I$2:$I$4292,0)),"")</f>
        <v>Ormondville</v>
      </c>
      <c r="BO67" s="165" t="str">
        <f>IFERROR(INDEX('Climate zones'!$A$2:$A$4292,MATCH(BO$4&amp;" "&amp;$N67,'Climate zones'!$I$2:$I$4292,0)),"")</f>
        <v>Owen Junction</v>
      </c>
      <c r="BP67" s="165" t="str">
        <f>IFERROR(INDEX('Climate zones'!$A$2:$A$4292,MATCH(BP$4&amp;" "&amp;$N67,'Climate zones'!$I$2:$I$4292,0)),"")</f>
        <v/>
      </c>
      <c r="BQ67" s="165" t="str">
        <f>IFERROR(INDEX('Climate zones'!$A$2:$A$4292,MATCH(BQ$4&amp;" "&amp;$N67,'Climate zones'!$I$2:$I$4292,0)),"")</f>
        <v/>
      </c>
      <c r="BR67" s="165" t="str">
        <f>IFERROR(INDEX('Climate zones'!$A$2:$A$4292,MATCH(BR$4&amp;" "&amp;$N67,'Climate zones'!$I$2:$I$4292,0)),"")</f>
        <v/>
      </c>
      <c r="BS67" s="165" t="str">
        <f>IFERROR(INDEX('Climate zones'!$A$2:$A$4292,MATCH(BS$4&amp;" "&amp;$N67,'Climate zones'!$I$2:$I$4292,0)),"")</f>
        <v>Seaforth</v>
      </c>
      <c r="BT67" s="165" t="str">
        <f>IFERROR(INDEX('Climate zones'!$A$2:$A$4292,MATCH(BT$4&amp;" "&amp;$N67,'Climate zones'!$I$2:$I$4292,0)),"")</f>
        <v/>
      </c>
      <c r="BU67" s="165" t="str">
        <f>IFERROR(INDEX('Climate zones'!$A$2:$A$4292,MATCH(BU$4&amp;" "&amp;$N67,'Climate zones'!$I$2:$I$4292,0)),"")</f>
        <v>Rukuruku</v>
      </c>
      <c r="BV67" s="165" t="str">
        <f>IFERROR(INDEX('Climate zones'!$A$2:$A$4292,MATCH(BV$4&amp;" "&amp;$N67,'Climate zones'!$I$2:$I$4292,0)),"")</f>
        <v/>
      </c>
      <c r="BW67" s="165" t="str">
        <f>IFERROR(INDEX('Climate zones'!$A$2:$A$4292,MATCH(BW$4&amp;" "&amp;$N67,'Climate zones'!$I$2:$I$4292,0)),"")</f>
        <v/>
      </c>
      <c r="BX67" s="165" t="str">
        <f>IFERROR(INDEX('Climate zones'!$A$2:$A$4292,MATCH(BX$4&amp;" "&amp;$N67,'Climate zones'!$I$2:$I$4292,0)),"")</f>
        <v/>
      </c>
      <c r="BY67" s="165" t="str">
        <f>IFERROR(INDEX('Climate zones'!$A$2:$A$4292,MATCH(BY$4&amp;" "&amp;$N67,'Climate zones'!$I$2:$I$4292,0)),"")</f>
        <v/>
      </c>
      <c r="BZ67" s="165" t="str">
        <f>IFERROR(INDEX('Climate zones'!$A$2:$A$4292,MATCH(BZ$4&amp;" "&amp;$N67,'Climate zones'!$I$2:$I$4292,0)),"")</f>
        <v/>
      </c>
      <c r="CA67" s="165" t="str">
        <f>IFERROR(INDEX('Climate zones'!$A$2:$A$4292,MATCH(CA$4&amp;" "&amp;$N67,'Climate zones'!$I$2:$I$4292,0)),"")</f>
        <v>Papakaio</v>
      </c>
      <c r="CB67" s="165" t="str">
        <f>IFERROR(INDEX('Climate zones'!$A$2:$A$4292,MATCH(CB$4&amp;" "&amp;$N67,'Climate zones'!$I$2:$I$4292,0)),"")</f>
        <v/>
      </c>
      <c r="CC67" s="165" t="str">
        <f>IFERROR(INDEX('Climate zones'!$A$2:$A$4292,MATCH(CC$4&amp;" "&amp;$N67,'Climate zones'!$I$2:$I$4292,0)),"")</f>
        <v/>
      </c>
      <c r="CD67" s="165" t="str">
        <f>IFERROR(INDEX('Climate zones'!$A$2:$A$4292,MATCH(CD$4&amp;" "&amp;$N67,'Climate zones'!$I$2:$I$4292,0)),"")</f>
        <v/>
      </c>
      <c r="CE67" s="165" t="str">
        <f>IFERROR(INDEX('Climate zones'!$A$2:$A$4292,MATCH(CE$4&amp;" "&amp;$N67,'Climate zones'!$I$2:$I$4292,0)),"")</f>
        <v/>
      </c>
      <c r="CF67" s="165" t="str">
        <f>IFERROR(INDEX('Climate zones'!$A$2:$A$4292,MATCH(CF$4&amp;" "&amp;$N67,'Climate zones'!$I$2:$I$4292,0)),"")</f>
        <v/>
      </c>
      <c r="CG67" s="165" t="str">
        <f>IFERROR(INDEX('Climate zones'!$A$2:$A$4292,MATCH(CG$4&amp;" "&amp;$N67,'Climate zones'!$I$2:$I$4292,0)),"")</f>
        <v/>
      </c>
      <c r="CH67" s="165" t="str">
        <f>IFERROR(INDEX('Climate zones'!$A$2:$A$4292,MATCH(CH$4&amp;" "&amp;$N67,'Climate zones'!$I$2:$I$4292,0)),"")</f>
        <v>Puhipuhi</v>
      </c>
    </row>
    <row r="68" spans="1:86">
      <c r="A68" s="156" t="s">
        <v>235</v>
      </c>
      <c r="B68" s="156" t="s">
        <v>92</v>
      </c>
      <c r="C68" s="156" t="s">
        <v>93</v>
      </c>
      <c r="D68" s="156" t="s">
        <v>94</v>
      </c>
      <c r="E68" s="157">
        <v>-44.01</v>
      </c>
      <c r="F68" s="157">
        <v>171.75</v>
      </c>
      <c r="G68" s="156" t="str">
        <f t="shared" si="4"/>
        <v>Ashburton District CC</v>
      </c>
      <c r="H68" s="156">
        <f t="shared" si="5"/>
        <v>67</v>
      </c>
      <c r="I68" s="156" t="str">
        <f t="shared" si="6"/>
        <v>Ashburton District 67</v>
      </c>
      <c r="K68" s="156" t="s">
        <v>164</v>
      </c>
      <c r="N68" s="162">
        <f t="shared" si="3"/>
        <v>64</v>
      </c>
      <c r="O68" s="163" t="str">
        <f>IFERROR(INDEX('Climate zones'!$A$2:$A$4292,MATCH(O$4&amp;" "&amp;$N68,'Climate zones'!$I$2:$I$4292,0)),"")</f>
        <v>Wakanui</v>
      </c>
      <c r="P68" s="163" t="str">
        <f>IFERROR(INDEX('Climate zones'!$A$2:$A$4292,MATCH(P$4&amp;" "&amp;$N68,'Climate zones'!$I$2:$I$4292,0)),"")</f>
        <v>Ponsonby</v>
      </c>
      <c r="Q68" s="163" t="str">
        <f>IFERROR(INDEX('Climate zones'!$A$2:$A$4292,MATCH(Q$4&amp;" "&amp;$N68,'Climate zones'!$I$2:$I$4292,0)),"")</f>
        <v>Waimaunga</v>
      </c>
      <c r="R68" s="163" t="str">
        <f>IFERROR(INDEX('Climate zones'!$A$2:$A$4292,MATCH(R$4&amp;" "&amp;$N68,'Climate zones'!$I$2:$I$4292,0)),"")</f>
        <v/>
      </c>
      <c r="S68" s="163" t="str">
        <f>IFERROR(INDEX('Climate zones'!$A$2:$A$4292,MATCH(S$4&amp;" "&amp;$N68,'Climate zones'!$I$2:$I$4292,0)),"")</f>
        <v/>
      </c>
      <c r="T68" s="163" t="str">
        <f>IFERROR(INDEX('Climate zones'!$A$2:$A$4292,MATCH(T$4&amp;" "&amp;$N68,'Climate zones'!$I$2:$I$4292,0)),"")</f>
        <v>Springvale</v>
      </c>
      <c r="U68" s="163" t="str">
        <f>IFERROR(INDEX('Climate zones'!$A$2:$A$4292,MATCH(U$4&amp;" "&amp;$N68,'Climate zones'!$I$2:$I$4292,0)),"")</f>
        <v>Mount Pleasant</v>
      </c>
      <c r="V68" s="163" t="str">
        <f>IFERROR(INDEX('Climate zones'!$A$2:$A$4292,MATCH(V$4&amp;" "&amp;$N68,'Climate zones'!$I$2:$I$4292,0)),"")</f>
        <v>Moneymore</v>
      </c>
      <c r="W68" s="163" t="str">
        <f>IFERROR(INDEX('Climate zones'!$A$2:$A$4292,MATCH(W$4&amp;" "&amp;$N68,'Climate zones'!$I$2:$I$4292,0)),"")</f>
        <v>Merton</v>
      </c>
      <c r="X68" s="163" t="str">
        <f>IFERROR(INDEX('Climate zones'!$A$2:$A$4292,MATCH(X$4&amp;" "&amp;$N68,'Climate zones'!$I$2:$I$4292,0)),"")</f>
        <v>Mangatoetoe</v>
      </c>
      <c r="Y68" s="163" t="str">
        <f>IFERROR(INDEX('Climate zones'!$A$2:$A$4292,MATCH(Y$4&amp;" "&amp;$N68,'Climate zones'!$I$2:$I$4292,0)),"")</f>
        <v>Waikaretu</v>
      </c>
      <c r="Z68" s="163" t="str">
        <f>IFERROR(INDEX('Climate zones'!$A$2:$A$4292,MATCH(Z$4&amp;" "&amp;$N68,'Climate zones'!$I$2:$I$4292,0)),"")</f>
        <v>Tauwhareparae</v>
      </c>
      <c r="AA68" s="163" t="str">
        <f>IFERROR(INDEX('Climate zones'!$A$2:$A$4292,MATCH(AA$4&amp;" "&amp;$N68,'Climate zones'!$I$2:$I$4292,0)),"")</f>
        <v/>
      </c>
      <c r="AB68" s="163" t="str">
        <f>IFERROR(INDEX('Climate zones'!$A$2:$A$4292,MATCH(AB$4&amp;" "&amp;$N68,'Climate zones'!$I$2:$I$4292,0)),"")</f>
        <v/>
      </c>
      <c r="AC68" s="163" t="str">
        <f>IFERROR(INDEX('Climate zones'!$A$2:$A$4292,MATCH(AC$4&amp;" "&amp;$N68,'Climate zones'!$I$2:$I$4292,0)),"")</f>
        <v/>
      </c>
      <c r="AD68" s="163" t="str">
        <f>IFERROR(INDEX('Climate zones'!$A$2:$A$4292,MATCH(AD$4&amp;" "&amp;$N68,'Climate zones'!$I$2:$I$4292,0)),"")</f>
        <v/>
      </c>
      <c r="AE68" s="163" t="str">
        <f>IFERROR(INDEX('Climate zones'!$A$2:$A$4292,MATCH(AE$4&amp;" "&amp;$N68,'Climate zones'!$I$2:$I$4292,0)),"")</f>
        <v/>
      </c>
      <c r="AF68" s="163" t="str">
        <f>IFERROR(INDEX('Climate zones'!$A$2:$A$4292,MATCH(AF$4&amp;" "&amp;$N68,'Climate zones'!$I$2:$I$4292,0)),"")</f>
        <v/>
      </c>
      <c r="AG68" s="163" t="str">
        <f>IFERROR(INDEX('Climate zones'!$A$2:$A$4292,MATCH(AG$4&amp;" "&amp;$N68,'Climate zones'!$I$2:$I$4292,0)),"")</f>
        <v/>
      </c>
      <c r="AH68" s="163" t="str">
        <f>IFERROR(INDEX('Climate zones'!$A$2:$A$4292,MATCH(AH$4&amp;" "&amp;$N68,'Climate zones'!$I$2:$I$4292,0)),"")</f>
        <v/>
      </c>
      <c r="AI68" s="163" t="str">
        <f>IFERROR(INDEX('Climate zones'!$A$2:$A$4292,MATCH(AI$4&amp;" "&amp;$N68,'Climate zones'!$I$2:$I$4292,0)),"")</f>
        <v/>
      </c>
      <c r="AJ68" s="163" t="str">
        <f>IFERROR(INDEX('Climate zones'!$A$2:$A$4292,MATCH(AJ$4&amp;" "&amp;$N68,'Climate zones'!$I$2:$I$4292,0)),"")</f>
        <v>Rototuna</v>
      </c>
      <c r="AK68" s="163" t="str">
        <f>IFERROR(INDEX('Climate zones'!$A$2:$A$4292,MATCH(AK$4&amp;" "&amp;$N68,'Climate zones'!$I$2:$I$4292,0)),"")</f>
        <v/>
      </c>
      <c r="AL68" s="163" t="str">
        <f>IFERROR(INDEX('Climate zones'!$A$2:$A$4292,MATCH(AL$4&amp;" "&amp;$N68,'Climate zones'!$I$2:$I$4292,0)),"")</f>
        <v/>
      </c>
      <c r="AM68" s="163" t="str">
        <f>IFERROR(INDEX('Climate zones'!$A$2:$A$4292,MATCH(AM$4&amp;" "&amp;$N68,'Climate zones'!$I$2:$I$4292,0)),"")</f>
        <v/>
      </c>
      <c r="AN68" s="163" t="str">
        <f>IFERROR(INDEX('Climate zones'!$A$2:$A$4292,MATCH(AN$4&amp;" "&amp;$N68,'Climate zones'!$I$2:$I$4292,0)),"")</f>
        <v/>
      </c>
      <c r="AO68" s="163" t="str">
        <f>IFERROR(INDEX('Climate zones'!$A$2:$A$4292,MATCH(AO$4&amp;" "&amp;$N68,'Climate zones'!$I$2:$I$4292,0)),"")</f>
        <v>Umutoi</v>
      </c>
      <c r="AP68" s="163" t="str">
        <f>IFERROR(INDEX('Climate zones'!$A$2:$A$4292,MATCH(AP$4&amp;" "&amp;$N68,'Climate zones'!$I$2:$I$4292,0)),"")</f>
        <v/>
      </c>
      <c r="AQ68" s="163" t="str">
        <f>IFERROR(INDEX('Climate zones'!$A$2:$A$4292,MATCH(AQ$4&amp;" "&amp;$N68,'Climate zones'!$I$2:$I$4292,0)),"")</f>
        <v>Waikawa</v>
      </c>
      <c r="AR68" s="163" t="str">
        <f>IFERROR(INDEX('Climate zones'!$A$2:$A$4292,MATCH(AR$4&amp;" "&amp;$N68,'Climate zones'!$I$2:$I$4292,0)),"")</f>
        <v/>
      </c>
      <c r="AS68" s="163" t="str">
        <f>IFERROR(INDEX('Climate zones'!$A$2:$A$4292,MATCH(AS$4&amp;" "&amp;$N68,'Climate zones'!$I$2:$I$4292,0)),"")</f>
        <v/>
      </c>
      <c r="AT68" s="163" t="str">
        <f>IFERROR(INDEX('Climate zones'!$A$2:$A$4292,MATCH(AT$4&amp;" "&amp;$N68,'Climate zones'!$I$2:$I$4292,0)),"")</f>
        <v/>
      </c>
      <c r="AU68" s="163" t="str">
        <f>IFERROR(INDEX('Climate zones'!$A$2:$A$4292,MATCH(AU$4&amp;" "&amp;$N68,'Climate zones'!$I$2:$I$4292,0)),"")</f>
        <v/>
      </c>
      <c r="AV68" s="163" t="str">
        <f>IFERROR(INDEX('Climate zones'!$A$2:$A$4292,MATCH(AV$4&amp;" "&amp;$N68,'Climate zones'!$I$2:$I$4292,0)),"")</f>
        <v>Waitui</v>
      </c>
      <c r="AW68" s="163" t="str">
        <f>IFERROR(INDEX('Climate zones'!$A$2:$A$4292,MATCH(AW$4&amp;" "&amp;$N68,'Climate zones'!$I$2:$I$4292,0)),"")</f>
        <v/>
      </c>
      <c r="AX68" s="163" t="str">
        <f>IFERROR(INDEX('Climate zones'!$A$2:$A$4292,MATCH(AX$4&amp;" "&amp;$N68,'Climate zones'!$I$2:$I$4292,0)),"")</f>
        <v/>
      </c>
      <c r="AY68" s="163" t="str">
        <f>IFERROR(INDEX('Climate zones'!$A$2:$A$4292,MATCH(AY$4&amp;" "&amp;$N68,'Climate zones'!$I$2:$I$4292,0)),"")</f>
        <v/>
      </c>
      <c r="AZ68" s="163" t="str">
        <f>IFERROR(INDEX('Climate zones'!$A$2:$A$4292,MATCH(AZ$4&amp;" "&amp;$N68,'Climate zones'!$I$2:$I$4292,0)),"")</f>
        <v/>
      </c>
      <c r="BA68" s="163" t="str">
        <f>IFERROR(INDEX('Climate zones'!$A$2:$A$4292,MATCH(BA$4&amp;" "&amp;$N68,'Climate zones'!$I$2:$I$4292,0)),"")</f>
        <v/>
      </c>
      <c r="BB68" s="163" t="str">
        <f>IFERROR(INDEX('Climate zones'!$A$2:$A$4292,MATCH(BB$4&amp;" "&amp;$N68,'Climate zones'!$I$2:$I$4292,0)),"")</f>
        <v/>
      </c>
      <c r="BC68" s="163" t="str">
        <f>IFERROR(INDEX('Climate zones'!$A$2:$A$4292,MATCH(BC$4&amp;" "&amp;$N68,'Climate zones'!$I$2:$I$4292,0)),"")</f>
        <v/>
      </c>
      <c r="BD68" s="163" t="str">
        <f>IFERROR(INDEX('Climate zones'!$A$2:$A$4292,MATCH(BD$4&amp;" "&amp;$N68,'Climate zones'!$I$2:$I$4292,0)),"")</f>
        <v>Whitikaupeka Pa</v>
      </c>
      <c r="BE68" s="163" t="str">
        <f>IFERROR(INDEX('Climate zones'!$A$2:$A$4292,MATCH(BE$4&amp;" "&amp;$N68,'Climate zones'!$I$2:$I$4292,0)),"")</f>
        <v>Te Arai</v>
      </c>
      <c r="BF68" s="163" t="str">
        <f>IFERROR(INDEX('Climate zones'!$A$2:$A$4292,MATCH(BF$4&amp;" "&amp;$N68,'Climate zones'!$I$2:$I$4292,0)),"")</f>
        <v>Te Pu</v>
      </c>
      <c r="BG68" s="163" t="str">
        <f>IFERROR(INDEX('Climate zones'!$A$2:$A$4292,MATCH(BG$4&amp;" "&amp;$N68,'Climate zones'!$I$2:$I$4292,0)),"")</f>
        <v>Taumaruiti</v>
      </c>
      <c r="BH68" s="163" t="str">
        <f>IFERROR(INDEX('Climate zones'!$A$2:$A$4292,MATCH(BH$4&amp;" "&amp;$N68,'Climate zones'!$I$2:$I$4292,0)),"")</f>
        <v>Taumutu</v>
      </c>
      <c r="BI68" s="163" t="str">
        <f>IFERROR(INDEX('Climate zones'!$A$2:$A$4292,MATCH(BI$4&amp;" "&amp;$N68,'Climate zones'!$I$2:$I$4292,0)),"")</f>
        <v>Tawhiwhi</v>
      </c>
      <c r="BJ68" s="163" t="str">
        <f>IFERROR(INDEX('Climate zones'!$A$2:$A$4292,MATCH(BJ$4&amp;" "&amp;$N68,'Climate zones'!$I$2:$I$4292,0)),"")</f>
        <v/>
      </c>
      <c r="BK68" s="163" t="str">
        <f>IFERROR(INDEX('Climate zones'!$A$2:$A$4292,MATCH(BK$4&amp;" "&amp;$N68,'Climate zones'!$I$2:$I$4292,0)),"")</f>
        <v/>
      </c>
      <c r="BL68" s="163" t="str">
        <f>IFERROR(INDEX('Climate zones'!$A$2:$A$4292,MATCH(BL$4&amp;" "&amp;$N68,'Climate zones'!$I$2:$I$4292,0)),"")</f>
        <v>Kapuka South</v>
      </c>
      <c r="BM68" s="163" t="str">
        <f>IFERROR(INDEX('Climate zones'!$A$2:$A$4292,MATCH(BM$4&amp;" "&amp;$N68,'Climate zones'!$I$2:$I$4292,0)),"")</f>
        <v/>
      </c>
      <c r="BN68" s="163" t="str">
        <f>IFERROR(INDEX('Climate zones'!$A$2:$A$4292,MATCH(BN$4&amp;" "&amp;$N68,'Climate zones'!$I$2:$I$4292,0)),"")</f>
        <v>Owahanga</v>
      </c>
      <c r="BO68" s="163" t="str">
        <f>IFERROR(INDEX('Climate zones'!$A$2:$A$4292,MATCH(BO$4&amp;" "&amp;$N68,'Climate zones'!$I$2:$I$4292,0)),"")</f>
        <v>Owen River</v>
      </c>
      <c r="BP68" s="163" t="str">
        <f>IFERROR(INDEX('Climate zones'!$A$2:$A$4292,MATCH(BP$4&amp;" "&amp;$N68,'Climate zones'!$I$2:$I$4292,0)),"")</f>
        <v/>
      </c>
      <c r="BQ68" s="163" t="str">
        <f>IFERROR(INDEX('Climate zones'!$A$2:$A$4292,MATCH(BQ$4&amp;" "&amp;$N68,'Climate zones'!$I$2:$I$4292,0)),"")</f>
        <v/>
      </c>
      <c r="BR68" s="163" t="str">
        <f>IFERROR(INDEX('Climate zones'!$A$2:$A$4292,MATCH(BR$4&amp;" "&amp;$N68,'Climate zones'!$I$2:$I$4292,0)),"")</f>
        <v/>
      </c>
      <c r="BS68" s="163" t="str">
        <f>IFERROR(INDEX('Climate zones'!$A$2:$A$4292,MATCH(BS$4&amp;" "&amp;$N68,'Climate zones'!$I$2:$I$4292,0)),"")</f>
        <v>Seaview</v>
      </c>
      <c r="BT68" s="163" t="str">
        <f>IFERROR(INDEX('Climate zones'!$A$2:$A$4292,MATCH(BT$4&amp;" "&amp;$N68,'Climate zones'!$I$2:$I$4292,0)),"")</f>
        <v/>
      </c>
      <c r="BU68" s="163" t="str">
        <f>IFERROR(INDEX('Climate zones'!$A$2:$A$4292,MATCH(BU$4&amp;" "&amp;$N68,'Climate zones'!$I$2:$I$4292,0)),"")</f>
        <v>Scotsman Valley</v>
      </c>
      <c r="BV68" s="163" t="str">
        <f>IFERROR(INDEX('Climate zones'!$A$2:$A$4292,MATCH(BV$4&amp;" "&amp;$N68,'Climate zones'!$I$2:$I$4292,0)),"")</f>
        <v/>
      </c>
      <c r="BW68" s="163" t="str">
        <f>IFERROR(INDEX('Climate zones'!$A$2:$A$4292,MATCH(BW$4&amp;" "&amp;$N68,'Climate zones'!$I$2:$I$4292,0)),"")</f>
        <v/>
      </c>
      <c r="BX68" s="163" t="str">
        <f>IFERROR(INDEX('Climate zones'!$A$2:$A$4292,MATCH(BX$4&amp;" "&amp;$N68,'Climate zones'!$I$2:$I$4292,0)),"")</f>
        <v/>
      </c>
      <c r="BY68" s="163" t="str">
        <f>IFERROR(INDEX('Climate zones'!$A$2:$A$4292,MATCH(BY$4&amp;" "&amp;$N68,'Climate zones'!$I$2:$I$4292,0)),"")</f>
        <v/>
      </c>
      <c r="BZ68" s="163" t="str">
        <f>IFERROR(INDEX('Climate zones'!$A$2:$A$4292,MATCH(BZ$4&amp;" "&amp;$N68,'Climate zones'!$I$2:$I$4292,0)),"")</f>
        <v/>
      </c>
      <c r="CA68" s="163" t="str">
        <f>IFERROR(INDEX('Climate zones'!$A$2:$A$4292,MATCH(CA$4&amp;" "&amp;$N68,'Climate zones'!$I$2:$I$4292,0)),"")</f>
        <v>Peebles</v>
      </c>
      <c r="CB68" s="163" t="str">
        <f>IFERROR(INDEX('Climate zones'!$A$2:$A$4292,MATCH(CB$4&amp;" "&amp;$N68,'Climate zones'!$I$2:$I$4292,0)),"")</f>
        <v/>
      </c>
      <c r="CC68" s="163" t="str">
        <f>IFERROR(INDEX('Climate zones'!$A$2:$A$4292,MATCH(CC$4&amp;" "&amp;$N68,'Climate zones'!$I$2:$I$4292,0)),"")</f>
        <v/>
      </c>
      <c r="CD68" s="163" t="str">
        <f>IFERROR(INDEX('Climate zones'!$A$2:$A$4292,MATCH(CD$4&amp;" "&amp;$N68,'Climate zones'!$I$2:$I$4292,0)),"")</f>
        <v/>
      </c>
      <c r="CE68" s="163" t="str">
        <f>IFERROR(INDEX('Climate zones'!$A$2:$A$4292,MATCH(CE$4&amp;" "&amp;$N68,'Climate zones'!$I$2:$I$4292,0)),"")</f>
        <v/>
      </c>
      <c r="CF68" s="163" t="str">
        <f>IFERROR(INDEX('Climate zones'!$A$2:$A$4292,MATCH(CF$4&amp;" "&amp;$N68,'Climate zones'!$I$2:$I$4292,0)),"")</f>
        <v/>
      </c>
      <c r="CG68" s="163" t="str">
        <f>IFERROR(INDEX('Climate zones'!$A$2:$A$4292,MATCH(CG$4&amp;" "&amp;$N68,'Climate zones'!$I$2:$I$4292,0)),"")</f>
        <v/>
      </c>
      <c r="CH68" s="163" t="str">
        <f>IFERROR(INDEX('Climate zones'!$A$2:$A$4292,MATCH(CH$4&amp;" "&amp;$N68,'Climate zones'!$I$2:$I$4292,0)),"")</f>
        <v>Punaruku</v>
      </c>
    </row>
    <row r="69" spans="1:86">
      <c r="A69" s="156" t="s">
        <v>236</v>
      </c>
      <c r="B69" s="156" t="s">
        <v>92</v>
      </c>
      <c r="C69" s="156" t="s">
        <v>93</v>
      </c>
      <c r="D69" s="156" t="s">
        <v>94</v>
      </c>
      <c r="E69" s="157">
        <v>-43.98</v>
      </c>
      <c r="F69" s="157">
        <v>171.67</v>
      </c>
      <c r="G69" s="156" t="str">
        <f t="shared" si="4"/>
        <v>Ashburton District CC</v>
      </c>
      <c r="H69" s="156">
        <f t="shared" si="5"/>
        <v>68</v>
      </c>
      <c r="I69" s="156" t="str">
        <f t="shared" si="6"/>
        <v>Ashburton District 68</v>
      </c>
      <c r="K69" s="156" t="s">
        <v>165</v>
      </c>
      <c r="N69" s="164">
        <f t="shared" si="3"/>
        <v>65</v>
      </c>
      <c r="O69" s="165" t="str">
        <f>IFERROR(INDEX('Climate zones'!$A$2:$A$4292,MATCH(O$4&amp;" "&amp;$N69,'Climate zones'!$I$2:$I$4292,0)),"")</f>
        <v>Waterton</v>
      </c>
      <c r="P69" s="165" t="str">
        <f>IFERROR(INDEX('Climate zones'!$A$2:$A$4292,MATCH(P$4&amp;" "&amp;$N69,'Climate zones'!$I$2:$I$4292,0)),"")</f>
        <v>Port Fitzroy</v>
      </c>
      <c r="Q69" s="165" t="str">
        <f>IFERROR(INDEX('Climate zones'!$A$2:$A$4292,MATCH(Q$4&amp;" "&amp;$N69,'Climate zones'!$I$2:$I$4292,0)),"")</f>
        <v>Waitahu</v>
      </c>
      <c r="R69" s="165" t="str">
        <f>IFERROR(INDEX('Climate zones'!$A$2:$A$4292,MATCH(R$4&amp;" "&amp;$N69,'Climate zones'!$I$2:$I$4292,0)),"")</f>
        <v/>
      </c>
      <c r="S69" s="165" t="str">
        <f>IFERROR(INDEX('Climate zones'!$A$2:$A$4292,MATCH(S$4&amp;" "&amp;$N69,'Climate zones'!$I$2:$I$4292,0)),"")</f>
        <v/>
      </c>
      <c r="T69" s="165" t="str">
        <f>IFERROR(INDEX('Climate zones'!$A$2:$A$4292,MATCH(T$4&amp;" "&amp;$N69,'Climate zones'!$I$2:$I$4292,0)),"")</f>
        <v>Tarras</v>
      </c>
      <c r="U69" s="165" t="str">
        <f>IFERROR(INDEX('Climate zones'!$A$2:$A$4292,MATCH(U$4&amp;" "&amp;$N69,'Climate zones'!$I$2:$I$4292,0)),"")</f>
        <v>New Brighton</v>
      </c>
      <c r="V69" s="165" t="str">
        <f>IFERROR(INDEX('Climate zones'!$A$2:$A$4292,MATCH(V$4&amp;" "&amp;$N69,'Climate zones'!$I$2:$I$4292,0)),"")</f>
        <v>Mount Stuart</v>
      </c>
      <c r="W69" s="165" t="str">
        <f>IFERROR(INDEX('Climate zones'!$A$2:$A$4292,MATCH(W$4&amp;" "&amp;$N69,'Climate zones'!$I$2:$I$4292,0)),"")</f>
        <v>Michies Crossing</v>
      </c>
      <c r="X69" s="165" t="str">
        <f>IFERROR(INDEX('Climate zones'!$A$2:$A$4292,MATCH(X$4&amp;" "&amp;$N69,'Climate zones'!$I$2:$I$4292,0)),"")</f>
        <v>Mangawhero</v>
      </c>
      <c r="Y69" s="165" t="str">
        <f>IFERROR(INDEX('Climate zones'!$A$2:$A$4292,MATCH(Y$4&amp;" "&amp;$N69,'Climate zones'!$I$2:$I$4292,0)),"")</f>
        <v>Waipipi</v>
      </c>
      <c r="Z69" s="165" t="str">
        <f>IFERROR(INDEX('Climate zones'!$A$2:$A$4292,MATCH(Z$4&amp;" "&amp;$N69,'Climate zones'!$I$2:$I$4292,0)),"")</f>
        <v>Te Araroa</v>
      </c>
      <c r="AA69" s="165" t="str">
        <f>IFERROR(INDEX('Climate zones'!$A$2:$A$4292,MATCH(AA$4&amp;" "&amp;$N69,'Climate zones'!$I$2:$I$4292,0)),"")</f>
        <v/>
      </c>
      <c r="AB69" s="165" t="str">
        <f>IFERROR(INDEX('Climate zones'!$A$2:$A$4292,MATCH(AB$4&amp;" "&amp;$N69,'Climate zones'!$I$2:$I$4292,0)),"")</f>
        <v/>
      </c>
      <c r="AC69" s="165" t="str">
        <f>IFERROR(INDEX('Climate zones'!$A$2:$A$4292,MATCH(AC$4&amp;" "&amp;$N69,'Climate zones'!$I$2:$I$4292,0)),"")</f>
        <v/>
      </c>
      <c r="AD69" s="165" t="str">
        <f>IFERROR(INDEX('Climate zones'!$A$2:$A$4292,MATCH(AD$4&amp;" "&amp;$N69,'Climate zones'!$I$2:$I$4292,0)),"")</f>
        <v/>
      </c>
      <c r="AE69" s="165" t="str">
        <f>IFERROR(INDEX('Climate zones'!$A$2:$A$4292,MATCH(AE$4&amp;" "&amp;$N69,'Climate zones'!$I$2:$I$4292,0)),"")</f>
        <v/>
      </c>
      <c r="AF69" s="165" t="str">
        <f>IFERROR(INDEX('Climate zones'!$A$2:$A$4292,MATCH(AF$4&amp;" "&amp;$N69,'Climate zones'!$I$2:$I$4292,0)),"")</f>
        <v/>
      </c>
      <c r="AG69" s="165" t="str">
        <f>IFERROR(INDEX('Climate zones'!$A$2:$A$4292,MATCH(AG$4&amp;" "&amp;$N69,'Climate zones'!$I$2:$I$4292,0)),"")</f>
        <v/>
      </c>
      <c r="AH69" s="165" t="str">
        <f>IFERROR(INDEX('Climate zones'!$A$2:$A$4292,MATCH(AH$4&amp;" "&amp;$N69,'Climate zones'!$I$2:$I$4292,0)),"")</f>
        <v/>
      </c>
      <c r="AI69" s="165" t="str">
        <f>IFERROR(INDEX('Climate zones'!$A$2:$A$4292,MATCH(AI$4&amp;" "&amp;$N69,'Climate zones'!$I$2:$I$4292,0)),"")</f>
        <v/>
      </c>
      <c r="AJ69" s="165" t="str">
        <f>IFERROR(INDEX('Climate zones'!$A$2:$A$4292,MATCH(AJ$4&amp;" "&amp;$N69,'Climate zones'!$I$2:$I$4292,0)),"")</f>
        <v>Ruawai</v>
      </c>
      <c r="AK69" s="165" t="str">
        <f>IFERROR(INDEX('Climate zones'!$A$2:$A$4292,MATCH(AK$4&amp;" "&amp;$N69,'Climate zones'!$I$2:$I$4292,0)),"")</f>
        <v/>
      </c>
      <c r="AL69" s="165" t="str">
        <f>IFERROR(INDEX('Climate zones'!$A$2:$A$4292,MATCH(AL$4&amp;" "&amp;$N69,'Climate zones'!$I$2:$I$4292,0)),"")</f>
        <v/>
      </c>
      <c r="AM69" s="165" t="str">
        <f>IFERROR(INDEX('Climate zones'!$A$2:$A$4292,MATCH(AM$4&amp;" "&amp;$N69,'Climate zones'!$I$2:$I$4292,0)),"")</f>
        <v/>
      </c>
      <c r="AN69" s="165" t="str">
        <f>IFERROR(INDEX('Climate zones'!$A$2:$A$4292,MATCH(AN$4&amp;" "&amp;$N69,'Climate zones'!$I$2:$I$4292,0)),"")</f>
        <v/>
      </c>
      <c r="AO69" s="165" t="str">
        <f>IFERROR(INDEX('Climate zones'!$A$2:$A$4292,MATCH(AO$4&amp;" "&amp;$N69,'Climate zones'!$I$2:$I$4292,0)),"")</f>
        <v>Utuwai</v>
      </c>
      <c r="AP69" s="165" t="str">
        <f>IFERROR(INDEX('Climate zones'!$A$2:$A$4292,MATCH(AP$4&amp;" "&amp;$N69,'Climate zones'!$I$2:$I$4292,0)),"")</f>
        <v/>
      </c>
      <c r="AQ69" s="165" t="str">
        <f>IFERROR(INDEX('Climate zones'!$A$2:$A$4292,MATCH(AQ$4&amp;" "&amp;$N69,'Climate zones'!$I$2:$I$4292,0)),"")</f>
        <v>Wairau Bar</v>
      </c>
      <c r="AR69" s="165" t="str">
        <f>IFERROR(INDEX('Climate zones'!$A$2:$A$4292,MATCH(AR$4&amp;" "&amp;$N69,'Climate zones'!$I$2:$I$4292,0)),"")</f>
        <v/>
      </c>
      <c r="AS69" s="165" t="str">
        <f>IFERROR(INDEX('Climate zones'!$A$2:$A$4292,MATCH(AS$4&amp;" "&amp;$N69,'Climate zones'!$I$2:$I$4292,0)),"")</f>
        <v/>
      </c>
      <c r="AT69" s="165" t="str">
        <f>IFERROR(INDEX('Climate zones'!$A$2:$A$4292,MATCH(AT$4&amp;" "&amp;$N69,'Climate zones'!$I$2:$I$4292,0)),"")</f>
        <v/>
      </c>
      <c r="AU69" s="165" t="str">
        <f>IFERROR(INDEX('Climate zones'!$A$2:$A$4292,MATCH(AU$4&amp;" "&amp;$N69,'Climate zones'!$I$2:$I$4292,0)),"")</f>
        <v/>
      </c>
      <c r="AV69" s="165" t="str">
        <f>IFERROR(INDEX('Climate zones'!$A$2:$A$4292,MATCH(AV$4&amp;" "&amp;$N69,'Climate zones'!$I$2:$I$4292,0)),"")</f>
        <v>Welbourn</v>
      </c>
      <c r="AW69" s="165" t="str">
        <f>IFERROR(INDEX('Climate zones'!$A$2:$A$4292,MATCH(AW$4&amp;" "&amp;$N69,'Climate zones'!$I$2:$I$4292,0)),"")</f>
        <v/>
      </c>
      <c r="AX69" s="165" t="str">
        <f>IFERROR(INDEX('Climate zones'!$A$2:$A$4292,MATCH(AX$4&amp;" "&amp;$N69,'Climate zones'!$I$2:$I$4292,0)),"")</f>
        <v/>
      </c>
      <c r="AY69" s="165" t="str">
        <f>IFERROR(INDEX('Climate zones'!$A$2:$A$4292,MATCH(AY$4&amp;" "&amp;$N69,'Climate zones'!$I$2:$I$4292,0)),"")</f>
        <v/>
      </c>
      <c r="AZ69" s="165" t="str">
        <f>IFERROR(INDEX('Climate zones'!$A$2:$A$4292,MATCH(AZ$4&amp;" "&amp;$N69,'Climate zones'!$I$2:$I$4292,0)),"")</f>
        <v/>
      </c>
      <c r="BA69" s="165" t="str">
        <f>IFERROR(INDEX('Climate zones'!$A$2:$A$4292,MATCH(BA$4&amp;" "&amp;$N69,'Climate zones'!$I$2:$I$4292,0)),"")</f>
        <v/>
      </c>
      <c r="BB69" s="165" t="str">
        <f>IFERROR(INDEX('Climate zones'!$A$2:$A$4292,MATCH(BB$4&amp;" "&amp;$N69,'Climate zones'!$I$2:$I$4292,0)),"")</f>
        <v/>
      </c>
      <c r="BC69" s="165" t="str">
        <f>IFERROR(INDEX('Climate zones'!$A$2:$A$4292,MATCH(BC$4&amp;" "&amp;$N69,'Climate zones'!$I$2:$I$4292,0)),"")</f>
        <v/>
      </c>
      <c r="BD69" s="165" t="str">
        <f>IFERROR(INDEX('Climate zones'!$A$2:$A$4292,MATCH(BD$4&amp;" "&amp;$N69,'Climate zones'!$I$2:$I$4292,0)),"")</f>
        <v>Winiata</v>
      </c>
      <c r="BE69" s="165" t="str">
        <f>IFERROR(INDEX('Climate zones'!$A$2:$A$4292,MATCH(BE$4&amp;" "&amp;$N69,'Climate zones'!$I$2:$I$4292,0)),"")</f>
        <v>Te Arai Point</v>
      </c>
      <c r="BF69" s="165" t="str">
        <f>IFERROR(INDEX('Climate zones'!$A$2:$A$4292,MATCH(BF$4&amp;" "&amp;$N69,'Climate zones'!$I$2:$I$4292,0)),"")</f>
        <v>Te Wairoa</v>
      </c>
      <c r="BG69" s="165" t="str">
        <f>IFERROR(INDEX('Climate zones'!$A$2:$A$4292,MATCH(BG$4&amp;" "&amp;$N69,'Climate zones'!$I$2:$I$4292,0)),"")</f>
        <v>Taumarunui</v>
      </c>
      <c r="BH69" s="165" t="str">
        <f>IFERROR(INDEX('Climate zones'!$A$2:$A$4292,MATCH(BH$4&amp;" "&amp;$N69,'Climate zones'!$I$2:$I$4292,0)),"")</f>
        <v>Te Pirita</v>
      </c>
      <c r="BI69" s="165" t="str">
        <f>IFERROR(INDEX('Climate zones'!$A$2:$A$4292,MATCH(BI$4&amp;" "&amp;$N69,'Climate zones'!$I$2:$I$4292,0)),"")</f>
        <v>Te Kiri</v>
      </c>
      <c r="BJ69" s="165" t="str">
        <f>IFERROR(INDEX('Climate zones'!$A$2:$A$4292,MATCH(BJ$4&amp;" "&amp;$N69,'Climate zones'!$I$2:$I$4292,0)),"")</f>
        <v/>
      </c>
      <c r="BK69" s="165" t="str">
        <f>IFERROR(INDEX('Climate zones'!$A$2:$A$4292,MATCH(BK$4&amp;" "&amp;$N69,'Climate zones'!$I$2:$I$4292,0)),"")</f>
        <v/>
      </c>
      <c r="BL69" s="165" t="str">
        <f>IFERROR(INDEX('Climate zones'!$A$2:$A$4292,MATCH(BL$4&amp;" "&amp;$N69,'Climate zones'!$I$2:$I$4292,0)),"")</f>
        <v>Kauana</v>
      </c>
      <c r="BM69" s="165" t="str">
        <f>IFERROR(INDEX('Climate zones'!$A$2:$A$4292,MATCH(BM$4&amp;" "&amp;$N69,'Climate zones'!$I$2:$I$4292,0)),"")</f>
        <v/>
      </c>
      <c r="BN69" s="165" t="str">
        <f>IFERROR(INDEX('Climate zones'!$A$2:$A$4292,MATCH(BN$4&amp;" "&amp;$N69,'Climate zones'!$I$2:$I$4292,0)),"")</f>
        <v>Pahiatua</v>
      </c>
      <c r="BO69" s="165" t="str">
        <f>IFERROR(INDEX('Climate zones'!$A$2:$A$4292,MATCH(BO$4&amp;" "&amp;$N69,'Climate zones'!$I$2:$I$4292,0)),"")</f>
        <v>Paenga</v>
      </c>
      <c r="BP69" s="165" t="str">
        <f>IFERROR(INDEX('Climate zones'!$A$2:$A$4292,MATCH(BP$4&amp;" "&amp;$N69,'Climate zones'!$I$2:$I$4292,0)),"")</f>
        <v/>
      </c>
      <c r="BQ69" s="165" t="str">
        <f>IFERROR(INDEX('Climate zones'!$A$2:$A$4292,MATCH(BQ$4&amp;" "&amp;$N69,'Climate zones'!$I$2:$I$4292,0)),"")</f>
        <v/>
      </c>
      <c r="BR69" s="165" t="str">
        <f>IFERROR(INDEX('Climate zones'!$A$2:$A$4292,MATCH(BR$4&amp;" "&amp;$N69,'Climate zones'!$I$2:$I$4292,0)),"")</f>
        <v/>
      </c>
      <c r="BS69" s="165" t="str">
        <f>IFERROR(INDEX('Climate zones'!$A$2:$A$4292,MATCH(BS$4&amp;" "&amp;$N69,'Climate zones'!$I$2:$I$4292,0)),"")</f>
        <v>Smithfield</v>
      </c>
      <c r="BT69" s="165" t="str">
        <f>IFERROR(INDEX('Climate zones'!$A$2:$A$4292,MATCH(BT$4&amp;" "&amp;$N69,'Climate zones'!$I$2:$I$4292,0)),"")</f>
        <v/>
      </c>
      <c r="BU69" s="165" t="str">
        <f>IFERROR(INDEX('Climate zones'!$A$2:$A$4292,MATCH(BU$4&amp;" "&amp;$N69,'Climate zones'!$I$2:$I$4292,0)),"")</f>
        <v>Starrtown</v>
      </c>
      <c r="BV69" s="165" t="str">
        <f>IFERROR(INDEX('Climate zones'!$A$2:$A$4292,MATCH(BV$4&amp;" "&amp;$N69,'Climate zones'!$I$2:$I$4292,0)),"")</f>
        <v/>
      </c>
      <c r="BW69" s="165" t="str">
        <f>IFERROR(INDEX('Climate zones'!$A$2:$A$4292,MATCH(BW$4&amp;" "&amp;$N69,'Climate zones'!$I$2:$I$4292,0)),"")</f>
        <v/>
      </c>
      <c r="BX69" s="165" t="str">
        <f>IFERROR(INDEX('Climate zones'!$A$2:$A$4292,MATCH(BX$4&amp;" "&amp;$N69,'Climate zones'!$I$2:$I$4292,0)),"")</f>
        <v/>
      </c>
      <c r="BY69" s="165" t="str">
        <f>IFERROR(INDEX('Climate zones'!$A$2:$A$4292,MATCH(BY$4&amp;" "&amp;$N69,'Climate zones'!$I$2:$I$4292,0)),"")</f>
        <v/>
      </c>
      <c r="BZ69" s="165" t="str">
        <f>IFERROR(INDEX('Climate zones'!$A$2:$A$4292,MATCH(BZ$4&amp;" "&amp;$N69,'Climate zones'!$I$2:$I$4292,0)),"")</f>
        <v/>
      </c>
      <c r="CA69" s="165" t="str">
        <f>IFERROR(INDEX('Climate zones'!$A$2:$A$4292,MATCH(CA$4&amp;" "&amp;$N69,'Climate zones'!$I$2:$I$4292,0)),"")</f>
        <v>Pukeraro</v>
      </c>
      <c r="CB69" s="165" t="str">
        <f>IFERROR(INDEX('Climate zones'!$A$2:$A$4292,MATCH(CB$4&amp;" "&amp;$N69,'Climate zones'!$I$2:$I$4292,0)),"")</f>
        <v/>
      </c>
      <c r="CC69" s="165" t="str">
        <f>IFERROR(INDEX('Climate zones'!$A$2:$A$4292,MATCH(CC$4&amp;" "&amp;$N69,'Climate zones'!$I$2:$I$4292,0)),"")</f>
        <v/>
      </c>
      <c r="CD69" s="165" t="str">
        <f>IFERROR(INDEX('Climate zones'!$A$2:$A$4292,MATCH(CD$4&amp;" "&amp;$N69,'Climate zones'!$I$2:$I$4292,0)),"")</f>
        <v/>
      </c>
      <c r="CE69" s="165" t="str">
        <f>IFERROR(INDEX('Climate zones'!$A$2:$A$4292,MATCH(CE$4&amp;" "&amp;$N69,'Climate zones'!$I$2:$I$4292,0)),"")</f>
        <v/>
      </c>
      <c r="CF69" s="165" t="str">
        <f>IFERROR(INDEX('Climate zones'!$A$2:$A$4292,MATCH(CF$4&amp;" "&amp;$N69,'Climate zones'!$I$2:$I$4292,0)),"")</f>
        <v/>
      </c>
      <c r="CG69" s="165" t="str">
        <f>IFERROR(INDEX('Climate zones'!$A$2:$A$4292,MATCH(CG$4&amp;" "&amp;$N69,'Climate zones'!$I$2:$I$4292,0)),"")</f>
        <v/>
      </c>
      <c r="CH69" s="165" t="str">
        <f>IFERROR(INDEX('Climate zones'!$A$2:$A$4292,MATCH(CH$4&amp;" "&amp;$N69,'Climate zones'!$I$2:$I$4292,0)),"")</f>
        <v>Purua</v>
      </c>
    </row>
    <row r="70" spans="1:86">
      <c r="A70" s="156" t="s">
        <v>237</v>
      </c>
      <c r="B70" s="156" t="s">
        <v>92</v>
      </c>
      <c r="C70" s="156" t="s">
        <v>93</v>
      </c>
      <c r="D70" s="156" t="s">
        <v>94</v>
      </c>
      <c r="E70" s="157">
        <v>-43.82</v>
      </c>
      <c r="F70" s="157">
        <v>171.72</v>
      </c>
      <c r="G70" s="156" t="str">
        <f t="shared" si="4"/>
        <v>Ashburton District CC</v>
      </c>
      <c r="H70" s="156">
        <f t="shared" si="5"/>
        <v>69</v>
      </c>
      <c r="I70" s="156" t="str">
        <f t="shared" si="6"/>
        <v>Ashburton District 69</v>
      </c>
      <c r="K70" s="156" t="s">
        <v>166</v>
      </c>
      <c r="N70" s="162">
        <f t="shared" ref="N70:N133" si="7">N69+1</f>
        <v>66</v>
      </c>
      <c r="O70" s="163" t="str">
        <f>IFERROR(INDEX('Climate zones'!$A$2:$A$4292,MATCH(O$4&amp;" "&amp;$N70,'Climate zones'!$I$2:$I$4292,0)),"")</f>
        <v>Westerfield</v>
      </c>
      <c r="P70" s="163" t="str">
        <f>IFERROR(INDEX('Climate zones'!$A$2:$A$4292,MATCH(P$4&amp;" "&amp;$N70,'Climate zones'!$I$2:$I$4292,0)),"")</f>
        <v>Poukaraka Flats</v>
      </c>
      <c r="Q70" s="163" t="str">
        <f>IFERROR(INDEX('Climate zones'!$A$2:$A$4292,MATCH(Q$4&amp;" "&amp;$N70,'Climate zones'!$I$2:$I$4292,0)),"")</f>
        <v>Waiuta</v>
      </c>
      <c r="R70" s="163" t="str">
        <f>IFERROR(INDEX('Climate zones'!$A$2:$A$4292,MATCH(R$4&amp;" "&amp;$N70,'Climate zones'!$I$2:$I$4292,0)),"")</f>
        <v/>
      </c>
      <c r="S70" s="163" t="str">
        <f>IFERROR(INDEX('Climate zones'!$A$2:$A$4292,MATCH(S$4&amp;" "&amp;$N70,'Climate zones'!$I$2:$I$4292,0)),"")</f>
        <v/>
      </c>
      <c r="T70" s="163" t="str">
        <f>IFERROR(INDEX('Climate zones'!$A$2:$A$4292,MATCH(T$4&amp;" "&amp;$N70,'Climate zones'!$I$2:$I$4292,0)),"")</f>
        <v>Tawhiti</v>
      </c>
      <c r="U70" s="163" t="str">
        <f>IFERROR(INDEX('Climate zones'!$A$2:$A$4292,MATCH(U$4&amp;" "&amp;$N70,'Climate zones'!$I$2:$I$4292,0)),"")</f>
        <v>North New Brighton</v>
      </c>
      <c r="V70" s="163" t="str">
        <f>IFERROR(INDEX('Climate zones'!$A$2:$A$4292,MATCH(V$4&amp;" "&amp;$N70,'Climate zones'!$I$2:$I$4292,0)),"")</f>
        <v>New Haven</v>
      </c>
      <c r="W70" s="163" t="str">
        <f>IFERROR(INDEX('Climate zones'!$A$2:$A$4292,MATCH(W$4&amp;" "&amp;$N70,'Climate zones'!$I$2:$I$4292,0)),"")</f>
        <v>Middlemarch</v>
      </c>
      <c r="X70" s="163" t="str">
        <f>IFERROR(INDEX('Climate zones'!$A$2:$A$4292,MATCH(X$4&amp;" "&amp;$N70,'Climate zones'!$I$2:$I$4292,0)),"")</f>
        <v>Mangonui</v>
      </c>
      <c r="Y70" s="163" t="str">
        <f>IFERROR(INDEX('Climate zones'!$A$2:$A$4292,MATCH(Y$4&amp;" "&amp;$N70,'Climate zones'!$I$2:$I$4292,0)),"")</f>
        <v>Wairamarama</v>
      </c>
      <c r="Z70" s="163" t="str">
        <f>IFERROR(INDEX('Climate zones'!$A$2:$A$4292,MATCH(Z$4&amp;" "&amp;$N70,'Climate zones'!$I$2:$I$4292,0)),"")</f>
        <v>Te Ariuru</v>
      </c>
      <c r="AA70" s="163" t="str">
        <f>IFERROR(INDEX('Climate zones'!$A$2:$A$4292,MATCH(AA$4&amp;" "&amp;$N70,'Climate zones'!$I$2:$I$4292,0)),"")</f>
        <v/>
      </c>
      <c r="AB70" s="163" t="str">
        <f>IFERROR(INDEX('Climate zones'!$A$2:$A$4292,MATCH(AB$4&amp;" "&amp;$N70,'Climate zones'!$I$2:$I$4292,0)),"")</f>
        <v/>
      </c>
      <c r="AC70" s="163" t="str">
        <f>IFERROR(INDEX('Climate zones'!$A$2:$A$4292,MATCH(AC$4&amp;" "&amp;$N70,'Climate zones'!$I$2:$I$4292,0)),"")</f>
        <v/>
      </c>
      <c r="AD70" s="163" t="str">
        <f>IFERROR(INDEX('Climate zones'!$A$2:$A$4292,MATCH(AD$4&amp;" "&amp;$N70,'Climate zones'!$I$2:$I$4292,0)),"")</f>
        <v/>
      </c>
      <c r="AE70" s="163" t="str">
        <f>IFERROR(INDEX('Climate zones'!$A$2:$A$4292,MATCH(AE$4&amp;" "&amp;$N70,'Climate zones'!$I$2:$I$4292,0)),"")</f>
        <v/>
      </c>
      <c r="AF70" s="163" t="str">
        <f>IFERROR(INDEX('Climate zones'!$A$2:$A$4292,MATCH(AF$4&amp;" "&amp;$N70,'Climate zones'!$I$2:$I$4292,0)),"")</f>
        <v/>
      </c>
      <c r="AG70" s="163" t="str">
        <f>IFERROR(INDEX('Climate zones'!$A$2:$A$4292,MATCH(AG$4&amp;" "&amp;$N70,'Climate zones'!$I$2:$I$4292,0)),"")</f>
        <v/>
      </c>
      <c r="AH70" s="163" t="str">
        <f>IFERROR(INDEX('Climate zones'!$A$2:$A$4292,MATCH(AH$4&amp;" "&amp;$N70,'Climate zones'!$I$2:$I$4292,0)),"")</f>
        <v/>
      </c>
      <c r="AI70" s="163" t="str">
        <f>IFERROR(INDEX('Climate zones'!$A$2:$A$4292,MATCH(AI$4&amp;" "&amp;$N70,'Climate zones'!$I$2:$I$4292,0)),"")</f>
        <v/>
      </c>
      <c r="AJ70" s="163" t="str">
        <f>IFERROR(INDEX('Climate zones'!$A$2:$A$4292,MATCH(AJ$4&amp;" "&amp;$N70,'Climate zones'!$I$2:$I$4292,0)),"")</f>
        <v>Sunny Nook</v>
      </c>
      <c r="AK70" s="163" t="str">
        <f>IFERROR(INDEX('Climate zones'!$A$2:$A$4292,MATCH(AK$4&amp;" "&amp;$N70,'Climate zones'!$I$2:$I$4292,0)),"")</f>
        <v/>
      </c>
      <c r="AL70" s="163" t="str">
        <f>IFERROR(INDEX('Climate zones'!$A$2:$A$4292,MATCH(AL$4&amp;" "&amp;$N70,'Climate zones'!$I$2:$I$4292,0)),"")</f>
        <v/>
      </c>
      <c r="AM70" s="163" t="str">
        <f>IFERROR(INDEX('Climate zones'!$A$2:$A$4292,MATCH(AM$4&amp;" "&amp;$N70,'Climate zones'!$I$2:$I$4292,0)),"")</f>
        <v/>
      </c>
      <c r="AN70" s="163" t="str">
        <f>IFERROR(INDEX('Climate zones'!$A$2:$A$4292,MATCH(AN$4&amp;" "&amp;$N70,'Climate zones'!$I$2:$I$4292,0)),"")</f>
        <v/>
      </c>
      <c r="AO70" s="163" t="str">
        <f>IFERROR(INDEX('Climate zones'!$A$2:$A$4292,MATCH(AO$4&amp;" "&amp;$N70,'Climate zones'!$I$2:$I$4292,0)),"")</f>
        <v>Waipuru</v>
      </c>
      <c r="AP70" s="163" t="str">
        <f>IFERROR(INDEX('Climate zones'!$A$2:$A$4292,MATCH(AP$4&amp;" "&amp;$N70,'Climate zones'!$I$2:$I$4292,0)),"")</f>
        <v/>
      </c>
      <c r="AQ70" s="163" t="str">
        <f>IFERROR(INDEX('Climate zones'!$A$2:$A$4292,MATCH(AQ$4&amp;" "&amp;$N70,'Climate zones'!$I$2:$I$4292,0)),"")</f>
        <v>Wairau Pa</v>
      </c>
      <c r="AR70" s="163" t="str">
        <f>IFERROR(INDEX('Climate zones'!$A$2:$A$4292,MATCH(AR$4&amp;" "&amp;$N70,'Climate zones'!$I$2:$I$4292,0)),"")</f>
        <v/>
      </c>
      <c r="AS70" s="163" t="str">
        <f>IFERROR(INDEX('Climate zones'!$A$2:$A$4292,MATCH(AS$4&amp;" "&amp;$N70,'Climate zones'!$I$2:$I$4292,0)),"")</f>
        <v/>
      </c>
      <c r="AT70" s="163" t="str">
        <f>IFERROR(INDEX('Climate zones'!$A$2:$A$4292,MATCH(AT$4&amp;" "&amp;$N70,'Climate zones'!$I$2:$I$4292,0)),"")</f>
        <v/>
      </c>
      <c r="AU70" s="163" t="str">
        <f>IFERROR(INDEX('Climate zones'!$A$2:$A$4292,MATCH(AU$4&amp;" "&amp;$N70,'Climate zones'!$I$2:$I$4292,0)),"")</f>
        <v/>
      </c>
      <c r="AV70" s="163" t="str">
        <f>IFERROR(INDEX('Climate zones'!$A$2:$A$4292,MATCH(AV$4&amp;" "&amp;$N70,'Climate zones'!$I$2:$I$4292,0)),"")</f>
        <v>Westown</v>
      </c>
      <c r="AW70" s="163" t="str">
        <f>IFERROR(INDEX('Climate zones'!$A$2:$A$4292,MATCH(AW$4&amp;" "&amp;$N70,'Climate zones'!$I$2:$I$4292,0)),"")</f>
        <v/>
      </c>
      <c r="AX70" s="163" t="str">
        <f>IFERROR(INDEX('Climate zones'!$A$2:$A$4292,MATCH(AX$4&amp;" "&amp;$N70,'Climate zones'!$I$2:$I$4292,0)),"")</f>
        <v/>
      </c>
      <c r="AY70" s="163" t="str">
        <f>IFERROR(INDEX('Climate zones'!$A$2:$A$4292,MATCH(AY$4&amp;" "&amp;$N70,'Climate zones'!$I$2:$I$4292,0)),"")</f>
        <v/>
      </c>
      <c r="AZ70" s="163" t="str">
        <f>IFERROR(INDEX('Climate zones'!$A$2:$A$4292,MATCH(AZ$4&amp;" "&amp;$N70,'Climate zones'!$I$2:$I$4292,0)),"")</f>
        <v/>
      </c>
      <c r="BA70" s="163" t="str">
        <f>IFERROR(INDEX('Climate zones'!$A$2:$A$4292,MATCH(BA$4&amp;" "&amp;$N70,'Climate zones'!$I$2:$I$4292,0)),"")</f>
        <v/>
      </c>
      <c r="BB70" s="163" t="str">
        <f>IFERROR(INDEX('Climate zones'!$A$2:$A$4292,MATCH(BB$4&amp;" "&amp;$N70,'Climate zones'!$I$2:$I$4292,0)),"")</f>
        <v/>
      </c>
      <c r="BC70" s="163" t="str">
        <f>IFERROR(INDEX('Climate zones'!$A$2:$A$4292,MATCH(BC$4&amp;" "&amp;$N70,'Climate zones'!$I$2:$I$4292,0)),"")</f>
        <v/>
      </c>
      <c r="BD70" s="163" t="str">
        <f>IFERROR(INDEX('Climate zones'!$A$2:$A$4292,MATCH(BD$4&amp;" "&amp;$N70,'Climate zones'!$I$2:$I$4292,0)),"")</f>
        <v/>
      </c>
      <c r="BE70" s="163" t="str">
        <f>IFERROR(INDEX('Climate zones'!$A$2:$A$4292,MATCH(BE$4&amp;" "&amp;$N70,'Climate zones'!$I$2:$I$4292,0)),"")</f>
        <v>Te Hana</v>
      </c>
      <c r="BF70" s="163" t="str">
        <f>IFERROR(INDEX('Climate zones'!$A$2:$A$4292,MATCH(BF$4&amp;" "&amp;$N70,'Climate zones'!$I$2:$I$4292,0)),"")</f>
        <v>Tihiotonga</v>
      </c>
      <c r="BG70" s="163" t="str">
        <f>IFERROR(INDEX('Climate zones'!$A$2:$A$4292,MATCH(BG$4&amp;" "&amp;$N70,'Climate zones'!$I$2:$I$4292,0)),"")</f>
        <v>Taurewa</v>
      </c>
      <c r="BH70" s="163" t="str">
        <f>IFERROR(INDEX('Climate zones'!$A$2:$A$4292,MATCH(BH$4&amp;" "&amp;$N70,'Climate zones'!$I$2:$I$4292,0)),"")</f>
        <v>Waddington</v>
      </c>
      <c r="BI70" s="163" t="str">
        <f>IFERROR(INDEX('Climate zones'!$A$2:$A$4292,MATCH(BI$4&amp;" "&amp;$N70,'Climate zones'!$I$2:$I$4292,0)),"")</f>
        <v>Te Roti</v>
      </c>
      <c r="BJ70" s="163" t="str">
        <f>IFERROR(INDEX('Climate zones'!$A$2:$A$4292,MATCH(BJ$4&amp;" "&amp;$N70,'Climate zones'!$I$2:$I$4292,0)),"")</f>
        <v/>
      </c>
      <c r="BK70" s="163" t="str">
        <f>IFERROR(INDEX('Climate zones'!$A$2:$A$4292,MATCH(BK$4&amp;" "&amp;$N70,'Climate zones'!$I$2:$I$4292,0)),"")</f>
        <v/>
      </c>
      <c r="BL70" s="163" t="str">
        <f>IFERROR(INDEX('Climate zones'!$A$2:$A$4292,MATCH(BL$4&amp;" "&amp;$N70,'Climate zones'!$I$2:$I$4292,0)),"")</f>
        <v>Kilbride</v>
      </c>
      <c r="BM70" s="163" t="str">
        <f>IFERROR(INDEX('Climate zones'!$A$2:$A$4292,MATCH(BM$4&amp;" "&amp;$N70,'Climate zones'!$I$2:$I$4292,0)),"")</f>
        <v/>
      </c>
      <c r="BN70" s="163" t="str">
        <f>IFERROR(INDEX('Climate zones'!$A$2:$A$4292,MATCH(BN$4&amp;" "&amp;$N70,'Climate zones'!$I$2:$I$4292,0)),"")</f>
        <v>Papatawa</v>
      </c>
      <c r="BO70" s="163" t="str">
        <f>IFERROR(INDEX('Climate zones'!$A$2:$A$4292,MATCH(BO$4&amp;" "&amp;$N70,'Climate zones'!$I$2:$I$4292,0)),"")</f>
        <v>Pakawau</v>
      </c>
      <c r="BP70" s="163" t="str">
        <f>IFERROR(INDEX('Climate zones'!$A$2:$A$4292,MATCH(BP$4&amp;" "&amp;$N70,'Climate zones'!$I$2:$I$4292,0)),"")</f>
        <v/>
      </c>
      <c r="BQ70" s="163" t="str">
        <f>IFERROR(INDEX('Climate zones'!$A$2:$A$4292,MATCH(BQ$4&amp;" "&amp;$N70,'Climate zones'!$I$2:$I$4292,0)),"")</f>
        <v/>
      </c>
      <c r="BR70" s="163" t="str">
        <f>IFERROR(INDEX('Climate zones'!$A$2:$A$4292,MATCH(BR$4&amp;" "&amp;$N70,'Climate zones'!$I$2:$I$4292,0)),"")</f>
        <v/>
      </c>
      <c r="BS70" s="163" t="str">
        <f>IFERROR(INDEX('Climate zones'!$A$2:$A$4292,MATCH(BS$4&amp;" "&amp;$N70,'Climate zones'!$I$2:$I$4292,0)),"")</f>
        <v>Sutherlands</v>
      </c>
      <c r="BT70" s="163" t="str">
        <f>IFERROR(INDEX('Climate zones'!$A$2:$A$4292,MATCH(BT$4&amp;" "&amp;$N70,'Climate zones'!$I$2:$I$4292,0)),"")</f>
        <v/>
      </c>
      <c r="BU70" s="163" t="str">
        <f>IFERROR(INDEX('Climate zones'!$A$2:$A$4292,MATCH(BU$4&amp;" "&amp;$N70,'Climate zones'!$I$2:$I$4292,0)),"")</f>
        <v>Tamahere</v>
      </c>
      <c r="BV70" s="163" t="str">
        <f>IFERROR(INDEX('Climate zones'!$A$2:$A$4292,MATCH(BV$4&amp;" "&amp;$N70,'Climate zones'!$I$2:$I$4292,0)),"")</f>
        <v/>
      </c>
      <c r="BW70" s="163" t="str">
        <f>IFERROR(INDEX('Climate zones'!$A$2:$A$4292,MATCH(BW$4&amp;" "&amp;$N70,'Climate zones'!$I$2:$I$4292,0)),"")</f>
        <v/>
      </c>
      <c r="BX70" s="163" t="str">
        <f>IFERROR(INDEX('Climate zones'!$A$2:$A$4292,MATCH(BX$4&amp;" "&amp;$N70,'Climate zones'!$I$2:$I$4292,0)),"")</f>
        <v/>
      </c>
      <c r="BY70" s="163" t="str">
        <f>IFERROR(INDEX('Climate zones'!$A$2:$A$4292,MATCH(BY$4&amp;" "&amp;$N70,'Climate zones'!$I$2:$I$4292,0)),"")</f>
        <v/>
      </c>
      <c r="BZ70" s="163" t="str">
        <f>IFERROR(INDEX('Climate zones'!$A$2:$A$4292,MATCH(BZ$4&amp;" "&amp;$N70,'Climate zones'!$I$2:$I$4292,0)),"")</f>
        <v/>
      </c>
      <c r="CA70" s="163" t="str">
        <f>IFERROR(INDEX('Climate zones'!$A$2:$A$4292,MATCH(CA$4&amp;" "&amp;$N70,'Climate zones'!$I$2:$I$4292,0)),"")</f>
        <v>Pukeuri</v>
      </c>
      <c r="CB70" s="163" t="str">
        <f>IFERROR(INDEX('Climate zones'!$A$2:$A$4292,MATCH(CB$4&amp;" "&amp;$N70,'Climate zones'!$I$2:$I$4292,0)),"")</f>
        <v/>
      </c>
      <c r="CC70" s="163" t="str">
        <f>IFERROR(INDEX('Climate zones'!$A$2:$A$4292,MATCH(CC$4&amp;" "&amp;$N70,'Climate zones'!$I$2:$I$4292,0)),"")</f>
        <v/>
      </c>
      <c r="CD70" s="163" t="str">
        <f>IFERROR(INDEX('Climate zones'!$A$2:$A$4292,MATCH(CD$4&amp;" "&amp;$N70,'Climate zones'!$I$2:$I$4292,0)),"")</f>
        <v/>
      </c>
      <c r="CE70" s="163" t="str">
        <f>IFERROR(INDEX('Climate zones'!$A$2:$A$4292,MATCH(CE$4&amp;" "&amp;$N70,'Climate zones'!$I$2:$I$4292,0)),"")</f>
        <v/>
      </c>
      <c r="CF70" s="163" t="str">
        <f>IFERROR(INDEX('Climate zones'!$A$2:$A$4292,MATCH(CF$4&amp;" "&amp;$N70,'Climate zones'!$I$2:$I$4292,0)),"")</f>
        <v/>
      </c>
      <c r="CG70" s="163" t="str">
        <f>IFERROR(INDEX('Climate zones'!$A$2:$A$4292,MATCH(CG$4&amp;" "&amp;$N70,'Climate zones'!$I$2:$I$4292,0)),"")</f>
        <v/>
      </c>
      <c r="CH70" s="163" t="str">
        <f>IFERROR(INDEX('Climate zones'!$A$2:$A$4292,MATCH(CH$4&amp;" "&amp;$N70,'Climate zones'!$I$2:$I$4292,0)),"")</f>
        <v>Puwera</v>
      </c>
    </row>
    <row r="71" spans="1:86">
      <c r="A71" s="156" t="s">
        <v>238</v>
      </c>
      <c r="B71" s="156" t="s">
        <v>92</v>
      </c>
      <c r="C71" s="156" t="s">
        <v>93</v>
      </c>
      <c r="D71" s="156" t="s">
        <v>94</v>
      </c>
      <c r="E71" s="157">
        <v>-43.97</v>
      </c>
      <c r="F71" s="157">
        <v>171.6</v>
      </c>
      <c r="G71" s="156" t="str">
        <f t="shared" si="4"/>
        <v>Ashburton District CC</v>
      </c>
      <c r="H71" s="156">
        <f t="shared" si="5"/>
        <v>70</v>
      </c>
      <c r="I71" s="156" t="str">
        <f t="shared" si="6"/>
        <v>Ashburton District 70</v>
      </c>
      <c r="K71" s="156" t="s">
        <v>167</v>
      </c>
      <c r="N71" s="164">
        <f t="shared" si="7"/>
        <v>67</v>
      </c>
      <c r="O71" s="165" t="str">
        <f>IFERROR(INDEX('Climate zones'!$A$2:$A$4292,MATCH(O$4&amp;" "&amp;$N71,'Climate zones'!$I$2:$I$4292,0)),"")</f>
        <v>Wheatstone</v>
      </c>
      <c r="P71" s="165" t="str">
        <f>IFERROR(INDEX('Climate zones'!$A$2:$A$4292,MATCH(P$4&amp;" "&amp;$N71,'Climate zones'!$I$2:$I$4292,0)),"")</f>
        <v>Remuera</v>
      </c>
      <c r="Q71" s="165" t="str">
        <f>IFERROR(INDEX('Climate zones'!$A$2:$A$4292,MATCH(Q$4&amp;" "&amp;$N71,'Climate zones'!$I$2:$I$4292,0)),"")</f>
        <v>Warwick Junction</v>
      </c>
      <c r="R71" s="165" t="str">
        <f>IFERROR(INDEX('Climate zones'!$A$2:$A$4292,MATCH(R$4&amp;" "&amp;$N71,'Climate zones'!$I$2:$I$4292,0)),"")</f>
        <v/>
      </c>
      <c r="S71" s="165" t="str">
        <f>IFERROR(INDEX('Climate zones'!$A$2:$A$4292,MATCH(S$4&amp;" "&amp;$N71,'Climate zones'!$I$2:$I$4292,0)),"")</f>
        <v/>
      </c>
      <c r="T71" s="165" t="str">
        <f>IFERROR(INDEX('Climate zones'!$A$2:$A$4292,MATCH(T$4&amp;" "&amp;$N71,'Climate zones'!$I$2:$I$4292,0)),"")</f>
        <v>Teviot</v>
      </c>
      <c r="U71" s="165" t="str">
        <f>IFERROR(INDEX('Climate zones'!$A$2:$A$4292,MATCH(U$4&amp;" "&amp;$N71,'Climate zones'!$I$2:$I$4292,0)),"")</f>
        <v>Oaklands</v>
      </c>
      <c r="V71" s="165" t="str">
        <f>IFERROR(INDEX('Climate zones'!$A$2:$A$4292,MATCH(V$4&amp;" "&amp;$N71,'Climate zones'!$I$2:$I$4292,0)),"")</f>
        <v>Otanomomo</v>
      </c>
      <c r="W71" s="165" t="str">
        <f>IFERROR(INDEX('Climate zones'!$A$2:$A$4292,MATCH(W$4&amp;" "&amp;$N71,'Climate zones'!$I$2:$I$4292,0)),"")</f>
        <v>Mihiwaka</v>
      </c>
      <c r="X71" s="165" t="str">
        <f>IFERROR(INDEX('Climate zones'!$A$2:$A$4292,MATCH(X$4&amp;" "&amp;$N71,'Climate zones'!$I$2:$I$4292,0)),"")</f>
        <v>Mangungu</v>
      </c>
      <c r="Y71" s="165" t="str">
        <f>IFERROR(INDEX('Climate zones'!$A$2:$A$4292,MATCH(Y$4&amp;" "&amp;$N71,'Climate zones'!$I$2:$I$4292,0)),"")</f>
        <v>Waiuku</v>
      </c>
      <c r="Z71" s="165" t="str">
        <f>IFERROR(INDEX('Climate zones'!$A$2:$A$4292,MATCH(Z$4&amp;" "&amp;$N71,'Climate zones'!$I$2:$I$4292,0)),"")</f>
        <v>Te Hapara</v>
      </c>
      <c r="AA71" s="165" t="str">
        <f>IFERROR(INDEX('Climate zones'!$A$2:$A$4292,MATCH(AA$4&amp;" "&amp;$N71,'Climate zones'!$I$2:$I$4292,0)),"")</f>
        <v/>
      </c>
      <c r="AB71" s="165" t="str">
        <f>IFERROR(INDEX('Climate zones'!$A$2:$A$4292,MATCH(AB$4&amp;" "&amp;$N71,'Climate zones'!$I$2:$I$4292,0)),"")</f>
        <v/>
      </c>
      <c r="AC71" s="165" t="str">
        <f>IFERROR(INDEX('Climate zones'!$A$2:$A$4292,MATCH(AC$4&amp;" "&amp;$N71,'Climate zones'!$I$2:$I$4292,0)),"")</f>
        <v/>
      </c>
      <c r="AD71" s="165" t="str">
        <f>IFERROR(INDEX('Climate zones'!$A$2:$A$4292,MATCH(AD$4&amp;" "&amp;$N71,'Climate zones'!$I$2:$I$4292,0)),"")</f>
        <v/>
      </c>
      <c r="AE71" s="165" t="str">
        <f>IFERROR(INDEX('Climate zones'!$A$2:$A$4292,MATCH(AE$4&amp;" "&amp;$N71,'Climate zones'!$I$2:$I$4292,0)),"")</f>
        <v/>
      </c>
      <c r="AF71" s="165" t="str">
        <f>IFERROR(INDEX('Climate zones'!$A$2:$A$4292,MATCH(AF$4&amp;" "&amp;$N71,'Climate zones'!$I$2:$I$4292,0)),"")</f>
        <v/>
      </c>
      <c r="AG71" s="165" t="str">
        <f>IFERROR(INDEX('Climate zones'!$A$2:$A$4292,MATCH(AG$4&amp;" "&amp;$N71,'Climate zones'!$I$2:$I$4292,0)),"")</f>
        <v/>
      </c>
      <c r="AH71" s="165" t="str">
        <f>IFERROR(INDEX('Climate zones'!$A$2:$A$4292,MATCH(AH$4&amp;" "&amp;$N71,'Climate zones'!$I$2:$I$4292,0)),"")</f>
        <v/>
      </c>
      <c r="AI71" s="165" t="str">
        <f>IFERROR(INDEX('Climate zones'!$A$2:$A$4292,MATCH(AI$4&amp;" "&amp;$N71,'Climate zones'!$I$2:$I$4292,0)),"")</f>
        <v/>
      </c>
      <c r="AJ71" s="165" t="str">
        <f>IFERROR(INDEX('Climate zones'!$A$2:$A$4292,MATCH(AJ$4&amp;" "&amp;$N71,'Climate zones'!$I$2:$I$4292,0)),"")</f>
        <v>Taingaehe</v>
      </c>
      <c r="AK71" s="165" t="str">
        <f>IFERROR(INDEX('Climate zones'!$A$2:$A$4292,MATCH(AK$4&amp;" "&amp;$N71,'Climate zones'!$I$2:$I$4292,0)),"")</f>
        <v/>
      </c>
      <c r="AL71" s="165" t="str">
        <f>IFERROR(INDEX('Climate zones'!$A$2:$A$4292,MATCH(AL$4&amp;" "&amp;$N71,'Climate zones'!$I$2:$I$4292,0)),"")</f>
        <v/>
      </c>
      <c r="AM71" s="165" t="str">
        <f>IFERROR(INDEX('Climate zones'!$A$2:$A$4292,MATCH(AM$4&amp;" "&amp;$N71,'Climate zones'!$I$2:$I$4292,0)),"")</f>
        <v/>
      </c>
      <c r="AN71" s="165" t="str">
        <f>IFERROR(INDEX('Climate zones'!$A$2:$A$4292,MATCH(AN$4&amp;" "&amp;$N71,'Climate zones'!$I$2:$I$4292,0)),"")</f>
        <v/>
      </c>
      <c r="AO71" s="165" t="str">
        <f>IFERROR(INDEX('Climate zones'!$A$2:$A$4292,MATCH(AO$4&amp;" "&amp;$N71,'Climate zones'!$I$2:$I$4292,0)),"")</f>
        <v>Waitohi</v>
      </c>
      <c r="AP71" s="165" t="str">
        <f>IFERROR(INDEX('Climate zones'!$A$2:$A$4292,MATCH(AP$4&amp;" "&amp;$N71,'Climate zones'!$I$2:$I$4292,0)),"")</f>
        <v/>
      </c>
      <c r="AQ71" s="165" t="str">
        <f>IFERROR(INDEX('Climate zones'!$A$2:$A$4292,MATCH(AQ$4&amp;" "&amp;$N71,'Climate zones'!$I$2:$I$4292,0)),"")</f>
        <v>Wairau Valley</v>
      </c>
      <c r="AR71" s="165" t="str">
        <f>IFERROR(INDEX('Climate zones'!$A$2:$A$4292,MATCH(AR$4&amp;" "&amp;$N71,'Climate zones'!$I$2:$I$4292,0)),"")</f>
        <v/>
      </c>
      <c r="AS71" s="165" t="str">
        <f>IFERROR(INDEX('Climate zones'!$A$2:$A$4292,MATCH(AS$4&amp;" "&amp;$N71,'Climate zones'!$I$2:$I$4292,0)),"")</f>
        <v/>
      </c>
      <c r="AT71" s="165" t="str">
        <f>IFERROR(INDEX('Climate zones'!$A$2:$A$4292,MATCH(AT$4&amp;" "&amp;$N71,'Climate zones'!$I$2:$I$4292,0)),"")</f>
        <v/>
      </c>
      <c r="AU71" s="165" t="str">
        <f>IFERROR(INDEX('Climate zones'!$A$2:$A$4292,MATCH(AU$4&amp;" "&amp;$N71,'Climate zones'!$I$2:$I$4292,0)),"")</f>
        <v/>
      </c>
      <c r="AV71" s="165" t="str">
        <f>IFERROR(INDEX('Climate zones'!$A$2:$A$4292,MATCH(AV$4&amp;" "&amp;$N71,'Climate zones'!$I$2:$I$4292,0)),"")</f>
        <v/>
      </c>
      <c r="AW71" s="165" t="str">
        <f>IFERROR(INDEX('Climate zones'!$A$2:$A$4292,MATCH(AW$4&amp;" "&amp;$N71,'Climate zones'!$I$2:$I$4292,0)),"")</f>
        <v/>
      </c>
      <c r="AX71" s="165" t="str">
        <f>IFERROR(INDEX('Climate zones'!$A$2:$A$4292,MATCH(AX$4&amp;" "&amp;$N71,'Climate zones'!$I$2:$I$4292,0)),"")</f>
        <v/>
      </c>
      <c r="AY71" s="165" t="str">
        <f>IFERROR(INDEX('Climate zones'!$A$2:$A$4292,MATCH(AY$4&amp;" "&amp;$N71,'Climate zones'!$I$2:$I$4292,0)),"")</f>
        <v/>
      </c>
      <c r="AZ71" s="165" t="str">
        <f>IFERROR(INDEX('Climate zones'!$A$2:$A$4292,MATCH(AZ$4&amp;" "&amp;$N71,'Climate zones'!$I$2:$I$4292,0)),"")</f>
        <v/>
      </c>
      <c r="BA71" s="165" t="str">
        <f>IFERROR(INDEX('Climate zones'!$A$2:$A$4292,MATCH(BA$4&amp;" "&amp;$N71,'Climate zones'!$I$2:$I$4292,0)),"")</f>
        <v/>
      </c>
      <c r="BB71" s="165" t="str">
        <f>IFERROR(INDEX('Climate zones'!$A$2:$A$4292,MATCH(BB$4&amp;" "&amp;$N71,'Climate zones'!$I$2:$I$4292,0)),"")</f>
        <v/>
      </c>
      <c r="BC71" s="165" t="str">
        <f>IFERROR(INDEX('Climate zones'!$A$2:$A$4292,MATCH(BC$4&amp;" "&amp;$N71,'Climate zones'!$I$2:$I$4292,0)),"")</f>
        <v/>
      </c>
      <c r="BD71" s="165" t="str">
        <f>IFERROR(INDEX('Climate zones'!$A$2:$A$4292,MATCH(BD$4&amp;" "&amp;$N71,'Climate zones'!$I$2:$I$4292,0)),"")</f>
        <v/>
      </c>
      <c r="BE71" s="165" t="str">
        <f>IFERROR(INDEX('Climate zones'!$A$2:$A$4292,MATCH(BE$4&amp;" "&amp;$N71,'Climate zones'!$I$2:$I$4292,0)),"")</f>
        <v>Te Pua</v>
      </c>
      <c r="BF71" s="165" t="str">
        <f>IFERROR(INDEX('Climate zones'!$A$2:$A$4292,MATCH(BF$4&amp;" "&amp;$N71,'Climate zones'!$I$2:$I$4292,0)),"")</f>
        <v>Tikitere</v>
      </c>
      <c r="BG71" s="165" t="str">
        <f>IFERROR(INDEX('Climate zones'!$A$2:$A$4292,MATCH(BG$4&amp;" "&amp;$N71,'Climate zones'!$I$2:$I$4292,0)),"")</f>
        <v>Tawhata</v>
      </c>
      <c r="BH71" s="165" t="str">
        <f>IFERROR(INDEX('Climate zones'!$A$2:$A$4292,MATCH(BH$4&amp;" "&amp;$N71,'Climate zones'!$I$2:$I$4292,0)),"")</f>
        <v>Weedons</v>
      </c>
      <c r="BI71" s="165" t="str">
        <f>IFERROR(INDEX('Climate zones'!$A$2:$A$4292,MATCH(BI$4&amp;" "&amp;$N71,'Climate zones'!$I$2:$I$4292,0)),"")</f>
        <v>Te Tuhi Junction</v>
      </c>
      <c r="BJ71" s="165" t="str">
        <f>IFERROR(INDEX('Climate zones'!$A$2:$A$4292,MATCH(BJ$4&amp;" "&amp;$N71,'Climate zones'!$I$2:$I$4292,0)),"")</f>
        <v/>
      </c>
      <c r="BK71" s="165" t="str">
        <f>IFERROR(INDEX('Climate zones'!$A$2:$A$4292,MATCH(BK$4&amp;" "&amp;$N71,'Climate zones'!$I$2:$I$4292,0)),"")</f>
        <v/>
      </c>
      <c r="BL71" s="165" t="str">
        <f>IFERROR(INDEX('Climate zones'!$A$2:$A$4292,MATCH(BL$4&amp;" "&amp;$N71,'Climate zones'!$I$2:$I$4292,0)),"")</f>
        <v>Kingston Crossing</v>
      </c>
      <c r="BM71" s="165" t="str">
        <f>IFERROR(INDEX('Climate zones'!$A$2:$A$4292,MATCH(BM$4&amp;" "&amp;$N71,'Climate zones'!$I$2:$I$4292,0)),"")</f>
        <v/>
      </c>
      <c r="BN71" s="165" t="str">
        <f>IFERROR(INDEX('Climate zones'!$A$2:$A$4292,MATCH(BN$4&amp;" "&amp;$N71,'Climate zones'!$I$2:$I$4292,0)),"")</f>
        <v>Parkville</v>
      </c>
      <c r="BO71" s="165" t="str">
        <f>IFERROR(INDEX('Climate zones'!$A$2:$A$4292,MATCH(BO$4&amp;" "&amp;$N71,'Climate zones'!$I$2:$I$4292,0)),"")</f>
        <v>Pangatotara</v>
      </c>
      <c r="BP71" s="165" t="str">
        <f>IFERROR(INDEX('Climate zones'!$A$2:$A$4292,MATCH(BP$4&amp;" "&amp;$N71,'Climate zones'!$I$2:$I$4292,0)),"")</f>
        <v/>
      </c>
      <c r="BQ71" s="165" t="str">
        <f>IFERROR(INDEX('Climate zones'!$A$2:$A$4292,MATCH(BQ$4&amp;" "&amp;$N71,'Climate zones'!$I$2:$I$4292,0)),"")</f>
        <v/>
      </c>
      <c r="BR71" s="165" t="str">
        <f>IFERROR(INDEX('Climate zones'!$A$2:$A$4292,MATCH(BR$4&amp;" "&amp;$N71,'Climate zones'!$I$2:$I$4292,0)),"")</f>
        <v/>
      </c>
      <c r="BS71" s="165" t="str">
        <f>IFERROR(INDEX('Climate zones'!$A$2:$A$4292,MATCH(BS$4&amp;" "&amp;$N71,'Climate zones'!$I$2:$I$4292,0)),"")</f>
        <v>Taiko</v>
      </c>
      <c r="BT71" s="165" t="str">
        <f>IFERROR(INDEX('Climate zones'!$A$2:$A$4292,MATCH(BT$4&amp;" "&amp;$N71,'Climate zones'!$I$2:$I$4292,0)),"")</f>
        <v/>
      </c>
      <c r="BU71" s="165" t="str">
        <f>IFERROR(INDEX('Climate zones'!$A$2:$A$4292,MATCH(BU$4&amp;" "&amp;$N71,'Climate zones'!$I$2:$I$4292,0)),"")</f>
        <v>Taniwha</v>
      </c>
      <c r="BV71" s="165" t="str">
        <f>IFERROR(INDEX('Climate zones'!$A$2:$A$4292,MATCH(BV$4&amp;" "&amp;$N71,'Climate zones'!$I$2:$I$4292,0)),"")</f>
        <v/>
      </c>
      <c r="BW71" s="165" t="str">
        <f>IFERROR(INDEX('Climate zones'!$A$2:$A$4292,MATCH(BW$4&amp;" "&amp;$N71,'Climate zones'!$I$2:$I$4292,0)),"")</f>
        <v/>
      </c>
      <c r="BX71" s="165" t="str">
        <f>IFERROR(INDEX('Climate zones'!$A$2:$A$4292,MATCH(BX$4&amp;" "&amp;$N71,'Climate zones'!$I$2:$I$4292,0)),"")</f>
        <v/>
      </c>
      <c r="BY71" s="165" t="str">
        <f>IFERROR(INDEX('Climate zones'!$A$2:$A$4292,MATCH(BY$4&amp;" "&amp;$N71,'Climate zones'!$I$2:$I$4292,0)),"")</f>
        <v/>
      </c>
      <c r="BZ71" s="165" t="str">
        <f>IFERROR(INDEX('Climate zones'!$A$2:$A$4292,MATCH(BZ$4&amp;" "&amp;$N71,'Climate zones'!$I$2:$I$4292,0)),"")</f>
        <v/>
      </c>
      <c r="CA71" s="165" t="str">
        <f>IFERROR(INDEX('Climate zones'!$A$2:$A$4292,MATCH(CA$4&amp;" "&amp;$N71,'Climate zones'!$I$2:$I$4292,0)),"")</f>
        <v>Queens Flat</v>
      </c>
      <c r="CB71" s="165" t="str">
        <f>IFERROR(INDEX('Climate zones'!$A$2:$A$4292,MATCH(CB$4&amp;" "&amp;$N71,'Climate zones'!$I$2:$I$4292,0)),"")</f>
        <v/>
      </c>
      <c r="CC71" s="165" t="str">
        <f>IFERROR(INDEX('Climate zones'!$A$2:$A$4292,MATCH(CC$4&amp;" "&amp;$N71,'Climate zones'!$I$2:$I$4292,0)),"")</f>
        <v/>
      </c>
      <c r="CD71" s="165" t="str">
        <f>IFERROR(INDEX('Climate zones'!$A$2:$A$4292,MATCH(CD$4&amp;" "&amp;$N71,'Climate zones'!$I$2:$I$4292,0)),"")</f>
        <v/>
      </c>
      <c r="CE71" s="165" t="str">
        <f>IFERROR(INDEX('Climate zones'!$A$2:$A$4292,MATCH(CE$4&amp;" "&amp;$N71,'Climate zones'!$I$2:$I$4292,0)),"")</f>
        <v/>
      </c>
      <c r="CF71" s="165" t="str">
        <f>IFERROR(INDEX('Climate zones'!$A$2:$A$4292,MATCH(CF$4&amp;" "&amp;$N71,'Climate zones'!$I$2:$I$4292,0)),"")</f>
        <v/>
      </c>
      <c r="CG71" s="165" t="str">
        <f>IFERROR(INDEX('Climate zones'!$A$2:$A$4292,MATCH(CG$4&amp;" "&amp;$N71,'Climate zones'!$I$2:$I$4292,0)),"")</f>
        <v/>
      </c>
      <c r="CH71" s="165" t="str">
        <f>IFERROR(INDEX('Climate zones'!$A$2:$A$4292,MATCH(CH$4&amp;" "&amp;$N71,'Climate zones'!$I$2:$I$4292,0)),"")</f>
        <v>Raumanga</v>
      </c>
    </row>
    <row r="72" spans="1:86">
      <c r="A72" s="156" t="s">
        <v>239</v>
      </c>
      <c r="B72" s="156" t="s">
        <v>92</v>
      </c>
      <c r="C72" s="156" t="s">
        <v>93</v>
      </c>
      <c r="D72" s="156" t="s">
        <v>94</v>
      </c>
      <c r="E72" s="157">
        <v>-43.95</v>
      </c>
      <c r="F72" s="157">
        <v>171.64</v>
      </c>
      <c r="G72" s="156" t="str">
        <f t="shared" si="4"/>
        <v>Ashburton District CC</v>
      </c>
      <c r="H72" s="156">
        <f t="shared" si="5"/>
        <v>71</v>
      </c>
      <c r="I72" s="156" t="str">
        <f t="shared" si="6"/>
        <v>Ashburton District 71</v>
      </c>
      <c r="K72" s="156" t="s">
        <v>168</v>
      </c>
      <c r="N72" s="162">
        <f t="shared" si="7"/>
        <v>68</v>
      </c>
      <c r="O72" s="163" t="str">
        <f>IFERROR(INDEX('Climate zones'!$A$2:$A$4292,MATCH(O$4&amp;" "&amp;$N72,'Climate zones'!$I$2:$I$4292,0)),"")</f>
        <v>Willowby</v>
      </c>
      <c r="P72" s="163" t="str">
        <f>IFERROR(INDEX('Climate zones'!$A$2:$A$4292,MATCH(P$4&amp;" "&amp;$N72,'Climate zones'!$I$2:$I$4292,0)),"")</f>
        <v>Royal Oak</v>
      </c>
      <c r="Q72" s="163" t="str">
        <f>IFERROR(INDEX('Climate zones'!$A$2:$A$4292,MATCH(Q$4&amp;" "&amp;$N72,'Climate zones'!$I$2:$I$4292,0)),"")</f>
        <v>Westport</v>
      </c>
      <c r="R72" s="163" t="str">
        <f>IFERROR(INDEX('Climate zones'!$A$2:$A$4292,MATCH(R$4&amp;" "&amp;$N72,'Climate zones'!$I$2:$I$4292,0)),"")</f>
        <v/>
      </c>
      <c r="S72" s="163" t="str">
        <f>IFERROR(INDEX('Climate zones'!$A$2:$A$4292,MATCH(S$4&amp;" "&amp;$N72,'Climate zones'!$I$2:$I$4292,0)),"")</f>
        <v/>
      </c>
      <c r="T72" s="163" t="str">
        <f>IFERROR(INDEX('Climate zones'!$A$2:$A$4292,MATCH(T$4&amp;" "&amp;$N72,'Climate zones'!$I$2:$I$4292,0)),"")</f>
        <v>Waenga</v>
      </c>
      <c r="U72" s="163" t="str">
        <f>IFERROR(INDEX('Climate zones'!$A$2:$A$4292,MATCH(U$4&amp;" "&amp;$N72,'Climate zones'!$I$2:$I$4292,0)),"")</f>
        <v>Ohinetahi</v>
      </c>
      <c r="V72" s="163" t="str">
        <f>IFERROR(INDEX('Climate zones'!$A$2:$A$4292,MATCH(V$4&amp;" "&amp;$N72,'Climate zones'!$I$2:$I$4292,0)),"")</f>
        <v>Otekura</v>
      </c>
      <c r="W72" s="163" t="str">
        <f>IFERROR(INDEX('Climate zones'!$A$2:$A$4292,MATCH(W$4&amp;" "&amp;$N72,'Climate zones'!$I$2:$I$4292,0)),"")</f>
        <v>Momona</v>
      </c>
      <c r="X72" s="163" t="str">
        <f>IFERROR(INDEX('Climate zones'!$A$2:$A$4292,MATCH(X$4&amp;" "&amp;$N72,'Climate zones'!$I$2:$I$4292,0)),"")</f>
        <v>Manukau</v>
      </c>
      <c r="Y72" s="163" t="str">
        <f>IFERROR(INDEX('Climate zones'!$A$2:$A$4292,MATCH(Y$4&amp;" "&amp;$N72,'Climate zones'!$I$2:$I$4292,0)),"")</f>
        <v>Wattle Bay</v>
      </c>
      <c r="Z72" s="163" t="str">
        <f>IFERROR(INDEX('Climate zones'!$A$2:$A$4292,MATCH(Z$4&amp;" "&amp;$N72,'Climate zones'!$I$2:$I$4292,0)),"")</f>
        <v>Te Karaka</v>
      </c>
      <c r="AA72" s="163" t="str">
        <f>IFERROR(INDEX('Climate zones'!$A$2:$A$4292,MATCH(AA$4&amp;" "&amp;$N72,'Climate zones'!$I$2:$I$4292,0)),"")</f>
        <v/>
      </c>
      <c r="AB72" s="163" t="str">
        <f>IFERROR(INDEX('Climate zones'!$A$2:$A$4292,MATCH(AB$4&amp;" "&amp;$N72,'Climate zones'!$I$2:$I$4292,0)),"")</f>
        <v/>
      </c>
      <c r="AC72" s="163" t="str">
        <f>IFERROR(INDEX('Climate zones'!$A$2:$A$4292,MATCH(AC$4&amp;" "&amp;$N72,'Climate zones'!$I$2:$I$4292,0)),"")</f>
        <v/>
      </c>
      <c r="AD72" s="163" t="str">
        <f>IFERROR(INDEX('Climate zones'!$A$2:$A$4292,MATCH(AD$4&amp;" "&amp;$N72,'Climate zones'!$I$2:$I$4292,0)),"")</f>
        <v/>
      </c>
      <c r="AE72" s="163" t="str">
        <f>IFERROR(INDEX('Climate zones'!$A$2:$A$4292,MATCH(AE$4&amp;" "&amp;$N72,'Climate zones'!$I$2:$I$4292,0)),"")</f>
        <v/>
      </c>
      <c r="AF72" s="163" t="str">
        <f>IFERROR(INDEX('Climate zones'!$A$2:$A$4292,MATCH(AF$4&amp;" "&amp;$N72,'Climate zones'!$I$2:$I$4292,0)),"")</f>
        <v/>
      </c>
      <c r="AG72" s="163" t="str">
        <f>IFERROR(INDEX('Climate zones'!$A$2:$A$4292,MATCH(AG$4&amp;" "&amp;$N72,'Climate zones'!$I$2:$I$4292,0)),"")</f>
        <v/>
      </c>
      <c r="AH72" s="163" t="str">
        <f>IFERROR(INDEX('Climate zones'!$A$2:$A$4292,MATCH(AH$4&amp;" "&amp;$N72,'Climate zones'!$I$2:$I$4292,0)),"")</f>
        <v/>
      </c>
      <c r="AI72" s="163" t="str">
        <f>IFERROR(INDEX('Climate zones'!$A$2:$A$4292,MATCH(AI$4&amp;" "&amp;$N72,'Climate zones'!$I$2:$I$4292,0)),"")</f>
        <v/>
      </c>
      <c r="AJ72" s="163" t="str">
        <f>IFERROR(INDEX('Climate zones'!$A$2:$A$4292,MATCH(AJ$4&amp;" "&amp;$N72,'Climate zones'!$I$2:$I$4292,0)),"")</f>
        <v>Taipuha</v>
      </c>
      <c r="AK72" s="163" t="str">
        <f>IFERROR(INDEX('Climate zones'!$A$2:$A$4292,MATCH(AK$4&amp;" "&amp;$N72,'Climate zones'!$I$2:$I$4292,0)),"")</f>
        <v/>
      </c>
      <c r="AL72" s="163" t="str">
        <f>IFERROR(INDEX('Climate zones'!$A$2:$A$4292,MATCH(AL$4&amp;" "&amp;$N72,'Climate zones'!$I$2:$I$4292,0)),"")</f>
        <v/>
      </c>
      <c r="AM72" s="163" t="str">
        <f>IFERROR(INDEX('Climate zones'!$A$2:$A$4292,MATCH(AM$4&amp;" "&amp;$N72,'Climate zones'!$I$2:$I$4292,0)),"")</f>
        <v/>
      </c>
      <c r="AN72" s="163" t="str">
        <f>IFERROR(INDEX('Climate zones'!$A$2:$A$4292,MATCH(AN$4&amp;" "&amp;$N72,'Climate zones'!$I$2:$I$4292,0)),"")</f>
        <v/>
      </c>
      <c r="AO72" s="163" t="str">
        <f>IFERROR(INDEX('Climate zones'!$A$2:$A$4292,MATCH(AO$4&amp;" "&amp;$N72,'Climate zones'!$I$2:$I$4292,0)),"")</f>
        <v>Waituna West</v>
      </c>
      <c r="AP72" s="163" t="str">
        <f>IFERROR(INDEX('Climate zones'!$A$2:$A$4292,MATCH(AP$4&amp;" "&amp;$N72,'Climate zones'!$I$2:$I$4292,0)),"")</f>
        <v/>
      </c>
      <c r="AQ72" s="163" t="str">
        <f>IFERROR(INDEX('Climate zones'!$A$2:$A$4292,MATCH(AQ$4&amp;" "&amp;$N72,'Climate zones'!$I$2:$I$4292,0)),"")</f>
        <v>Waitaria Bay</v>
      </c>
      <c r="AR72" s="163" t="str">
        <f>IFERROR(INDEX('Climate zones'!$A$2:$A$4292,MATCH(AR$4&amp;" "&amp;$N72,'Climate zones'!$I$2:$I$4292,0)),"")</f>
        <v/>
      </c>
      <c r="AS72" s="163" t="str">
        <f>IFERROR(INDEX('Climate zones'!$A$2:$A$4292,MATCH(AS$4&amp;" "&amp;$N72,'Climate zones'!$I$2:$I$4292,0)),"")</f>
        <v/>
      </c>
      <c r="AT72" s="163" t="str">
        <f>IFERROR(INDEX('Climate zones'!$A$2:$A$4292,MATCH(AT$4&amp;" "&amp;$N72,'Climate zones'!$I$2:$I$4292,0)),"")</f>
        <v/>
      </c>
      <c r="AU72" s="163" t="str">
        <f>IFERROR(INDEX('Climate zones'!$A$2:$A$4292,MATCH(AU$4&amp;" "&amp;$N72,'Climate zones'!$I$2:$I$4292,0)),"")</f>
        <v/>
      </c>
      <c r="AV72" s="163" t="str">
        <f>IFERROR(INDEX('Climate zones'!$A$2:$A$4292,MATCH(AV$4&amp;" "&amp;$N72,'Climate zones'!$I$2:$I$4292,0)),"")</f>
        <v/>
      </c>
      <c r="AW72" s="163" t="str">
        <f>IFERROR(INDEX('Climate zones'!$A$2:$A$4292,MATCH(AW$4&amp;" "&amp;$N72,'Climate zones'!$I$2:$I$4292,0)),"")</f>
        <v/>
      </c>
      <c r="AX72" s="163" t="str">
        <f>IFERROR(INDEX('Climate zones'!$A$2:$A$4292,MATCH(AX$4&amp;" "&amp;$N72,'Climate zones'!$I$2:$I$4292,0)),"")</f>
        <v/>
      </c>
      <c r="AY72" s="163" t="str">
        <f>IFERROR(INDEX('Climate zones'!$A$2:$A$4292,MATCH(AY$4&amp;" "&amp;$N72,'Climate zones'!$I$2:$I$4292,0)),"")</f>
        <v/>
      </c>
      <c r="AZ72" s="163" t="str">
        <f>IFERROR(INDEX('Climate zones'!$A$2:$A$4292,MATCH(AZ$4&amp;" "&amp;$N72,'Climate zones'!$I$2:$I$4292,0)),"")</f>
        <v/>
      </c>
      <c r="BA72" s="163" t="str">
        <f>IFERROR(INDEX('Climate zones'!$A$2:$A$4292,MATCH(BA$4&amp;" "&amp;$N72,'Climate zones'!$I$2:$I$4292,0)),"")</f>
        <v/>
      </c>
      <c r="BB72" s="163" t="str">
        <f>IFERROR(INDEX('Climate zones'!$A$2:$A$4292,MATCH(BB$4&amp;" "&amp;$N72,'Climate zones'!$I$2:$I$4292,0)),"")</f>
        <v/>
      </c>
      <c r="BC72" s="163" t="str">
        <f>IFERROR(INDEX('Climate zones'!$A$2:$A$4292,MATCH(BC$4&amp;" "&amp;$N72,'Climate zones'!$I$2:$I$4292,0)),"")</f>
        <v/>
      </c>
      <c r="BD72" s="163" t="str">
        <f>IFERROR(INDEX('Climate zones'!$A$2:$A$4292,MATCH(BD$4&amp;" "&amp;$N72,'Climate zones'!$I$2:$I$4292,0)),"")</f>
        <v/>
      </c>
      <c r="BE72" s="163" t="str">
        <f>IFERROR(INDEX('Climate zones'!$A$2:$A$4292,MATCH(BE$4&amp;" "&amp;$N72,'Climate zones'!$I$2:$I$4292,0)),"")</f>
        <v>Ti Point</v>
      </c>
      <c r="BF72" s="163" t="str">
        <f>IFERROR(INDEX('Climate zones'!$A$2:$A$4292,MATCH(BF$4&amp;" "&amp;$N72,'Climate zones'!$I$2:$I$4292,0)),"")</f>
        <v>Tokerau</v>
      </c>
      <c r="BG72" s="163" t="str">
        <f>IFERROR(INDEX('Climate zones'!$A$2:$A$4292,MATCH(BG$4&amp;" "&amp;$N72,'Climate zones'!$I$2:$I$4292,0)),"")</f>
        <v>Te Koura</v>
      </c>
      <c r="BH72" s="163" t="str">
        <f>IFERROR(INDEX('Climate zones'!$A$2:$A$4292,MATCH(BH$4&amp;" "&amp;$N72,'Climate zones'!$I$2:$I$4292,0)),"")</f>
        <v>West Melton</v>
      </c>
      <c r="BI72" s="163" t="str">
        <f>IFERROR(INDEX('Climate zones'!$A$2:$A$4292,MATCH(BI$4&amp;" "&amp;$N72,'Climate zones'!$I$2:$I$4292,0)),"")</f>
        <v>Tokaora</v>
      </c>
      <c r="BJ72" s="163" t="str">
        <f>IFERROR(INDEX('Climate zones'!$A$2:$A$4292,MATCH(BJ$4&amp;" "&amp;$N72,'Climate zones'!$I$2:$I$4292,0)),"")</f>
        <v/>
      </c>
      <c r="BK72" s="163" t="str">
        <f>IFERROR(INDEX('Climate zones'!$A$2:$A$4292,MATCH(BK$4&amp;" "&amp;$N72,'Climate zones'!$I$2:$I$4292,0)),"")</f>
        <v/>
      </c>
      <c r="BL72" s="163" t="str">
        <f>IFERROR(INDEX('Climate zones'!$A$2:$A$4292,MATCH(BL$4&amp;" "&amp;$N72,'Climate zones'!$I$2:$I$4292,0)),"")</f>
        <v>Lady Barkly</v>
      </c>
      <c r="BM72" s="163" t="str">
        <f>IFERROR(INDEX('Climate zones'!$A$2:$A$4292,MATCH(BM$4&amp;" "&amp;$N72,'Climate zones'!$I$2:$I$4292,0)),"")</f>
        <v/>
      </c>
      <c r="BN72" s="163" t="str">
        <f>IFERROR(INDEX('Climate zones'!$A$2:$A$4292,MATCH(BN$4&amp;" "&amp;$N72,'Climate zones'!$I$2:$I$4292,0)),"")</f>
        <v>Piripiri</v>
      </c>
      <c r="BO72" s="163" t="str">
        <f>IFERROR(INDEX('Climate zones'!$A$2:$A$4292,MATCH(BO$4&amp;" "&amp;$N72,'Climate zones'!$I$2:$I$4292,0)),"")</f>
        <v>Parapara</v>
      </c>
      <c r="BP72" s="163" t="str">
        <f>IFERROR(INDEX('Climate zones'!$A$2:$A$4292,MATCH(BP$4&amp;" "&amp;$N72,'Climate zones'!$I$2:$I$4292,0)),"")</f>
        <v/>
      </c>
      <c r="BQ72" s="163" t="str">
        <f>IFERROR(INDEX('Climate zones'!$A$2:$A$4292,MATCH(BQ$4&amp;" "&amp;$N72,'Climate zones'!$I$2:$I$4292,0)),"")</f>
        <v/>
      </c>
      <c r="BR72" s="163" t="str">
        <f>IFERROR(INDEX('Climate zones'!$A$2:$A$4292,MATCH(BR$4&amp;" "&amp;$N72,'Climate zones'!$I$2:$I$4292,0)),"")</f>
        <v/>
      </c>
      <c r="BS72" s="163" t="str">
        <f>IFERROR(INDEX('Climate zones'!$A$2:$A$4292,MATCH(BS$4&amp;" "&amp;$N72,'Climate zones'!$I$2:$I$4292,0)),"")</f>
        <v>Taiko Flat</v>
      </c>
      <c r="BT72" s="163" t="str">
        <f>IFERROR(INDEX('Climate zones'!$A$2:$A$4292,MATCH(BT$4&amp;" "&amp;$N72,'Climate zones'!$I$2:$I$4292,0)),"")</f>
        <v/>
      </c>
      <c r="BU72" s="163" t="str">
        <f>IFERROR(INDEX('Climate zones'!$A$2:$A$4292,MATCH(BU$4&amp;" "&amp;$N72,'Climate zones'!$I$2:$I$4292,0)),"")</f>
        <v>Taupiri</v>
      </c>
      <c r="BV72" s="163" t="str">
        <f>IFERROR(INDEX('Climate zones'!$A$2:$A$4292,MATCH(BV$4&amp;" "&amp;$N72,'Climate zones'!$I$2:$I$4292,0)),"")</f>
        <v/>
      </c>
      <c r="BW72" s="163" t="str">
        <f>IFERROR(INDEX('Climate zones'!$A$2:$A$4292,MATCH(BW$4&amp;" "&amp;$N72,'Climate zones'!$I$2:$I$4292,0)),"")</f>
        <v/>
      </c>
      <c r="BX72" s="163" t="str">
        <f>IFERROR(INDEX('Climate zones'!$A$2:$A$4292,MATCH(BX$4&amp;" "&amp;$N72,'Climate zones'!$I$2:$I$4292,0)),"")</f>
        <v/>
      </c>
      <c r="BY72" s="163" t="str">
        <f>IFERROR(INDEX('Climate zones'!$A$2:$A$4292,MATCH(BY$4&amp;" "&amp;$N72,'Climate zones'!$I$2:$I$4292,0)),"")</f>
        <v/>
      </c>
      <c r="BZ72" s="163" t="str">
        <f>IFERROR(INDEX('Climate zones'!$A$2:$A$4292,MATCH(BZ$4&amp;" "&amp;$N72,'Climate zones'!$I$2:$I$4292,0)),"")</f>
        <v/>
      </c>
      <c r="CA72" s="163" t="str">
        <f>IFERROR(INDEX('Climate zones'!$A$2:$A$4292,MATCH(CA$4&amp;" "&amp;$N72,'Climate zones'!$I$2:$I$4292,0)),"")</f>
        <v>Reidston</v>
      </c>
      <c r="CB72" s="163" t="str">
        <f>IFERROR(INDEX('Climate zones'!$A$2:$A$4292,MATCH(CB$4&amp;" "&amp;$N72,'Climate zones'!$I$2:$I$4292,0)),"")</f>
        <v/>
      </c>
      <c r="CC72" s="163" t="str">
        <f>IFERROR(INDEX('Climate zones'!$A$2:$A$4292,MATCH(CC$4&amp;" "&amp;$N72,'Climate zones'!$I$2:$I$4292,0)),"")</f>
        <v/>
      </c>
      <c r="CD72" s="163" t="str">
        <f>IFERROR(INDEX('Climate zones'!$A$2:$A$4292,MATCH(CD$4&amp;" "&amp;$N72,'Climate zones'!$I$2:$I$4292,0)),"")</f>
        <v/>
      </c>
      <c r="CE72" s="163" t="str">
        <f>IFERROR(INDEX('Climate zones'!$A$2:$A$4292,MATCH(CE$4&amp;" "&amp;$N72,'Climate zones'!$I$2:$I$4292,0)),"")</f>
        <v/>
      </c>
      <c r="CF72" s="163" t="str">
        <f>IFERROR(INDEX('Climate zones'!$A$2:$A$4292,MATCH(CF$4&amp;" "&amp;$N72,'Climate zones'!$I$2:$I$4292,0)),"")</f>
        <v/>
      </c>
      <c r="CG72" s="163" t="str">
        <f>IFERROR(INDEX('Climate zones'!$A$2:$A$4292,MATCH(CG$4&amp;" "&amp;$N72,'Climate zones'!$I$2:$I$4292,0)),"")</f>
        <v/>
      </c>
      <c r="CH72" s="163" t="str">
        <f>IFERROR(INDEX('Climate zones'!$A$2:$A$4292,MATCH(CH$4&amp;" "&amp;$N72,'Climate zones'!$I$2:$I$4292,0)),"")</f>
        <v>Reotahi Bay</v>
      </c>
    </row>
    <row r="73" spans="1:86">
      <c r="A73" s="156" t="s">
        <v>240</v>
      </c>
      <c r="B73" s="156" t="s">
        <v>97</v>
      </c>
      <c r="C73" s="156" t="s">
        <v>96</v>
      </c>
      <c r="D73" s="156" t="s">
        <v>241</v>
      </c>
      <c r="E73" s="157">
        <v>-36.86</v>
      </c>
      <c r="F73" s="157">
        <v>174.74</v>
      </c>
      <c r="G73" s="156" t="str">
        <f t="shared" si="4"/>
        <v>Auckland City AK</v>
      </c>
      <c r="H73" s="156">
        <f t="shared" si="5"/>
        <v>1</v>
      </c>
      <c r="I73" s="156" t="str">
        <f t="shared" si="6"/>
        <v>Auckland City 1</v>
      </c>
      <c r="K73" s="156" t="s">
        <v>169</v>
      </c>
      <c r="N73" s="164">
        <f t="shared" si="7"/>
        <v>69</v>
      </c>
      <c r="O73" s="165" t="str">
        <f>IFERROR(INDEX('Climate zones'!$A$2:$A$4292,MATCH(O$4&amp;" "&amp;$N73,'Climate zones'!$I$2:$I$4292,0)),"")</f>
        <v>Winchmore</v>
      </c>
      <c r="P73" s="165" t="str">
        <f>IFERROR(INDEX('Climate zones'!$A$2:$A$4292,MATCH(P$4&amp;" "&amp;$N73,'Climate zones'!$I$2:$I$4292,0)),"")</f>
        <v>Saint Heliers</v>
      </c>
      <c r="Q73" s="165" t="str">
        <f>IFERROR(INDEX('Climate zones'!$A$2:$A$4292,MATCH(Q$4&amp;" "&amp;$N73,'Climate zones'!$I$2:$I$4292,0)),"")</f>
        <v/>
      </c>
      <c r="R73" s="165" t="str">
        <f>IFERROR(INDEX('Climate zones'!$A$2:$A$4292,MATCH(R$4&amp;" "&amp;$N73,'Climate zones'!$I$2:$I$4292,0)),"")</f>
        <v/>
      </c>
      <c r="S73" s="165" t="str">
        <f>IFERROR(INDEX('Climate zones'!$A$2:$A$4292,MATCH(S$4&amp;" "&amp;$N73,'Climate zones'!$I$2:$I$4292,0)),"")</f>
        <v/>
      </c>
      <c r="T73" s="165" t="str">
        <f>IFERROR(INDEX('Climate zones'!$A$2:$A$4292,MATCH(T$4&amp;" "&amp;$N73,'Climate zones'!$I$2:$I$4292,0)),"")</f>
        <v>Waikerikeri</v>
      </c>
      <c r="U73" s="165" t="str">
        <f>IFERROR(INDEX('Climate zones'!$A$2:$A$4292,MATCH(U$4&amp;" "&amp;$N73,'Climate zones'!$I$2:$I$4292,0)),"")</f>
        <v>Okains Bay</v>
      </c>
      <c r="V73" s="165" t="str">
        <f>IFERROR(INDEX('Climate zones'!$A$2:$A$4292,MATCH(V$4&amp;" "&amp;$N73,'Climate zones'!$I$2:$I$4292,0)),"")</f>
        <v>Owaka</v>
      </c>
      <c r="W73" s="165" t="str">
        <f>IFERROR(INDEX('Climate zones'!$A$2:$A$4292,MATCH(W$4&amp;" "&amp;$N73,'Climate zones'!$I$2:$I$4292,0)),"")</f>
        <v>Mornington</v>
      </c>
      <c r="X73" s="165" t="str">
        <f>IFERROR(INDEX('Climate zones'!$A$2:$A$4292,MATCH(X$4&amp;" "&amp;$N73,'Climate zones'!$I$2:$I$4292,0)),"")</f>
        <v>Maraeroa</v>
      </c>
      <c r="Y73" s="165" t="str">
        <f>IFERROR(INDEX('Climate zones'!$A$2:$A$4292,MATCH(Y$4&amp;" "&amp;$N73,'Climate zones'!$I$2:$I$4292,0)),"")</f>
        <v>Whangarata</v>
      </c>
      <c r="Z73" s="165" t="str">
        <f>IFERROR(INDEX('Climate zones'!$A$2:$A$4292,MATCH(Z$4&amp;" "&amp;$N73,'Climate zones'!$I$2:$I$4292,0)),"")</f>
        <v>Te Puia Springs</v>
      </c>
      <c r="AA73" s="165" t="str">
        <f>IFERROR(INDEX('Climate zones'!$A$2:$A$4292,MATCH(AA$4&amp;" "&amp;$N73,'Climate zones'!$I$2:$I$4292,0)),"")</f>
        <v/>
      </c>
      <c r="AB73" s="165" t="str">
        <f>IFERROR(INDEX('Climate zones'!$A$2:$A$4292,MATCH(AB$4&amp;" "&amp;$N73,'Climate zones'!$I$2:$I$4292,0)),"")</f>
        <v/>
      </c>
      <c r="AC73" s="165" t="str">
        <f>IFERROR(INDEX('Climate zones'!$A$2:$A$4292,MATCH(AC$4&amp;" "&amp;$N73,'Climate zones'!$I$2:$I$4292,0)),"")</f>
        <v/>
      </c>
      <c r="AD73" s="165" t="str">
        <f>IFERROR(INDEX('Climate zones'!$A$2:$A$4292,MATCH(AD$4&amp;" "&amp;$N73,'Climate zones'!$I$2:$I$4292,0)),"")</f>
        <v/>
      </c>
      <c r="AE73" s="165" t="str">
        <f>IFERROR(INDEX('Climate zones'!$A$2:$A$4292,MATCH(AE$4&amp;" "&amp;$N73,'Climate zones'!$I$2:$I$4292,0)),"")</f>
        <v/>
      </c>
      <c r="AF73" s="165" t="str">
        <f>IFERROR(INDEX('Climate zones'!$A$2:$A$4292,MATCH(AF$4&amp;" "&amp;$N73,'Climate zones'!$I$2:$I$4292,0)),"")</f>
        <v/>
      </c>
      <c r="AG73" s="165" t="str">
        <f>IFERROR(INDEX('Climate zones'!$A$2:$A$4292,MATCH(AG$4&amp;" "&amp;$N73,'Climate zones'!$I$2:$I$4292,0)),"")</f>
        <v/>
      </c>
      <c r="AH73" s="165" t="str">
        <f>IFERROR(INDEX('Climate zones'!$A$2:$A$4292,MATCH(AH$4&amp;" "&amp;$N73,'Climate zones'!$I$2:$I$4292,0)),"")</f>
        <v/>
      </c>
      <c r="AI73" s="165" t="str">
        <f>IFERROR(INDEX('Climate zones'!$A$2:$A$4292,MATCH(AI$4&amp;" "&amp;$N73,'Climate zones'!$I$2:$I$4292,0)),"")</f>
        <v/>
      </c>
      <c r="AJ73" s="165" t="str">
        <f>IFERROR(INDEX('Climate zones'!$A$2:$A$4292,MATCH(AJ$4&amp;" "&amp;$N73,'Climate zones'!$I$2:$I$4292,0)),"")</f>
        <v>Tangiteroria</v>
      </c>
      <c r="AK73" s="165" t="str">
        <f>IFERROR(INDEX('Climate zones'!$A$2:$A$4292,MATCH(AK$4&amp;" "&amp;$N73,'Climate zones'!$I$2:$I$4292,0)),"")</f>
        <v/>
      </c>
      <c r="AL73" s="165" t="str">
        <f>IFERROR(INDEX('Climate zones'!$A$2:$A$4292,MATCH(AL$4&amp;" "&amp;$N73,'Climate zones'!$I$2:$I$4292,0)),"")</f>
        <v/>
      </c>
      <c r="AM73" s="165" t="str">
        <f>IFERROR(INDEX('Climate zones'!$A$2:$A$4292,MATCH(AM$4&amp;" "&amp;$N73,'Climate zones'!$I$2:$I$4292,0)),"")</f>
        <v/>
      </c>
      <c r="AN73" s="165" t="str">
        <f>IFERROR(INDEX('Climate zones'!$A$2:$A$4292,MATCH(AN$4&amp;" "&amp;$N73,'Climate zones'!$I$2:$I$4292,0)),"")</f>
        <v/>
      </c>
      <c r="AO73" s="165" t="str">
        <f>IFERROR(INDEX('Climate zones'!$A$2:$A$4292,MATCH(AO$4&amp;" "&amp;$N73,'Climate zones'!$I$2:$I$4292,0)),"")</f>
        <v/>
      </c>
      <c r="AP73" s="165" t="str">
        <f>IFERROR(INDEX('Climate zones'!$A$2:$A$4292,MATCH(AP$4&amp;" "&amp;$N73,'Climate zones'!$I$2:$I$4292,0)),"")</f>
        <v/>
      </c>
      <c r="AQ73" s="165" t="str">
        <f>IFERROR(INDEX('Climate zones'!$A$2:$A$4292,MATCH(AQ$4&amp;" "&amp;$N73,'Climate zones'!$I$2:$I$4292,0)),"")</f>
        <v>Ward</v>
      </c>
      <c r="AR73" s="165" t="str">
        <f>IFERROR(INDEX('Climate zones'!$A$2:$A$4292,MATCH(AR$4&amp;" "&amp;$N73,'Climate zones'!$I$2:$I$4292,0)),"")</f>
        <v/>
      </c>
      <c r="AS73" s="165" t="str">
        <f>IFERROR(INDEX('Climate zones'!$A$2:$A$4292,MATCH(AS$4&amp;" "&amp;$N73,'Climate zones'!$I$2:$I$4292,0)),"")</f>
        <v/>
      </c>
      <c r="AT73" s="165" t="str">
        <f>IFERROR(INDEX('Climate zones'!$A$2:$A$4292,MATCH(AT$4&amp;" "&amp;$N73,'Climate zones'!$I$2:$I$4292,0)),"")</f>
        <v/>
      </c>
      <c r="AU73" s="165" t="str">
        <f>IFERROR(INDEX('Climate zones'!$A$2:$A$4292,MATCH(AU$4&amp;" "&amp;$N73,'Climate zones'!$I$2:$I$4292,0)),"")</f>
        <v/>
      </c>
      <c r="AV73" s="165" t="str">
        <f>IFERROR(INDEX('Climate zones'!$A$2:$A$4292,MATCH(AV$4&amp;" "&amp;$N73,'Climate zones'!$I$2:$I$4292,0)),"")</f>
        <v/>
      </c>
      <c r="AW73" s="165" t="str">
        <f>IFERROR(INDEX('Climate zones'!$A$2:$A$4292,MATCH(AW$4&amp;" "&amp;$N73,'Climate zones'!$I$2:$I$4292,0)),"")</f>
        <v/>
      </c>
      <c r="AX73" s="165" t="str">
        <f>IFERROR(INDEX('Climate zones'!$A$2:$A$4292,MATCH(AX$4&amp;" "&amp;$N73,'Climate zones'!$I$2:$I$4292,0)),"")</f>
        <v/>
      </c>
      <c r="AY73" s="165" t="str">
        <f>IFERROR(INDEX('Climate zones'!$A$2:$A$4292,MATCH(AY$4&amp;" "&amp;$N73,'Climate zones'!$I$2:$I$4292,0)),"")</f>
        <v/>
      </c>
      <c r="AZ73" s="165" t="str">
        <f>IFERROR(INDEX('Climate zones'!$A$2:$A$4292,MATCH(AZ$4&amp;" "&amp;$N73,'Climate zones'!$I$2:$I$4292,0)),"")</f>
        <v/>
      </c>
      <c r="BA73" s="165" t="str">
        <f>IFERROR(INDEX('Climate zones'!$A$2:$A$4292,MATCH(BA$4&amp;" "&amp;$N73,'Climate zones'!$I$2:$I$4292,0)),"")</f>
        <v/>
      </c>
      <c r="BB73" s="165" t="str">
        <f>IFERROR(INDEX('Climate zones'!$A$2:$A$4292,MATCH(BB$4&amp;" "&amp;$N73,'Climate zones'!$I$2:$I$4292,0)),"")</f>
        <v/>
      </c>
      <c r="BC73" s="165" t="str">
        <f>IFERROR(INDEX('Climate zones'!$A$2:$A$4292,MATCH(BC$4&amp;" "&amp;$N73,'Climate zones'!$I$2:$I$4292,0)),"")</f>
        <v/>
      </c>
      <c r="BD73" s="165" t="str">
        <f>IFERROR(INDEX('Climate zones'!$A$2:$A$4292,MATCH(BD$4&amp;" "&amp;$N73,'Climate zones'!$I$2:$I$4292,0)),"")</f>
        <v/>
      </c>
      <c r="BE73" s="165" t="str">
        <f>IFERROR(INDEX('Climate zones'!$A$2:$A$4292,MATCH(BE$4&amp;" "&amp;$N73,'Climate zones'!$I$2:$I$4292,0)),"")</f>
        <v>Tindalls Beach</v>
      </c>
      <c r="BF73" s="165" t="str">
        <f>IFERROR(INDEX('Climate zones'!$A$2:$A$4292,MATCH(BF$4&amp;" "&amp;$N73,'Climate zones'!$I$2:$I$4292,0)),"")</f>
        <v>Tumunui</v>
      </c>
      <c r="BG73" s="165" t="str">
        <f>IFERROR(INDEX('Climate zones'!$A$2:$A$4292,MATCH(BG$4&amp;" "&amp;$N73,'Climate zones'!$I$2:$I$4292,0)),"")</f>
        <v>Te Maire</v>
      </c>
      <c r="BH73" s="165" t="str">
        <f>IFERROR(INDEX('Climate zones'!$A$2:$A$4292,MATCH(BH$4&amp;" "&amp;$N73,'Climate zones'!$I$2:$I$4292,0)),"")</f>
        <v>Whitecliffs</v>
      </c>
      <c r="BI73" s="165" t="str">
        <f>IFERROR(INDEX('Climate zones'!$A$2:$A$4292,MATCH(BI$4&amp;" "&amp;$N73,'Climate zones'!$I$2:$I$4292,0)),"")</f>
        <v>Tumahu</v>
      </c>
      <c r="BJ73" s="165" t="str">
        <f>IFERROR(INDEX('Climate zones'!$A$2:$A$4292,MATCH(BJ$4&amp;" "&amp;$N73,'Climate zones'!$I$2:$I$4292,0)),"")</f>
        <v/>
      </c>
      <c r="BK73" s="165" t="str">
        <f>IFERROR(INDEX('Climate zones'!$A$2:$A$4292,MATCH(BK$4&amp;" "&amp;$N73,'Climate zones'!$I$2:$I$4292,0)),"")</f>
        <v/>
      </c>
      <c r="BL73" s="165" t="str">
        <f>IFERROR(INDEX('Climate zones'!$A$2:$A$4292,MATCH(BL$4&amp;" "&amp;$N73,'Climate zones'!$I$2:$I$4292,0)),"")</f>
        <v>Limehills</v>
      </c>
      <c r="BM73" s="165" t="str">
        <f>IFERROR(INDEX('Climate zones'!$A$2:$A$4292,MATCH(BM$4&amp;" "&amp;$N73,'Climate zones'!$I$2:$I$4292,0)),"")</f>
        <v/>
      </c>
      <c r="BN73" s="165" t="str">
        <f>IFERROR(INDEX('Climate zones'!$A$2:$A$4292,MATCH(BN$4&amp;" "&amp;$N73,'Climate zones'!$I$2:$I$4292,0)),"")</f>
        <v>Pleckville</v>
      </c>
      <c r="BO73" s="165" t="str">
        <f>IFERROR(INDEX('Climate zones'!$A$2:$A$4292,MATCH(BO$4&amp;" "&amp;$N73,'Climate zones'!$I$2:$I$4292,0)),"")</f>
        <v>Patons Rock</v>
      </c>
      <c r="BP73" s="165" t="str">
        <f>IFERROR(INDEX('Climate zones'!$A$2:$A$4292,MATCH(BP$4&amp;" "&amp;$N73,'Climate zones'!$I$2:$I$4292,0)),"")</f>
        <v/>
      </c>
      <c r="BQ73" s="165" t="str">
        <f>IFERROR(INDEX('Climate zones'!$A$2:$A$4292,MATCH(BQ$4&amp;" "&amp;$N73,'Climate zones'!$I$2:$I$4292,0)),"")</f>
        <v/>
      </c>
      <c r="BR73" s="165" t="str">
        <f>IFERROR(INDEX('Climate zones'!$A$2:$A$4292,MATCH(BR$4&amp;" "&amp;$N73,'Climate zones'!$I$2:$I$4292,0)),"")</f>
        <v/>
      </c>
      <c r="BS73" s="165" t="str">
        <f>IFERROR(INDEX('Climate zones'!$A$2:$A$4292,MATCH(BS$4&amp;" "&amp;$N73,'Climate zones'!$I$2:$I$4292,0)),"")</f>
        <v>Te Awa</v>
      </c>
      <c r="BT73" s="165" t="str">
        <f>IFERROR(INDEX('Climate zones'!$A$2:$A$4292,MATCH(BT$4&amp;" "&amp;$N73,'Climate zones'!$I$2:$I$4292,0)),"")</f>
        <v/>
      </c>
      <c r="BU73" s="165" t="str">
        <f>IFERROR(INDEX('Climate zones'!$A$2:$A$4292,MATCH(BU$4&amp;" "&amp;$N73,'Climate zones'!$I$2:$I$4292,0)),"")</f>
        <v>Tauwhare</v>
      </c>
      <c r="BV73" s="165" t="str">
        <f>IFERROR(INDEX('Climate zones'!$A$2:$A$4292,MATCH(BV$4&amp;" "&amp;$N73,'Climate zones'!$I$2:$I$4292,0)),"")</f>
        <v/>
      </c>
      <c r="BW73" s="165" t="str">
        <f>IFERROR(INDEX('Climate zones'!$A$2:$A$4292,MATCH(BW$4&amp;" "&amp;$N73,'Climate zones'!$I$2:$I$4292,0)),"")</f>
        <v/>
      </c>
      <c r="BX73" s="165" t="str">
        <f>IFERROR(INDEX('Climate zones'!$A$2:$A$4292,MATCH(BX$4&amp;" "&amp;$N73,'Climate zones'!$I$2:$I$4292,0)),"")</f>
        <v/>
      </c>
      <c r="BY73" s="165" t="str">
        <f>IFERROR(INDEX('Climate zones'!$A$2:$A$4292,MATCH(BY$4&amp;" "&amp;$N73,'Climate zones'!$I$2:$I$4292,0)),"")</f>
        <v/>
      </c>
      <c r="BZ73" s="165" t="str">
        <f>IFERROR(INDEX('Climate zones'!$A$2:$A$4292,MATCH(BZ$4&amp;" "&amp;$N73,'Climate zones'!$I$2:$I$4292,0)),"")</f>
        <v/>
      </c>
      <c r="CA73" s="165" t="str">
        <f>IFERROR(INDEX('Climate zones'!$A$2:$A$4292,MATCH(CA$4&amp;" "&amp;$N73,'Climate zones'!$I$2:$I$4292,0)),"")</f>
        <v>Richmond</v>
      </c>
      <c r="CB73" s="165" t="str">
        <f>IFERROR(INDEX('Climate zones'!$A$2:$A$4292,MATCH(CB$4&amp;" "&amp;$N73,'Climate zones'!$I$2:$I$4292,0)),"")</f>
        <v/>
      </c>
      <c r="CC73" s="165" t="str">
        <f>IFERROR(INDEX('Climate zones'!$A$2:$A$4292,MATCH(CC$4&amp;" "&amp;$N73,'Climate zones'!$I$2:$I$4292,0)),"")</f>
        <v/>
      </c>
      <c r="CD73" s="165" t="str">
        <f>IFERROR(INDEX('Climate zones'!$A$2:$A$4292,MATCH(CD$4&amp;" "&amp;$N73,'Climate zones'!$I$2:$I$4292,0)),"")</f>
        <v/>
      </c>
      <c r="CE73" s="165" t="str">
        <f>IFERROR(INDEX('Climate zones'!$A$2:$A$4292,MATCH(CE$4&amp;" "&amp;$N73,'Climate zones'!$I$2:$I$4292,0)),"")</f>
        <v/>
      </c>
      <c r="CF73" s="165" t="str">
        <f>IFERROR(INDEX('Climate zones'!$A$2:$A$4292,MATCH(CF$4&amp;" "&amp;$N73,'Climate zones'!$I$2:$I$4292,0)),"")</f>
        <v/>
      </c>
      <c r="CG73" s="165" t="str">
        <f>IFERROR(INDEX('Climate zones'!$A$2:$A$4292,MATCH(CG$4&amp;" "&amp;$N73,'Climate zones'!$I$2:$I$4292,0)),"")</f>
        <v/>
      </c>
      <c r="CH73" s="165" t="str">
        <f>IFERROR(INDEX('Climate zones'!$A$2:$A$4292,MATCH(CH$4&amp;" "&amp;$N73,'Climate zones'!$I$2:$I$4292,0)),"")</f>
        <v>Riponui</v>
      </c>
    </row>
    <row r="74" spans="1:86">
      <c r="A74" s="156" t="s">
        <v>242</v>
      </c>
      <c r="B74" s="156" t="s">
        <v>97</v>
      </c>
      <c r="C74" s="156" t="s">
        <v>243</v>
      </c>
      <c r="D74" s="156" t="s">
        <v>241</v>
      </c>
      <c r="E74" s="157">
        <v>-36.85</v>
      </c>
      <c r="F74" s="157">
        <v>174.76</v>
      </c>
      <c r="G74" s="156" t="str">
        <f t="shared" si="4"/>
        <v>Auckland City AK</v>
      </c>
      <c r="H74" s="156">
        <f t="shared" si="5"/>
        <v>2</v>
      </c>
      <c r="I74" s="156" t="str">
        <f t="shared" si="6"/>
        <v>Auckland City 2</v>
      </c>
      <c r="N74" s="162">
        <f t="shared" si="7"/>
        <v>70</v>
      </c>
      <c r="O74" s="163" t="str">
        <f>IFERROR(INDEX('Climate zones'!$A$2:$A$4292,MATCH(O$4&amp;" "&amp;$N74,'Climate zones'!$I$2:$I$4292,0)),"")</f>
        <v>Windermere</v>
      </c>
      <c r="P74" s="163" t="str">
        <f>IFERROR(INDEX('Climate zones'!$A$2:$A$4292,MATCH(P$4&amp;" "&amp;$N74,'Climate zones'!$I$2:$I$4292,0)),"")</f>
        <v>Saint Johns</v>
      </c>
      <c r="Q74" s="163" t="str">
        <f>IFERROR(INDEX('Climate zones'!$A$2:$A$4292,MATCH(Q$4&amp;" "&amp;$N74,'Climate zones'!$I$2:$I$4292,0)),"")</f>
        <v/>
      </c>
      <c r="R74" s="163" t="str">
        <f>IFERROR(INDEX('Climate zones'!$A$2:$A$4292,MATCH(R$4&amp;" "&amp;$N74,'Climate zones'!$I$2:$I$4292,0)),"")</f>
        <v/>
      </c>
      <c r="S74" s="163" t="str">
        <f>IFERROR(INDEX('Climate zones'!$A$2:$A$4292,MATCH(S$4&amp;" "&amp;$N74,'Climate zones'!$I$2:$I$4292,0)),"")</f>
        <v/>
      </c>
      <c r="T74" s="163" t="str">
        <f>IFERROR(INDEX('Climate zones'!$A$2:$A$4292,MATCH(T$4&amp;" "&amp;$N74,'Climate zones'!$I$2:$I$4292,0)),"")</f>
        <v>Waipiata</v>
      </c>
      <c r="U74" s="163" t="str">
        <f>IFERROR(INDEX('Climate zones'!$A$2:$A$4292,MATCH(U$4&amp;" "&amp;$N74,'Climate zones'!$I$2:$I$4292,0)),"")</f>
        <v>Okuti Valley</v>
      </c>
      <c r="V74" s="163" t="str">
        <f>IFERROR(INDEX('Climate zones'!$A$2:$A$4292,MATCH(V$4&amp;" "&amp;$N74,'Climate zones'!$I$2:$I$4292,0)),"")</f>
        <v>Owaka Valley</v>
      </c>
      <c r="W74" s="163" t="str">
        <f>IFERROR(INDEX('Climate zones'!$A$2:$A$4292,MATCH(W$4&amp;" "&amp;$N74,'Climate zones'!$I$2:$I$4292,0)),"")</f>
        <v>MOSGIEL</v>
      </c>
      <c r="X74" s="163" t="str">
        <f>IFERROR(INDEX('Climate zones'!$A$2:$A$4292,MATCH(X$4&amp;" "&amp;$N74,'Climate zones'!$I$2:$I$4292,0)),"")</f>
        <v>Marlow</v>
      </c>
      <c r="Y74" s="163" t="str">
        <f>IFERROR(INDEX('Climate zones'!$A$2:$A$4292,MATCH(Y$4&amp;" "&amp;$N74,'Climate zones'!$I$2:$I$4292,0)),"")</f>
        <v>Whiriwhiri</v>
      </c>
      <c r="Z74" s="163" t="str">
        <f>IFERROR(INDEX('Climate zones'!$A$2:$A$4292,MATCH(Z$4&amp;" "&amp;$N74,'Climate zones'!$I$2:$I$4292,0)),"")</f>
        <v>Te Puka</v>
      </c>
      <c r="AA74" s="163" t="str">
        <f>IFERROR(INDEX('Climate zones'!$A$2:$A$4292,MATCH(AA$4&amp;" "&amp;$N74,'Climate zones'!$I$2:$I$4292,0)),"")</f>
        <v/>
      </c>
      <c r="AB74" s="163" t="str">
        <f>IFERROR(INDEX('Climate zones'!$A$2:$A$4292,MATCH(AB$4&amp;" "&amp;$N74,'Climate zones'!$I$2:$I$4292,0)),"")</f>
        <v/>
      </c>
      <c r="AC74" s="163" t="str">
        <f>IFERROR(INDEX('Climate zones'!$A$2:$A$4292,MATCH(AC$4&amp;" "&amp;$N74,'Climate zones'!$I$2:$I$4292,0)),"")</f>
        <v/>
      </c>
      <c r="AD74" s="163" t="str">
        <f>IFERROR(INDEX('Climate zones'!$A$2:$A$4292,MATCH(AD$4&amp;" "&amp;$N74,'Climate zones'!$I$2:$I$4292,0)),"")</f>
        <v/>
      </c>
      <c r="AE74" s="163" t="str">
        <f>IFERROR(INDEX('Climate zones'!$A$2:$A$4292,MATCH(AE$4&amp;" "&amp;$N74,'Climate zones'!$I$2:$I$4292,0)),"")</f>
        <v/>
      </c>
      <c r="AF74" s="163" t="str">
        <f>IFERROR(INDEX('Climate zones'!$A$2:$A$4292,MATCH(AF$4&amp;" "&amp;$N74,'Climate zones'!$I$2:$I$4292,0)),"")</f>
        <v/>
      </c>
      <c r="AG74" s="163" t="str">
        <f>IFERROR(INDEX('Climate zones'!$A$2:$A$4292,MATCH(AG$4&amp;" "&amp;$N74,'Climate zones'!$I$2:$I$4292,0)),"")</f>
        <v/>
      </c>
      <c r="AH74" s="163" t="str">
        <f>IFERROR(INDEX('Climate zones'!$A$2:$A$4292,MATCH(AH$4&amp;" "&amp;$N74,'Climate zones'!$I$2:$I$4292,0)),"")</f>
        <v/>
      </c>
      <c r="AI74" s="163" t="str">
        <f>IFERROR(INDEX('Climate zones'!$A$2:$A$4292,MATCH(AI$4&amp;" "&amp;$N74,'Climate zones'!$I$2:$I$4292,0)),"")</f>
        <v/>
      </c>
      <c r="AJ74" s="163" t="str">
        <f>IFERROR(INDEX('Climate zones'!$A$2:$A$4292,MATCH(AJ$4&amp;" "&amp;$N74,'Climate zones'!$I$2:$I$4292,0)),"")</f>
        <v>Tangowahine</v>
      </c>
      <c r="AK74" s="163" t="str">
        <f>IFERROR(INDEX('Climate zones'!$A$2:$A$4292,MATCH(AK$4&amp;" "&amp;$N74,'Climate zones'!$I$2:$I$4292,0)),"")</f>
        <v/>
      </c>
      <c r="AL74" s="163" t="str">
        <f>IFERROR(INDEX('Climate zones'!$A$2:$A$4292,MATCH(AL$4&amp;" "&amp;$N74,'Climate zones'!$I$2:$I$4292,0)),"")</f>
        <v/>
      </c>
      <c r="AM74" s="163" t="str">
        <f>IFERROR(INDEX('Climate zones'!$A$2:$A$4292,MATCH(AM$4&amp;" "&amp;$N74,'Climate zones'!$I$2:$I$4292,0)),"")</f>
        <v/>
      </c>
      <c r="AN74" s="163" t="str">
        <f>IFERROR(INDEX('Climate zones'!$A$2:$A$4292,MATCH(AN$4&amp;" "&amp;$N74,'Climate zones'!$I$2:$I$4292,0)),"")</f>
        <v/>
      </c>
      <c r="AO74" s="163" t="str">
        <f>IFERROR(INDEX('Climate zones'!$A$2:$A$4292,MATCH(AO$4&amp;" "&amp;$N74,'Climate zones'!$I$2:$I$4292,0)),"")</f>
        <v/>
      </c>
      <c r="AP74" s="163" t="str">
        <f>IFERROR(INDEX('Climate zones'!$A$2:$A$4292,MATCH(AP$4&amp;" "&amp;$N74,'Climate zones'!$I$2:$I$4292,0)),"")</f>
        <v/>
      </c>
      <c r="AQ74" s="163" t="str">
        <f>IFERROR(INDEX('Climate zones'!$A$2:$A$4292,MATCH(AQ$4&amp;" "&amp;$N74,'Climate zones'!$I$2:$I$4292,0)),"")</f>
        <v>Wharanui</v>
      </c>
      <c r="AR74" s="163" t="str">
        <f>IFERROR(INDEX('Climate zones'!$A$2:$A$4292,MATCH(AR$4&amp;" "&amp;$N74,'Climate zones'!$I$2:$I$4292,0)),"")</f>
        <v/>
      </c>
      <c r="AS74" s="163" t="str">
        <f>IFERROR(INDEX('Climate zones'!$A$2:$A$4292,MATCH(AS$4&amp;" "&amp;$N74,'Climate zones'!$I$2:$I$4292,0)),"")</f>
        <v/>
      </c>
      <c r="AT74" s="163" t="str">
        <f>IFERROR(INDEX('Climate zones'!$A$2:$A$4292,MATCH(AT$4&amp;" "&amp;$N74,'Climate zones'!$I$2:$I$4292,0)),"")</f>
        <v/>
      </c>
      <c r="AU74" s="163" t="str">
        <f>IFERROR(INDEX('Climate zones'!$A$2:$A$4292,MATCH(AU$4&amp;" "&amp;$N74,'Climate zones'!$I$2:$I$4292,0)),"")</f>
        <v/>
      </c>
      <c r="AV74" s="163" t="str">
        <f>IFERROR(INDEX('Climate zones'!$A$2:$A$4292,MATCH(AV$4&amp;" "&amp;$N74,'Climate zones'!$I$2:$I$4292,0)),"")</f>
        <v/>
      </c>
      <c r="AW74" s="163" t="str">
        <f>IFERROR(INDEX('Climate zones'!$A$2:$A$4292,MATCH(AW$4&amp;" "&amp;$N74,'Climate zones'!$I$2:$I$4292,0)),"")</f>
        <v/>
      </c>
      <c r="AX74" s="163" t="str">
        <f>IFERROR(INDEX('Climate zones'!$A$2:$A$4292,MATCH(AX$4&amp;" "&amp;$N74,'Climate zones'!$I$2:$I$4292,0)),"")</f>
        <v/>
      </c>
      <c r="AY74" s="163" t="str">
        <f>IFERROR(INDEX('Climate zones'!$A$2:$A$4292,MATCH(AY$4&amp;" "&amp;$N74,'Climate zones'!$I$2:$I$4292,0)),"")</f>
        <v/>
      </c>
      <c r="AZ74" s="163" t="str">
        <f>IFERROR(INDEX('Climate zones'!$A$2:$A$4292,MATCH(AZ$4&amp;" "&amp;$N74,'Climate zones'!$I$2:$I$4292,0)),"")</f>
        <v/>
      </c>
      <c r="BA74" s="163" t="str">
        <f>IFERROR(INDEX('Climate zones'!$A$2:$A$4292,MATCH(BA$4&amp;" "&amp;$N74,'Climate zones'!$I$2:$I$4292,0)),"")</f>
        <v/>
      </c>
      <c r="BB74" s="163" t="str">
        <f>IFERROR(INDEX('Climate zones'!$A$2:$A$4292,MATCH(BB$4&amp;" "&amp;$N74,'Climate zones'!$I$2:$I$4292,0)),"")</f>
        <v/>
      </c>
      <c r="BC74" s="163" t="str">
        <f>IFERROR(INDEX('Climate zones'!$A$2:$A$4292,MATCH(BC$4&amp;" "&amp;$N74,'Climate zones'!$I$2:$I$4292,0)),"")</f>
        <v/>
      </c>
      <c r="BD74" s="163" t="str">
        <f>IFERROR(INDEX('Climate zones'!$A$2:$A$4292,MATCH(BD$4&amp;" "&amp;$N74,'Climate zones'!$I$2:$I$4292,0)),"")</f>
        <v/>
      </c>
      <c r="BE74" s="163" t="str">
        <f>IFERROR(INDEX('Climate zones'!$A$2:$A$4292,MATCH(BE$4&amp;" "&amp;$N74,'Climate zones'!$I$2:$I$4292,0)),"")</f>
        <v>Tomarata</v>
      </c>
      <c r="BF74" s="163" t="str">
        <f>IFERROR(INDEX('Climate zones'!$A$2:$A$4292,MATCH(BF$4&amp;" "&amp;$N74,'Climate zones'!$I$2:$I$4292,0)),"")</f>
        <v>Utuhina</v>
      </c>
      <c r="BG74" s="163" t="str">
        <f>IFERROR(INDEX('Climate zones'!$A$2:$A$4292,MATCH(BG$4&amp;" "&amp;$N74,'Climate zones'!$I$2:$I$4292,0)),"")</f>
        <v>Te Whakarae</v>
      </c>
      <c r="BH74" s="163" t="str">
        <f>IFERROR(INDEX('Climate zones'!$A$2:$A$4292,MATCH(BH$4&amp;" "&amp;$N74,'Climate zones'!$I$2:$I$4292,0)),"")</f>
        <v>Windwhistle</v>
      </c>
      <c r="BI74" s="163" t="str">
        <f>IFERROR(INDEX('Climate zones'!$A$2:$A$4292,MATCH(BI$4&amp;" "&amp;$N74,'Climate zones'!$I$2:$I$4292,0)),"")</f>
        <v>Turuturu</v>
      </c>
      <c r="BJ74" s="163" t="str">
        <f>IFERROR(INDEX('Climate zones'!$A$2:$A$4292,MATCH(BJ$4&amp;" "&amp;$N74,'Climate zones'!$I$2:$I$4292,0)),"")</f>
        <v/>
      </c>
      <c r="BK74" s="163" t="str">
        <f>IFERROR(INDEX('Climate zones'!$A$2:$A$4292,MATCH(BK$4&amp;" "&amp;$N74,'Climate zones'!$I$2:$I$4292,0)),"")</f>
        <v/>
      </c>
      <c r="BL74" s="163" t="str">
        <f>IFERROR(INDEX('Climate zones'!$A$2:$A$4292,MATCH(BL$4&amp;" "&amp;$N74,'Climate zones'!$I$2:$I$4292,0)),"")</f>
        <v>Lintley</v>
      </c>
      <c r="BM74" s="163" t="str">
        <f>IFERROR(INDEX('Climate zones'!$A$2:$A$4292,MATCH(BM$4&amp;" "&amp;$N74,'Climate zones'!$I$2:$I$4292,0)),"")</f>
        <v/>
      </c>
      <c r="BN74" s="163" t="str">
        <f>IFERROR(INDEX('Climate zones'!$A$2:$A$4292,MATCH(BN$4&amp;" "&amp;$N74,'Climate zones'!$I$2:$I$4292,0)),"")</f>
        <v>Pongaroa</v>
      </c>
      <c r="BO74" s="163" t="str">
        <f>IFERROR(INDEX('Climate zones'!$A$2:$A$4292,MATCH(BO$4&amp;" "&amp;$N74,'Climate zones'!$I$2:$I$4292,0)),"")</f>
        <v>Paturau River</v>
      </c>
      <c r="BP74" s="163" t="str">
        <f>IFERROR(INDEX('Climate zones'!$A$2:$A$4292,MATCH(BP$4&amp;" "&amp;$N74,'Climate zones'!$I$2:$I$4292,0)),"")</f>
        <v/>
      </c>
      <c r="BQ74" s="163" t="str">
        <f>IFERROR(INDEX('Climate zones'!$A$2:$A$4292,MATCH(BQ$4&amp;" "&amp;$N74,'Climate zones'!$I$2:$I$4292,0)),"")</f>
        <v/>
      </c>
      <c r="BR74" s="163" t="str">
        <f>IFERROR(INDEX('Climate zones'!$A$2:$A$4292,MATCH(BR$4&amp;" "&amp;$N74,'Climate zones'!$I$2:$I$4292,0)),"")</f>
        <v/>
      </c>
      <c r="BS74" s="163" t="str">
        <f>IFERROR(INDEX('Climate zones'!$A$2:$A$4292,MATCH(BS$4&amp;" "&amp;$N74,'Climate zones'!$I$2:$I$4292,0)),"")</f>
        <v>Te Moana</v>
      </c>
      <c r="BT74" s="163" t="str">
        <f>IFERROR(INDEX('Climate zones'!$A$2:$A$4292,MATCH(BT$4&amp;" "&amp;$N74,'Climate zones'!$I$2:$I$4292,0)),"")</f>
        <v/>
      </c>
      <c r="BU74" s="163" t="str">
        <f>IFERROR(INDEX('Climate zones'!$A$2:$A$4292,MATCH(BU$4&amp;" "&amp;$N74,'Climate zones'!$I$2:$I$4292,0)),"")</f>
        <v>Tauwhare Pa</v>
      </c>
      <c r="BV74" s="163" t="str">
        <f>IFERROR(INDEX('Climate zones'!$A$2:$A$4292,MATCH(BV$4&amp;" "&amp;$N74,'Climate zones'!$I$2:$I$4292,0)),"")</f>
        <v/>
      </c>
      <c r="BW74" s="163" t="str">
        <f>IFERROR(INDEX('Climate zones'!$A$2:$A$4292,MATCH(BW$4&amp;" "&amp;$N74,'Climate zones'!$I$2:$I$4292,0)),"")</f>
        <v/>
      </c>
      <c r="BX74" s="163" t="str">
        <f>IFERROR(INDEX('Climate zones'!$A$2:$A$4292,MATCH(BX$4&amp;" "&amp;$N74,'Climate zones'!$I$2:$I$4292,0)),"")</f>
        <v/>
      </c>
      <c r="BY74" s="163" t="str">
        <f>IFERROR(INDEX('Climate zones'!$A$2:$A$4292,MATCH(BY$4&amp;" "&amp;$N74,'Climate zones'!$I$2:$I$4292,0)),"")</f>
        <v/>
      </c>
      <c r="BZ74" s="163" t="str">
        <f>IFERROR(INDEX('Climate zones'!$A$2:$A$4292,MATCH(BZ$4&amp;" "&amp;$N74,'Climate zones'!$I$2:$I$4292,0)),"")</f>
        <v/>
      </c>
      <c r="CA74" s="163" t="str">
        <f>IFERROR(INDEX('Climate zones'!$A$2:$A$4292,MATCH(CA$4&amp;" "&amp;$N74,'Climate zones'!$I$2:$I$4292,0)),"")</f>
        <v>Rosebery</v>
      </c>
      <c r="CB74" s="163" t="str">
        <f>IFERROR(INDEX('Climate zones'!$A$2:$A$4292,MATCH(CB$4&amp;" "&amp;$N74,'Climate zones'!$I$2:$I$4292,0)),"")</f>
        <v/>
      </c>
      <c r="CC74" s="163" t="str">
        <f>IFERROR(INDEX('Climate zones'!$A$2:$A$4292,MATCH(CC$4&amp;" "&amp;$N74,'Climate zones'!$I$2:$I$4292,0)),"")</f>
        <v/>
      </c>
      <c r="CD74" s="163" t="str">
        <f>IFERROR(INDEX('Climate zones'!$A$2:$A$4292,MATCH(CD$4&amp;" "&amp;$N74,'Climate zones'!$I$2:$I$4292,0)),"")</f>
        <v/>
      </c>
      <c r="CE74" s="163" t="str">
        <f>IFERROR(INDEX('Climate zones'!$A$2:$A$4292,MATCH(CE$4&amp;" "&amp;$N74,'Climate zones'!$I$2:$I$4292,0)),"")</f>
        <v/>
      </c>
      <c r="CF74" s="163" t="str">
        <f>IFERROR(INDEX('Climate zones'!$A$2:$A$4292,MATCH(CF$4&amp;" "&amp;$N74,'Climate zones'!$I$2:$I$4292,0)),"")</f>
        <v/>
      </c>
      <c r="CG74" s="163" t="str">
        <f>IFERROR(INDEX('Climate zones'!$A$2:$A$4292,MATCH(CG$4&amp;" "&amp;$N74,'Climate zones'!$I$2:$I$4292,0)),"")</f>
        <v/>
      </c>
      <c r="CH74" s="163" t="str">
        <f>IFERROR(INDEX('Climate zones'!$A$2:$A$4292,MATCH(CH$4&amp;" "&amp;$N74,'Climate zones'!$I$2:$I$4292,0)),"")</f>
        <v>Riverside</v>
      </c>
    </row>
    <row r="75" spans="1:86">
      <c r="A75" s="156" t="s">
        <v>244</v>
      </c>
      <c r="B75" s="156" t="s">
        <v>97</v>
      </c>
      <c r="C75" s="156" t="s">
        <v>96</v>
      </c>
      <c r="D75" s="156" t="s">
        <v>241</v>
      </c>
      <c r="E75" s="157">
        <v>-36.89</v>
      </c>
      <c r="F75" s="157">
        <v>174.69</v>
      </c>
      <c r="G75" s="156" t="str">
        <f t="shared" si="4"/>
        <v>Auckland City AK</v>
      </c>
      <c r="H75" s="156">
        <f t="shared" si="5"/>
        <v>3</v>
      </c>
      <c r="I75" s="156" t="str">
        <f t="shared" si="6"/>
        <v>Auckland City 3</v>
      </c>
      <c r="N75" s="164">
        <f t="shared" si="7"/>
        <v>71</v>
      </c>
      <c r="O75" s="165" t="str">
        <f>IFERROR(INDEX('Climate zones'!$A$2:$A$4292,MATCH(O$4&amp;" "&amp;$N75,'Climate zones'!$I$2:$I$4292,0)),"")</f>
        <v>Winslow</v>
      </c>
      <c r="P75" s="165" t="str">
        <f>IFERROR(INDEX('Climate zones'!$A$2:$A$4292,MATCH(P$4&amp;" "&amp;$N75,'Climate zones'!$I$2:$I$4292,0)),"")</f>
        <v>Saint Marys Bay</v>
      </c>
      <c r="Q75" s="165" t="str">
        <f>IFERROR(INDEX('Climate zones'!$A$2:$A$4292,MATCH(Q$4&amp;" "&amp;$N75,'Climate zones'!$I$2:$I$4292,0)),"")</f>
        <v/>
      </c>
      <c r="R75" s="165" t="str">
        <f>IFERROR(INDEX('Climate zones'!$A$2:$A$4292,MATCH(R$4&amp;" "&amp;$N75,'Climate zones'!$I$2:$I$4292,0)),"")</f>
        <v/>
      </c>
      <c r="S75" s="165" t="str">
        <f>IFERROR(INDEX('Climate zones'!$A$2:$A$4292,MATCH(S$4&amp;" "&amp;$N75,'Climate zones'!$I$2:$I$4292,0)),"")</f>
        <v/>
      </c>
      <c r="T75" s="165" t="str">
        <f>IFERROR(INDEX('Climate zones'!$A$2:$A$4292,MATCH(T$4&amp;" "&amp;$N75,'Climate zones'!$I$2:$I$4292,0)),"")</f>
        <v>Wedderburn</v>
      </c>
      <c r="U75" s="165" t="str">
        <f>IFERROR(INDEX('Climate zones'!$A$2:$A$4292,MATCH(U$4&amp;" "&amp;$N75,'Climate zones'!$I$2:$I$4292,0)),"")</f>
        <v>Opawa</v>
      </c>
      <c r="V75" s="165" t="str">
        <f>IFERROR(INDEX('Climate zones'!$A$2:$A$4292,MATCH(V$4&amp;" "&amp;$N75,'Climate zones'!$I$2:$I$4292,0)),"")</f>
        <v>Papatowai</v>
      </c>
      <c r="W75" s="165" t="str">
        <f>IFERROR(INDEX('Climate zones'!$A$2:$A$4292,MATCH(W$4&amp;" "&amp;$N75,'Climate zones'!$I$2:$I$4292,0)),"")</f>
        <v>Mount Allan</v>
      </c>
      <c r="X75" s="165" t="str">
        <f>IFERROR(INDEX('Climate zones'!$A$2:$A$4292,MATCH(X$4&amp;" "&amp;$N75,'Climate zones'!$I$2:$I$4292,0)),"")</f>
        <v>Maromaku</v>
      </c>
      <c r="Y75" s="165" t="str">
        <f>IFERROR(INDEX('Climate zones'!$A$2:$A$4292,MATCH(Y$4&amp;" "&amp;$N75,'Climate zones'!$I$2:$I$4292,0)),"")</f>
        <v>Woodleigh</v>
      </c>
      <c r="Z75" s="165" t="str">
        <f>IFERROR(INDEX('Climate zones'!$A$2:$A$4292,MATCH(Z$4&amp;" "&amp;$N75,'Climate zones'!$I$2:$I$4292,0)),"")</f>
        <v>Te Rerengaotukiriahi</v>
      </c>
      <c r="AA75" s="165" t="str">
        <f>IFERROR(INDEX('Climate zones'!$A$2:$A$4292,MATCH(AA$4&amp;" "&amp;$N75,'Climate zones'!$I$2:$I$4292,0)),"")</f>
        <v/>
      </c>
      <c r="AB75" s="165" t="str">
        <f>IFERROR(INDEX('Climate zones'!$A$2:$A$4292,MATCH(AB$4&amp;" "&amp;$N75,'Climate zones'!$I$2:$I$4292,0)),"")</f>
        <v/>
      </c>
      <c r="AC75" s="165" t="str">
        <f>IFERROR(INDEX('Climate zones'!$A$2:$A$4292,MATCH(AC$4&amp;" "&amp;$N75,'Climate zones'!$I$2:$I$4292,0)),"")</f>
        <v/>
      </c>
      <c r="AD75" s="165" t="str">
        <f>IFERROR(INDEX('Climate zones'!$A$2:$A$4292,MATCH(AD$4&amp;" "&amp;$N75,'Climate zones'!$I$2:$I$4292,0)),"")</f>
        <v/>
      </c>
      <c r="AE75" s="165" t="str">
        <f>IFERROR(INDEX('Climate zones'!$A$2:$A$4292,MATCH(AE$4&amp;" "&amp;$N75,'Climate zones'!$I$2:$I$4292,0)),"")</f>
        <v/>
      </c>
      <c r="AF75" s="165" t="str">
        <f>IFERROR(INDEX('Climate zones'!$A$2:$A$4292,MATCH(AF$4&amp;" "&amp;$N75,'Climate zones'!$I$2:$I$4292,0)),"")</f>
        <v/>
      </c>
      <c r="AG75" s="165" t="str">
        <f>IFERROR(INDEX('Climate zones'!$A$2:$A$4292,MATCH(AG$4&amp;" "&amp;$N75,'Climate zones'!$I$2:$I$4292,0)),"")</f>
        <v/>
      </c>
      <c r="AH75" s="165" t="str">
        <f>IFERROR(INDEX('Climate zones'!$A$2:$A$4292,MATCH(AH$4&amp;" "&amp;$N75,'Climate zones'!$I$2:$I$4292,0)),"")</f>
        <v/>
      </c>
      <c r="AI75" s="165" t="str">
        <f>IFERROR(INDEX('Climate zones'!$A$2:$A$4292,MATCH(AI$4&amp;" "&amp;$N75,'Climate zones'!$I$2:$I$4292,0)),"")</f>
        <v/>
      </c>
      <c r="AJ75" s="165" t="str">
        <f>IFERROR(INDEX('Climate zones'!$A$2:$A$4292,MATCH(AJ$4&amp;" "&amp;$N75,'Climate zones'!$I$2:$I$4292,0)),"")</f>
        <v>Tanoa</v>
      </c>
      <c r="AK75" s="165" t="str">
        <f>IFERROR(INDEX('Climate zones'!$A$2:$A$4292,MATCH(AK$4&amp;" "&amp;$N75,'Climate zones'!$I$2:$I$4292,0)),"")</f>
        <v/>
      </c>
      <c r="AL75" s="165" t="str">
        <f>IFERROR(INDEX('Climate zones'!$A$2:$A$4292,MATCH(AL$4&amp;" "&amp;$N75,'Climate zones'!$I$2:$I$4292,0)),"")</f>
        <v/>
      </c>
      <c r="AM75" s="165" t="str">
        <f>IFERROR(INDEX('Climate zones'!$A$2:$A$4292,MATCH(AM$4&amp;" "&amp;$N75,'Climate zones'!$I$2:$I$4292,0)),"")</f>
        <v/>
      </c>
      <c r="AN75" s="165" t="str">
        <f>IFERROR(INDEX('Climate zones'!$A$2:$A$4292,MATCH(AN$4&amp;" "&amp;$N75,'Climate zones'!$I$2:$I$4292,0)),"")</f>
        <v/>
      </c>
      <c r="AO75" s="165" t="str">
        <f>IFERROR(INDEX('Climate zones'!$A$2:$A$4292,MATCH(AO$4&amp;" "&amp;$N75,'Climate zones'!$I$2:$I$4292,0)),"")</f>
        <v/>
      </c>
      <c r="AP75" s="165" t="str">
        <f>IFERROR(INDEX('Climate zones'!$A$2:$A$4292,MATCH(AP$4&amp;" "&amp;$N75,'Climate zones'!$I$2:$I$4292,0)),"")</f>
        <v/>
      </c>
      <c r="AQ75" s="165" t="str">
        <f>IFERROR(INDEX('Climate zones'!$A$2:$A$4292,MATCH(AQ$4&amp;" "&amp;$N75,'Climate zones'!$I$2:$I$4292,0)),"")</f>
        <v>Whareata</v>
      </c>
      <c r="AR75" s="165" t="str">
        <f>IFERROR(INDEX('Climate zones'!$A$2:$A$4292,MATCH(AR$4&amp;" "&amp;$N75,'Climate zones'!$I$2:$I$4292,0)),"")</f>
        <v/>
      </c>
      <c r="AS75" s="165" t="str">
        <f>IFERROR(INDEX('Climate zones'!$A$2:$A$4292,MATCH(AS$4&amp;" "&amp;$N75,'Climate zones'!$I$2:$I$4292,0)),"")</f>
        <v/>
      </c>
      <c r="AT75" s="165" t="str">
        <f>IFERROR(INDEX('Climate zones'!$A$2:$A$4292,MATCH(AT$4&amp;" "&amp;$N75,'Climate zones'!$I$2:$I$4292,0)),"")</f>
        <v/>
      </c>
      <c r="AU75" s="165" t="str">
        <f>IFERROR(INDEX('Climate zones'!$A$2:$A$4292,MATCH(AU$4&amp;" "&amp;$N75,'Climate zones'!$I$2:$I$4292,0)),"")</f>
        <v/>
      </c>
      <c r="AV75" s="165" t="str">
        <f>IFERROR(INDEX('Climate zones'!$A$2:$A$4292,MATCH(AV$4&amp;" "&amp;$N75,'Climate zones'!$I$2:$I$4292,0)),"")</f>
        <v/>
      </c>
      <c r="AW75" s="165" t="str">
        <f>IFERROR(INDEX('Climate zones'!$A$2:$A$4292,MATCH(AW$4&amp;" "&amp;$N75,'Climate zones'!$I$2:$I$4292,0)),"")</f>
        <v/>
      </c>
      <c r="AX75" s="165" t="str">
        <f>IFERROR(INDEX('Climate zones'!$A$2:$A$4292,MATCH(AX$4&amp;" "&amp;$N75,'Climate zones'!$I$2:$I$4292,0)),"")</f>
        <v/>
      </c>
      <c r="AY75" s="165" t="str">
        <f>IFERROR(INDEX('Climate zones'!$A$2:$A$4292,MATCH(AY$4&amp;" "&amp;$N75,'Climate zones'!$I$2:$I$4292,0)),"")</f>
        <v/>
      </c>
      <c r="AZ75" s="165" t="str">
        <f>IFERROR(INDEX('Climate zones'!$A$2:$A$4292,MATCH(AZ$4&amp;" "&amp;$N75,'Climate zones'!$I$2:$I$4292,0)),"")</f>
        <v/>
      </c>
      <c r="BA75" s="165" t="str">
        <f>IFERROR(INDEX('Climate zones'!$A$2:$A$4292,MATCH(BA$4&amp;" "&amp;$N75,'Climate zones'!$I$2:$I$4292,0)),"")</f>
        <v/>
      </c>
      <c r="BB75" s="165" t="str">
        <f>IFERROR(INDEX('Climate zones'!$A$2:$A$4292,MATCH(BB$4&amp;" "&amp;$N75,'Climate zones'!$I$2:$I$4292,0)),"")</f>
        <v/>
      </c>
      <c r="BC75" s="165" t="str">
        <f>IFERROR(INDEX('Climate zones'!$A$2:$A$4292,MATCH(BC$4&amp;" "&amp;$N75,'Climate zones'!$I$2:$I$4292,0)),"")</f>
        <v/>
      </c>
      <c r="BD75" s="165" t="str">
        <f>IFERROR(INDEX('Climate zones'!$A$2:$A$4292,MATCH(BD$4&amp;" "&amp;$N75,'Climate zones'!$I$2:$I$4292,0)),"")</f>
        <v/>
      </c>
      <c r="BE75" s="165" t="str">
        <f>IFERROR(INDEX('Climate zones'!$A$2:$A$4292,MATCH(BE$4&amp;" "&amp;$N75,'Climate zones'!$I$2:$I$4292,0)),"")</f>
        <v>Wade Heads</v>
      </c>
      <c r="BF75" s="165" t="str">
        <f>IFERROR(INDEX('Climate zones'!$A$2:$A$4292,MATCH(BF$4&amp;" "&amp;$N75,'Climate zones'!$I$2:$I$4292,0)),"")</f>
        <v>Waikite Valley</v>
      </c>
      <c r="BG75" s="165" t="str">
        <f>IFERROR(INDEX('Climate zones'!$A$2:$A$4292,MATCH(BG$4&amp;" "&amp;$N75,'Climate zones'!$I$2:$I$4292,0)),"")</f>
        <v>Tohunga Junction</v>
      </c>
      <c r="BH75" s="165" t="str">
        <f>IFERROR(INDEX('Climate zones'!$A$2:$A$4292,MATCH(BH$4&amp;" "&amp;$N75,'Climate zones'!$I$2:$I$4292,0)),"")</f>
        <v/>
      </c>
      <c r="BI75" s="165" t="str">
        <f>IFERROR(INDEX('Climate zones'!$A$2:$A$4292,MATCH(BI$4&amp;" "&amp;$N75,'Climate zones'!$I$2:$I$4292,0)),"")</f>
        <v>Upper Kahui</v>
      </c>
      <c r="BJ75" s="165" t="str">
        <f>IFERROR(INDEX('Climate zones'!$A$2:$A$4292,MATCH(BJ$4&amp;" "&amp;$N75,'Climate zones'!$I$2:$I$4292,0)),"")</f>
        <v/>
      </c>
      <c r="BK75" s="165" t="str">
        <f>IFERROR(INDEX('Climate zones'!$A$2:$A$4292,MATCH(BK$4&amp;" "&amp;$N75,'Climate zones'!$I$2:$I$4292,0)),"")</f>
        <v/>
      </c>
      <c r="BL75" s="165" t="str">
        <f>IFERROR(INDEX('Climate zones'!$A$2:$A$4292,MATCH(BL$4&amp;" "&amp;$N75,'Climate zones'!$I$2:$I$4292,0)),"")</f>
        <v>Lochiel</v>
      </c>
      <c r="BM75" s="165" t="str">
        <f>IFERROR(INDEX('Climate zones'!$A$2:$A$4292,MATCH(BM$4&amp;" "&amp;$N75,'Climate zones'!$I$2:$I$4292,0)),"")</f>
        <v/>
      </c>
      <c r="BN75" s="165" t="str">
        <f>IFERROR(INDEX('Climate zones'!$A$2:$A$4292,MATCH(BN$4&amp;" "&amp;$N75,'Climate zones'!$I$2:$I$4292,0)),"")</f>
        <v>Pori</v>
      </c>
      <c r="BO75" s="165" t="str">
        <f>IFERROR(INDEX('Climate zones'!$A$2:$A$4292,MATCH(BO$4&amp;" "&amp;$N75,'Climate zones'!$I$2:$I$4292,0)),"")</f>
        <v>Pea Viner Corner</v>
      </c>
      <c r="BP75" s="165" t="str">
        <f>IFERROR(INDEX('Climate zones'!$A$2:$A$4292,MATCH(BP$4&amp;" "&amp;$N75,'Climate zones'!$I$2:$I$4292,0)),"")</f>
        <v/>
      </c>
      <c r="BQ75" s="165" t="str">
        <f>IFERROR(INDEX('Climate zones'!$A$2:$A$4292,MATCH(BQ$4&amp;" "&amp;$N75,'Climate zones'!$I$2:$I$4292,0)),"")</f>
        <v/>
      </c>
      <c r="BR75" s="165" t="str">
        <f>IFERROR(INDEX('Climate zones'!$A$2:$A$4292,MATCH(BR$4&amp;" "&amp;$N75,'Climate zones'!$I$2:$I$4292,0)),"")</f>
        <v/>
      </c>
      <c r="BS75" s="165" t="str">
        <f>IFERROR(INDEX('Climate zones'!$A$2:$A$4292,MATCH(BS$4&amp;" "&amp;$N75,'Climate zones'!$I$2:$I$4292,0)),"")</f>
        <v>Temuka</v>
      </c>
      <c r="BT75" s="165" t="str">
        <f>IFERROR(INDEX('Climate zones'!$A$2:$A$4292,MATCH(BT$4&amp;" "&amp;$N75,'Climate zones'!$I$2:$I$4292,0)),"")</f>
        <v/>
      </c>
      <c r="BU75" s="165" t="str">
        <f>IFERROR(INDEX('Climate zones'!$A$2:$A$4292,MATCH(BU$4&amp;" "&amp;$N75,'Climate zones'!$I$2:$I$4292,0)),"")</f>
        <v>Te Akatea</v>
      </c>
      <c r="BV75" s="165" t="str">
        <f>IFERROR(INDEX('Climate zones'!$A$2:$A$4292,MATCH(BV$4&amp;" "&amp;$N75,'Climate zones'!$I$2:$I$4292,0)),"")</f>
        <v/>
      </c>
      <c r="BW75" s="165" t="str">
        <f>IFERROR(INDEX('Climate zones'!$A$2:$A$4292,MATCH(BW$4&amp;" "&amp;$N75,'Climate zones'!$I$2:$I$4292,0)),"")</f>
        <v/>
      </c>
      <c r="BX75" s="165" t="str">
        <f>IFERROR(INDEX('Climate zones'!$A$2:$A$4292,MATCH(BX$4&amp;" "&amp;$N75,'Climate zones'!$I$2:$I$4292,0)),"")</f>
        <v/>
      </c>
      <c r="BY75" s="165" t="str">
        <f>IFERROR(INDEX('Climate zones'!$A$2:$A$4292,MATCH(BY$4&amp;" "&amp;$N75,'Climate zones'!$I$2:$I$4292,0)),"")</f>
        <v/>
      </c>
      <c r="BZ75" s="165" t="str">
        <f>IFERROR(INDEX('Climate zones'!$A$2:$A$4292,MATCH(BZ$4&amp;" "&amp;$N75,'Climate zones'!$I$2:$I$4292,0)),"")</f>
        <v/>
      </c>
      <c r="CA75" s="165" t="str">
        <f>IFERROR(INDEX('Climate zones'!$A$2:$A$4292,MATCH(CA$4&amp;" "&amp;$N75,'Climate zones'!$I$2:$I$4292,0)),"")</f>
        <v>Shag Point</v>
      </c>
      <c r="CB75" s="165" t="str">
        <f>IFERROR(INDEX('Climate zones'!$A$2:$A$4292,MATCH(CB$4&amp;" "&amp;$N75,'Climate zones'!$I$2:$I$4292,0)),"")</f>
        <v/>
      </c>
      <c r="CC75" s="165" t="str">
        <f>IFERROR(INDEX('Climate zones'!$A$2:$A$4292,MATCH(CC$4&amp;" "&amp;$N75,'Climate zones'!$I$2:$I$4292,0)),"")</f>
        <v/>
      </c>
      <c r="CD75" s="165" t="str">
        <f>IFERROR(INDEX('Climate zones'!$A$2:$A$4292,MATCH(CD$4&amp;" "&amp;$N75,'Climate zones'!$I$2:$I$4292,0)),"")</f>
        <v/>
      </c>
      <c r="CE75" s="165" t="str">
        <f>IFERROR(INDEX('Climate zones'!$A$2:$A$4292,MATCH(CE$4&amp;" "&amp;$N75,'Climate zones'!$I$2:$I$4292,0)),"")</f>
        <v/>
      </c>
      <c r="CF75" s="165" t="str">
        <f>IFERROR(INDEX('Climate zones'!$A$2:$A$4292,MATCH(CF$4&amp;" "&amp;$N75,'Climate zones'!$I$2:$I$4292,0)),"")</f>
        <v/>
      </c>
      <c r="CG75" s="165" t="str">
        <f>IFERROR(INDEX('Climate zones'!$A$2:$A$4292,MATCH(CG$4&amp;" "&amp;$N75,'Climate zones'!$I$2:$I$4292,0)),"")</f>
        <v/>
      </c>
      <c r="CH75" s="165" t="str">
        <f>IFERROR(INDEX('Climate zones'!$A$2:$A$4292,MATCH(CH$4&amp;" "&amp;$N75,'Climate zones'!$I$2:$I$4292,0)),"")</f>
        <v>Ruakaka</v>
      </c>
    </row>
    <row r="76" spans="1:86">
      <c r="A76" s="156" t="s">
        <v>245</v>
      </c>
      <c r="B76" s="156" t="s">
        <v>97</v>
      </c>
      <c r="C76" s="156" t="s">
        <v>93</v>
      </c>
      <c r="D76" s="156" t="s">
        <v>241</v>
      </c>
      <c r="E76" s="157">
        <v>-36.200000000000003</v>
      </c>
      <c r="F76" s="157">
        <v>175.46</v>
      </c>
      <c r="G76" s="156" t="str">
        <f t="shared" si="4"/>
        <v>Auckland City AK</v>
      </c>
      <c r="H76" s="156">
        <f t="shared" si="5"/>
        <v>4</v>
      </c>
      <c r="I76" s="156" t="str">
        <f t="shared" si="6"/>
        <v>Auckland City 4</v>
      </c>
      <c r="N76" s="162">
        <f t="shared" si="7"/>
        <v>72</v>
      </c>
      <c r="O76" s="163" t="str">
        <f>IFERROR(INDEX('Climate zones'!$A$2:$A$4292,MATCH(O$4&amp;" "&amp;$N76,'Climate zones'!$I$2:$I$4292,0)),"")</f>
        <v/>
      </c>
      <c r="P76" s="163" t="str">
        <f>IFERROR(INDEX('Climate zones'!$A$2:$A$4292,MATCH(P$4&amp;" "&amp;$N76,'Climate zones'!$I$2:$I$4292,0)),"")</f>
        <v>Sandringham</v>
      </c>
      <c r="Q76" s="163" t="str">
        <f>IFERROR(INDEX('Climate zones'!$A$2:$A$4292,MATCH(Q$4&amp;" "&amp;$N76,'Climate zones'!$I$2:$I$4292,0)),"")</f>
        <v/>
      </c>
      <c r="R76" s="163" t="str">
        <f>IFERROR(INDEX('Climate zones'!$A$2:$A$4292,MATCH(R$4&amp;" "&amp;$N76,'Climate zones'!$I$2:$I$4292,0)),"")</f>
        <v/>
      </c>
      <c r="S76" s="163" t="str">
        <f>IFERROR(INDEX('Climate zones'!$A$2:$A$4292,MATCH(S$4&amp;" "&amp;$N76,'Climate zones'!$I$2:$I$4292,0)),"")</f>
        <v/>
      </c>
      <c r="T76" s="163" t="str">
        <f>IFERROR(INDEX('Climate zones'!$A$2:$A$4292,MATCH(T$4&amp;" "&amp;$N76,'Climate zones'!$I$2:$I$4292,0)),"")</f>
        <v/>
      </c>
      <c r="U76" s="163" t="str">
        <f>IFERROR(INDEX('Climate zones'!$A$2:$A$4292,MATCH(U$4&amp;" "&amp;$N76,'Climate zones'!$I$2:$I$4292,0)),"")</f>
        <v>Ouruhia</v>
      </c>
      <c r="V76" s="163" t="str">
        <f>IFERROR(INDEX('Climate zones'!$A$2:$A$4292,MATCH(V$4&amp;" "&amp;$N76,'Climate zones'!$I$2:$I$4292,0)),"")</f>
        <v>Paretai</v>
      </c>
      <c r="W76" s="163" t="str">
        <f>IFERROR(INDEX('Climate zones'!$A$2:$A$4292,MATCH(W$4&amp;" "&amp;$N76,'Climate zones'!$I$2:$I$4292,0)),"")</f>
        <v>Mount Cargill</v>
      </c>
      <c r="X76" s="163" t="str">
        <f>IFERROR(INDEX('Climate zones'!$A$2:$A$4292,MATCH(X$4&amp;" "&amp;$N76,'Climate zones'!$I$2:$I$4292,0)),"")</f>
        <v>Mata</v>
      </c>
      <c r="Y76" s="163" t="str">
        <f>IFERROR(INDEX('Climate zones'!$A$2:$A$4292,MATCH(Y$4&amp;" "&amp;$N76,'Climate zones'!$I$2:$I$4292,0)),"")</f>
        <v/>
      </c>
      <c r="Z76" s="163" t="str">
        <f>IFERROR(INDEX('Climate zones'!$A$2:$A$4292,MATCH(Z$4&amp;" "&amp;$N76,'Climate zones'!$I$2:$I$4292,0)),"")</f>
        <v>Te Waipuna</v>
      </c>
      <c r="AA76" s="163" t="str">
        <f>IFERROR(INDEX('Climate zones'!$A$2:$A$4292,MATCH(AA$4&amp;" "&amp;$N76,'Climate zones'!$I$2:$I$4292,0)),"")</f>
        <v/>
      </c>
      <c r="AB76" s="163" t="str">
        <f>IFERROR(INDEX('Climate zones'!$A$2:$A$4292,MATCH(AB$4&amp;" "&amp;$N76,'Climate zones'!$I$2:$I$4292,0)),"")</f>
        <v/>
      </c>
      <c r="AC76" s="163" t="str">
        <f>IFERROR(INDEX('Climate zones'!$A$2:$A$4292,MATCH(AC$4&amp;" "&amp;$N76,'Climate zones'!$I$2:$I$4292,0)),"")</f>
        <v/>
      </c>
      <c r="AD76" s="163" t="str">
        <f>IFERROR(INDEX('Climate zones'!$A$2:$A$4292,MATCH(AD$4&amp;" "&amp;$N76,'Climate zones'!$I$2:$I$4292,0)),"")</f>
        <v/>
      </c>
      <c r="AE76" s="163" t="str">
        <f>IFERROR(INDEX('Climate zones'!$A$2:$A$4292,MATCH(AE$4&amp;" "&amp;$N76,'Climate zones'!$I$2:$I$4292,0)),"")</f>
        <v/>
      </c>
      <c r="AF76" s="163" t="str">
        <f>IFERROR(INDEX('Climate zones'!$A$2:$A$4292,MATCH(AF$4&amp;" "&amp;$N76,'Climate zones'!$I$2:$I$4292,0)),"")</f>
        <v/>
      </c>
      <c r="AG76" s="163" t="str">
        <f>IFERROR(INDEX('Climate zones'!$A$2:$A$4292,MATCH(AG$4&amp;" "&amp;$N76,'Climate zones'!$I$2:$I$4292,0)),"")</f>
        <v/>
      </c>
      <c r="AH76" s="163" t="str">
        <f>IFERROR(INDEX('Climate zones'!$A$2:$A$4292,MATCH(AH$4&amp;" "&amp;$N76,'Climate zones'!$I$2:$I$4292,0)),"")</f>
        <v/>
      </c>
      <c r="AI76" s="163" t="str">
        <f>IFERROR(INDEX('Climate zones'!$A$2:$A$4292,MATCH(AI$4&amp;" "&amp;$N76,'Climate zones'!$I$2:$I$4292,0)),"")</f>
        <v/>
      </c>
      <c r="AJ76" s="163" t="str">
        <f>IFERROR(INDEX('Climate zones'!$A$2:$A$4292,MATCH(AJ$4&amp;" "&amp;$N76,'Climate zones'!$I$2:$I$4292,0)),"")</f>
        <v>Tara</v>
      </c>
      <c r="AK76" s="163" t="str">
        <f>IFERROR(INDEX('Climate zones'!$A$2:$A$4292,MATCH(AK$4&amp;" "&amp;$N76,'Climate zones'!$I$2:$I$4292,0)),"")</f>
        <v/>
      </c>
      <c r="AL76" s="163" t="str">
        <f>IFERROR(INDEX('Climate zones'!$A$2:$A$4292,MATCH(AL$4&amp;" "&amp;$N76,'Climate zones'!$I$2:$I$4292,0)),"")</f>
        <v/>
      </c>
      <c r="AM76" s="163" t="str">
        <f>IFERROR(INDEX('Climate zones'!$A$2:$A$4292,MATCH(AM$4&amp;" "&amp;$N76,'Climate zones'!$I$2:$I$4292,0)),"")</f>
        <v/>
      </c>
      <c r="AN76" s="163" t="str">
        <f>IFERROR(INDEX('Climate zones'!$A$2:$A$4292,MATCH(AN$4&amp;" "&amp;$N76,'Climate zones'!$I$2:$I$4292,0)),"")</f>
        <v/>
      </c>
      <c r="AO76" s="163" t="str">
        <f>IFERROR(INDEX('Climate zones'!$A$2:$A$4292,MATCH(AO$4&amp;" "&amp;$N76,'Climate zones'!$I$2:$I$4292,0)),"")</f>
        <v/>
      </c>
      <c r="AP76" s="163" t="str">
        <f>IFERROR(INDEX('Climate zones'!$A$2:$A$4292,MATCH(AP$4&amp;" "&amp;$N76,'Climate zones'!$I$2:$I$4292,0)),"")</f>
        <v/>
      </c>
      <c r="AQ76" s="163" t="str">
        <f>IFERROR(INDEX('Climate zones'!$A$2:$A$4292,MATCH(AQ$4&amp;" "&amp;$N76,'Climate zones'!$I$2:$I$4292,0)),"")</f>
        <v>Witherlea</v>
      </c>
      <c r="AR76" s="163" t="str">
        <f>IFERROR(INDEX('Climate zones'!$A$2:$A$4292,MATCH(AR$4&amp;" "&amp;$N76,'Climate zones'!$I$2:$I$4292,0)),"")</f>
        <v/>
      </c>
      <c r="AS76" s="163" t="str">
        <f>IFERROR(INDEX('Climate zones'!$A$2:$A$4292,MATCH(AS$4&amp;" "&amp;$N76,'Climate zones'!$I$2:$I$4292,0)),"")</f>
        <v/>
      </c>
      <c r="AT76" s="163" t="str">
        <f>IFERROR(INDEX('Climate zones'!$A$2:$A$4292,MATCH(AT$4&amp;" "&amp;$N76,'Climate zones'!$I$2:$I$4292,0)),"")</f>
        <v/>
      </c>
      <c r="AU76" s="163" t="str">
        <f>IFERROR(INDEX('Climate zones'!$A$2:$A$4292,MATCH(AU$4&amp;" "&amp;$N76,'Climate zones'!$I$2:$I$4292,0)),"")</f>
        <v/>
      </c>
      <c r="AV76" s="163" t="str">
        <f>IFERROR(INDEX('Climate zones'!$A$2:$A$4292,MATCH(AV$4&amp;" "&amp;$N76,'Climate zones'!$I$2:$I$4292,0)),"")</f>
        <v/>
      </c>
      <c r="AW76" s="163" t="str">
        <f>IFERROR(INDEX('Climate zones'!$A$2:$A$4292,MATCH(AW$4&amp;" "&amp;$N76,'Climate zones'!$I$2:$I$4292,0)),"")</f>
        <v/>
      </c>
      <c r="AX76" s="163" t="str">
        <f>IFERROR(INDEX('Climate zones'!$A$2:$A$4292,MATCH(AX$4&amp;" "&amp;$N76,'Climate zones'!$I$2:$I$4292,0)),"")</f>
        <v/>
      </c>
      <c r="AY76" s="163" t="str">
        <f>IFERROR(INDEX('Climate zones'!$A$2:$A$4292,MATCH(AY$4&amp;" "&amp;$N76,'Climate zones'!$I$2:$I$4292,0)),"")</f>
        <v/>
      </c>
      <c r="AZ76" s="163" t="str">
        <f>IFERROR(INDEX('Climate zones'!$A$2:$A$4292,MATCH(AZ$4&amp;" "&amp;$N76,'Climate zones'!$I$2:$I$4292,0)),"")</f>
        <v/>
      </c>
      <c r="BA76" s="163" t="str">
        <f>IFERROR(INDEX('Climate zones'!$A$2:$A$4292,MATCH(BA$4&amp;" "&amp;$N76,'Climate zones'!$I$2:$I$4292,0)),"")</f>
        <v/>
      </c>
      <c r="BB76" s="163" t="str">
        <f>IFERROR(INDEX('Climate zones'!$A$2:$A$4292,MATCH(BB$4&amp;" "&amp;$N76,'Climate zones'!$I$2:$I$4292,0)),"")</f>
        <v/>
      </c>
      <c r="BC76" s="163" t="str">
        <f>IFERROR(INDEX('Climate zones'!$A$2:$A$4292,MATCH(BC$4&amp;" "&amp;$N76,'Climate zones'!$I$2:$I$4292,0)),"")</f>
        <v/>
      </c>
      <c r="BD76" s="163" t="str">
        <f>IFERROR(INDEX('Climate zones'!$A$2:$A$4292,MATCH(BD$4&amp;" "&amp;$N76,'Climate zones'!$I$2:$I$4292,0)),"")</f>
        <v/>
      </c>
      <c r="BE76" s="163" t="str">
        <f>IFERROR(INDEX('Climate zones'!$A$2:$A$4292,MATCH(BE$4&amp;" "&amp;$N76,'Climate zones'!$I$2:$I$4292,0)),"")</f>
        <v>Waikoukou Valley</v>
      </c>
      <c r="BF76" s="163" t="str">
        <f>IFERROR(INDEX('Climate zones'!$A$2:$A$4292,MATCH(BF$4&amp;" "&amp;$N76,'Climate zones'!$I$2:$I$4292,0)),"")</f>
        <v>Waikuta</v>
      </c>
      <c r="BG76" s="163" t="str">
        <f>IFERROR(INDEX('Climate zones'!$A$2:$A$4292,MATCH(BG$4&amp;" "&amp;$N76,'Climate zones'!$I$2:$I$4292,0)),"")</f>
        <v>Tokirima</v>
      </c>
      <c r="BH76" s="163" t="str">
        <f>IFERROR(INDEX('Climate zones'!$A$2:$A$4292,MATCH(BH$4&amp;" "&amp;$N76,'Climate zones'!$I$2:$I$4292,0)),"")</f>
        <v/>
      </c>
      <c r="BI76" s="163" t="str">
        <f>IFERROR(INDEX('Climate zones'!$A$2:$A$4292,MATCH(BI$4&amp;" "&amp;$N76,'Climate zones'!$I$2:$I$4292,0)),"")</f>
        <v>Waiinu Beach</v>
      </c>
      <c r="BJ76" s="163" t="str">
        <f>IFERROR(INDEX('Climate zones'!$A$2:$A$4292,MATCH(BJ$4&amp;" "&amp;$N76,'Climate zones'!$I$2:$I$4292,0)),"")</f>
        <v/>
      </c>
      <c r="BK76" s="163" t="str">
        <f>IFERROR(INDEX('Climate zones'!$A$2:$A$4292,MATCH(BK$4&amp;" "&amp;$N76,'Climate zones'!$I$2:$I$4292,0)),"")</f>
        <v/>
      </c>
      <c r="BL76" s="163" t="str">
        <f>IFERROR(INDEX('Climate zones'!$A$2:$A$4292,MATCH(BL$4&amp;" "&amp;$N76,'Climate zones'!$I$2:$I$4292,0)),"")</f>
        <v>Longbush</v>
      </c>
      <c r="BM76" s="163" t="str">
        <f>IFERROR(INDEX('Climate zones'!$A$2:$A$4292,MATCH(BM$4&amp;" "&amp;$N76,'Climate zones'!$I$2:$I$4292,0)),"")</f>
        <v/>
      </c>
      <c r="BN76" s="163" t="str">
        <f>IFERROR(INDEX('Climate zones'!$A$2:$A$4292,MATCH(BN$4&amp;" "&amp;$N76,'Climate zones'!$I$2:$I$4292,0)),"")</f>
        <v>Puketoi</v>
      </c>
      <c r="BO76" s="163" t="str">
        <f>IFERROR(INDEX('Climate zones'!$A$2:$A$4292,MATCH(BO$4&amp;" "&amp;$N76,'Climate zones'!$I$2:$I$4292,0)),"")</f>
        <v>Pohara</v>
      </c>
      <c r="BP76" s="163" t="str">
        <f>IFERROR(INDEX('Climate zones'!$A$2:$A$4292,MATCH(BP$4&amp;" "&amp;$N76,'Climate zones'!$I$2:$I$4292,0)),"")</f>
        <v/>
      </c>
      <c r="BQ76" s="163" t="str">
        <f>IFERROR(INDEX('Climate zones'!$A$2:$A$4292,MATCH(BQ$4&amp;" "&amp;$N76,'Climate zones'!$I$2:$I$4292,0)),"")</f>
        <v/>
      </c>
      <c r="BR76" s="163" t="str">
        <f>IFERROR(INDEX('Climate zones'!$A$2:$A$4292,MATCH(BR$4&amp;" "&amp;$N76,'Climate zones'!$I$2:$I$4292,0)),"")</f>
        <v/>
      </c>
      <c r="BS76" s="163" t="str">
        <f>IFERROR(INDEX('Climate zones'!$A$2:$A$4292,MATCH(BS$4&amp;" "&amp;$N76,'Climate zones'!$I$2:$I$4292,0)),"")</f>
        <v>TIMARU</v>
      </c>
      <c r="BT76" s="163" t="str">
        <f>IFERROR(INDEX('Climate zones'!$A$2:$A$4292,MATCH(BT$4&amp;" "&amp;$N76,'Climate zones'!$I$2:$I$4292,0)),"")</f>
        <v/>
      </c>
      <c r="BU76" s="163" t="str">
        <f>IFERROR(INDEX('Climate zones'!$A$2:$A$4292,MATCH(BU$4&amp;" "&amp;$N76,'Climate zones'!$I$2:$I$4292,0)),"")</f>
        <v>Te Akau</v>
      </c>
      <c r="BV76" s="163" t="str">
        <f>IFERROR(INDEX('Climate zones'!$A$2:$A$4292,MATCH(BV$4&amp;" "&amp;$N76,'Climate zones'!$I$2:$I$4292,0)),"")</f>
        <v/>
      </c>
      <c r="BW76" s="163" t="str">
        <f>IFERROR(INDEX('Climate zones'!$A$2:$A$4292,MATCH(BW$4&amp;" "&amp;$N76,'Climate zones'!$I$2:$I$4292,0)),"")</f>
        <v/>
      </c>
      <c r="BX76" s="163" t="str">
        <f>IFERROR(INDEX('Climate zones'!$A$2:$A$4292,MATCH(BX$4&amp;" "&amp;$N76,'Climate zones'!$I$2:$I$4292,0)),"")</f>
        <v/>
      </c>
      <c r="BY76" s="163" t="str">
        <f>IFERROR(INDEX('Climate zones'!$A$2:$A$4292,MATCH(BY$4&amp;" "&amp;$N76,'Climate zones'!$I$2:$I$4292,0)),"")</f>
        <v/>
      </c>
      <c r="BZ76" s="163" t="str">
        <f>IFERROR(INDEX('Climate zones'!$A$2:$A$4292,MATCH(BZ$4&amp;" "&amp;$N76,'Climate zones'!$I$2:$I$4292,0)),"")</f>
        <v/>
      </c>
      <c r="CA76" s="163" t="str">
        <f>IFERROR(INDEX('Climate zones'!$A$2:$A$4292,MATCH(CA$4&amp;" "&amp;$N76,'Climate zones'!$I$2:$I$4292,0)),"")</f>
        <v>Stoneburn</v>
      </c>
      <c r="CB76" s="163" t="str">
        <f>IFERROR(INDEX('Climate zones'!$A$2:$A$4292,MATCH(CB$4&amp;" "&amp;$N76,'Climate zones'!$I$2:$I$4292,0)),"")</f>
        <v/>
      </c>
      <c r="CC76" s="163" t="str">
        <f>IFERROR(INDEX('Climate zones'!$A$2:$A$4292,MATCH(CC$4&amp;" "&amp;$N76,'Climate zones'!$I$2:$I$4292,0)),"")</f>
        <v/>
      </c>
      <c r="CD76" s="163" t="str">
        <f>IFERROR(INDEX('Climate zones'!$A$2:$A$4292,MATCH(CD$4&amp;" "&amp;$N76,'Climate zones'!$I$2:$I$4292,0)),"")</f>
        <v/>
      </c>
      <c r="CE76" s="163" t="str">
        <f>IFERROR(INDEX('Climate zones'!$A$2:$A$4292,MATCH(CE$4&amp;" "&amp;$N76,'Climate zones'!$I$2:$I$4292,0)),"")</f>
        <v/>
      </c>
      <c r="CF76" s="163" t="str">
        <f>IFERROR(INDEX('Climate zones'!$A$2:$A$4292,MATCH(CF$4&amp;" "&amp;$N76,'Climate zones'!$I$2:$I$4292,0)),"")</f>
        <v/>
      </c>
      <c r="CG76" s="163" t="str">
        <f>IFERROR(INDEX('Climate zones'!$A$2:$A$4292,MATCH(CG$4&amp;" "&amp;$N76,'Climate zones'!$I$2:$I$4292,0)),"")</f>
        <v/>
      </c>
      <c r="CH76" s="163" t="str">
        <f>IFERROR(INDEX('Climate zones'!$A$2:$A$4292,MATCH(CH$4&amp;" "&amp;$N76,'Climate zones'!$I$2:$I$4292,0)),"")</f>
        <v>Ruarangi</v>
      </c>
    </row>
    <row r="77" spans="1:86">
      <c r="A77" s="156" t="s">
        <v>246</v>
      </c>
      <c r="B77" s="156" t="s">
        <v>97</v>
      </c>
      <c r="C77" s="156" t="s">
        <v>96</v>
      </c>
      <c r="D77" s="156" t="s">
        <v>241</v>
      </c>
      <c r="E77" s="157">
        <v>-36.89</v>
      </c>
      <c r="F77" s="157">
        <v>174.74</v>
      </c>
      <c r="G77" s="156" t="str">
        <f t="shared" si="4"/>
        <v>Auckland City AK</v>
      </c>
      <c r="H77" s="156">
        <f t="shared" si="5"/>
        <v>5</v>
      </c>
      <c r="I77" s="156" t="str">
        <f t="shared" si="6"/>
        <v>Auckland City 5</v>
      </c>
      <c r="N77" s="164">
        <f t="shared" si="7"/>
        <v>73</v>
      </c>
      <c r="O77" s="165" t="str">
        <f>IFERROR(INDEX('Climate zones'!$A$2:$A$4292,MATCH(O$4&amp;" "&amp;$N77,'Climate zones'!$I$2:$I$4292,0)),"")</f>
        <v/>
      </c>
      <c r="P77" s="165" t="str">
        <f>IFERROR(INDEX('Climate zones'!$A$2:$A$4292,MATCH(P$4&amp;" "&amp;$N77,'Climate zones'!$I$2:$I$4292,0)),"")</f>
        <v>Southdown</v>
      </c>
      <c r="Q77" s="165" t="str">
        <f>IFERROR(INDEX('Climate zones'!$A$2:$A$4292,MATCH(Q$4&amp;" "&amp;$N77,'Climate zones'!$I$2:$I$4292,0)),"")</f>
        <v/>
      </c>
      <c r="R77" s="165" t="str">
        <f>IFERROR(INDEX('Climate zones'!$A$2:$A$4292,MATCH(R$4&amp;" "&amp;$N77,'Climate zones'!$I$2:$I$4292,0)),"")</f>
        <v/>
      </c>
      <c r="S77" s="165" t="str">
        <f>IFERROR(INDEX('Climate zones'!$A$2:$A$4292,MATCH(S$4&amp;" "&amp;$N77,'Climate zones'!$I$2:$I$4292,0)),"")</f>
        <v/>
      </c>
      <c r="T77" s="165" t="str">
        <f>IFERROR(INDEX('Climate zones'!$A$2:$A$4292,MATCH(T$4&amp;" "&amp;$N77,'Climate zones'!$I$2:$I$4292,0)),"")</f>
        <v/>
      </c>
      <c r="U77" s="165" t="str">
        <f>IFERROR(INDEX('Climate zones'!$A$2:$A$4292,MATCH(U$4&amp;" "&amp;$N77,'Climate zones'!$I$2:$I$4292,0)),"")</f>
        <v>Papanui</v>
      </c>
      <c r="V77" s="165" t="str">
        <f>IFERROR(INDEX('Climate zones'!$A$2:$A$4292,MATCH(V$4&amp;" "&amp;$N77,'Climate zones'!$I$2:$I$4292,0)),"")</f>
        <v>Park Hill</v>
      </c>
      <c r="W77" s="165" t="str">
        <f>IFERROR(INDEX('Climate zones'!$A$2:$A$4292,MATCH(W$4&amp;" "&amp;$N77,'Climate zones'!$I$2:$I$4292,0)),"")</f>
        <v>Mount Mera</v>
      </c>
      <c r="X77" s="165" t="str">
        <f>IFERROR(INDEX('Climate zones'!$A$2:$A$4292,MATCH(X$4&amp;" "&amp;$N77,'Climate zones'!$I$2:$I$4292,0)),"")</f>
        <v>Matangirau</v>
      </c>
      <c r="Y77" s="165" t="str">
        <f>IFERROR(INDEX('Climate zones'!$A$2:$A$4292,MATCH(Y$4&amp;" "&amp;$N77,'Climate zones'!$I$2:$I$4292,0)),"")</f>
        <v/>
      </c>
      <c r="Z77" s="165" t="str">
        <f>IFERROR(INDEX('Climate zones'!$A$2:$A$4292,MATCH(Z$4&amp;" "&amp;$N77,'Climate zones'!$I$2:$I$4292,0)),"")</f>
        <v>The Five Bridges</v>
      </c>
      <c r="AA77" s="165" t="str">
        <f>IFERROR(INDEX('Climate zones'!$A$2:$A$4292,MATCH(AA$4&amp;" "&amp;$N77,'Climate zones'!$I$2:$I$4292,0)),"")</f>
        <v/>
      </c>
      <c r="AB77" s="165" t="str">
        <f>IFERROR(INDEX('Climate zones'!$A$2:$A$4292,MATCH(AB$4&amp;" "&amp;$N77,'Climate zones'!$I$2:$I$4292,0)),"")</f>
        <v/>
      </c>
      <c r="AC77" s="165" t="str">
        <f>IFERROR(INDEX('Climate zones'!$A$2:$A$4292,MATCH(AC$4&amp;" "&amp;$N77,'Climate zones'!$I$2:$I$4292,0)),"")</f>
        <v/>
      </c>
      <c r="AD77" s="165" t="str">
        <f>IFERROR(INDEX('Climate zones'!$A$2:$A$4292,MATCH(AD$4&amp;" "&amp;$N77,'Climate zones'!$I$2:$I$4292,0)),"")</f>
        <v/>
      </c>
      <c r="AE77" s="165" t="str">
        <f>IFERROR(INDEX('Climate zones'!$A$2:$A$4292,MATCH(AE$4&amp;" "&amp;$N77,'Climate zones'!$I$2:$I$4292,0)),"")</f>
        <v/>
      </c>
      <c r="AF77" s="165" t="str">
        <f>IFERROR(INDEX('Climate zones'!$A$2:$A$4292,MATCH(AF$4&amp;" "&amp;$N77,'Climate zones'!$I$2:$I$4292,0)),"")</f>
        <v/>
      </c>
      <c r="AG77" s="165" t="str">
        <f>IFERROR(INDEX('Climate zones'!$A$2:$A$4292,MATCH(AG$4&amp;" "&amp;$N77,'Climate zones'!$I$2:$I$4292,0)),"")</f>
        <v/>
      </c>
      <c r="AH77" s="165" t="str">
        <f>IFERROR(INDEX('Climate zones'!$A$2:$A$4292,MATCH(AH$4&amp;" "&amp;$N77,'Climate zones'!$I$2:$I$4292,0)),"")</f>
        <v/>
      </c>
      <c r="AI77" s="165" t="str">
        <f>IFERROR(INDEX('Climate zones'!$A$2:$A$4292,MATCH(AI$4&amp;" "&amp;$N77,'Climate zones'!$I$2:$I$4292,0)),"")</f>
        <v/>
      </c>
      <c r="AJ77" s="165" t="str">
        <f>IFERROR(INDEX('Climate zones'!$A$2:$A$4292,MATCH(AJ$4&amp;" "&amp;$N77,'Climate zones'!$I$2:$I$4292,0)),"")</f>
        <v>Tatarariki</v>
      </c>
      <c r="AK77" s="165" t="str">
        <f>IFERROR(INDEX('Climate zones'!$A$2:$A$4292,MATCH(AK$4&amp;" "&amp;$N77,'Climate zones'!$I$2:$I$4292,0)),"")</f>
        <v/>
      </c>
      <c r="AL77" s="165" t="str">
        <f>IFERROR(INDEX('Climate zones'!$A$2:$A$4292,MATCH(AL$4&amp;" "&amp;$N77,'Climate zones'!$I$2:$I$4292,0)),"")</f>
        <v/>
      </c>
      <c r="AM77" s="165" t="str">
        <f>IFERROR(INDEX('Climate zones'!$A$2:$A$4292,MATCH(AM$4&amp;" "&amp;$N77,'Climate zones'!$I$2:$I$4292,0)),"")</f>
        <v/>
      </c>
      <c r="AN77" s="165" t="str">
        <f>IFERROR(INDEX('Climate zones'!$A$2:$A$4292,MATCH(AN$4&amp;" "&amp;$N77,'Climate zones'!$I$2:$I$4292,0)),"")</f>
        <v/>
      </c>
      <c r="AO77" s="165" t="str">
        <f>IFERROR(INDEX('Climate zones'!$A$2:$A$4292,MATCH(AO$4&amp;" "&amp;$N77,'Climate zones'!$I$2:$I$4292,0)),"")</f>
        <v/>
      </c>
      <c r="AP77" s="165" t="str">
        <f>IFERROR(INDEX('Climate zones'!$A$2:$A$4292,MATCH(AP$4&amp;" "&amp;$N77,'Climate zones'!$I$2:$I$4292,0)),"")</f>
        <v/>
      </c>
      <c r="AQ77" s="165" t="str">
        <f>IFERROR(INDEX('Climate zones'!$A$2:$A$4292,MATCH(AQ$4&amp;" "&amp;$N77,'Climate zones'!$I$2:$I$4292,0)),"")</f>
        <v>Woodbourne</v>
      </c>
      <c r="AR77" s="165" t="str">
        <f>IFERROR(INDEX('Climate zones'!$A$2:$A$4292,MATCH(AR$4&amp;" "&amp;$N77,'Climate zones'!$I$2:$I$4292,0)),"")</f>
        <v/>
      </c>
      <c r="AS77" s="165" t="str">
        <f>IFERROR(INDEX('Climate zones'!$A$2:$A$4292,MATCH(AS$4&amp;" "&amp;$N77,'Climate zones'!$I$2:$I$4292,0)),"")</f>
        <v/>
      </c>
      <c r="AT77" s="165" t="str">
        <f>IFERROR(INDEX('Climate zones'!$A$2:$A$4292,MATCH(AT$4&amp;" "&amp;$N77,'Climate zones'!$I$2:$I$4292,0)),"")</f>
        <v/>
      </c>
      <c r="AU77" s="165" t="str">
        <f>IFERROR(INDEX('Climate zones'!$A$2:$A$4292,MATCH(AU$4&amp;" "&amp;$N77,'Climate zones'!$I$2:$I$4292,0)),"")</f>
        <v/>
      </c>
      <c r="AV77" s="165" t="str">
        <f>IFERROR(INDEX('Climate zones'!$A$2:$A$4292,MATCH(AV$4&amp;" "&amp;$N77,'Climate zones'!$I$2:$I$4292,0)),"")</f>
        <v/>
      </c>
      <c r="AW77" s="165" t="str">
        <f>IFERROR(INDEX('Climate zones'!$A$2:$A$4292,MATCH(AW$4&amp;" "&amp;$N77,'Climate zones'!$I$2:$I$4292,0)),"")</f>
        <v/>
      </c>
      <c r="AX77" s="165" t="str">
        <f>IFERROR(INDEX('Climate zones'!$A$2:$A$4292,MATCH(AX$4&amp;" "&amp;$N77,'Climate zones'!$I$2:$I$4292,0)),"")</f>
        <v/>
      </c>
      <c r="AY77" s="165" t="str">
        <f>IFERROR(INDEX('Climate zones'!$A$2:$A$4292,MATCH(AY$4&amp;" "&amp;$N77,'Climate zones'!$I$2:$I$4292,0)),"")</f>
        <v/>
      </c>
      <c r="AZ77" s="165" t="str">
        <f>IFERROR(INDEX('Climate zones'!$A$2:$A$4292,MATCH(AZ$4&amp;" "&amp;$N77,'Climate zones'!$I$2:$I$4292,0)),"")</f>
        <v/>
      </c>
      <c r="BA77" s="165" t="str">
        <f>IFERROR(INDEX('Climate zones'!$A$2:$A$4292,MATCH(BA$4&amp;" "&amp;$N77,'Climate zones'!$I$2:$I$4292,0)),"")</f>
        <v/>
      </c>
      <c r="BB77" s="165" t="str">
        <f>IFERROR(INDEX('Climate zones'!$A$2:$A$4292,MATCH(BB$4&amp;" "&amp;$N77,'Climate zones'!$I$2:$I$4292,0)),"")</f>
        <v/>
      </c>
      <c r="BC77" s="165" t="str">
        <f>IFERROR(INDEX('Climate zones'!$A$2:$A$4292,MATCH(BC$4&amp;" "&amp;$N77,'Climate zones'!$I$2:$I$4292,0)),"")</f>
        <v/>
      </c>
      <c r="BD77" s="165" t="str">
        <f>IFERROR(INDEX('Climate zones'!$A$2:$A$4292,MATCH(BD$4&amp;" "&amp;$N77,'Climate zones'!$I$2:$I$4292,0)),"")</f>
        <v/>
      </c>
      <c r="BE77" s="165" t="str">
        <f>IFERROR(INDEX('Climate zones'!$A$2:$A$4292,MATCH(BE$4&amp;" "&amp;$N77,'Climate zones'!$I$2:$I$4292,0)),"")</f>
        <v>Waimauku</v>
      </c>
      <c r="BF77" s="165" t="str">
        <f>IFERROR(INDEX('Climate zones'!$A$2:$A$4292,MATCH(BF$4&amp;" "&amp;$N77,'Climate zones'!$I$2:$I$4292,0)),"")</f>
        <v>Waimangu</v>
      </c>
      <c r="BG77" s="165" t="str">
        <f>IFERROR(INDEX('Climate zones'!$A$2:$A$4292,MATCH(BG$4&amp;" "&amp;$N77,'Climate zones'!$I$2:$I$4292,0)),"")</f>
        <v>Tongariro</v>
      </c>
      <c r="BH77" s="165" t="str">
        <f>IFERROR(INDEX('Climate zones'!$A$2:$A$4292,MATCH(BH$4&amp;" "&amp;$N77,'Climate zones'!$I$2:$I$4292,0)),"")</f>
        <v/>
      </c>
      <c r="BI77" s="165" t="str">
        <f>IFERROR(INDEX('Climate zones'!$A$2:$A$4292,MATCH(BI$4&amp;" "&amp;$N77,'Climate zones'!$I$2:$I$4292,0)),"")</f>
        <v>Waikare</v>
      </c>
      <c r="BJ77" s="165" t="str">
        <f>IFERROR(INDEX('Climate zones'!$A$2:$A$4292,MATCH(BJ$4&amp;" "&amp;$N77,'Climate zones'!$I$2:$I$4292,0)),"")</f>
        <v/>
      </c>
      <c r="BK77" s="165" t="str">
        <f>IFERROR(INDEX('Climate zones'!$A$2:$A$4292,MATCH(BK$4&amp;" "&amp;$N77,'Climate zones'!$I$2:$I$4292,0)),"")</f>
        <v/>
      </c>
      <c r="BL77" s="165" t="str">
        <f>IFERROR(INDEX('Climate zones'!$A$2:$A$4292,MATCH(BL$4&amp;" "&amp;$N77,'Climate zones'!$I$2:$I$4292,0)),"")</f>
        <v>Longridge</v>
      </c>
      <c r="BM77" s="165" t="str">
        <f>IFERROR(INDEX('Climate zones'!$A$2:$A$4292,MATCH(BM$4&amp;" "&amp;$N77,'Climate zones'!$I$2:$I$4292,0)),"")</f>
        <v/>
      </c>
      <c r="BN77" s="165" t="str">
        <f>IFERROR(INDEX('Climate zones'!$A$2:$A$4292,MATCH(BN$4&amp;" "&amp;$N77,'Climate zones'!$I$2:$I$4292,0)),"")</f>
        <v>Putara</v>
      </c>
      <c r="BO77" s="165" t="str">
        <f>IFERROR(INDEX('Climate zones'!$A$2:$A$4292,MATCH(BO$4&amp;" "&amp;$N77,'Climate zones'!$I$2:$I$4292,0)),"")</f>
        <v>Pokororo</v>
      </c>
      <c r="BP77" s="165" t="str">
        <f>IFERROR(INDEX('Climate zones'!$A$2:$A$4292,MATCH(BP$4&amp;" "&amp;$N77,'Climate zones'!$I$2:$I$4292,0)),"")</f>
        <v/>
      </c>
      <c r="BQ77" s="165" t="str">
        <f>IFERROR(INDEX('Climate zones'!$A$2:$A$4292,MATCH(BQ$4&amp;" "&amp;$N77,'Climate zones'!$I$2:$I$4292,0)),"")</f>
        <v/>
      </c>
      <c r="BR77" s="165" t="str">
        <f>IFERROR(INDEX('Climate zones'!$A$2:$A$4292,MATCH(BR$4&amp;" "&amp;$N77,'Climate zones'!$I$2:$I$4292,0)),"")</f>
        <v/>
      </c>
      <c r="BS77" s="165" t="str">
        <f>IFERROR(INDEX('Climate zones'!$A$2:$A$4292,MATCH(BS$4&amp;" "&amp;$N77,'Climate zones'!$I$2:$I$4292,0)),"")</f>
        <v>Totara Valley</v>
      </c>
      <c r="BT77" s="165" t="str">
        <f>IFERROR(INDEX('Climate zones'!$A$2:$A$4292,MATCH(BT$4&amp;" "&amp;$N77,'Climate zones'!$I$2:$I$4292,0)),"")</f>
        <v/>
      </c>
      <c r="BU77" s="165" t="str">
        <f>IFERROR(INDEX('Climate zones'!$A$2:$A$4292,MATCH(BU$4&amp;" "&amp;$N77,'Climate zones'!$I$2:$I$4292,0)),"")</f>
        <v>Te Akau South</v>
      </c>
      <c r="BV77" s="165" t="str">
        <f>IFERROR(INDEX('Climate zones'!$A$2:$A$4292,MATCH(BV$4&amp;" "&amp;$N77,'Climate zones'!$I$2:$I$4292,0)),"")</f>
        <v/>
      </c>
      <c r="BW77" s="165" t="str">
        <f>IFERROR(INDEX('Climate zones'!$A$2:$A$4292,MATCH(BW$4&amp;" "&amp;$N77,'Climate zones'!$I$2:$I$4292,0)),"")</f>
        <v/>
      </c>
      <c r="BX77" s="165" t="str">
        <f>IFERROR(INDEX('Climate zones'!$A$2:$A$4292,MATCH(BX$4&amp;" "&amp;$N77,'Climate zones'!$I$2:$I$4292,0)),"")</f>
        <v/>
      </c>
      <c r="BY77" s="165" t="str">
        <f>IFERROR(INDEX('Climate zones'!$A$2:$A$4292,MATCH(BY$4&amp;" "&amp;$N77,'Climate zones'!$I$2:$I$4292,0)),"")</f>
        <v/>
      </c>
      <c r="BZ77" s="165" t="str">
        <f>IFERROR(INDEX('Climate zones'!$A$2:$A$4292,MATCH(BZ$4&amp;" "&amp;$N77,'Climate zones'!$I$2:$I$4292,0)),"")</f>
        <v/>
      </c>
      <c r="CA77" s="165" t="str">
        <f>IFERROR(INDEX('Climate zones'!$A$2:$A$4292,MATCH(CA$4&amp;" "&amp;$N77,'Climate zones'!$I$2:$I$4292,0)),"")</f>
        <v>Tapui</v>
      </c>
      <c r="CB77" s="165" t="str">
        <f>IFERROR(INDEX('Climate zones'!$A$2:$A$4292,MATCH(CB$4&amp;" "&amp;$N77,'Climate zones'!$I$2:$I$4292,0)),"")</f>
        <v/>
      </c>
      <c r="CC77" s="165" t="str">
        <f>IFERROR(INDEX('Climate zones'!$A$2:$A$4292,MATCH(CC$4&amp;" "&amp;$N77,'Climate zones'!$I$2:$I$4292,0)),"")</f>
        <v/>
      </c>
      <c r="CD77" s="165" t="str">
        <f>IFERROR(INDEX('Climate zones'!$A$2:$A$4292,MATCH(CD$4&amp;" "&amp;$N77,'Climate zones'!$I$2:$I$4292,0)),"")</f>
        <v/>
      </c>
      <c r="CE77" s="165" t="str">
        <f>IFERROR(INDEX('Climate zones'!$A$2:$A$4292,MATCH(CE$4&amp;" "&amp;$N77,'Climate zones'!$I$2:$I$4292,0)),"")</f>
        <v/>
      </c>
      <c r="CF77" s="165" t="str">
        <f>IFERROR(INDEX('Climate zones'!$A$2:$A$4292,MATCH(CF$4&amp;" "&amp;$N77,'Climate zones'!$I$2:$I$4292,0)),"")</f>
        <v/>
      </c>
      <c r="CG77" s="165" t="str">
        <f>IFERROR(INDEX('Climate zones'!$A$2:$A$4292,MATCH(CG$4&amp;" "&amp;$N77,'Climate zones'!$I$2:$I$4292,0)),"")</f>
        <v/>
      </c>
      <c r="CH77" s="165" t="str">
        <f>IFERROR(INDEX('Climate zones'!$A$2:$A$4292,MATCH(CH$4&amp;" "&amp;$N77,'Climate zones'!$I$2:$I$4292,0)),"")</f>
        <v>Ruatangata West</v>
      </c>
    </row>
    <row r="78" spans="1:86">
      <c r="A78" s="156" t="s">
        <v>247</v>
      </c>
      <c r="B78" s="156" t="s">
        <v>97</v>
      </c>
      <c r="C78" s="156" t="s">
        <v>209</v>
      </c>
      <c r="D78" s="156" t="s">
        <v>241</v>
      </c>
      <c r="E78" s="157">
        <v>-36.79</v>
      </c>
      <c r="F78" s="157">
        <v>175.01</v>
      </c>
      <c r="G78" s="156" t="str">
        <f t="shared" si="4"/>
        <v>Auckland City AK</v>
      </c>
      <c r="H78" s="156">
        <f t="shared" si="5"/>
        <v>6</v>
      </c>
      <c r="I78" s="156" t="str">
        <f t="shared" si="6"/>
        <v>Auckland City 6</v>
      </c>
      <c r="N78" s="162">
        <f t="shared" si="7"/>
        <v>74</v>
      </c>
      <c r="O78" s="163" t="str">
        <f>IFERROR(INDEX('Climate zones'!$A$2:$A$4292,MATCH(O$4&amp;" "&amp;$N78,'Climate zones'!$I$2:$I$4292,0)),"")</f>
        <v/>
      </c>
      <c r="P78" s="163" t="str">
        <f>IFERROR(INDEX('Climate zones'!$A$2:$A$4292,MATCH(P$4&amp;" "&amp;$N78,'Climate zones'!$I$2:$I$4292,0)),"")</f>
        <v>Surfdale</v>
      </c>
      <c r="Q78" s="163" t="str">
        <f>IFERROR(INDEX('Climate zones'!$A$2:$A$4292,MATCH(Q$4&amp;" "&amp;$N78,'Climate zones'!$I$2:$I$4292,0)),"")</f>
        <v/>
      </c>
      <c r="R78" s="163" t="str">
        <f>IFERROR(INDEX('Climate zones'!$A$2:$A$4292,MATCH(R$4&amp;" "&amp;$N78,'Climate zones'!$I$2:$I$4292,0)),"")</f>
        <v/>
      </c>
      <c r="S78" s="163" t="str">
        <f>IFERROR(INDEX('Climate zones'!$A$2:$A$4292,MATCH(S$4&amp;" "&amp;$N78,'Climate zones'!$I$2:$I$4292,0)),"")</f>
        <v/>
      </c>
      <c r="T78" s="163" t="str">
        <f>IFERROR(INDEX('Climate zones'!$A$2:$A$4292,MATCH(T$4&amp;" "&amp;$N78,'Climate zones'!$I$2:$I$4292,0)),"")</f>
        <v/>
      </c>
      <c r="U78" s="163" t="str">
        <f>IFERROR(INDEX('Climate zones'!$A$2:$A$4292,MATCH(U$4&amp;" "&amp;$N78,'Climate zones'!$I$2:$I$4292,0)),"")</f>
        <v>Parklands</v>
      </c>
      <c r="V78" s="163" t="str">
        <f>IFERROR(INDEX('Climate zones'!$A$2:$A$4292,MATCH(V$4&amp;" "&amp;$N78,'Climate zones'!$I$2:$I$4292,0)),"")</f>
        <v>Pomahaka</v>
      </c>
      <c r="W78" s="163" t="str">
        <f>IFERROR(INDEX('Climate zones'!$A$2:$A$4292,MATCH(W$4&amp;" "&amp;$N78,'Climate zones'!$I$2:$I$4292,0)),"")</f>
        <v>Mount Stoker</v>
      </c>
      <c r="X78" s="163" t="str">
        <f>IFERROR(INDEX('Climate zones'!$A$2:$A$4292,MATCH(X$4&amp;" "&amp;$N78,'Climate zones'!$I$2:$I$4292,0)),"")</f>
        <v>Mataraua</v>
      </c>
      <c r="Y78" s="163" t="str">
        <f>IFERROR(INDEX('Climate zones'!$A$2:$A$4292,MATCH(Y$4&amp;" "&amp;$N78,'Climate zones'!$I$2:$I$4292,0)),"")</f>
        <v/>
      </c>
      <c r="Z78" s="163" t="str">
        <f>IFERROR(INDEX('Climate zones'!$A$2:$A$4292,MATCH(Z$4&amp;" "&amp;$N78,'Climate zones'!$I$2:$I$4292,0)),"")</f>
        <v>Tikitiki</v>
      </c>
      <c r="AA78" s="163" t="str">
        <f>IFERROR(INDEX('Climate zones'!$A$2:$A$4292,MATCH(AA$4&amp;" "&amp;$N78,'Climate zones'!$I$2:$I$4292,0)),"")</f>
        <v/>
      </c>
      <c r="AB78" s="163" t="str">
        <f>IFERROR(INDEX('Climate zones'!$A$2:$A$4292,MATCH(AB$4&amp;" "&amp;$N78,'Climate zones'!$I$2:$I$4292,0)),"")</f>
        <v/>
      </c>
      <c r="AC78" s="163" t="str">
        <f>IFERROR(INDEX('Climate zones'!$A$2:$A$4292,MATCH(AC$4&amp;" "&amp;$N78,'Climate zones'!$I$2:$I$4292,0)),"")</f>
        <v/>
      </c>
      <c r="AD78" s="163" t="str">
        <f>IFERROR(INDEX('Climate zones'!$A$2:$A$4292,MATCH(AD$4&amp;" "&amp;$N78,'Climate zones'!$I$2:$I$4292,0)),"")</f>
        <v/>
      </c>
      <c r="AE78" s="163" t="str">
        <f>IFERROR(INDEX('Climate zones'!$A$2:$A$4292,MATCH(AE$4&amp;" "&amp;$N78,'Climate zones'!$I$2:$I$4292,0)),"")</f>
        <v/>
      </c>
      <c r="AF78" s="163" t="str">
        <f>IFERROR(INDEX('Climate zones'!$A$2:$A$4292,MATCH(AF$4&amp;" "&amp;$N78,'Climate zones'!$I$2:$I$4292,0)),"")</f>
        <v/>
      </c>
      <c r="AG78" s="163" t="str">
        <f>IFERROR(INDEX('Climate zones'!$A$2:$A$4292,MATCH(AG$4&amp;" "&amp;$N78,'Climate zones'!$I$2:$I$4292,0)),"")</f>
        <v/>
      </c>
      <c r="AH78" s="163" t="str">
        <f>IFERROR(INDEX('Climate zones'!$A$2:$A$4292,MATCH(AH$4&amp;" "&amp;$N78,'Climate zones'!$I$2:$I$4292,0)),"")</f>
        <v/>
      </c>
      <c r="AI78" s="163" t="str">
        <f>IFERROR(INDEX('Climate zones'!$A$2:$A$4292,MATCH(AI$4&amp;" "&amp;$N78,'Climate zones'!$I$2:$I$4292,0)),"")</f>
        <v/>
      </c>
      <c r="AJ78" s="163" t="str">
        <f>IFERROR(INDEX('Climate zones'!$A$2:$A$4292,MATCH(AJ$4&amp;" "&amp;$N78,'Climate zones'!$I$2:$I$4292,0)),"")</f>
        <v>Te Kopuru</v>
      </c>
      <c r="AK78" s="163" t="str">
        <f>IFERROR(INDEX('Climate zones'!$A$2:$A$4292,MATCH(AK$4&amp;" "&amp;$N78,'Climate zones'!$I$2:$I$4292,0)),"")</f>
        <v/>
      </c>
      <c r="AL78" s="163" t="str">
        <f>IFERROR(INDEX('Climate zones'!$A$2:$A$4292,MATCH(AL$4&amp;" "&amp;$N78,'Climate zones'!$I$2:$I$4292,0)),"")</f>
        <v/>
      </c>
      <c r="AM78" s="163" t="str">
        <f>IFERROR(INDEX('Climate zones'!$A$2:$A$4292,MATCH(AM$4&amp;" "&amp;$N78,'Climate zones'!$I$2:$I$4292,0)),"")</f>
        <v/>
      </c>
      <c r="AN78" s="163" t="str">
        <f>IFERROR(INDEX('Climate zones'!$A$2:$A$4292,MATCH(AN$4&amp;" "&amp;$N78,'Climate zones'!$I$2:$I$4292,0)),"")</f>
        <v/>
      </c>
      <c r="AO78" s="163" t="str">
        <f>IFERROR(INDEX('Climate zones'!$A$2:$A$4292,MATCH(AO$4&amp;" "&amp;$N78,'Climate zones'!$I$2:$I$4292,0)),"")</f>
        <v/>
      </c>
      <c r="AP78" s="163" t="str">
        <f>IFERROR(INDEX('Climate zones'!$A$2:$A$4292,MATCH(AP$4&amp;" "&amp;$N78,'Climate zones'!$I$2:$I$4292,0)),"")</f>
        <v/>
      </c>
      <c r="AQ78" s="163" t="str">
        <f>IFERROR(INDEX('Climate zones'!$A$2:$A$4292,MATCH(AQ$4&amp;" "&amp;$N78,'Climate zones'!$I$2:$I$4292,0)),"")</f>
        <v/>
      </c>
      <c r="AR78" s="163" t="str">
        <f>IFERROR(INDEX('Climate zones'!$A$2:$A$4292,MATCH(AR$4&amp;" "&amp;$N78,'Climate zones'!$I$2:$I$4292,0)),"")</f>
        <v/>
      </c>
      <c r="AS78" s="163" t="str">
        <f>IFERROR(INDEX('Climate zones'!$A$2:$A$4292,MATCH(AS$4&amp;" "&amp;$N78,'Climate zones'!$I$2:$I$4292,0)),"")</f>
        <v/>
      </c>
      <c r="AT78" s="163" t="str">
        <f>IFERROR(INDEX('Climate zones'!$A$2:$A$4292,MATCH(AT$4&amp;" "&amp;$N78,'Climate zones'!$I$2:$I$4292,0)),"")</f>
        <v/>
      </c>
      <c r="AU78" s="163" t="str">
        <f>IFERROR(INDEX('Climate zones'!$A$2:$A$4292,MATCH(AU$4&amp;" "&amp;$N78,'Climate zones'!$I$2:$I$4292,0)),"")</f>
        <v/>
      </c>
      <c r="AV78" s="163" t="str">
        <f>IFERROR(INDEX('Climate zones'!$A$2:$A$4292,MATCH(AV$4&amp;" "&amp;$N78,'Climate zones'!$I$2:$I$4292,0)),"")</f>
        <v/>
      </c>
      <c r="AW78" s="163" t="str">
        <f>IFERROR(INDEX('Climate zones'!$A$2:$A$4292,MATCH(AW$4&amp;" "&amp;$N78,'Climate zones'!$I$2:$I$4292,0)),"")</f>
        <v/>
      </c>
      <c r="AX78" s="163" t="str">
        <f>IFERROR(INDEX('Climate zones'!$A$2:$A$4292,MATCH(AX$4&amp;" "&amp;$N78,'Climate zones'!$I$2:$I$4292,0)),"")</f>
        <v/>
      </c>
      <c r="AY78" s="163" t="str">
        <f>IFERROR(INDEX('Climate zones'!$A$2:$A$4292,MATCH(AY$4&amp;" "&amp;$N78,'Climate zones'!$I$2:$I$4292,0)),"")</f>
        <v/>
      </c>
      <c r="AZ78" s="163" t="str">
        <f>IFERROR(INDEX('Climate zones'!$A$2:$A$4292,MATCH(AZ$4&amp;" "&amp;$N78,'Climate zones'!$I$2:$I$4292,0)),"")</f>
        <v/>
      </c>
      <c r="BA78" s="163" t="str">
        <f>IFERROR(INDEX('Climate zones'!$A$2:$A$4292,MATCH(BA$4&amp;" "&amp;$N78,'Climate zones'!$I$2:$I$4292,0)),"")</f>
        <v/>
      </c>
      <c r="BB78" s="163" t="str">
        <f>IFERROR(INDEX('Climate zones'!$A$2:$A$4292,MATCH(BB$4&amp;" "&amp;$N78,'Climate zones'!$I$2:$I$4292,0)),"")</f>
        <v/>
      </c>
      <c r="BC78" s="163" t="str">
        <f>IFERROR(INDEX('Climate zones'!$A$2:$A$4292,MATCH(BC$4&amp;" "&amp;$N78,'Climate zones'!$I$2:$I$4292,0)),"")</f>
        <v/>
      </c>
      <c r="BD78" s="163" t="str">
        <f>IFERROR(INDEX('Climate zones'!$A$2:$A$4292,MATCH(BD$4&amp;" "&amp;$N78,'Climate zones'!$I$2:$I$4292,0)),"")</f>
        <v/>
      </c>
      <c r="BE78" s="163" t="str">
        <f>IFERROR(INDEX('Climate zones'!$A$2:$A$4292,MATCH(BE$4&amp;" "&amp;$N78,'Climate zones'!$I$2:$I$4292,0)),"")</f>
        <v>Wainui</v>
      </c>
      <c r="BF78" s="163" t="str">
        <f>IFERROR(INDEX('Climate zones'!$A$2:$A$4292,MATCH(BF$4&amp;" "&amp;$N78,'Climate zones'!$I$2:$I$4292,0)),"")</f>
        <v>Waiotapu</v>
      </c>
      <c r="BG78" s="163" t="str">
        <f>IFERROR(INDEX('Climate zones'!$A$2:$A$4292,MATCH(BG$4&amp;" "&amp;$N78,'Climate zones'!$I$2:$I$4292,0)),"")</f>
        <v>Tuhua</v>
      </c>
      <c r="BH78" s="163" t="str">
        <f>IFERROR(INDEX('Climate zones'!$A$2:$A$4292,MATCH(BH$4&amp;" "&amp;$N78,'Climate zones'!$I$2:$I$4292,0)),"")</f>
        <v/>
      </c>
      <c r="BI78" s="163" t="str">
        <f>IFERROR(INDEX('Climate zones'!$A$2:$A$4292,MATCH(BI$4&amp;" "&amp;$N78,'Climate zones'!$I$2:$I$4292,0)),"")</f>
        <v>Waiteika</v>
      </c>
      <c r="BJ78" s="163" t="str">
        <f>IFERROR(INDEX('Climate zones'!$A$2:$A$4292,MATCH(BJ$4&amp;" "&amp;$N78,'Climate zones'!$I$2:$I$4292,0)),"")</f>
        <v/>
      </c>
      <c r="BK78" s="163" t="str">
        <f>IFERROR(INDEX('Climate zones'!$A$2:$A$4292,MATCH(BK$4&amp;" "&amp;$N78,'Climate zones'!$I$2:$I$4292,0)),"")</f>
        <v/>
      </c>
      <c r="BL78" s="163" t="str">
        <f>IFERROR(INDEX('Climate zones'!$A$2:$A$4292,MATCH(BL$4&amp;" "&amp;$N78,'Climate zones'!$I$2:$I$4292,0)),"")</f>
        <v>Longridge North</v>
      </c>
      <c r="BM78" s="163" t="str">
        <f>IFERROR(INDEX('Climate zones'!$A$2:$A$4292,MATCH(BM$4&amp;" "&amp;$N78,'Climate zones'!$I$2:$I$4292,0)),"")</f>
        <v/>
      </c>
      <c r="BN78" s="163" t="str">
        <f>IFERROR(INDEX('Climate zones'!$A$2:$A$4292,MATCH(BN$4&amp;" "&amp;$N78,'Climate zones'!$I$2:$I$4292,0)),"")</f>
        <v>Rakaunui</v>
      </c>
      <c r="BO78" s="163" t="str">
        <f>IFERROR(INDEX('Climate zones'!$A$2:$A$4292,MATCH(BO$4&amp;" "&amp;$N78,'Climate zones'!$I$2:$I$4292,0)),"")</f>
        <v>Port Motueka</v>
      </c>
      <c r="BP78" s="163" t="str">
        <f>IFERROR(INDEX('Climate zones'!$A$2:$A$4292,MATCH(BP$4&amp;" "&amp;$N78,'Climate zones'!$I$2:$I$4292,0)),"")</f>
        <v/>
      </c>
      <c r="BQ78" s="163" t="str">
        <f>IFERROR(INDEX('Climate zones'!$A$2:$A$4292,MATCH(BQ$4&amp;" "&amp;$N78,'Climate zones'!$I$2:$I$4292,0)),"")</f>
        <v/>
      </c>
      <c r="BR78" s="163" t="str">
        <f>IFERROR(INDEX('Climate zones'!$A$2:$A$4292,MATCH(BR$4&amp;" "&amp;$N78,'Climate zones'!$I$2:$I$4292,0)),"")</f>
        <v/>
      </c>
      <c r="BS78" s="163" t="str">
        <f>IFERROR(INDEX('Climate zones'!$A$2:$A$4292,MATCH(BS$4&amp;" "&amp;$N78,'Climate zones'!$I$2:$I$4292,0)),"")</f>
        <v>Tripp Settlement</v>
      </c>
      <c r="BT78" s="163" t="str">
        <f>IFERROR(INDEX('Climate zones'!$A$2:$A$4292,MATCH(BT$4&amp;" "&amp;$N78,'Climate zones'!$I$2:$I$4292,0)),"")</f>
        <v/>
      </c>
      <c r="BU78" s="163" t="str">
        <f>IFERROR(INDEX('Climate zones'!$A$2:$A$4292,MATCH(BU$4&amp;" "&amp;$N78,'Climate zones'!$I$2:$I$4292,0)),"")</f>
        <v>Te Hoe</v>
      </c>
      <c r="BV78" s="163" t="str">
        <f>IFERROR(INDEX('Climate zones'!$A$2:$A$4292,MATCH(BV$4&amp;" "&amp;$N78,'Climate zones'!$I$2:$I$4292,0)),"")</f>
        <v/>
      </c>
      <c r="BW78" s="163" t="str">
        <f>IFERROR(INDEX('Climate zones'!$A$2:$A$4292,MATCH(BW$4&amp;" "&amp;$N78,'Climate zones'!$I$2:$I$4292,0)),"")</f>
        <v/>
      </c>
      <c r="BX78" s="163" t="str">
        <f>IFERROR(INDEX('Climate zones'!$A$2:$A$4292,MATCH(BX$4&amp;" "&amp;$N78,'Climate zones'!$I$2:$I$4292,0)),"")</f>
        <v/>
      </c>
      <c r="BY78" s="163" t="str">
        <f>IFERROR(INDEX('Climate zones'!$A$2:$A$4292,MATCH(BY$4&amp;" "&amp;$N78,'Climate zones'!$I$2:$I$4292,0)),"")</f>
        <v/>
      </c>
      <c r="BZ78" s="163" t="str">
        <f>IFERROR(INDEX('Climate zones'!$A$2:$A$4292,MATCH(BZ$4&amp;" "&amp;$N78,'Climate zones'!$I$2:$I$4292,0)),"")</f>
        <v/>
      </c>
      <c r="CA78" s="163" t="str">
        <f>IFERROR(INDEX('Climate zones'!$A$2:$A$4292,MATCH(CA$4&amp;" "&amp;$N78,'Climate zones'!$I$2:$I$4292,0)),"")</f>
        <v>Taranui</v>
      </c>
      <c r="CB78" s="163" t="str">
        <f>IFERROR(INDEX('Climate zones'!$A$2:$A$4292,MATCH(CB$4&amp;" "&amp;$N78,'Climate zones'!$I$2:$I$4292,0)),"")</f>
        <v/>
      </c>
      <c r="CC78" s="163" t="str">
        <f>IFERROR(INDEX('Climate zones'!$A$2:$A$4292,MATCH(CC$4&amp;" "&amp;$N78,'Climate zones'!$I$2:$I$4292,0)),"")</f>
        <v/>
      </c>
      <c r="CD78" s="163" t="str">
        <f>IFERROR(INDEX('Climate zones'!$A$2:$A$4292,MATCH(CD$4&amp;" "&amp;$N78,'Climate zones'!$I$2:$I$4292,0)),"")</f>
        <v/>
      </c>
      <c r="CE78" s="163" t="str">
        <f>IFERROR(INDEX('Climate zones'!$A$2:$A$4292,MATCH(CE$4&amp;" "&amp;$N78,'Climate zones'!$I$2:$I$4292,0)),"")</f>
        <v/>
      </c>
      <c r="CF78" s="163" t="str">
        <f>IFERROR(INDEX('Climate zones'!$A$2:$A$4292,MATCH(CF$4&amp;" "&amp;$N78,'Climate zones'!$I$2:$I$4292,0)),"")</f>
        <v/>
      </c>
      <c r="CG78" s="163" t="str">
        <f>IFERROR(INDEX('Climate zones'!$A$2:$A$4292,MATCH(CG$4&amp;" "&amp;$N78,'Climate zones'!$I$2:$I$4292,0)),"")</f>
        <v/>
      </c>
      <c r="CH78" s="163" t="str">
        <f>IFERROR(INDEX('Climate zones'!$A$2:$A$4292,MATCH(CH$4&amp;" "&amp;$N78,'Climate zones'!$I$2:$I$4292,0)),"")</f>
        <v>Rukuwai</v>
      </c>
    </row>
    <row r="79" spans="1:86">
      <c r="A79" s="156" t="s">
        <v>248</v>
      </c>
      <c r="B79" s="156" t="s">
        <v>97</v>
      </c>
      <c r="C79" s="156" t="s">
        <v>96</v>
      </c>
      <c r="D79" s="156" t="s">
        <v>241</v>
      </c>
      <c r="E79" s="157">
        <v>-36.92</v>
      </c>
      <c r="F79" s="157">
        <v>174.7</v>
      </c>
      <c r="G79" s="156" t="str">
        <f t="shared" si="4"/>
        <v>Auckland City AK</v>
      </c>
      <c r="H79" s="156">
        <f t="shared" si="5"/>
        <v>7</v>
      </c>
      <c r="I79" s="156" t="str">
        <f t="shared" si="6"/>
        <v>Auckland City 7</v>
      </c>
      <c r="N79" s="164">
        <f t="shared" si="7"/>
        <v>75</v>
      </c>
      <c r="O79" s="165" t="str">
        <f>IFERROR(INDEX('Climate zones'!$A$2:$A$4292,MATCH(O$4&amp;" "&amp;$N79,'Climate zones'!$I$2:$I$4292,0)),"")</f>
        <v/>
      </c>
      <c r="P79" s="165" t="str">
        <f>IFERROR(INDEX('Climate zones'!$A$2:$A$4292,MATCH(P$4&amp;" "&amp;$N79,'Climate zones'!$I$2:$I$4292,0)),"")</f>
        <v>Tamaki</v>
      </c>
      <c r="Q79" s="165" t="str">
        <f>IFERROR(INDEX('Climate zones'!$A$2:$A$4292,MATCH(Q$4&amp;" "&amp;$N79,'Climate zones'!$I$2:$I$4292,0)),"")</f>
        <v/>
      </c>
      <c r="R79" s="165" t="str">
        <f>IFERROR(INDEX('Climate zones'!$A$2:$A$4292,MATCH(R$4&amp;" "&amp;$N79,'Climate zones'!$I$2:$I$4292,0)),"")</f>
        <v/>
      </c>
      <c r="S79" s="165" t="str">
        <f>IFERROR(INDEX('Climate zones'!$A$2:$A$4292,MATCH(S$4&amp;" "&amp;$N79,'Climate zones'!$I$2:$I$4292,0)),"")</f>
        <v/>
      </c>
      <c r="T79" s="165" t="str">
        <f>IFERROR(INDEX('Climate zones'!$A$2:$A$4292,MATCH(T$4&amp;" "&amp;$N79,'Climate zones'!$I$2:$I$4292,0)),"")</f>
        <v/>
      </c>
      <c r="U79" s="165" t="str">
        <f>IFERROR(INDEX('Climate zones'!$A$2:$A$4292,MATCH(U$4&amp;" "&amp;$N79,'Climate zones'!$I$2:$I$4292,0)),"")</f>
        <v>Pigeon Bay</v>
      </c>
      <c r="V79" s="165" t="str">
        <f>IFERROR(INDEX('Climate zones'!$A$2:$A$4292,MATCH(V$4&amp;" "&amp;$N79,'Climate zones'!$I$2:$I$4292,0)),"")</f>
        <v>Popotunoa</v>
      </c>
      <c r="W79" s="165" t="str">
        <f>IFERROR(INDEX('Climate zones'!$A$2:$A$4292,MATCH(W$4&amp;" "&amp;$N79,'Climate zones'!$I$2:$I$4292,0)),"")</f>
        <v>Musselburgh</v>
      </c>
      <c r="X79" s="165" t="str">
        <f>IFERROR(INDEX('Climate zones'!$A$2:$A$4292,MATCH(X$4&amp;" "&amp;$N79,'Climate zones'!$I$2:$I$4292,0)),"")</f>
        <v>Matauri Bay</v>
      </c>
      <c r="Y79" s="165" t="str">
        <f>IFERROR(INDEX('Climate zones'!$A$2:$A$4292,MATCH(Y$4&amp;" "&amp;$N79,'Climate zones'!$I$2:$I$4292,0)),"")</f>
        <v/>
      </c>
      <c r="Z79" s="165" t="str">
        <f>IFERROR(INDEX('Climate zones'!$A$2:$A$4292,MATCH(Z$4&amp;" "&amp;$N79,'Climate zones'!$I$2:$I$4292,0)),"")</f>
        <v>Tiniroto</v>
      </c>
      <c r="AA79" s="165" t="str">
        <f>IFERROR(INDEX('Climate zones'!$A$2:$A$4292,MATCH(AA$4&amp;" "&amp;$N79,'Climate zones'!$I$2:$I$4292,0)),"")</f>
        <v/>
      </c>
      <c r="AB79" s="165" t="str">
        <f>IFERROR(INDEX('Climate zones'!$A$2:$A$4292,MATCH(AB$4&amp;" "&amp;$N79,'Climate zones'!$I$2:$I$4292,0)),"")</f>
        <v/>
      </c>
      <c r="AC79" s="165" t="str">
        <f>IFERROR(INDEX('Climate zones'!$A$2:$A$4292,MATCH(AC$4&amp;" "&amp;$N79,'Climate zones'!$I$2:$I$4292,0)),"")</f>
        <v/>
      </c>
      <c r="AD79" s="165" t="str">
        <f>IFERROR(INDEX('Climate zones'!$A$2:$A$4292,MATCH(AD$4&amp;" "&amp;$N79,'Climate zones'!$I$2:$I$4292,0)),"")</f>
        <v/>
      </c>
      <c r="AE79" s="165" t="str">
        <f>IFERROR(INDEX('Climate zones'!$A$2:$A$4292,MATCH(AE$4&amp;" "&amp;$N79,'Climate zones'!$I$2:$I$4292,0)),"")</f>
        <v/>
      </c>
      <c r="AF79" s="165" t="str">
        <f>IFERROR(INDEX('Climate zones'!$A$2:$A$4292,MATCH(AF$4&amp;" "&amp;$N79,'Climate zones'!$I$2:$I$4292,0)),"")</f>
        <v/>
      </c>
      <c r="AG79" s="165" t="str">
        <f>IFERROR(INDEX('Climate zones'!$A$2:$A$4292,MATCH(AG$4&amp;" "&amp;$N79,'Climate zones'!$I$2:$I$4292,0)),"")</f>
        <v/>
      </c>
      <c r="AH79" s="165" t="str">
        <f>IFERROR(INDEX('Climate zones'!$A$2:$A$4292,MATCH(AH$4&amp;" "&amp;$N79,'Climate zones'!$I$2:$I$4292,0)),"")</f>
        <v/>
      </c>
      <c r="AI79" s="165" t="str">
        <f>IFERROR(INDEX('Climate zones'!$A$2:$A$4292,MATCH(AI$4&amp;" "&amp;$N79,'Climate zones'!$I$2:$I$4292,0)),"")</f>
        <v/>
      </c>
      <c r="AJ79" s="165" t="str">
        <f>IFERROR(INDEX('Climate zones'!$A$2:$A$4292,MATCH(AJ$4&amp;" "&amp;$N79,'Climate zones'!$I$2:$I$4292,0)),"")</f>
        <v>Te Kowhai</v>
      </c>
      <c r="AK79" s="165" t="str">
        <f>IFERROR(INDEX('Climate zones'!$A$2:$A$4292,MATCH(AK$4&amp;" "&amp;$N79,'Climate zones'!$I$2:$I$4292,0)),"")</f>
        <v/>
      </c>
      <c r="AL79" s="165" t="str">
        <f>IFERROR(INDEX('Climate zones'!$A$2:$A$4292,MATCH(AL$4&amp;" "&amp;$N79,'Climate zones'!$I$2:$I$4292,0)),"")</f>
        <v/>
      </c>
      <c r="AM79" s="165" t="str">
        <f>IFERROR(INDEX('Climate zones'!$A$2:$A$4292,MATCH(AM$4&amp;" "&amp;$N79,'Climate zones'!$I$2:$I$4292,0)),"")</f>
        <v/>
      </c>
      <c r="AN79" s="165" t="str">
        <f>IFERROR(INDEX('Climate zones'!$A$2:$A$4292,MATCH(AN$4&amp;" "&amp;$N79,'Climate zones'!$I$2:$I$4292,0)),"")</f>
        <v/>
      </c>
      <c r="AO79" s="165" t="str">
        <f>IFERROR(INDEX('Climate zones'!$A$2:$A$4292,MATCH(AO$4&amp;" "&amp;$N79,'Climate zones'!$I$2:$I$4292,0)),"")</f>
        <v/>
      </c>
      <c r="AP79" s="165" t="str">
        <f>IFERROR(INDEX('Climate zones'!$A$2:$A$4292,MATCH(AP$4&amp;" "&amp;$N79,'Climate zones'!$I$2:$I$4292,0)),"")</f>
        <v/>
      </c>
      <c r="AQ79" s="165" t="str">
        <f>IFERROR(INDEX('Climate zones'!$A$2:$A$4292,MATCH(AQ$4&amp;" "&amp;$N79,'Climate zones'!$I$2:$I$4292,0)),"")</f>
        <v/>
      </c>
      <c r="AR79" s="165" t="str">
        <f>IFERROR(INDEX('Climate zones'!$A$2:$A$4292,MATCH(AR$4&amp;" "&amp;$N79,'Climate zones'!$I$2:$I$4292,0)),"")</f>
        <v/>
      </c>
      <c r="AS79" s="165" t="str">
        <f>IFERROR(INDEX('Climate zones'!$A$2:$A$4292,MATCH(AS$4&amp;" "&amp;$N79,'Climate zones'!$I$2:$I$4292,0)),"")</f>
        <v/>
      </c>
      <c r="AT79" s="165" t="str">
        <f>IFERROR(INDEX('Climate zones'!$A$2:$A$4292,MATCH(AT$4&amp;" "&amp;$N79,'Climate zones'!$I$2:$I$4292,0)),"")</f>
        <v/>
      </c>
      <c r="AU79" s="165" t="str">
        <f>IFERROR(INDEX('Climate zones'!$A$2:$A$4292,MATCH(AU$4&amp;" "&amp;$N79,'Climate zones'!$I$2:$I$4292,0)),"")</f>
        <v/>
      </c>
      <c r="AV79" s="165" t="str">
        <f>IFERROR(INDEX('Climate zones'!$A$2:$A$4292,MATCH(AV$4&amp;" "&amp;$N79,'Climate zones'!$I$2:$I$4292,0)),"")</f>
        <v/>
      </c>
      <c r="AW79" s="165" t="str">
        <f>IFERROR(INDEX('Climate zones'!$A$2:$A$4292,MATCH(AW$4&amp;" "&amp;$N79,'Climate zones'!$I$2:$I$4292,0)),"")</f>
        <v/>
      </c>
      <c r="AX79" s="165" t="str">
        <f>IFERROR(INDEX('Climate zones'!$A$2:$A$4292,MATCH(AX$4&amp;" "&amp;$N79,'Climate zones'!$I$2:$I$4292,0)),"")</f>
        <v/>
      </c>
      <c r="AY79" s="165" t="str">
        <f>IFERROR(INDEX('Climate zones'!$A$2:$A$4292,MATCH(AY$4&amp;" "&amp;$N79,'Climate zones'!$I$2:$I$4292,0)),"")</f>
        <v/>
      </c>
      <c r="AZ79" s="165" t="str">
        <f>IFERROR(INDEX('Climate zones'!$A$2:$A$4292,MATCH(AZ$4&amp;" "&amp;$N79,'Climate zones'!$I$2:$I$4292,0)),"")</f>
        <v/>
      </c>
      <c r="BA79" s="165" t="str">
        <f>IFERROR(INDEX('Climate zones'!$A$2:$A$4292,MATCH(BA$4&amp;" "&amp;$N79,'Climate zones'!$I$2:$I$4292,0)),"")</f>
        <v/>
      </c>
      <c r="BB79" s="165" t="str">
        <f>IFERROR(INDEX('Climate zones'!$A$2:$A$4292,MATCH(BB$4&amp;" "&amp;$N79,'Climate zones'!$I$2:$I$4292,0)),"")</f>
        <v/>
      </c>
      <c r="BC79" s="165" t="str">
        <f>IFERROR(INDEX('Climate zones'!$A$2:$A$4292,MATCH(BC$4&amp;" "&amp;$N79,'Climate zones'!$I$2:$I$4292,0)),"")</f>
        <v/>
      </c>
      <c r="BD79" s="165" t="str">
        <f>IFERROR(INDEX('Climate zones'!$A$2:$A$4292,MATCH(BD$4&amp;" "&amp;$N79,'Climate zones'!$I$2:$I$4292,0)),"")</f>
        <v/>
      </c>
      <c r="BE79" s="165" t="str">
        <f>IFERROR(INDEX('Climate zones'!$A$2:$A$4292,MATCH(BE$4&amp;" "&amp;$N79,'Climate zones'!$I$2:$I$4292,0)),"")</f>
        <v>Waioneke</v>
      </c>
      <c r="BF79" s="165" t="str">
        <f>IFERROR(INDEX('Climate zones'!$A$2:$A$4292,MATCH(BF$4&amp;" "&amp;$N79,'Climate zones'!$I$2:$I$4292,0)),"")</f>
        <v>Waiotapu Village</v>
      </c>
      <c r="BG79" s="165" t="str">
        <f>IFERROR(INDEX('Climate zones'!$A$2:$A$4292,MATCH(BG$4&amp;" "&amp;$N79,'Climate zones'!$I$2:$I$4292,0)),"")</f>
        <v>Tunakotekote</v>
      </c>
      <c r="BH79" s="165" t="str">
        <f>IFERROR(INDEX('Climate zones'!$A$2:$A$4292,MATCH(BH$4&amp;" "&amp;$N79,'Climate zones'!$I$2:$I$4292,0)),"")</f>
        <v/>
      </c>
      <c r="BI79" s="165" t="str">
        <f>IFERROR(INDEX('Climate zones'!$A$2:$A$4292,MATCH(BI$4&amp;" "&amp;$N79,'Climate zones'!$I$2:$I$4292,0)),"")</f>
        <v>Waitotara</v>
      </c>
      <c r="BJ79" s="165" t="str">
        <f>IFERROR(INDEX('Climate zones'!$A$2:$A$4292,MATCH(BJ$4&amp;" "&amp;$N79,'Climate zones'!$I$2:$I$4292,0)),"")</f>
        <v/>
      </c>
      <c r="BK79" s="165" t="str">
        <f>IFERROR(INDEX('Climate zones'!$A$2:$A$4292,MATCH(BK$4&amp;" "&amp;$N79,'Climate zones'!$I$2:$I$4292,0)),"")</f>
        <v/>
      </c>
      <c r="BL79" s="165" t="str">
        <f>IFERROR(INDEX('Climate zones'!$A$2:$A$4292,MATCH(BL$4&amp;" "&amp;$N79,'Climate zones'!$I$2:$I$4292,0)),"")</f>
        <v>Longwood</v>
      </c>
      <c r="BM79" s="165" t="str">
        <f>IFERROR(INDEX('Climate zones'!$A$2:$A$4292,MATCH(BM$4&amp;" "&amp;$N79,'Climate zones'!$I$2:$I$4292,0)),"")</f>
        <v/>
      </c>
      <c r="BN79" s="165" t="str">
        <f>IFERROR(INDEX('Climate zones'!$A$2:$A$4292,MATCH(BN$4&amp;" "&amp;$N79,'Climate zones'!$I$2:$I$4292,0)),"")</f>
        <v>Raumati</v>
      </c>
      <c r="BO79" s="165" t="str">
        <f>IFERROR(INDEX('Climate zones'!$A$2:$A$4292,MATCH(BO$4&amp;" "&amp;$N79,'Climate zones'!$I$2:$I$4292,0)),"")</f>
        <v>Port Puponga</v>
      </c>
      <c r="BP79" s="165" t="str">
        <f>IFERROR(INDEX('Climate zones'!$A$2:$A$4292,MATCH(BP$4&amp;" "&amp;$N79,'Climate zones'!$I$2:$I$4292,0)),"")</f>
        <v/>
      </c>
      <c r="BQ79" s="165" t="str">
        <f>IFERROR(INDEX('Climate zones'!$A$2:$A$4292,MATCH(BQ$4&amp;" "&amp;$N79,'Climate zones'!$I$2:$I$4292,0)),"")</f>
        <v/>
      </c>
      <c r="BR79" s="165" t="str">
        <f>IFERROR(INDEX('Climate zones'!$A$2:$A$4292,MATCH(BR$4&amp;" "&amp;$N79,'Climate zones'!$I$2:$I$4292,0)),"")</f>
        <v/>
      </c>
      <c r="BS79" s="165" t="str">
        <f>IFERROR(INDEX('Climate zones'!$A$2:$A$4292,MATCH(BS$4&amp;" "&amp;$N79,'Climate zones'!$I$2:$I$4292,0)),"")</f>
        <v>Upper Waitohi</v>
      </c>
      <c r="BT79" s="165" t="str">
        <f>IFERROR(INDEX('Climate zones'!$A$2:$A$4292,MATCH(BT$4&amp;" "&amp;$N79,'Climate zones'!$I$2:$I$4292,0)),"")</f>
        <v/>
      </c>
      <c r="BU79" s="165" t="str">
        <f>IFERROR(INDEX('Climate zones'!$A$2:$A$4292,MATCH(BU$4&amp;" "&amp;$N79,'Climate zones'!$I$2:$I$4292,0)),"")</f>
        <v>Te Hutewai</v>
      </c>
      <c r="BV79" s="165" t="str">
        <f>IFERROR(INDEX('Climate zones'!$A$2:$A$4292,MATCH(BV$4&amp;" "&amp;$N79,'Climate zones'!$I$2:$I$4292,0)),"")</f>
        <v/>
      </c>
      <c r="BW79" s="165" t="str">
        <f>IFERROR(INDEX('Climate zones'!$A$2:$A$4292,MATCH(BW$4&amp;" "&amp;$N79,'Climate zones'!$I$2:$I$4292,0)),"")</f>
        <v/>
      </c>
      <c r="BX79" s="165" t="str">
        <f>IFERROR(INDEX('Climate zones'!$A$2:$A$4292,MATCH(BX$4&amp;" "&amp;$N79,'Climate zones'!$I$2:$I$4292,0)),"")</f>
        <v/>
      </c>
      <c r="BY79" s="165" t="str">
        <f>IFERROR(INDEX('Climate zones'!$A$2:$A$4292,MATCH(BY$4&amp;" "&amp;$N79,'Climate zones'!$I$2:$I$4292,0)),"")</f>
        <v/>
      </c>
      <c r="BZ79" s="165" t="str">
        <f>IFERROR(INDEX('Climate zones'!$A$2:$A$4292,MATCH(BZ$4&amp;" "&amp;$N79,'Climate zones'!$I$2:$I$4292,0)),"")</f>
        <v/>
      </c>
      <c r="CA79" s="165" t="str">
        <f>IFERROR(INDEX('Climate zones'!$A$2:$A$4292,MATCH(CA$4&amp;" "&amp;$N79,'Climate zones'!$I$2:$I$4292,0)),"")</f>
        <v>Teschemakers</v>
      </c>
      <c r="CB79" s="165" t="str">
        <f>IFERROR(INDEX('Climate zones'!$A$2:$A$4292,MATCH(CB$4&amp;" "&amp;$N79,'Climate zones'!$I$2:$I$4292,0)),"")</f>
        <v/>
      </c>
      <c r="CC79" s="165" t="str">
        <f>IFERROR(INDEX('Climate zones'!$A$2:$A$4292,MATCH(CC$4&amp;" "&amp;$N79,'Climate zones'!$I$2:$I$4292,0)),"")</f>
        <v/>
      </c>
      <c r="CD79" s="165" t="str">
        <f>IFERROR(INDEX('Climate zones'!$A$2:$A$4292,MATCH(CD$4&amp;" "&amp;$N79,'Climate zones'!$I$2:$I$4292,0)),"")</f>
        <v/>
      </c>
      <c r="CE79" s="165" t="str">
        <f>IFERROR(INDEX('Climate zones'!$A$2:$A$4292,MATCH(CE$4&amp;" "&amp;$N79,'Climate zones'!$I$2:$I$4292,0)),"")</f>
        <v/>
      </c>
      <c r="CF79" s="165" t="str">
        <f>IFERROR(INDEX('Climate zones'!$A$2:$A$4292,MATCH(CF$4&amp;" "&amp;$N79,'Climate zones'!$I$2:$I$4292,0)),"")</f>
        <v/>
      </c>
      <c r="CG79" s="165" t="str">
        <f>IFERROR(INDEX('Climate zones'!$A$2:$A$4292,MATCH(CG$4&amp;" "&amp;$N79,'Climate zones'!$I$2:$I$4292,0)),"")</f>
        <v/>
      </c>
      <c r="CH79" s="165" t="str">
        <f>IFERROR(INDEX('Climate zones'!$A$2:$A$4292,MATCH(CH$4&amp;" "&amp;$N79,'Climate zones'!$I$2:$I$4292,0)),"")</f>
        <v>Sherwood Rise</v>
      </c>
    </row>
    <row r="80" spans="1:86">
      <c r="A80" s="156" t="s">
        <v>249</v>
      </c>
      <c r="B80" s="156" t="s">
        <v>97</v>
      </c>
      <c r="C80" s="156" t="s">
        <v>93</v>
      </c>
      <c r="D80" s="156" t="s">
        <v>241</v>
      </c>
      <c r="E80" s="157">
        <v>-36.24</v>
      </c>
      <c r="F80" s="157">
        <v>175.46</v>
      </c>
      <c r="G80" s="156" t="str">
        <f t="shared" si="4"/>
        <v>Auckland City AK</v>
      </c>
      <c r="H80" s="156">
        <f t="shared" si="5"/>
        <v>8</v>
      </c>
      <c r="I80" s="156" t="str">
        <f t="shared" si="6"/>
        <v>Auckland City 8</v>
      </c>
      <c r="N80" s="162">
        <f t="shared" si="7"/>
        <v>76</v>
      </c>
      <c r="O80" s="163" t="str">
        <f>IFERROR(INDEX('Climate zones'!$A$2:$A$4292,MATCH(O$4&amp;" "&amp;$N80,'Climate zones'!$I$2:$I$4292,0)),"")</f>
        <v/>
      </c>
      <c r="P80" s="163" t="str">
        <f>IFERROR(INDEX('Climate zones'!$A$2:$A$4292,MATCH(P$4&amp;" "&amp;$N80,'Climate zones'!$I$2:$I$4292,0)),"")</f>
        <v>Tauranga o kahu</v>
      </c>
      <c r="Q80" s="163" t="str">
        <f>IFERROR(INDEX('Climate zones'!$A$2:$A$4292,MATCH(Q$4&amp;" "&amp;$N80,'Climate zones'!$I$2:$I$4292,0)),"")</f>
        <v/>
      </c>
      <c r="R80" s="163" t="str">
        <f>IFERROR(INDEX('Climate zones'!$A$2:$A$4292,MATCH(R$4&amp;" "&amp;$N80,'Climate zones'!$I$2:$I$4292,0)),"")</f>
        <v/>
      </c>
      <c r="S80" s="163" t="str">
        <f>IFERROR(INDEX('Climate zones'!$A$2:$A$4292,MATCH(S$4&amp;" "&amp;$N80,'Climate zones'!$I$2:$I$4292,0)),"")</f>
        <v/>
      </c>
      <c r="T80" s="163" t="str">
        <f>IFERROR(INDEX('Climate zones'!$A$2:$A$4292,MATCH(T$4&amp;" "&amp;$N80,'Climate zones'!$I$2:$I$4292,0)),"")</f>
        <v/>
      </c>
      <c r="U80" s="163" t="str">
        <f>IFERROR(INDEX('Climate zones'!$A$2:$A$4292,MATCH(U$4&amp;" "&amp;$N80,'Climate zones'!$I$2:$I$4292,0)),"")</f>
        <v>Port Levy</v>
      </c>
      <c r="V80" s="163" t="str">
        <f>IFERROR(INDEX('Climate zones'!$A$2:$A$4292,MATCH(V$4&amp;" "&amp;$N80,'Climate zones'!$I$2:$I$4292,0)),"")</f>
        <v>Port Molyneux</v>
      </c>
      <c r="W80" s="163" t="str">
        <f>IFERROR(INDEX('Climate zones'!$A$2:$A$4292,MATCH(W$4&amp;" "&amp;$N80,'Climate zones'!$I$2:$I$4292,0)),"")</f>
        <v>Ngapuna</v>
      </c>
      <c r="X80" s="163" t="str">
        <f>IFERROR(INDEX('Climate zones'!$A$2:$A$4292,MATCH(X$4&amp;" "&amp;$N80,'Climate zones'!$I$2:$I$4292,0)),"")</f>
        <v>Matawaia</v>
      </c>
      <c r="Y80" s="163" t="str">
        <f>IFERROR(INDEX('Climate zones'!$A$2:$A$4292,MATCH(Y$4&amp;" "&amp;$N80,'Climate zones'!$I$2:$I$4292,0)),"")</f>
        <v/>
      </c>
      <c r="Z80" s="163" t="str">
        <f>IFERROR(INDEX('Climate zones'!$A$2:$A$4292,MATCH(Z$4&amp;" "&amp;$N80,'Climate zones'!$I$2:$I$4292,0)),"")</f>
        <v>Tokata</v>
      </c>
      <c r="AA80" s="163" t="str">
        <f>IFERROR(INDEX('Climate zones'!$A$2:$A$4292,MATCH(AA$4&amp;" "&amp;$N80,'Climate zones'!$I$2:$I$4292,0)),"")</f>
        <v/>
      </c>
      <c r="AB80" s="163" t="str">
        <f>IFERROR(INDEX('Climate zones'!$A$2:$A$4292,MATCH(AB$4&amp;" "&amp;$N80,'Climate zones'!$I$2:$I$4292,0)),"")</f>
        <v/>
      </c>
      <c r="AC80" s="163" t="str">
        <f>IFERROR(INDEX('Climate zones'!$A$2:$A$4292,MATCH(AC$4&amp;" "&amp;$N80,'Climate zones'!$I$2:$I$4292,0)),"")</f>
        <v/>
      </c>
      <c r="AD80" s="163" t="str">
        <f>IFERROR(INDEX('Climate zones'!$A$2:$A$4292,MATCH(AD$4&amp;" "&amp;$N80,'Climate zones'!$I$2:$I$4292,0)),"")</f>
        <v/>
      </c>
      <c r="AE80" s="163" t="str">
        <f>IFERROR(INDEX('Climate zones'!$A$2:$A$4292,MATCH(AE$4&amp;" "&amp;$N80,'Climate zones'!$I$2:$I$4292,0)),"")</f>
        <v/>
      </c>
      <c r="AF80" s="163" t="str">
        <f>IFERROR(INDEX('Climate zones'!$A$2:$A$4292,MATCH(AF$4&amp;" "&amp;$N80,'Climate zones'!$I$2:$I$4292,0)),"")</f>
        <v/>
      </c>
      <c r="AG80" s="163" t="str">
        <f>IFERROR(INDEX('Climate zones'!$A$2:$A$4292,MATCH(AG$4&amp;" "&amp;$N80,'Climate zones'!$I$2:$I$4292,0)),"")</f>
        <v/>
      </c>
      <c r="AH80" s="163" t="str">
        <f>IFERROR(INDEX('Climate zones'!$A$2:$A$4292,MATCH(AH$4&amp;" "&amp;$N80,'Climate zones'!$I$2:$I$4292,0)),"")</f>
        <v/>
      </c>
      <c r="AI80" s="163" t="str">
        <f>IFERROR(INDEX('Climate zones'!$A$2:$A$4292,MATCH(AI$4&amp;" "&amp;$N80,'Climate zones'!$I$2:$I$4292,0)),"")</f>
        <v/>
      </c>
      <c r="AJ80" s="163" t="str">
        <f>IFERROR(INDEX('Climate zones'!$A$2:$A$4292,MATCH(AJ$4&amp;" "&amp;$N80,'Climate zones'!$I$2:$I$4292,0)),"")</f>
        <v>Te Wharau</v>
      </c>
      <c r="AK80" s="163" t="str">
        <f>IFERROR(INDEX('Climate zones'!$A$2:$A$4292,MATCH(AK$4&amp;" "&amp;$N80,'Climate zones'!$I$2:$I$4292,0)),"")</f>
        <v/>
      </c>
      <c r="AL80" s="163" t="str">
        <f>IFERROR(INDEX('Climate zones'!$A$2:$A$4292,MATCH(AL$4&amp;" "&amp;$N80,'Climate zones'!$I$2:$I$4292,0)),"")</f>
        <v/>
      </c>
      <c r="AM80" s="163" t="str">
        <f>IFERROR(INDEX('Climate zones'!$A$2:$A$4292,MATCH(AM$4&amp;" "&amp;$N80,'Climate zones'!$I$2:$I$4292,0)),"")</f>
        <v/>
      </c>
      <c r="AN80" s="163" t="str">
        <f>IFERROR(INDEX('Climate zones'!$A$2:$A$4292,MATCH(AN$4&amp;" "&amp;$N80,'Climate zones'!$I$2:$I$4292,0)),"")</f>
        <v/>
      </c>
      <c r="AO80" s="163" t="str">
        <f>IFERROR(INDEX('Climate zones'!$A$2:$A$4292,MATCH(AO$4&amp;" "&amp;$N80,'Climate zones'!$I$2:$I$4292,0)),"")</f>
        <v/>
      </c>
      <c r="AP80" s="163" t="str">
        <f>IFERROR(INDEX('Climate zones'!$A$2:$A$4292,MATCH(AP$4&amp;" "&amp;$N80,'Climate zones'!$I$2:$I$4292,0)),"")</f>
        <v/>
      </c>
      <c r="AQ80" s="163" t="str">
        <f>IFERROR(INDEX('Climate zones'!$A$2:$A$4292,MATCH(AQ$4&amp;" "&amp;$N80,'Climate zones'!$I$2:$I$4292,0)),"")</f>
        <v/>
      </c>
      <c r="AR80" s="163" t="str">
        <f>IFERROR(INDEX('Climate zones'!$A$2:$A$4292,MATCH(AR$4&amp;" "&amp;$N80,'Climate zones'!$I$2:$I$4292,0)),"")</f>
        <v/>
      </c>
      <c r="AS80" s="163" t="str">
        <f>IFERROR(INDEX('Climate zones'!$A$2:$A$4292,MATCH(AS$4&amp;" "&amp;$N80,'Climate zones'!$I$2:$I$4292,0)),"")</f>
        <v/>
      </c>
      <c r="AT80" s="163" t="str">
        <f>IFERROR(INDEX('Climate zones'!$A$2:$A$4292,MATCH(AT$4&amp;" "&amp;$N80,'Climate zones'!$I$2:$I$4292,0)),"")</f>
        <v/>
      </c>
      <c r="AU80" s="163" t="str">
        <f>IFERROR(INDEX('Climate zones'!$A$2:$A$4292,MATCH(AU$4&amp;" "&amp;$N80,'Climate zones'!$I$2:$I$4292,0)),"")</f>
        <v/>
      </c>
      <c r="AV80" s="163" t="str">
        <f>IFERROR(INDEX('Climate zones'!$A$2:$A$4292,MATCH(AV$4&amp;" "&amp;$N80,'Climate zones'!$I$2:$I$4292,0)),"")</f>
        <v/>
      </c>
      <c r="AW80" s="163" t="str">
        <f>IFERROR(INDEX('Climate zones'!$A$2:$A$4292,MATCH(AW$4&amp;" "&amp;$N80,'Climate zones'!$I$2:$I$4292,0)),"")</f>
        <v/>
      </c>
      <c r="AX80" s="163" t="str">
        <f>IFERROR(INDEX('Climate zones'!$A$2:$A$4292,MATCH(AX$4&amp;" "&amp;$N80,'Climate zones'!$I$2:$I$4292,0)),"")</f>
        <v/>
      </c>
      <c r="AY80" s="163" t="str">
        <f>IFERROR(INDEX('Climate zones'!$A$2:$A$4292,MATCH(AY$4&amp;" "&amp;$N80,'Climate zones'!$I$2:$I$4292,0)),"")</f>
        <v/>
      </c>
      <c r="AZ80" s="163" t="str">
        <f>IFERROR(INDEX('Climate zones'!$A$2:$A$4292,MATCH(AZ$4&amp;" "&amp;$N80,'Climate zones'!$I$2:$I$4292,0)),"")</f>
        <v/>
      </c>
      <c r="BA80" s="163" t="str">
        <f>IFERROR(INDEX('Climate zones'!$A$2:$A$4292,MATCH(BA$4&amp;" "&amp;$N80,'Climate zones'!$I$2:$I$4292,0)),"")</f>
        <v/>
      </c>
      <c r="BB80" s="163" t="str">
        <f>IFERROR(INDEX('Climate zones'!$A$2:$A$4292,MATCH(BB$4&amp;" "&amp;$N80,'Climate zones'!$I$2:$I$4292,0)),"")</f>
        <v/>
      </c>
      <c r="BC80" s="163" t="str">
        <f>IFERROR(INDEX('Climate zones'!$A$2:$A$4292,MATCH(BC$4&amp;" "&amp;$N80,'Climate zones'!$I$2:$I$4292,0)),"")</f>
        <v/>
      </c>
      <c r="BD80" s="163" t="str">
        <f>IFERROR(INDEX('Climate zones'!$A$2:$A$4292,MATCH(BD$4&amp;" "&amp;$N80,'Climate zones'!$I$2:$I$4292,0)),"")</f>
        <v/>
      </c>
      <c r="BE80" s="163" t="str">
        <f>IFERROR(INDEX('Climate zones'!$A$2:$A$4292,MATCH(BE$4&amp;" "&amp;$N80,'Climate zones'!$I$2:$I$4292,0)),"")</f>
        <v>Waitakere</v>
      </c>
      <c r="BF80" s="163" t="str">
        <f>IFERROR(INDEX('Climate zones'!$A$2:$A$4292,MATCH(BF$4&amp;" "&amp;$N80,'Climate zones'!$I$2:$I$4292,0)),"")</f>
        <v>Waireka</v>
      </c>
      <c r="BG80" s="163" t="str">
        <f>IFERROR(INDEX('Climate zones'!$A$2:$A$4292,MATCH(BG$4&amp;" "&amp;$N80,'Climate zones'!$I$2:$I$4292,0)),"")</f>
        <v>Waikune</v>
      </c>
      <c r="BH80" s="163" t="str">
        <f>IFERROR(INDEX('Climate zones'!$A$2:$A$4292,MATCH(BH$4&amp;" "&amp;$N80,'Climate zones'!$I$2:$I$4292,0)),"")</f>
        <v/>
      </c>
      <c r="BI80" s="163" t="str">
        <f>IFERROR(INDEX('Climate zones'!$A$2:$A$4292,MATCH(BI$4&amp;" "&amp;$N80,'Climate zones'!$I$2:$I$4292,0)),"")</f>
        <v>Warea</v>
      </c>
      <c r="BJ80" s="163" t="str">
        <f>IFERROR(INDEX('Climate zones'!$A$2:$A$4292,MATCH(BJ$4&amp;" "&amp;$N80,'Climate zones'!$I$2:$I$4292,0)),"")</f>
        <v/>
      </c>
      <c r="BK80" s="163" t="str">
        <f>IFERROR(INDEX('Climate zones'!$A$2:$A$4292,MATCH(BK$4&amp;" "&amp;$N80,'Climate zones'!$I$2:$I$4292,0)),"")</f>
        <v/>
      </c>
      <c r="BL80" s="163" t="str">
        <f>IFERROR(INDEX('Climate zones'!$A$2:$A$4292,MATCH(BL$4&amp;" "&amp;$N80,'Climate zones'!$I$2:$I$4292,0)),"")</f>
        <v>Lowther</v>
      </c>
      <c r="BM80" s="163" t="str">
        <f>IFERROR(INDEX('Climate zones'!$A$2:$A$4292,MATCH(BM$4&amp;" "&amp;$N80,'Climate zones'!$I$2:$I$4292,0)),"")</f>
        <v/>
      </c>
      <c r="BN80" s="163" t="str">
        <f>IFERROR(INDEX('Climate zones'!$A$2:$A$4292,MATCH(BN$4&amp;" "&amp;$N80,'Climate zones'!$I$2:$I$4292,0)),"")</f>
        <v>Rongokokako</v>
      </c>
      <c r="BO80" s="163" t="str">
        <f>IFERROR(INDEX('Climate zones'!$A$2:$A$4292,MATCH(BO$4&amp;" "&amp;$N80,'Climate zones'!$I$2:$I$4292,0)),"")</f>
        <v>Prices Corner</v>
      </c>
      <c r="BP80" s="163" t="str">
        <f>IFERROR(INDEX('Climate zones'!$A$2:$A$4292,MATCH(BP$4&amp;" "&amp;$N80,'Climate zones'!$I$2:$I$4292,0)),"")</f>
        <v/>
      </c>
      <c r="BQ80" s="163" t="str">
        <f>IFERROR(INDEX('Climate zones'!$A$2:$A$4292,MATCH(BQ$4&amp;" "&amp;$N80,'Climate zones'!$I$2:$I$4292,0)),"")</f>
        <v/>
      </c>
      <c r="BR80" s="163" t="str">
        <f>IFERROR(INDEX('Climate zones'!$A$2:$A$4292,MATCH(BR$4&amp;" "&amp;$N80,'Climate zones'!$I$2:$I$4292,0)),"")</f>
        <v/>
      </c>
      <c r="BS80" s="163" t="str">
        <f>IFERROR(INDEX('Climate zones'!$A$2:$A$4292,MATCH(BS$4&amp;" "&amp;$N80,'Climate zones'!$I$2:$I$4292,0)),"")</f>
        <v>Waiapi</v>
      </c>
      <c r="BT80" s="163" t="str">
        <f>IFERROR(INDEX('Climate zones'!$A$2:$A$4292,MATCH(BT$4&amp;" "&amp;$N80,'Climate zones'!$I$2:$I$4292,0)),"")</f>
        <v/>
      </c>
      <c r="BU80" s="163" t="str">
        <f>IFERROR(INDEX('Climate zones'!$A$2:$A$4292,MATCH(BU$4&amp;" "&amp;$N80,'Climate zones'!$I$2:$I$4292,0)),"")</f>
        <v>Te Kauri</v>
      </c>
      <c r="BV80" s="163" t="str">
        <f>IFERROR(INDEX('Climate zones'!$A$2:$A$4292,MATCH(BV$4&amp;" "&amp;$N80,'Climate zones'!$I$2:$I$4292,0)),"")</f>
        <v/>
      </c>
      <c r="BW80" s="163" t="str">
        <f>IFERROR(INDEX('Climate zones'!$A$2:$A$4292,MATCH(BW$4&amp;" "&amp;$N80,'Climate zones'!$I$2:$I$4292,0)),"")</f>
        <v/>
      </c>
      <c r="BX80" s="163" t="str">
        <f>IFERROR(INDEX('Climate zones'!$A$2:$A$4292,MATCH(BX$4&amp;" "&amp;$N80,'Climate zones'!$I$2:$I$4292,0)),"")</f>
        <v/>
      </c>
      <c r="BY80" s="163" t="str">
        <f>IFERROR(INDEX('Climate zones'!$A$2:$A$4292,MATCH(BY$4&amp;" "&amp;$N80,'Climate zones'!$I$2:$I$4292,0)),"")</f>
        <v/>
      </c>
      <c r="BZ80" s="163" t="str">
        <f>IFERROR(INDEX('Climate zones'!$A$2:$A$4292,MATCH(BZ$4&amp;" "&amp;$N80,'Climate zones'!$I$2:$I$4292,0)),"")</f>
        <v/>
      </c>
      <c r="CA80" s="163" t="str">
        <f>IFERROR(INDEX('Climate zones'!$A$2:$A$4292,MATCH(CA$4&amp;" "&amp;$N80,'Climate zones'!$I$2:$I$4292,0)),"")</f>
        <v>Tokarahi</v>
      </c>
      <c r="CB80" s="163" t="str">
        <f>IFERROR(INDEX('Climate zones'!$A$2:$A$4292,MATCH(CB$4&amp;" "&amp;$N80,'Climate zones'!$I$2:$I$4292,0)),"")</f>
        <v/>
      </c>
      <c r="CC80" s="163" t="str">
        <f>IFERROR(INDEX('Climate zones'!$A$2:$A$4292,MATCH(CC$4&amp;" "&amp;$N80,'Climate zones'!$I$2:$I$4292,0)),"")</f>
        <v/>
      </c>
      <c r="CD80" s="163" t="str">
        <f>IFERROR(INDEX('Climate zones'!$A$2:$A$4292,MATCH(CD$4&amp;" "&amp;$N80,'Climate zones'!$I$2:$I$4292,0)),"")</f>
        <v/>
      </c>
      <c r="CE80" s="163" t="str">
        <f>IFERROR(INDEX('Climate zones'!$A$2:$A$4292,MATCH(CE$4&amp;" "&amp;$N80,'Climate zones'!$I$2:$I$4292,0)),"")</f>
        <v/>
      </c>
      <c r="CF80" s="163" t="str">
        <f>IFERROR(INDEX('Climate zones'!$A$2:$A$4292,MATCH(CF$4&amp;" "&amp;$N80,'Climate zones'!$I$2:$I$4292,0)),"")</f>
        <v/>
      </c>
      <c r="CG80" s="163" t="str">
        <f>IFERROR(INDEX('Climate zones'!$A$2:$A$4292,MATCH(CG$4&amp;" "&amp;$N80,'Climate zones'!$I$2:$I$4292,0)),"")</f>
        <v/>
      </c>
      <c r="CH80" s="163" t="str">
        <f>IFERROR(INDEX('Climate zones'!$A$2:$A$4292,MATCH(CH$4&amp;" "&amp;$N80,'Climate zones'!$I$2:$I$4292,0)),"")</f>
        <v>Springfield</v>
      </c>
    </row>
    <row r="81" spans="1:86">
      <c r="A81" s="156" t="s">
        <v>250</v>
      </c>
      <c r="B81" s="156" t="s">
        <v>97</v>
      </c>
      <c r="C81" s="156" t="s">
        <v>93</v>
      </c>
      <c r="D81" s="156" t="s">
        <v>241</v>
      </c>
      <c r="E81" s="157">
        <v>-36.81</v>
      </c>
      <c r="F81" s="157">
        <v>175.15</v>
      </c>
      <c r="G81" s="156" t="str">
        <f t="shared" si="4"/>
        <v>Auckland City AK</v>
      </c>
      <c r="H81" s="156">
        <f t="shared" si="5"/>
        <v>9</v>
      </c>
      <c r="I81" s="156" t="str">
        <f t="shared" si="6"/>
        <v>Auckland City 9</v>
      </c>
      <c r="N81" s="164">
        <f t="shared" si="7"/>
        <v>77</v>
      </c>
      <c r="O81" s="165" t="str">
        <f>IFERROR(INDEX('Climate zones'!$A$2:$A$4292,MATCH(O$4&amp;" "&amp;$N81,'Climate zones'!$I$2:$I$4292,0)),"")</f>
        <v/>
      </c>
      <c r="P81" s="165" t="str">
        <f>IFERROR(INDEX('Climate zones'!$A$2:$A$4292,MATCH(P$4&amp;" "&amp;$N81,'Climate zones'!$I$2:$I$4292,0)),"")</f>
        <v>Te Papapa</v>
      </c>
      <c r="Q81" s="165" t="str">
        <f>IFERROR(INDEX('Climate zones'!$A$2:$A$4292,MATCH(Q$4&amp;" "&amp;$N81,'Climate zones'!$I$2:$I$4292,0)),"")</f>
        <v/>
      </c>
      <c r="R81" s="165" t="str">
        <f>IFERROR(INDEX('Climate zones'!$A$2:$A$4292,MATCH(R$4&amp;" "&amp;$N81,'Climate zones'!$I$2:$I$4292,0)),"")</f>
        <v/>
      </c>
      <c r="S81" s="165" t="str">
        <f>IFERROR(INDEX('Climate zones'!$A$2:$A$4292,MATCH(S$4&amp;" "&amp;$N81,'Climate zones'!$I$2:$I$4292,0)),"")</f>
        <v/>
      </c>
      <c r="T81" s="165" t="str">
        <f>IFERROR(INDEX('Climate zones'!$A$2:$A$4292,MATCH(T$4&amp;" "&amp;$N81,'Climate zones'!$I$2:$I$4292,0)),"")</f>
        <v/>
      </c>
      <c r="U81" s="165" t="str">
        <f>IFERROR(INDEX('Climate zones'!$A$2:$A$4292,MATCH(U$4&amp;" "&amp;$N81,'Climate zones'!$I$2:$I$4292,0)),"")</f>
        <v>Puaha</v>
      </c>
      <c r="V81" s="165" t="str">
        <f>IFERROR(INDEX('Climate zones'!$A$2:$A$4292,MATCH(V$4&amp;" "&amp;$N81,'Climate zones'!$I$2:$I$4292,0)),"")</f>
        <v>Pounawea</v>
      </c>
      <c r="W81" s="165" t="str">
        <f>IFERROR(INDEX('Climate zones'!$A$2:$A$4292,MATCH(W$4&amp;" "&amp;$N81,'Climate zones'!$I$2:$I$4292,0)),"")</f>
        <v>Normanby</v>
      </c>
      <c r="X81" s="165" t="str">
        <f>IFERROR(INDEX('Climate zones'!$A$2:$A$4292,MATCH(X$4&amp;" "&amp;$N81,'Climate zones'!$I$2:$I$4292,0)),"")</f>
        <v>Matawhera</v>
      </c>
      <c r="Y81" s="165" t="str">
        <f>IFERROR(INDEX('Climate zones'!$A$2:$A$4292,MATCH(Y$4&amp;" "&amp;$N81,'Climate zones'!$I$2:$I$4292,0)),"")</f>
        <v/>
      </c>
      <c r="Z81" s="165" t="str">
        <f>IFERROR(INDEX('Climate zones'!$A$2:$A$4292,MATCH(Z$4&amp;" "&amp;$N81,'Climate zones'!$I$2:$I$4292,0)),"")</f>
        <v>Tuatini</v>
      </c>
      <c r="AA81" s="165" t="str">
        <f>IFERROR(INDEX('Climate zones'!$A$2:$A$4292,MATCH(AA$4&amp;" "&amp;$N81,'Climate zones'!$I$2:$I$4292,0)),"")</f>
        <v/>
      </c>
      <c r="AB81" s="165" t="str">
        <f>IFERROR(INDEX('Climate zones'!$A$2:$A$4292,MATCH(AB$4&amp;" "&amp;$N81,'Climate zones'!$I$2:$I$4292,0)),"")</f>
        <v/>
      </c>
      <c r="AC81" s="165" t="str">
        <f>IFERROR(INDEX('Climate zones'!$A$2:$A$4292,MATCH(AC$4&amp;" "&amp;$N81,'Climate zones'!$I$2:$I$4292,0)),"")</f>
        <v/>
      </c>
      <c r="AD81" s="165" t="str">
        <f>IFERROR(INDEX('Climate zones'!$A$2:$A$4292,MATCH(AD$4&amp;" "&amp;$N81,'Climate zones'!$I$2:$I$4292,0)),"")</f>
        <v/>
      </c>
      <c r="AE81" s="165" t="str">
        <f>IFERROR(INDEX('Climate zones'!$A$2:$A$4292,MATCH(AE$4&amp;" "&amp;$N81,'Climate zones'!$I$2:$I$4292,0)),"")</f>
        <v/>
      </c>
      <c r="AF81" s="165" t="str">
        <f>IFERROR(INDEX('Climate zones'!$A$2:$A$4292,MATCH(AF$4&amp;" "&amp;$N81,'Climate zones'!$I$2:$I$4292,0)),"")</f>
        <v/>
      </c>
      <c r="AG81" s="165" t="str">
        <f>IFERROR(INDEX('Climate zones'!$A$2:$A$4292,MATCH(AG$4&amp;" "&amp;$N81,'Climate zones'!$I$2:$I$4292,0)),"")</f>
        <v/>
      </c>
      <c r="AH81" s="165" t="str">
        <f>IFERROR(INDEX('Climate zones'!$A$2:$A$4292,MATCH(AH$4&amp;" "&amp;$N81,'Climate zones'!$I$2:$I$4292,0)),"")</f>
        <v/>
      </c>
      <c r="AI81" s="165" t="str">
        <f>IFERROR(INDEX('Climate zones'!$A$2:$A$4292,MATCH(AI$4&amp;" "&amp;$N81,'Climate zones'!$I$2:$I$4292,0)),"")</f>
        <v/>
      </c>
      <c r="AJ81" s="165" t="str">
        <f>IFERROR(INDEX('Climate zones'!$A$2:$A$4292,MATCH(AJ$4&amp;" "&amp;$N81,'Climate zones'!$I$2:$I$4292,0)),"")</f>
        <v>Tikinui</v>
      </c>
      <c r="AK81" s="165" t="str">
        <f>IFERROR(INDEX('Climate zones'!$A$2:$A$4292,MATCH(AK$4&amp;" "&amp;$N81,'Climate zones'!$I$2:$I$4292,0)),"")</f>
        <v/>
      </c>
      <c r="AL81" s="165" t="str">
        <f>IFERROR(INDEX('Climate zones'!$A$2:$A$4292,MATCH(AL$4&amp;" "&amp;$N81,'Climate zones'!$I$2:$I$4292,0)),"")</f>
        <v/>
      </c>
      <c r="AM81" s="165" t="str">
        <f>IFERROR(INDEX('Climate zones'!$A$2:$A$4292,MATCH(AM$4&amp;" "&amp;$N81,'Climate zones'!$I$2:$I$4292,0)),"")</f>
        <v/>
      </c>
      <c r="AN81" s="165" t="str">
        <f>IFERROR(INDEX('Climate zones'!$A$2:$A$4292,MATCH(AN$4&amp;" "&amp;$N81,'Climate zones'!$I$2:$I$4292,0)),"")</f>
        <v/>
      </c>
      <c r="AO81" s="165" t="str">
        <f>IFERROR(INDEX('Climate zones'!$A$2:$A$4292,MATCH(AO$4&amp;" "&amp;$N81,'Climate zones'!$I$2:$I$4292,0)),"")</f>
        <v/>
      </c>
      <c r="AP81" s="165" t="str">
        <f>IFERROR(INDEX('Climate zones'!$A$2:$A$4292,MATCH(AP$4&amp;" "&amp;$N81,'Climate zones'!$I$2:$I$4292,0)),"")</f>
        <v/>
      </c>
      <c r="AQ81" s="165" t="str">
        <f>IFERROR(INDEX('Climate zones'!$A$2:$A$4292,MATCH(AQ$4&amp;" "&amp;$N81,'Climate zones'!$I$2:$I$4292,0)),"")</f>
        <v/>
      </c>
      <c r="AR81" s="165" t="str">
        <f>IFERROR(INDEX('Climate zones'!$A$2:$A$4292,MATCH(AR$4&amp;" "&amp;$N81,'Climate zones'!$I$2:$I$4292,0)),"")</f>
        <v/>
      </c>
      <c r="AS81" s="165" t="str">
        <f>IFERROR(INDEX('Climate zones'!$A$2:$A$4292,MATCH(AS$4&amp;" "&amp;$N81,'Climate zones'!$I$2:$I$4292,0)),"")</f>
        <v/>
      </c>
      <c r="AT81" s="165" t="str">
        <f>IFERROR(INDEX('Climate zones'!$A$2:$A$4292,MATCH(AT$4&amp;" "&amp;$N81,'Climate zones'!$I$2:$I$4292,0)),"")</f>
        <v/>
      </c>
      <c r="AU81" s="165" t="str">
        <f>IFERROR(INDEX('Climate zones'!$A$2:$A$4292,MATCH(AU$4&amp;" "&amp;$N81,'Climate zones'!$I$2:$I$4292,0)),"")</f>
        <v/>
      </c>
      <c r="AV81" s="165" t="str">
        <f>IFERROR(INDEX('Climate zones'!$A$2:$A$4292,MATCH(AV$4&amp;" "&amp;$N81,'Climate zones'!$I$2:$I$4292,0)),"")</f>
        <v/>
      </c>
      <c r="AW81" s="165" t="str">
        <f>IFERROR(INDEX('Climate zones'!$A$2:$A$4292,MATCH(AW$4&amp;" "&amp;$N81,'Climate zones'!$I$2:$I$4292,0)),"")</f>
        <v/>
      </c>
      <c r="AX81" s="165" t="str">
        <f>IFERROR(INDEX('Climate zones'!$A$2:$A$4292,MATCH(AX$4&amp;" "&amp;$N81,'Climate zones'!$I$2:$I$4292,0)),"")</f>
        <v/>
      </c>
      <c r="AY81" s="165" t="str">
        <f>IFERROR(INDEX('Climate zones'!$A$2:$A$4292,MATCH(AY$4&amp;" "&amp;$N81,'Climate zones'!$I$2:$I$4292,0)),"")</f>
        <v/>
      </c>
      <c r="AZ81" s="165" t="str">
        <f>IFERROR(INDEX('Climate zones'!$A$2:$A$4292,MATCH(AZ$4&amp;" "&amp;$N81,'Climate zones'!$I$2:$I$4292,0)),"")</f>
        <v/>
      </c>
      <c r="BA81" s="165" t="str">
        <f>IFERROR(INDEX('Climate zones'!$A$2:$A$4292,MATCH(BA$4&amp;" "&amp;$N81,'Climate zones'!$I$2:$I$4292,0)),"")</f>
        <v/>
      </c>
      <c r="BB81" s="165" t="str">
        <f>IFERROR(INDEX('Climate zones'!$A$2:$A$4292,MATCH(BB$4&amp;" "&amp;$N81,'Climate zones'!$I$2:$I$4292,0)),"")</f>
        <v/>
      </c>
      <c r="BC81" s="165" t="str">
        <f>IFERROR(INDEX('Climate zones'!$A$2:$A$4292,MATCH(BC$4&amp;" "&amp;$N81,'Climate zones'!$I$2:$I$4292,0)),"")</f>
        <v/>
      </c>
      <c r="BD81" s="165" t="str">
        <f>IFERROR(INDEX('Climate zones'!$A$2:$A$4292,MATCH(BD$4&amp;" "&amp;$N81,'Climate zones'!$I$2:$I$4292,0)),"")</f>
        <v/>
      </c>
      <c r="BE81" s="165" t="str">
        <f>IFERROR(INDEX('Climate zones'!$A$2:$A$4292,MATCH(BE$4&amp;" "&amp;$N81,'Climate zones'!$I$2:$I$4292,0)),"")</f>
        <v>Waiteitei</v>
      </c>
      <c r="BF81" s="165" t="str">
        <f>IFERROR(INDEX('Climate zones'!$A$2:$A$4292,MATCH(BF$4&amp;" "&amp;$N81,'Climate zones'!$I$2:$I$4292,0)),"")</f>
        <v>Waiteti</v>
      </c>
      <c r="BG81" s="165" t="str">
        <f>IFERROR(INDEX('Climate zones'!$A$2:$A$4292,MATCH(BG$4&amp;" "&amp;$N81,'Climate zones'!$I$2:$I$4292,0)),"")</f>
        <v>Waimiha</v>
      </c>
      <c r="BH81" s="165" t="str">
        <f>IFERROR(INDEX('Climate zones'!$A$2:$A$4292,MATCH(BH$4&amp;" "&amp;$N81,'Climate zones'!$I$2:$I$4292,0)),"")</f>
        <v/>
      </c>
      <c r="BI81" s="165" t="str">
        <f>IFERROR(INDEX('Climate zones'!$A$2:$A$4292,MATCH(BI$4&amp;" "&amp;$N81,'Climate zones'!$I$2:$I$4292,0)),"")</f>
        <v>WAVERLEY</v>
      </c>
      <c r="BJ81" s="165" t="str">
        <f>IFERROR(INDEX('Climate zones'!$A$2:$A$4292,MATCH(BJ$4&amp;" "&amp;$N81,'Climate zones'!$I$2:$I$4292,0)),"")</f>
        <v/>
      </c>
      <c r="BK81" s="165" t="str">
        <f>IFERROR(INDEX('Climate zones'!$A$2:$A$4292,MATCH(BK$4&amp;" "&amp;$N81,'Climate zones'!$I$2:$I$4292,0)),"")</f>
        <v/>
      </c>
      <c r="BL81" s="165" t="str">
        <f>IFERROR(INDEX('Climate zones'!$A$2:$A$4292,MATCH(BL$4&amp;" "&amp;$N81,'Climate zones'!$I$2:$I$4292,0)),"")</f>
        <v>Lumsden</v>
      </c>
      <c r="BM81" s="165" t="str">
        <f>IFERROR(INDEX('Climate zones'!$A$2:$A$4292,MATCH(BM$4&amp;" "&amp;$N81,'Climate zones'!$I$2:$I$4292,0)),"")</f>
        <v/>
      </c>
      <c r="BN81" s="165" t="str">
        <f>IFERROR(INDEX('Climate zones'!$A$2:$A$4292,MATCH(BN$4&amp;" "&amp;$N81,'Climate zones'!$I$2:$I$4292,0)),"")</f>
        <v>Rongomai</v>
      </c>
      <c r="BO81" s="165" t="str">
        <f>IFERROR(INDEX('Climate zones'!$A$2:$A$4292,MATCH(BO$4&amp;" "&amp;$N81,'Climate zones'!$I$2:$I$4292,0)),"")</f>
        <v>Puponga</v>
      </c>
      <c r="BP81" s="165" t="str">
        <f>IFERROR(INDEX('Climate zones'!$A$2:$A$4292,MATCH(BP$4&amp;" "&amp;$N81,'Climate zones'!$I$2:$I$4292,0)),"")</f>
        <v/>
      </c>
      <c r="BQ81" s="165" t="str">
        <f>IFERROR(INDEX('Climate zones'!$A$2:$A$4292,MATCH(BQ$4&amp;" "&amp;$N81,'Climate zones'!$I$2:$I$4292,0)),"")</f>
        <v/>
      </c>
      <c r="BR81" s="165" t="str">
        <f>IFERROR(INDEX('Climate zones'!$A$2:$A$4292,MATCH(BR$4&amp;" "&amp;$N81,'Climate zones'!$I$2:$I$4292,0)),"")</f>
        <v/>
      </c>
      <c r="BS81" s="165" t="str">
        <f>IFERROR(INDEX('Climate zones'!$A$2:$A$4292,MATCH(BS$4&amp;" "&amp;$N81,'Climate zones'!$I$2:$I$4292,0)),"")</f>
        <v>Waimataitai</v>
      </c>
      <c r="BT81" s="165" t="str">
        <f>IFERROR(INDEX('Climate zones'!$A$2:$A$4292,MATCH(BT$4&amp;" "&amp;$N81,'Climate zones'!$I$2:$I$4292,0)),"")</f>
        <v/>
      </c>
      <c r="BU81" s="165" t="str">
        <f>IFERROR(INDEX('Climate zones'!$A$2:$A$4292,MATCH(BU$4&amp;" "&amp;$N81,'Climate zones'!$I$2:$I$4292,0)),"")</f>
        <v>Te Kauwhata</v>
      </c>
      <c r="BV81" s="165" t="str">
        <f>IFERROR(INDEX('Climate zones'!$A$2:$A$4292,MATCH(BV$4&amp;" "&amp;$N81,'Climate zones'!$I$2:$I$4292,0)),"")</f>
        <v/>
      </c>
      <c r="BW81" s="165" t="str">
        <f>IFERROR(INDEX('Climate zones'!$A$2:$A$4292,MATCH(BW$4&amp;" "&amp;$N81,'Climate zones'!$I$2:$I$4292,0)),"")</f>
        <v/>
      </c>
      <c r="BX81" s="165" t="str">
        <f>IFERROR(INDEX('Climate zones'!$A$2:$A$4292,MATCH(BX$4&amp;" "&amp;$N81,'Climate zones'!$I$2:$I$4292,0)),"")</f>
        <v/>
      </c>
      <c r="BY81" s="165" t="str">
        <f>IFERROR(INDEX('Climate zones'!$A$2:$A$4292,MATCH(BY$4&amp;" "&amp;$N81,'Climate zones'!$I$2:$I$4292,0)),"")</f>
        <v/>
      </c>
      <c r="BZ81" s="165" t="str">
        <f>IFERROR(INDEX('Climate zones'!$A$2:$A$4292,MATCH(BZ$4&amp;" "&amp;$N81,'Climate zones'!$I$2:$I$4292,0)),"")</f>
        <v/>
      </c>
      <c r="CA81" s="165" t="str">
        <f>IFERROR(INDEX('Climate zones'!$A$2:$A$4292,MATCH(CA$4&amp;" "&amp;$N81,'Climate zones'!$I$2:$I$4292,0)),"")</f>
        <v>Totara</v>
      </c>
      <c r="CB81" s="165" t="str">
        <f>IFERROR(INDEX('Climate zones'!$A$2:$A$4292,MATCH(CB$4&amp;" "&amp;$N81,'Climate zones'!$I$2:$I$4292,0)),"")</f>
        <v/>
      </c>
      <c r="CC81" s="165" t="str">
        <f>IFERROR(INDEX('Climate zones'!$A$2:$A$4292,MATCH(CC$4&amp;" "&amp;$N81,'Climate zones'!$I$2:$I$4292,0)),"")</f>
        <v/>
      </c>
      <c r="CD81" s="165" t="str">
        <f>IFERROR(INDEX('Climate zones'!$A$2:$A$4292,MATCH(CD$4&amp;" "&amp;$N81,'Climate zones'!$I$2:$I$4292,0)),"")</f>
        <v/>
      </c>
      <c r="CE81" s="165" t="str">
        <f>IFERROR(INDEX('Climate zones'!$A$2:$A$4292,MATCH(CE$4&amp;" "&amp;$N81,'Climate zones'!$I$2:$I$4292,0)),"")</f>
        <v/>
      </c>
      <c r="CF81" s="165" t="str">
        <f>IFERROR(INDEX('Climate zones'!$A$2:$A$4292,MATCH(CF$4&amp;" "&amp;$N81,'Climate zones'!$I$2:$I$4292,0)),"")</f>
        <v/>
      </c>
      <c r="CG81" s="165" t="str">
        <f>IFERROR(INDEX('Climate zones'!$A$2:$A$4292,MATCH(CG$4&amp;" "&amp;$N81,'Climate zones'!$I$2:$I$4292,0)),"")</f>
        <v/>
      </c>
      <c r="CH81" s="165" t="str">
        <f>IFERROR(INDEX('Climate zones'!$A$2:$A$4292,MATCH(CH$4&amp;" "&amp;$N81,'Climate zones'!$I$2:$I$4292,0)),"")</f>
        <v>Springs Flat</v>
      </c>
    </row>
    <row r="82" spans="1:86">
      <c r="A82" s="156" t="s">
        <v>251</v>
      </c>
      <c r="B82" s="156" t="s">
        <v>97</v>
      </c>
      <c r="C82" s="156" t="s">
        <v>96</v>
      </c>
      <c r="D82" s="156" t="s">
        <v>241</v>
      </c>
      <c r="E82" s="157">
        <v>-36.86</v>
      </c>
      <c r="F82" s="157">
        <v>174.75</v>
      </c>
      <c r="G82" s="156" t="str">
        <f t="shared" si="4"/>
        <v>Auckland City AK</v>
      </c>
      <c r="H82" s="156">
        <f t="shared" si="5"/>
        <v>10</v>
      </c>
      <c r="I82" s="156" t="str">
        <f t="shared" si="6"/>
        <v>Auckland City 10</v>
      </c>
      <c r="N82" s="162">
        <f t="shared" si="7"/>
        <v>78</v>
      </c>
      <c r="O82" s="163" t="str">
        <f>IFERROR(INDEX('Climate zones'!$A$2:$A$4292,MATCH(O$4&amp;" "&amp;$N82,'Climate zones'!$I$2:$I$4292,0)),"")</f>
        <v/>
      </c>
      <c r="P82" s="163" t="str">
        <f>IFERROR(INDEX('Climate zones'!$A$2:$A$4292,MATCH(P$4&amp;" "&amp;$N82,'Climate zones'!$I$2:$I$4292,0)),"")</f>
        <v>Three Kings</v>
      </c>
      <c r="Q82" s="163" t="str">
        <f>IFERROR(INDEX('Climate zones'!$A$2:$A$4292,MATCH(Q$4&amp;" "&amp;$N82,'Climate zones'!$I$2:$I$4292,0)),"")</f>
        <v/>
      </c>
      <c r="R82" s="163" t="str">
        <f>IFERROR(INDEX('Climate zones'!$A$2:$A$4292,MATCH(R$4&amp;" "&amp;$N82,'Climate zones'!$I$2:$I$4292,0)),"")</f>
        <v/>
      </c>
      <c r="S82" s="163" t="str">
        <f>IFERROR(INDEX('Climate zones'!$A$2:$A$4292,MATCH(S$4&amp;" "&amp;$N82,'Climate zones'!$I$2:$I$4292,0)),"")</f>
        <v/>
      </c>
      <c r="T82" s="163" t="str">
        <f>IFERROR(INDEX('Climate zones'!$A$2:$A$4292,MATCH(T$4&amp;" "&amp;$N82,'Climate zones'!$I$2:$I$4292,0)),"")</f>
        <v/>
      </c>
      <c r="U82" s="163" t="str">
        <f>IFERROR(INDEX('Climate zones'!$A$2:$A$4292,MATCH(U$4&amp;" "&amp;$N82,'Climate zones'!$I$2:$I$4292,0)),"")</f>
        <v>Puari</v>
      </c>
      <c r="V82" s="163" t="str">
        <f>IFERROR(INDEX('Climate zones'!$A$2:$A$4292,MATCH(V$4&amp;" "&amp;$N82,'Climate zones'!$I$2:$I$4292,0)),"")</f>
        <v>Puerua</v>
      </c>
      <c r="W82" s="163" t="str">
        <f>IFERROR(INDEX('Climate zones'!$A$2:$A$4292,MATCH(W$4&amp;" "&amp;$N82,'Climate zones'!$I$2:$I$4292,0)),"")</f>
        <v>North Dunedin</v>
      </c>
      <c r="X82" s="163" t="str">
        <f>IFERROR(INDEX('Climate zones'!$A$2:$A$4292,MATCH(X$4&amp;" "&amp;$N82,'Climate zones'!$I$2:$I$4292,0)),"")</f>
        <v>Matihetihe</v>
      </c>
      <c r="Y82" s="163" t="str">
        <f>IFERROR(INDEX('Climate zones'!$A$2:$A$4292,MATCH(Y$4&amp;" "&amp;$N82,'Climate zones'!$I$2:$I$4292,0)),"")</f>
        <v/>
      </c>
      <c r="Z82" s="163" t="str">
        <f>IFERROR(INDEX('Climate zones'!$A$2:$A$4292,MATCH(Z$4&amp;" "&amp;$N82,'Climate zones'!$I$2:$I$4292,0)),"")</f>
        <v>Tuparoa</v>
      </c>
      <c r="AA82" s="163" t="str">
        <f>IFERROR(INDEX('Climate zones'!$A$2:$A$4292,MATCH(AA$4&amp;" "&amp;$N82,'Climate zones'!$I$2:$I$4292,0)),"")</f>
        <v/>
      </c>
      <c r="AB82" s="163" t="str">
        <f>IFERROR(INDEX('Climate zones'!$A$2:$A$4292,MATCH(AB$4&amp;" "&amp;$N82,'Climate zones'!$I$2:$I$4292,0)),"")</f>
        <v/>
      </c>
      <c r="AC82" s="163" t="str">
        <f>IFERROR(INDEX('Climate zones'!$A$2:$A$4292,MATCH(AC$4&amp;" "&amp;$N82,'Climate zones'!$I$2:$I$4292,0)),"")</f>
        <v/>
      </c>
      <c r="AD82" s="163" t="str">
        <f>IFERROR(INDEX('Climate zones'!$A$2:$A$4292,MATCH(AD$4&amp;" "&amp;$N82,'Climate zones'!$I$2:$I$4292,0)),"")</f>
        <v/>
      </c>
      <c r="AE82" s="163" t="str">
        <f>IFERROR(INDEX('Climate zones'!$A$2:$A$4292,MATCH(AE$4&amp;" "&amp;$N82,'Climate zones'!$I$2:$I$4292,0)),"")</f>
        <v/>
      </c>
      <c r="AF82" s="163" t="str">
        <f>IFERROR(INDEX('Climate zones'!$A$2:$A$4292,MATCH(AF$4&amp;" "&amp;$N82,'Climate zones'!$I$2:$I$4292,0)),"")</f>
        <v/>
      </c>
      <c r="AG82" s="163" t="str">
        <f>IFERROR(INDEX('Climate zones'!$A$2:$A$4292,MATCH(AG$4&amp;" "&amp;$N82,'Climate zones'!$I$2:$I$4292,0)),"")</f>
        <v/>
      </c>
      <c r="AH82" s="163" t="str">
        <f>IFERROR(INDEX('Climate zones'!$A$2:$A$4292,MATCH(AH$4&amp;" "&amp;$N82,'Climate zones'!$I$2:$I$4292,0)),"")</f>
        <v/>
      </c>
      <c r="AI82" s="163" t="str">
        <f>IFERROR(INDEX('Climate zones'!$A$2:$A$4292,MATCH(AI$4&amp;" "&amp;$N82,'Climate zones'!$I$2:$I$4292,0)),"")</f>
        <v/>
      </c>
      <c r="AJ82" s="163" t="str">
        <f>IFERROR(INDEX('Climate zones'!$A$2:$A$4292,MATCH(AJ$4&amp;" "&amp;$N82,'Climate zones'!$I$2:$I$4292,0)),"")</f>
        <v>Tinopai</v>
      </c>
      <c r="AK82" s="163" t="str">
        <f>IFERROR(INDEX('Climate zones'!$A$2:$A$4292,MATCH(AK$4&amp;" "&amp;$N82,'Climate zones'!$I$2:$I$4292,0)),"")</f>
        <v/>
      </c>
      <c r="AL82" s="163" t="str">
        <f>IFERROR(INDEX('Climate zones'!$A$2:$A$4292,MATCH(AL$4&amp;" "&amp;$N82,'Climate zones'!$I$2:$I$4292,0)),"")</f>
        <v/>
      </c>
      <c r="AM82" s="163" t="str">
        <f>IFERROR(INDEX('Climate zones'!$A$2:$A$4292,MATCH(AM$4&amp;" "&amp;$N82,'Climate zones'!$I$2:$I$4292,0)),"")</f>
        <v/>
      </c>
      <c r="AN82" s="163" t="str">
        <f>IFERROR(INDEX('Climate zones'!$A$2:$A$4292,MATCH(AN$4&amp;" "&amp;$N82,'Climate zones'!$I$2:$I$4292,0)),"")</f>
        <v/>
      </c>
      <c r="AO82" s="163" t="str">
        <f>IFERROR(INDEX('Climate zones'!$A$2:$A$4292,MATCH(AO$4&amp;" "&amp;$N82,'Climate zones'!$I$2:$I$4292,0)),"")</f>
        <v/>
      </c>
      <c r="AP82" s="163" t="str">
        <f>IFERROR(INDEX('Climate zones'!$A$2:$A$4292,MATCH(AP$4&amp;" "&amp;$N82,'Climate zones'!$I$2:$I$4292,0)),"")</f>
        <v/>
      </c>
      <c r="AQ82" s="163" t="str">
        <f>IFERROR(INDEX('Climate zones'!$A$2:$A$4292,MATCH(AQ$4&amp;" "&amp;$N82,'Climate zones'!$I$2:$I$4292,0)),"")</f>
        <v/>
      </c>
      <c r="AR82" s="163" t="str">
        <f>IFERROR(INDEX('Climate zones'!$A$2:$A$4292,MATCH(AR$4&amp;" "&amp;$N82,'Climate zones'!$I$2:$I$4292,0)),"")</f>
        <v/>
      </c>
      <c r="AS82" s="163" t="str">
        <f>IFERROR(INDEX('Climate zones'!$A$2:$A$4292,MATCH(AS$4&amp;" "&amp;$N82,'Climate zones'!$I$2:$I$4292,0)),"")</f>
        <v/>
      </c>
      <c r="AT82" s="163" t="str">
        <f>IFERROR(INDEX('Climate zones'!$A$2:$A$4292,MATCH(AT$4&amp;" "&amp;$N82,'Climate zones'!$I$2:$I$4292,0)),"")</f>
        <v/>
      </c>
      <c r="AU82" s="163" t="str">
        <f>IFERROR(INDEX('Climate zones'!$A$2:$A$4292,MATCH(AU$4&amp;" "&amp;$N82,'Climate zones'!$I$2:$I$4292,0)),"")</f>
        <v/>
      </c>
      <c r="AV82" s="163" t="str">
        <f>IFERROR(INDEX('Climate zones'!$A$2:$A$4292,MATCH(AV$4&amp;" "&amp;$N82,'Climate zones'!$I$2:$I$4292,0)),"")</f>
        <v/>
      </c>
      <c r="AW82" s="163" t="str">
        <f>IFERROR(INDEX('Climate zones'!$A$2:$A$4292,MATCH(AW$4&amp;" "&amp;$N82,'Climate zones'!$I$2:$I$4292,0)),"")</f>
        <v/>
      </c>
      <c r="AX82" s="163" t="str">
        <f>IFERROR(INDEX('Climate zones'!$A$2:$A$4292,MATCH(AX$4&amp;" "&amp;$N82,'Climate zones'!$I$2:$I$4292,0)),"")</f>
        <v/>
      </c>
      <c r="AY82" s="163" t="str">
        <f>IFERROR(INDEX('Climate zones'!$A$2:$A$4292,MATCH(AY$4&amp;" "&amp;$N82,'Climate zones'!$I$2:$I$4292,0)),"")</f>
        <v/>
      </c>
      <c r="AZ82" s="163" t="str">
        <f>IFERROR(INDEX('Climate zones'!$A$2:$A$4292,MATCH(AZ$4&amp;" "&amp;$N82,'Climate zones'!$I$2:$I$4292,0)),"")</f>
        <v/>
      </c>
      <c r="BA82" s="163" t="str">
        <f>IFERROR(INDEX('Climate zones'!$A$2:$A$4292,MATCH(BA$4&amp;" "&amp;$N82,'Climate zones'!$I$2:$I$4292,0)),"")</f>
        <v/>
      </c>
      <c r="BB82" s="163" t="str">
        <f>IFERROR(INDEX('Climate zones'!$A$2:$A$4292,MATCH(BB$4&amp;" "&amp;$N82,'Climate zones'!$I$2:$I$4292,0)),"")</f>
        <v/>
      </c>
      <c r="BC82" s="163" t="str">
        <f>IFERROR(INDEX('Climate zones'!$A$2:$A$4292,MATCH(BC$4&amp;" "&amp;$N82,'Climate zones'!$I$2:$I$4292,0)),"")</f>
        <v/>
      </c>
      <c r="BD82" s="163" t="str">
        <f>IFERROR(INDEX('Climate zones'!$A$2:$A$4292,MATCH(BD$4&amp;" "&amp;$N82,'Climate zones'!$I$2:$I$4292,0)),"")</f>
        <v/>
      </c>
      <c r="BE82" s="163" t="str">
        <f>IFERROR(INDEX('Climate zones'!$A$2:$A$4292,MATCH(BE$4&amp;" "&amp;$N82,'Climate zones'!$I$2:$I$4292,0)),"")</f>
        <v>Waitoki</v>
      </c>
      <c r="BF82" s="163" t="str">
        <f>IFERROR(INDEX('Climate zones'!$A$2:$A$4292,MATCH(BF$4&amp;" "&amp;$N82,'Climate zones'!$I$2:$I$4292,0)),"")</f>
        <v>Western Heights</v>
      </c>
      <c r="BG82" s="163" t="str">
        <f>IFERROR(INDEX('Climate zones'!$A$2:$A$4292,MATCH(BG$4&amp;" "&amp;$N82,'Climate zones'!$I$2:$I$4292,0)),"")</f>
        <v>Waimiha Flats</v>
      </c>
      <c r="BH82" s="163" t="str">
        <f>IFERROR(INDEX('Climate zones'!$A$2:$A$4292,MATCH(BH$4&amp;" "&amp;$N82,'Climate zones'!$I$2:$I$4292,0)),"")</f>
        <v/>
      </c>
      <c r="BI82" s="163" t="str">
        <f>IFERROR(INDEX('Climate zones'!$A$2:$A$4292,MATCH(BI$4&amp;" "&amp;$N82,'Climate zones'!$I$2:$I$4292,0)),"")</f>
        <v>Whakamara</v>
      </c>
      <c r="BJ82" s="163" t="str">
        <f>IFERROR(INDEX('Climate zones'!$A$2:$A$4292,MATCH(BJ$4&amp;" "&amp;$N82,'Climate zones'!$I$2:$I$4292,0)),"")</f>
        <v/>
      </c>
      <c r="BK82" s="163" t="str">
        <f>IFERROR(INDEX('Climate zones'!$A$2:$A$4292,MATCH(BK$4&amp;" "&amp;$N82,'Climate zones'!$I$2:$I$4292,0)),"")</f>
        <v/>
      </c>
      <c r="BL82" s="163" t="str">
        <f>IFERROR(INDEX('Climate zones'!$A$2:$A$4292,MATCH(BL$4&amp;" "&amp;$N82,'Climate zones'!$I$2:$I$4292,0)),"")</f>
        <v>Mabel Bush</v>
      </c>
      <c r="BM82" s="163" t="str">
        <f>IFERROR(INDEX('Climate zones'!$A$2:$A$4292,MATCH(BM$4&amp;" "&amp;$N82,'Climate zones'!$I$2:$I$4292,0)),"")</f>
        <v/>
      </c>
      <c r="BN82" s="163" t="str">
        <f>IFERROR(INDEX('Climate zones'!$A$2:$A$4292,MATCH(BN$4&amp;" "&amp;$N82,'Climate zones'!$I$2:$I$4292,0)),"")</f>
        <v>Ruaroa</v>
      </c>
      <c r="BO82" s="163" t="str">
        <f>IFERROR(INDEX('Climate zones'!$A$2:$A$4292,MATCH(BO$4&amp;" "&amp;$N82,'Climate zones'!$I$2:$I$4292,0)),"")</f>
        <v>Puramahoi</v>
      </c>
      <c r="BP82" s="163" t="str">
        <f>IFERROR(INDEX('Climate zones'!$A$2:$A$4292,MATCH(BP$4&amp;" "&amp;$N82,'Climate zones'!$I$2:$I$4292,0)),"")</f>
        <v/>
      </c>
      <c r="BQ82" s="163" t="str">
        <f>IFERROR(INDEX('Climate zones'!$A$2:$A$4292,MATCH(BQ$4&amp;" "&amp;$N82,'Climate zones'!$I$2:$I$4292,0)),"")</f>
        <v/>
      </c>
      <c r="BR82" s="163" t="str">
        <f>IFERROR(INDEX('Climate zones'!$A$2:$A$4292,MATCH(BR$4&amp;" "&amp;$N82,'Climate zones'!$I$2:$I$4292,0)),"")</f>
        <v/>
      </c>
      <c r="BS82" s="163" t="str">
        <f>IFERROR(INDEX('Climate zones'!$A$2:$A$4292,MATCH(BS$4&amp;" "&amp;$N82,'Climate zones'!$I$2:$I$4292,0)),"")</f>
        <v>Waipopo</v>
      </c>
      <c r="BT82" s="163" t="str">
        <f>IFERROR(INDEX('Climate zones'!$A$2:$A$4292,MATCH(BT$4&amp;" "&amp;$N82,'Climate zones'!$I$2:$I$4292,0)),"")</f>
        <v/>
      </c>
      <c r="BU82" s="163" t="str">
        <f>IFERROR(INDEX('Climate zones'!$A$2:$A$4292,MATCH(BU$4&amp;" "&amp;$N82,'Climate zones'!$I$2:$I$4292,0)),"")</f>
        <v>Te Kowhai</v>
      </c>
      <c r="BV82" s="163" t="str">
        <f>IFERROR(INDEX('Climate zones'!$A$2:$A$4292,MATCH(BV$4&amp;" "&amp;$N82,'Climate zones'!$I$2:$I$4292,0)),"")</f>
        <v/>
      </c>
      <c r="BW82" s="163" t="str">
        <f>IFERROR(INDEX('Climate zones'!$A$2:$A$4292,MATCH(BW$4&amp;" "&amp;$N82,'Climate zones'!$I$2:$I$4292,0)),"")</f>
        <v/>
      </c>
      <c r="BX82" s="163" t="str">
        <f>IFERROR(INDEX('Climate zones'!$A$2:$A$4292,MATCH(BX$4&amp;" "&amp;$N82,'Climate zones'!$I$2:$I$4292,0)),"")</f>
        <v/>
      </c>
      <c r="BY82" s="163" t="str">
        <f>IFERROR(INDEX('Climate zones'!$A$2:$A$4292,MATCH(BY$4&amp;" "&amp;$N82,'Climate zones'!$I$2:$I$4292,0)),"")</f>
        <v/>
      </c>
      <c r="BZ82" s="163" t="str">
        <f>IFERROR(INDEX('Climate zones'!$A$2:$A$4292,MATCH(BZ$4&amp;" "&amp;$N82,'Climate zones'!$I$2:$I$4292,0)),"")</f>
        <v/>
      </c>
      <c r="CA82" s="163" t="str">
        <f>IFERROR(INDEX('Climate zones'!$A$2:$A$4292,MATCH(CA$4&amp;" "&amp;$N82,'Climate zones'!$I$2:$I$4292,0)),"")</f>
        <v>Trotters Gorge</v>
      </c>
      <c r="CB82" s="163" t="str">
        <f>IFERROR(INDEX('Climate zones'!$A$2:$A$4292,MATCH(CB$4&amp;" "&amp;$N82,'Climate zones'!$I$2:$I$4292,0)),"")</f>
        <v/>
      </c>
      <c r="CC82" s="163" t="str">
        <f>IFERROR(INDEX('Climate zones'!$A$2:$A$4292,MATCH(CC$4&amp;" "&amp;$N82,'Climate zones'!$I$2:$I$4292,0)),"")</f>
        <v/>
      </c>
      <c r="CD82" s="163" t="str">
        <f>IFERROR(INDEX('Climate zones'!$A$2:$A$4292,MATCH(CD$4&amp;" "&amp;$N82,'Climate zones'!$I$2:$I$4292,0)),"")</f>
        <v/>
      </c>
      <c r="CE82" s="163" t="str">
        <f>IFERROR(INDEX('Climate zones'!$A$2:$A$4292,MATCH(CE$4&amp;" "&amp;$N82,'Climate zones'!$I$2:$I$4292,0)),"")</f>
        <v/>
      </c>
      <c r="CF82" s="163" t="str">
        <f>IFERROR(INDEX('Climate zones'!$A$2:$A$4292,MATCH(CF$4&amp;" "&amp;$N82,'Climate zones'!$I$2:$I$4292,0)),"")</f>
        <v/>
      </c>
      <c r="CG82" s="163" t="str">
        <f>IFERROR(INDEX('Climate zones'!$A$2:$A$4292,MATCH(CG$4&amp;" "&amp;$N82,'Climate zones'!$I$2:$I$4292,0)),"")</f>
        <v/>
      </c>
      <c r="CH82" s="163" t="str">
        <f>IFERROR(INDEX('Climate zones'!$A$2:$A$4292,MATCH(CH$4&amp;" "&amp;$N82,'Climate zones'!$I$2:$I$4292,0)),"")</f>
        <v>Tahere</v>
      </c>
    </row>
    <row r="83" spans="1:86">
      <c r="A83" s="156" t="s">
        <v>252</v>
      </c>
      <c r="B83" s="156" t="s">
        <v>97</v>
      </c>
      <c r="C83" s="156" t="s">
        <v>96</v>
      </c>
      <c r="D83" s="156" t="s">
        <v>241</v>
      </c>
      <c r="E83" s="157">
        <v>-36.9</v>
      </c>
      <c r="F83" s="157">
        <v>174.81</v>
      </c>
      <c r="G83" s="156" t="str">
        <f t="shared" si="4"/>
        <v>Auckland City AK</v>
      </c>
      <c r="H83" s="156">
        <f t="shared" si="5"/>
        <v>11</v>
      </c>
      <c r="I83" s="156" t="str">
        <f t="shared" si="6"/>
        <v>Auckland City 11</v>
      </c>
      <c r="N83" s="164">
        <f t="shared" si="7"/>
        <v>79</v>
      </c>
      <c r="O83" s="165" t="str">
        <f>IFERROR(INDEX('Climate zones'!$A$2:$A$4292,MATCH(O$4&amp;" "&amp;$N83,'Climate zones'!$I$2:$I$4292,0)),"")</f>
        <v/>
      </c>
      <c r="P83" s="165" t="str">
        <f>IFERROR(INDEX('Climate zones'!$A$2:$A$4292,MATCH(P$4&amp;" "&amp;$N83,'Climate zones'!$I$2:$I$4292,0)),"")</f>
        <v>Tryphena</v>
      </c>
      <c r="Q83" s="165" t="str">
        <f>IFERROR(INDEX('Climate zones'!$A$2:$A$4292,MATCH(Q$4&amp;" "&amp;$N83,'Climate zones'!$I$2:$I$4292,0)),"")</f>
        <v/>
      </c>
      <c r="R83" s="165" t="str">
        <f>IFERROR(INDEX('Climate zones'!$A$2:$A$4292,MATCH(R$4&amp;" "&amp;$N83,'Climate zones'!$I$2:$I$4292,0)),"")</f>
        <v/>
      </c>
      <c r="S83" s="165" t="str">
        <f>IFERROR(INDEX('Climate zones'!$A$2:$A$4292,MATCH(S$4&amp;" "&amp;$N83,'Climate zones'!$I$2:$I$4292,0)),"")</f>
        <v/>
      </c>
      <c r="T83" s="165" t="str">
        <f>IFERROR(INDEX('Climate zones'!$A$2:$A$4292,MATCH(T$4&amp;" "&amp;$N83,'Climate zones'!$I$2:$I$4292,0)),"")</f>
        <v/>
      </c>
      <c r="U83" s="165" t="str">
        <f>IFERROR(INDEX('Climate zones'!$A$2:$A$4292,MATCH(U$4&amp;" "&amp;$N83,'Climate zones'!$I$2:$I$4292,0)),"")</f>
        <v>Purau</v>
      </c>
      <c r="V83" s="165" t="str">
        <f>IFERROR(INDEX('Climate zones'!$A$2:$A$4292,MATCH(V$4&amp;" "&amp;$N83,'Climate zones'!$I$2:$I$4292,0)),"")</f>
        <v>Pukeawa</v>
      </c>
      <c r="W83" s="165" t="str">
        <f>IFERROR(INDEX('Climate zones'!$A$2:$A$4292,MATCH(W$4&amp;" "&amp;$N83,'Climate zones'!$I$2:$I$4292,0)),"")</f>
        <v>North East Valley</v>
      </c>
      <c r="X83" s="165" t="str">
        <f>IFERROR(INDEX('Climate zones'!$A$2:$A$4292,MATCH(X$4&amp;" "&amp;$N83,'Climate zones'!$I$2:$I$4292,0)),"")</f>
        <v>Merita</v>
      </c>
      <c r="Y83" s="165" t="str">
        <f>IFERROR(INDEX('Climate zones'!$A$2:$A$4292,MATCH(Y$4&amp;" "&amp;$N83,'Climate zones'!$I$2:$I$4292,0)),"")</f>
        <v/>
      </c>
      <c r="Z83" s="165" t="str">
        <f>IFERROR(INDEX('Climate zones'!$A$2:$A$4292,MATCH(Z$4&amp;" "&amp;$N83,'Climate zones'!$I$2:$I$4292,0)),"")</f>
        <v>Waerengaahika</v>
      </c>
      <c r="AA83" s="165" t="str">
        <f>IFERROR(INDEX('Climate zones'!$A$2:$A$4292,MATCH(AA$4&amp;" "&amp;$N83,'Climate zones'!$I$2:$I$4292,0)),"")</f>
        <v/>
      </c>
      <c r="AB83" s="165" t="str">
        <f>IFERROR(INDEX('Climate zones'!$A$2:$A$4292,MATCH(AB$4&amp;" "&amp;$N83,'Climate zones'!$I$2:$I$4292,0)),"")</f>
        <v/>
      </c>
      <c r="AC83" s="165" t="str">
        <f>IFERROR(INDEX('Climate zones'!$A$2:$A$4292,MATCH(AC$4&amp;" "&amp;$N83,'Climate zones'!$I$2:$I$4292,0)),"")</f>
        <v/>
      </c>
      <c r="AD83" s="165" t="str">
        <f>IFERROR(INDEX('Climate zones'!$A$2:$A$4292,MATCH(AD$4&amp;" "&amp;$N83,'Climate zones'!$I$2:$I$4292,0)),"")</f>
        <v/>
      </c>
      <c r="AE83" s="165" t="str">
        <f>IFERROR(INDEX('Climate zones'!$A$2:$A$4292,MATCH(AE$4&amp;" "&amp;$N83,'Climate zones'!$I$2:$I$4292,0)),"")</f>
        <v/>
      </c>
      <c r="AF83" s="165" t="str">
        <f>IFERROR(INDEX('Climate zones'!$A$2:$A$4292,MATCH(AF$4&amp;" "&amp;$N83,'Climate zones'!$I$2:$I$4292,0)),"")</f>
        <v/>
      </c>
      <c r="AG83" s="165" t="str">
        <f>IFERROR(INDEX('Climate zones'!$A$2:$A$4292,MATCH(AG$4&amp;" "&amp;$N83,'Climate zones'!$I$2:$I$4292,0)),"")</f>
        <v/>
      </c>
      <c r="AH83" s="165" t="str">
        <f>IFERROR(INDEX('Climate zones'!$A$2:$A$4292,MATCH(AH$4&amp;" "&amp;$N83,'Climate zones'!$I$2:$I$4292,0)),"")</f>
        <v/>
      </c>
      <c r="AI83" s="165" t="str">
        <f>IFERROR(INDEX('Climate zones'!$A$2:$A$4292,MATCH(AI$4&amp;" "&amp;$N83,'Climate zones'!$I$2:$I$4292,0)),"")</f>
        <v/>
      </c>
      <c r="AJ83" s="165" t="str">
        <f>IFERROR(INDEX('Climate zones'!$A$2:$A$4292,MATCH(AJ$4&amp;" "&amp;$N83,'Climate zones'!$I$2:$I$4292,0)),"")</f>
        <v>Tokatoka</v>
      </c>
      <c r="AK83" s="165" t="str">
        <f>IFERROR(INDEX('Climate zones'!$A$2:$A$4292,MATCH(AK$4&amp;" "&amp;$N83,'Climate zones'!$I$2:$I$4292,0)),"")</f>
        <v/>
      </c>
      <c r="AL83" s="165" t="str">
        <f>IFERROR(INDEX('Climate zones'!$A$2:$A$4292,MATCH(AL$4&amp;" "&amp;$N83,'Climate zones'!$I$2:$I$4292,0)),"")</f>
        <v/>
      </c>
      <c r="AM83" s="165" t="str">
        <f>IFERROR(INDEX('Climate zones'!$A$2:$A$4292,MATCH(AM$4&amp;" "&amp;$N83,'Climate zones'!$I$2:$I$4292,0)),"")</f>
        <v/>
      </c>
      <c r="AN83" s="165" t="str">
        <f>IFERROR(INDEX('Climate zones'!$A$2:$A$4292,MATCH(AN$4&amp;" "&amp;$N83,'Climate zones'!$I$2:$I$4292,0)),"")</f>
        <v/>
      </c>
      <c r="AO83" s="165" t="str">
        <f>IFERROR(INDEX('Climate zones'!$A$2:$A$4292,MATCH(AO$4&amp;" "&amp;$N83,'Climate zones'!$I$2:$I$4292,0)),"")</f>
        <v/>
      </c>
      <c r="AP83" s="165" t="str">
        <f>IFERROR(INDEX('Climate zones'!$A$2:$A$4292,MATCH(AP$4&amp;" "&amp;$N83,'Climate zones'!$I$2:$I$4292,0)),"")</f>
        <v/>
      </c>
      <c r="AQ83" s="165" t="str">
        <f>IFERROR(INDEX('Climate zones'!$A$2:$A$4292,MATCH(AQ$4&amp;" "&amp;$N83,'Climate zones'!$I$2:$I$4292,0)),"")</f>
        <v/>
      </c>
      <c r="AR83" s="165" t="str">
        <f>IFERROR(INDEX('Climate zones'!$A$2:$A$4292,MATCH(AR$4&amp;" "&amp;$N83,'Climate zones'!$I$2:$I$4292,0)),"")</f>
        <v/>
      </c>
      <c r="AS83" s="165" t="str">
        <f>IFERROR(INDEX('Climate zones'!$A$2:$A$4292,MATCH(AS$4&amp;" "&amp;$N83,'Climate zones'!$I$2:$I$4292,0)),"")</f>
        <v/>
      </c>
      <c r="AT83" s="165" t="str">
        <f>IFERROR(INDEX('Climate zones'!$A$2:$A$4292,MATCH(AT$4&amp;" "&amp;$N83,'Climate zones'!$I$2:$I$4292,0)),"")</f>
        <v/>
      </c>
      <c r="AU83" s="165" t="str">
        <f>IFERROR(INDEX('Climate zones'!$A$2:$A$4292,MATCH(AU$4&amp;" "&amp;$N83,'Climate zones'!$I$2:$I$4292,0)),"")</f>
        <v/>
      </c>
      <c r="AV83" s="165" t="str">
        <f>IFERROR(INDEX('Climate zones'!$A$2:$A$4292,MATCH(AV$4&amp;" "&amp;$N83,'Climate zones'!$I$2:$I$4292,0)),"")</f>
        <v/>
      </c>
      <c r="AW83" s="165" t="str">
        <f>IFERROR(INDEX('Climate zones'!$A$2:$A$4292,MATCH(AW$4&amp;" "&amp;$N83,'Climate zones'!$I$2:$I$4292,0)),"")</f>
        <v/>
      </c>
      <c r="AX83" s="165" t="str">
        <f>IFERROR(INDEX('Climate zones'!$A$2:$A$4292,MATCH(AX$4&amp;" "&amp;$N83,'Climate zones'!$I$2:$I$4292,0)),"")</f>
        <v/>
      </c>
      <c r="AY83" s="165" t="str">
        <f>IFERROR(INDEX('Climate zones'!$A$2:$A$4292,MATCH(AY$4&amp;" "&amp;$N83,'Climate zones'!$I$2:$I$4292,0)),"")</f>
        <v/>
      </c>
      <c r="AZ83" s="165" t="str">
        <f>IFERROR(INDEX('Climate zones'!$A$2:$A$4292,MATCH(AZ$4&amp;" "&amp;$N83,'Climate zones'!$I$2:$I$4292,0)),"")</f>
        <v/>
      </c>
      <c r="BA83" s="165" t="str">
        <f>IFERROR(INDEX('Climate zones'!$A$2:$A$4292,MATCH(BA$4&amp;" "&amp;$N83,'Climate zones'!$I$2:$I$4292,0)),"")</f>
        <v/>
      </c>
      <c r="BB83" s="165" t="str">
        <f>IFERROR(INDEX('Climate zones'!$A$2:$A$4292,MATCH(BB$4&amp;" "&amp;$N83,'Climate zones'!$I$2:$I$4292,0)),"")</f>
        <v/>
      </c>
      <c r="BC83" s="165" t="str">
        <f>IFERROR(INDEX('Climate zones'!$A$2:$A$4292,MATCH(BC$4&amp;" "&amp;$N83,'Climate zones'!$I$2:$I$4292,0)),"")</f>
        <v/>
      </c>
      <c r="BD83" s="165" t="str">
        <f>IFERROR(INDEX('Climate zones'!$A$2:$A$4292,MATCH(BD$4&amp;" "&amp;$N83,'Climate zones'!$I$2:$I$4292,0)),"")</f>
        <v/>
      </c>
      <c r="BE83" s="165" t="str">
        <f>IFERROR(INDEX('Climate zones'!$A$2:$A$4292,MATCH(BE$4&amp;" "&amp;$N83,'Climate zones'!$I$2:$I$4292,0)),"")</f>
        <v>Waiwera</v>
      </c>
      <c r="BF83" s="165" t="str">
        <f>IFERROR(INDEX('Climate zones'!$A$2:$A$4292,MATCH(BF$4&amp;" "&amp;$N83,'Climate zones'!$I$2:$I$4292,0)),"")</f>
        <v>Whakarewarewa</v>
      </c>
      <c r="BG83" s="165" t="str">
        <f>IFERROR(INDEX('Climate zones'!$A$2:$A$4292,MATCH(BG$4&amp;" "&amp;$N83,'Climate zones'!$I$2:$I$4292,0)),"")</f>
        <v>Waiouru</v>
      </c>
      <c r="BH83" s="165" t="str">
        <f>IFERROR(INDEX('Climate zones'!$A$2:$A$4292,MATCH(BH$4&amp;" "&amp;$N83,'Climate zones'!$I$2:$I$4292,0)),"")</f>
        <v/>
      </c>
      <c r="BI83" s="165" t="str">
        <f>IFERROR(INDEX('Climate zones'!$A$2:$A$4292,MATCH(BI$4&amp;" "&amp;$N83,'Climate zones'!$I$2:$I$4292,0)),"")</f>
        <v>Whareroa</v>
      </c>
      <c r="BJ83" s="165" t="str">
        <f>IFERROR(INDEX('Climate zones'!$A$2:$A$4292,MATCH(BJ$4&amp;" "&amp;$N83,'Climate zones'!$I$2:$I$4292,0)),"")</f>
        <v/>
      </c>
      <c r="BK83" s="165" t="str">
        <f>IFERROR(INDEX('Climate zones'!$A$2:$A$4292,MATCH(BK$4&amp;" "&amp;$N83,'Climate zones'!$I$2:$I$4292,0)),"")</f>
        <v/>
      </c>
      <c r="BL83" s="165" t="str">
        <f>IFERROR(INDEX('Climate zones'!$A$2:$A$4292,MATCH(BL$4&amp;" "&amp;$N83,'Climate zones'!$I$2:$I$4292,0)),"")</f>
        <v>Makarewa Junction</v>
      </c>
      <c r="BM83" s="165" t="str">
        <f>IFERROR(INDEX('Climate zones'!$A$2:$A$4292,MATCH(BM$4&amp;" "&amp;$N83,'Climate zones'!$I$2:$I$4292,0)),"")</f>
        <v/>
      </c>
      <c r="BN83" s="165" t="str">
        <f>IFERROR(INDEX('Climate zones'!$A$2:$A$4292,MATCH(BN$4&amp;" "&amp;$N83,'Climate zones'!$I$2:$I$4292,0)),"")</f>
        <v>Ruawhata</v>
      </c>
      <c r="BO83" s="165" t="str">
        <f>IFERROR(INDEX('Climate zones'!$A$2:$A$4292,MATCH(BO$4&amp;" "&amp;$N83,'Climate zones'!$I$2:$I$4292,0)),"")</f>
        <v>Rakau</v>
      </c>
      <c r="BP83" s="165" t="str">
        <f>IFERROR(INDEX('Climate zones'!$A$2:$A$4292,MATCH(BP$4&amp;" "&amp;$N83,'Climate zones'!$I$2:$I$4292,0)),"")</f>
        <v/>
      </c>
      <c r="BQ83" s="165" t="str">
        <f>IFERROR(INDEX('Climate zones'!$A$2:$A$4292,MATCH(BQ$4&amp;" "&amp;$N83,'Climate zones'!$I$2:$I$4292,0)),"")</f>
        <v/>
      </c>
      <c r="BR83" s="165" t="str">
        <f>IFERROR(INDEX('Climate zones'!$A$2:$A$4292,MATCH(BR$4&amp;" "&amp;$N83,'Climate zones'!$I$2:$I$4292,0)),"")</f>
        <v/>
      </c>
      <c r="BS83" s="165" t="str">
        <f>IFERROR(INDEX('Climate zones'!$A$2:$A$4292,MATCH(BS$4&amp;" "&amp;$N83,'Climate zones'!$I$2:$I$4292,0)),"")</f>
        <v>Waitawa</v>
      </c>
      <c r="BT83" s="165" t="str">
        <f>IFERROR(INDEX('Climate zones'!$A$2:$A$4292,MATCH(BT$4&amp;" "&amp;$N83,'Climate zones'!$I$2:$I$4292,0)),"")</f>
        <v/>
      </c>
      <c r="BU83" s="165" t="str">
        <f>IFERROR(INDEX('Climate zones'!$A$2:$A$4292,MATCH(BU$4&amp;" "&amp;$N83,'Climate zones'!$I$2:$I$4292,0)),"")</f>
        <v>Te Mata</v>
      </c>
      <c r="BV83" s="165" t="str">
        <f>IFERROR(INDEX('Climate zones'!$A$2:$A$4292,MATCH(BV$4&amp;" "&amp;$N83,'Climate zones'!$I$2:$I$4292,0)),"")</f>
        <v/>
      </c>
      <c r="BW83" s="165" t="str">
        <f>IFERROR(INDEX('Climate zones'!$A$2:$A$4292,MATCH(BW$4&amp;" "&amp;$N83,'Climate zones'!$I$2:$I$4292,0)),"")</f>
        <v/>
      </c>
      <c r="BX83" s="165" t="str">
        <f>IFERROR(INDEX('Climate zones'!$A$2:$A$4292,MATCH(BX$4&amp;" "&amp;$N83,'Climate zones'!$I$2:$I$4292,0)),"")</f>
        <v/>
      </c>
      <c r="BY83" s="165" t="str">
        <f>IFERROR(INDEX('Climate zones'!$A$2:$A$4292,MATCH(BY$4&amp;" "&amp;$N83,'Climate zones'!$I$2:$I$4292,0)),"")</f>
        <v/>
      </c>
      <c r="BZ83" s="165" t="str">
        <f>IFERROR(INDEX('Climate zones'!$A$2:$A$4292,MATCH(BZ$4&amp;" "&amp;$N83,'Climate zones'!$I$2:$I$4292,0)),"")</f>
        <v/>
      </c>
      <c r="CA83" s="165" t="str">
        <f>IFERROR(INDEX('Climate zones'!$A$2:$A$4292,MATCH(CA$4&amp;" "&amp;$N83,'Climate zones'!$I$2:$I$4292,0)),"")</f>
        <v>Waianakarua</v>
      </c>
      <c r="CB83" s="165" t="str">
        <f>IFERROR(INDEX('Climate zones'!$A$2:$A$4292,MATCH(CB$4&amp;" "&amp;$N83,'Climate zones'!$I$2:$I$4292,0)),"")</f>
        <v/>
      </c>
      <c r="CC83" s="165" t="str">
        <f>IFERROR(INDEX('Climate zones'!$A$2:$A$4292,MATCH(CC$4&amp;" "&amp;$N83,'Climate zones'!$I$2:$I$4292,0)),"")</f>
        <v/>
      </c>
      <c r="CD83" s="165" t="str">
        <f>IFERROR(INDEX('Climate zones'!$A$2:$A$4292,MATCH(CD$4&amp;" "&amp;$N83,'Climate zones'!$I$2:$I$4292,0)),"")</f>
        <v/>
      </c>
      <c r="CE83" s="165" t="str">
        <f>IFERROR(INDEX('Climate zones'!$A$2:$A$4292,MATCH(CE$4&amp;" "&amp;$N83,'Climate zones'!$I$2:$I$4292,0)),"")</f>
        <v/>
      </c>
      <c r="CF83" s="165" t="str">
        <f>IFERROR(INDEX('Climate zones'!$A$2:$A$4292,MATCH(CF$4&amp;" "&amp;$N83,'Climate zones'!$I$2:$I$4292,0)),"")</f>
        <v/>
      </c>
      <c r="CG83" s="165" t="str">
        <f>IFERROR(INDEX('Climate zones'!$A$2:$A$4292,MATCH(CG$4&amp;" "&amp;$N83,'Climate zones'!$I$2:$I$4292,0)),"")</f>
        <v/>
      </c>
      <c r="CH83" s="165" t="str">
        <f>IFERROR(INDEX('Climate zones'!$A$2:$A$4292,MATCH(CH$4&amp;" "&amp;$N83,'Climate zones'!$I$2:$I$4292,0)),"")</f>
        <v>Taiharuru</v>
      </c>
    </row>
    <row r="84" spans="1:86">
      <c r="A84" s="156" t="s">
        <v>253</v>
      </c>
      <c r="B84" s="156" t="s">
        <v>97</v>
      </c>
      <c r="C84" s="156" t="s">
        <v>96</v>
      </c>
      <c r="D84" s="156" t="s">
        <v>241</v>
      </c>
      <c r="E84" s="157">
        <v>-36.89</v>
      </c>
      <c r="F84" s="157">
        <v>174.76</v>
      </c>
      <c r="G84" s="156" t="str">
        <f t="shared" si="4"/>
        <v>Auckland City AK</v>
      </c>
      <c r="H84" s="156">
        <f t="shared" si="5"/>
        <v>12</v>
      </c>
      <c r="I84" s="156" t="str">
        <f t="shared" si="6"/>
        <v>Auckland City 12</v>
      </c>
      <c r="N84" s="162">
        <f t="shared" si="7"/>
        <v>80</v>
      </c>
      <c r="O84" s="163" t="str">
        <f>IFERROR(INDEX('Climate zones'!$A$2:$A$4292,MATCH(O$4&amp;" "&amp;$N84,'Climate zones'!$I$2:$I$4292,0)),"")</f>
        <v/>
      </c>
      <c r="P84" s="163" t="str">
        <f>IFERROR(INDEX('Climate zones'!$A$2:$A$4292,MATCH(P$4&amp;" "&amp;$N84,'Climate zones'!$I$2:$I$4292,0)),"")</f>
        <v>Wai o Taiki Bay</v>
      </c>
      <c r="Q84" s="163" t="str">
        <f>IFERROR(INDEX('Climate zones'!$A$2:$A$4292,MATCH(Q$4&amp;" "&amp;$N84,'Climate zones'!$I$2:$I$4292,0)),"")</f>
        <v/>
      </c>
      <c r="R84" s="163" t="str">
        <f>IFERROR(INDEX('Climate zones'!$A$2:$A$4292,MATCH(R$4&amp;" "&amp;$N84,'Climate zones'!$I$2:$I$4292,0)),"")</f>
        <v/>
      </c>
      <c r="S84" s="163" t="str">
        <f>IFERROR(INDEX('Climate zones'!$A$2:$A$4292,MATCH(S$4&amp;" "&amp;$N84,'Climate zones'!$I$2:$I$4292,0)),"")</f>
        <v/>
      </c>
      <c r="T84" s="163" t="str">
        <f>IFERROR(INDEX('Climate zones'!$A$2:$A$4292,MATCH(T$4&amp;" "&amp;$N84,'Climate zones'!$I$2:$I$4292,0)),"")</f>
        <v/>
      </c>
      <c r="U84" s="163" t="str">
        <f>IFERROR(INDEX('Climate zones'!$A$2:$A$4292,MATCH(U$4&amp;" "&amp;$N84,'Climate zones'!$I$2:$I$4292,0)),"")</f>
        <v>Rapaki</v>
      </c>
      <c r="V84" s="163" t="str">
        <f>IFERROR(INDEX('Climate zones'!$A$2:$A$4292,MATCH(V$4&amp;" "&amp;$N84,'Climate zones'!$I$2:$I$4292,0)),"")</f>
        <v>Pukekoma</v>
      </c>
      <c r="W84" s="163" t="str">
        <f>IFERROR(INDEX('Climate zones'!$A$2:$A$4292,MATCH(W$4&amp;" "&amp;$N84,'Climate zones'!$I$2:$I$4292,0)),"")</f>
        <v>North Taieri</v>
      </c>
      <c r="X84" s="163" t="str">
        <f>IFERROR(INDEX('Climate zones'!$A$2:$A$4292,MATCH(X$4&amp;" "&amp;$N84,'Climate zones'!$I$2:$I$4292,0)),"")</f>
        <v>Mitimiti</v>
      </c>
      <c r="Y84" s="163" t="str">
        <f>IFERROR(INDEX('Climate zones'!$A$2:$A$4292,MATCH(Y$4&amp;" "&amp;$N84,'Climate zones'!$I$2:$I$4292,0)),"")</f>
        <v/>
      </c>
      <c r="Z84" s="163" t="str">
        <f>IFERROR(INDEX('Climate zones'!$A$2:$A$4292,MATCH(Z$4&amp;" "&amp;$N84,'Climate zones'!$I$2:$I$4292,0)),"")</f>
        <v>Waerengaokuri</v>
      </c>
      <c r="AA84" s="163" t="str">
        <f>IFERROR(INDEX('Climate zones'!$A$2:$A$4292,MATCH(AA$4&amp;" "&amp;$N84,'Climate zones'!$I$2:$I$4292,0)),"")</f>
        <v/>
      </c>
      <c r="AB84" s="163" t="str">
        <f>IFERROR(INDEX('Climate zones'!$A$2:$A$4292,MATCH(AB$4&amp;" "&amp;$N84,'Climate zones'!$I$2:$I$4292,0)),"")</f>
        <v/>
      </c>
      <c r="AC84" s="163" t="str">
        <f>IFERROR(INDEX('Climate zones'!$A$2:$A$4292,MATCH(AC$4&amp;" "&amp;$N84,'Climate zones'!$I$2:$I$4292,0)),"")</f>
        <v/>
      </c>
      <c r="AD84" s="163" t="str">
        <f>IFERROR(INDEX('Climate zones'!$A$2:$A$4292,MATCH(AD$4&amp;" "&amp;$N84,'Climate zones'!$I$2:$I$4292,0)),"")</f>
        <v/>
      </c>
      <c r="AE84" s="163" t="str">
        <f>IFERROR(INDEX('Climate zones'!$A$2:$A$4292,MATCH(AE$4&amp;" "&amp;$N84,'Climate zones'!$I$2:$I$4292,0)),"")</f>
        <v/>
      </c>
      <c r="AF84" s="163" t="str">
        <f>IFERROR(INDEX('Climate zones'!$A$2:$A$4292,MATCH(AF$4&amp;" "&amp;$N84,'Climate zones'!$I$2:$I$4292,0)),"")</f>
        <v/>
      </c>
      <c r="AG84" s="163" t="str">
        <f>IFERROR(INDEX('Climate zones'!$A$2:$A$4292,MATCH(AG$4&amp;" "&amp;$N84,'Climate zones'!$I$2:$I$4292,0)),"")</f>
        <v/>
      </c>
      <c r="AH84" s="163" t="str">
        <f>IFERROR(INDEX('Climate zones'!$A$2:$A$4292,MATCH(AH$4&amp;" "&amp;$N84,'Climate zones'!$I$2:$I$4292,0)),"")</f>
        <v/>
      </c>
      <c r="AI84" s="163" t="str">
        <f>IFERROR(INDEX('Climate zones'!$A$2:$A$4292,MATCH(AI$4&amp;" "&amp;$N84,'Climate zones'!$I$2:$I$4292,0)),"")</f>
        <v/>
      </c>
      <c r="AJ84" s="163" t="str">
        <f>IFERROR(INDEX('Climate zones'!$A$2:$A$4292,MATCH(AJ$4&amp;" "&amp;$N84,'Climate zones'!$I$2:$I$4292,0)),"")</f>
        <v>Topuni</v>
      </c>
      <c r="AK84" s="163" t="str">
        <f>IFERROR(INDEX('Climate zones'!$A$2:$A$4292,MATCH(AK$4&amp;" "&amp;$N84,'Climate zones'!$I$2:$I$4292,0)),"")</f>
        <v/>
      </c>
      <c r="AL84" s="163" t="str">
        <f>IFERROR(INDEX('Climate zones'!$A$2:$A$4292,MATCH(AL$4&amp;" "&amp;$N84,'Climate zones'!$I$2:$I$4292,0)),"")</f>
        <v/>
      </c>
      <c r="AM84" s="163" t="str">
        <f>IFERROR(INDEX('Climate zones'!$A$2:$A$4292,MATCH(AM$4&amp;" "&amp;$N84,'Climate zones'!$I$2:$I$4292,0)),"")</f>
        <v/>
      </c>
      <c r="AN84" s="163" t="str">
        <f>IFERROR(INDEX('Climate zones'!$A$2:$A$4292,MATCH(AN$4&amp;" "&amp;$N84,'Climate zones'!$I$2:$I$4292,0)),"")</f>
        <v/>
      </c>
      <c r="AO84" s="163" t="str">
        <f>IFERROR(INDEX('Climate zones'!$A$2:$A$4292,MATCH(AO$4&amp;" "&amp;$N84,'Climate zones'!$I$2:$I$4292,0)),"")</f>
        <v/>
      </c>
      <c r="AP84" s="163" t="str">
        <f>IFERROR(INDEX('Climate zones'!$A$2:$A$4292,MATCH(AP$4&amp;" "&amp;$N84,'Climate zones'!$I$2:$I$4292,0)),"")</f>
        <v/>
      </c>
      <c r="AQ84" s="163" t="str">
        <f>IFERROR(INDEX('Climate zones'!$A$2:$A$4292,MATCH(AQ$4&amp;" "&amp;$N84,'Climate zones'!$I$2:$I$4292,0)),"")</f>
        <v/>
      </c>
      <c r="AR84" s="163" t="str">
        <f>IFERROR(INDEX('Climate zones'!$A$2:$A$4292,MATCH(AR$4&amp;" "&amp;$N84,'Climate zones'!$I$2:$I$4292,0)),"")</f>
        <v/>
      </c>
      <c r="AS84" s="163" t="str">
        <f>IFERROR(INDEX('Climate zones'!$A$2:$A$4292,MATCH(AS$4&amp;" "&amp;$N84,'Climate zones'!$I$2:$I$4292,0)),"")</f>
        <v/>
      </c>
      <c r="AT84" s="163" t="str">
        <f>IFERROR(INDEX('Climate zones'!$A$2:$A$4292,MATCH(AT$4&amp;" "&amp;$N84,'Climate zones'!$I$2:$I$4292,0)),"")</f>
        <v/>
      </c>
      <c r="AU84" s="163" t="str">
        <f>IFERROR(INDEX('Climate zones'!$A$2:$A$4292,MATCH(AU$4&amp;" "&amp;$N84,'Climate zones'!$I$2:$I$4292,0)),"")</f>
        <v/>
      </c>
      <c r="AV84" s="163" t="str">
        <f>IFERROR(INDEX('Climate zones'!$A$2:$A$4292,MATCH(AV$4&amp;" "&amp;$N84,'Climate zones'!$I$2:$I$4292,0)),"")</f>
        <v/>
      </c>
      <c r="AW84" s="163" t="str">
        <f>IFERROR(INDEX('Climate zones'!$A$2:$A$4292,MATCH(AW$4&amp;" "&amp;$N84,'Climate zones'!$I$2:$I$4292,0)),"")</f>
        <v/>
      </c>
      <c r="AX84" s="163" t="str">
        <f>IFERROR(INDEX('Climate zones'!$A$2:$A$4292,MATCH(AX$4&amp;" "&amp;$N84,'Climate zones'!$I$2:$I$4292,0)),"")</f>
        <v/>
      </c>
      <c r="AY84" s="163" t="str">
        <f>IFERROR(INDEX('Climate zones'!$A$2:$A$4292,MATCH(AY$4&amp;" "&amp;$N84,'Climate zones'!$I$2:$I$4292,0)),"")</f>
        <v/>
      </c>
      <c r="AZ84" s="163" t="str">
        <f>IFERROR(INDEX('Climate zones'!$A$2:$A$4292,MATCH(AZ$4&amp;" "&amp;$N84,'Climate zones'!$I$2:$I$4292,0)),"")</f>
        <v/>
      </c>
      <c r="BA84" s="163" t="str">
        <f>IFERROR(INDEX('Climate zones'!$A$2:$A$4292,MATCH(BA$4&amp;" "&amp;$N84,'Climate zones'!$I$2:$I$4292,0)),"")</f>
        <v/>
      </c>
      <c r="BB84" s="163" t="str">
        <f>IFERROR(INDEX('Climate zones'!$A$2:$A$4292,MATCH(BB$4&amp;" "&amp;$N84,'Climate zones'!$I$2:$I$4292,0)),"")</f>
        <v/>
      </c>
      <c r="BC84" s="163" t="str">
        <f>IFERROR(INDEX('Climate zones'!$A$2:$A$4292,MATCH(BC$4&amp;" "&amp;$N84,'Climate zones'!$I$2:$I$4292,0)),"")</f>
        <v/>
      </c>
      <c r="BD84" s="163" t="str">
        <f>IFERROR(INDEX('Climate zones'!$A$2:$A$4292,MATCH(BD$4&amp;" "&amp;$N84,'Climate zones'!$I$2:$I$4292,0)),"")</f>
        <v/>
      </c>
      <c r="BE84" s="163" t="str">
        <f>IFERROR(INDEX('Climate zones'!$A$2:$A$4292,MATCH(BE$4&amp;" "&amp;$N84,'Climate zones'!$I$2:$I$4292,0)),"")</f>
        <v>Waiwhiu</v>
      </c>
      <c r="BF84" s="163" t="str">
        <f>IFERROR(INDEX('Climate zones'!$A$2:$A$4292,MATCH(BF$4&amp;" "&amp;$N84,'Climate zones'!$I$2:$I$4292,0)),"")</f>
        <v>Whangamarino</v>
      </c>
      <c r="BG84" s="163" t="str">
        <f>IFERROR(INDEX('Climate zones'!$A$2:$A$4292,MATCH(BG$4&amp;" "&amp;$N84,'Climate zones'!$I$2:$I$4292,0)),"")</f>
        <v>Waiouru Military Camp</v>
      </c>
      <c r="BH84" s="163" t="str">
        <f>IFERROR(INDEX('Climate zones'!$A$2:$A$4292,MATCH(BH$4&amp;" "&amp;$N84,'Climate zones'!$I$2:$I$4292,0)),"")</f>
        <v/>
      </c>
      <c r="BI84" s="163" t="str">
        <f>IFERROR(INDEX('Climate zones'!$A$2:$A$4292,MATCH(BI$4&amp;" "&amp;$N84,'Climate zones'!$I$2:$I$4292,0)),"")</f>
        <v>Whenuakura</v>
      </c>
      <c r="BJ84" s="163" t="str">
        <f>IFERROR(INDEX('Climate zones'!$A$2:$A$4292,MATCH(BJ$4&amp;" "&amp;$N84,'Climate zones'!$I$2:$I$4292,0)),"")</f>
        <v/>
      </c>
      <c r="BK84" s="163" t="str">
        <f>IFERROR(INDEX('Climate zones'!$A$2:$A$4292,MATCH(BK$4&amp;" "&amp;$N84,'Climate zones'!$I$2:$I$4292,0)),"")</f>
        <v/>
      </c>
      <c r="BL84" s="163" t="str">
        <f>IFERROR(INDEX('Climate zones'!$A$2:$A$4292,MATCH(BL$4&amp;" "&amp;$N84,'Climate zones'!$I$2:$I$4292,0)),"")</f>
        <v>Manapouri</v>
      </c>
      <c r="BM84" s="163" t="str">
        <f>IFERROR(INDEX('Climate zones'!$A$2:$A$4292,MATCH(BM$4&amp;" "&amp;$N84,'Climate zones'!$I$2:$I$4292,0)),"")</f>
        <v/>
      </c>
      <c r="BN84" s="163" t="str">
        <f>IFERROR(INDEX('Climate zones'!$A$2:$A$4292,MATCH(BN$4&amp;" "&amp;$N84,'Climate zones'!$I$2:$I$4292,0)),"")</f>
        <v>Tahoraiti</v>
      </c>
      <c r="BO84" s="163" t="str">
        <f>IFERROR(INDEX('Climate zones'!$A$2:$A$4292,MATCH(BO$4&amp;" "&amp;$N84,'Climate zones'!$I$2:$I$4292,0)),"")</f>
        <v>Rakopi</v>
      </c>
      <c r="BP84" s="163" t="str">
        <f>IFERROR(INDEX('Climate zones'!$A$2:$A$4292,MATCH(BP$4&amp;" "&amp;$N84,'Climate zones'!$I$2:$I$4292,0)),"")</f>
        <v/>
      </c>
      <c r="BQ84" s="163" t="str">
        <f>IFERROR(INDEX('Climate zones'!$A$2:$A$4292,MATCH(BQ$4&amp;" "&amp;$N84,'Climate zones'!$I$2:$I$4292,0)),"")</f>
        <v/>
      </c>
      <c r="BR84" s="163" t="str">
        <f>IFERROR(INDEX('Climate zones'!$A$2:$A$4292,MATCH(BR$4&amp;" "&amp;$N84,'Climate zones'!$I$2:$I$4292,0)),"")</f>
        <v/>
      </c>
      <c r="BS84" s="163" t="str">
        <f>IFERROR(INDEX('Climate zones'!$A$2:$A$4292,MATCH(BS$4&amp;" "&amp;$N84,'Climate zones'!$I$2:$I$4292,0)),"")</f>
        <v>Waitohi</v>
      </c>
      <c r="BT84" s="163" t="str">
        <f>IFERROR(INDEX('Climate zones'!$A$2:$A$4292,MATCH(BT$4&amp;" "&amp;$N84,'Climate zones'!$I$2:$I$4292,0)),"")</f>
        <v/>
      </c>
      <c r="BU84" s="163" t="str">
        <f>IFERROR(INDEX('Climate zones'!$A$2:$A$4292,MATCH(BU$4&amp;" "&amp;$N84,'Climate zones'!$I$2:$I$4292,0)),"")</f>
        <v>Te Papatapu</v>
      </c>
      <c r="BV84" s="163" t="str">
        <f>IFERROR(INDEX('Climate zones'!$A$2:$A$4292,MATCH(BV$4&amp;" "&amp;$N84,'Climate zones'!$I$2:$I$4292,0)),"")</f>
        <v/>
      </c>
      <c r="BW84" s="163" t="str">
        <f>IFERROR(INDEX('Climate zones'!$A$2:$A$4292,MATCH(BW$4&amp;" "&amp;$N84,'Climate zones'!$I$2:$I$4292,0)),"")</f>
        <v/>
      </c>
      <c r="BX84" s="163" t="str">
        <f>IFERROR(INDEX('Climate zones'!$A$2:$A$4292,MATCH(BX$4&amp;" "&amp;$N84,'Climate zones'!$I$2:$I$4292,0)),"")</f>
        <v/>
      </c>
      <c r="BY84" s="163" t="str">
        <f>IFERROR(INDEX('Climate zones'!$A$2:$A$4292,MATCH(BY$4&amp;" "&amp;$N84,'Climate zones'!$I$2:$I$4292,0)),"")</f>
        <v/>
      </c>
      <c r="BZ84" s="163" t="str">
        <f>IFERROR(INDEX('Climate zones'!$A$2:$A$4292,MATCH(BZ$4&amp;" "&amp;$N84,'Climate zones'!$I$2:$I$4292,0)),"")</f>
        <v/>
      </c>
      <c r="CA84" s="163" t="str">
        <f>IFERROR(INDEX('Climate zones'!$A$2:$A$4292,MATCH(CA$4&amp;" "&amp;$N84,'Climate zones'!$I$2:$I$4292,0)),"")</f>
        <v>Waiareka Junction</v>
      </c>
      <c r="CB84" s="163" t="str">
        <f>IFERROR(INDEX('Climate zones'!$A$2:$A$4292,MATCH(CB$4&amp;" "&amp;$N84,'Climate zones'!$I$2:$I$4292,0)),"")</f>
        <v/>
      </c>
      <c r="CC84" s="163" t="str">
        <f>IFERROR(INDEX('Climate zones'!$A$2:$A$4292,MATCH(CC$4&amp;" "&amp;$N84,'Climate zones'!$I$2:$I$4292,0)),"")</f>
        <v/>
      </c>
      <c r="CD84" s="163" t="str">
        <f>IFERROR(INDEX('Climate zones'!$A$2:$A$4292,MATCH(CD$4&amp;" "&amp;$N84,'Climate zones'!$I$2:$I$4292,0)),"")</f>
        <v/>
      </c>
      <c r="CE84" s="163" t="str">
        <f>IFERROR(INDEX('Climate zones'!$A$2:$A$4292,MATCH(CE$4&amp;" "&amp;$N84,'Climate zones'!$I$2:$I$4292,0)),"")</f>
        <v/>
      </c>
      <c r="CF84" s="163" t="str">
        <f>IFERROR(INDEX('Climate zones'!$A$2:$A$4292,MATCH(CF$4&amp;" "&amp;$N84,'Climate zones'!$I$2:$I$4292,0)),"")</f>
        <v/>
      </c>
      <c r="CG84" s="163" t="str">
        <f>IFERROR(INDEX('Climate zones'!$A$2:$A$4292,MATCH(CG$4&amp;" "&amp;$N84,'Climate zones'!$I$2:$I$4292,0)),"")</f>
        <v/>
      </c>
      <c r="CH84" s="163" t="str">
        <f>IFERROR(INDEX('Climate zones'!$A$2:$A$4292,MATCH(CH$4&amp;" "&amp;$N84,'Climate zones'!$I$2:$I$4292,0)),"")</f>
        <v>Takahiwai</v>
      </c>
    </row>
    <row r="85" spans="1:86">
      <c r="A85" s="156" t="s">
        <v>254</v>
      </c>
      <c r="B85" s="156" t="s">
        <v>97</v>
      </c>
      <c r="C85" s="156" t="s">
        <v>96</v>
      </c>
      <c r="D85" s="156" t="s">
        <v>241</v>
      </c>
      <c r="E85" s="157">
        <v>-36.85</v>
      </c>
      <c r="F85" s="157">
        <v>174.74</v>
      </c>
      <c r="G85" s="156" t="str">
        <f t="shared" si="4"/>
        <v>Auckland City AK</v>
      </c>
      <c r="H85" s="156">
        <f t="shared" si="5"/>
        <v>13</v>
      </c>
      <c r="I85" s="156" t="str">
        <f t="shared" si="6"/>
        <v>Auckland City 13</v>
      </c>
      <c r="N85" s="164">
        <f t="shared" si="7"/>
        <v>81</v>
      </c>
      <c r="O85" s="165" t="str">
        <f>IFERROR(INDEX('Climate zones'!$A$2:$A$4292,MATCH(O$4&amp;" "&amp;$N85,'Climate zones'!$I$2:$I$4292,0)),"")</f>
        <v/>
      </c>
      <c r="P85" s="165" t="str">
        <f>IFERROR(INDEX('Climate zones'!$A$2:$A$4292,MATCH(P$4&amp;" "&amp;$N85,'Climate zones'!$I$2:$I$4292,0)),"")</f>
        <v>Waikowhai</v>
      </c>
      <c r="Q85" s="165" t="str">
        <f>IFERROR(INDEX('Climate zones'!$A$2:$A$4292,MATCH(Q$4&amp;" "&amp;$N85,'Climate zones'!$I$2:$I$4292,0)),"")</f>
        <v/>
      </c>
      <c r="R85" s="165" t="str">
        <f>IFERROR(INDEX('Climate zones'!$A$2:$A$4292,MATCH(R$4&amp;" "&amp;$N85,'Climate zones'!$I$2:$I$4292,0)),"")</f>
        <v/>
      </c>
      <c r="S85" s="165" t="str">
        <f>IFERROR(INDEX('Climate zones'!$A$2:$A$4292,MATCH(S$4&amp;" "&amp;$N85,'Climate zones'!$I$2:$I$4292,0)),"")</f>
        <v/>
      </c>
      <c r="T85" s="165" t="str">
        <f>IFERROR(INDEX('Climate zones'!$A$2:$A$4292,MATCH(T$4&amp;" "&amp;$N85,'Climate zones'!$I$2:$I$4292,0)),"")</f>
        <v/>
      </c>
      <c r="U85" s="165" t="str">
        <f>IFERROR(INDEX('Climate zones'!$A$2:$A$4292,MATCH(U$4&amp;" "&amp;$N85,'Climate zones'!$I$2:$I$4292,0)),"")</f>
        <v>Redcliffs</v>
      </c>
      <c r="V85" s="165" t="str">
        <f>IFERROR(INDEX('Climate zones'!$A$2:$A$4292,MATCH(V$4&amp;" "&amp;$N85,'Climate zones'!$I$2:$I$4292,0)),"")</f>
        <v>Pukepito</v>
      </c>
      <c r="W85" s="165" t="str">
        <f>IFERROR(INDEX('Climate zones'!$A$2:$A$4292,MATCH(W$4&amp;" "&amp;$N85,'Climate zones'!$I$2:$I$4292,0)),"")</f>
        <v>Ocean Grove</v>
      </c>
      <c r="X85" s="165" t="str">
        <f>IFERROR(INDEX('Climate zones'!$A$2:$A$4292,MATCH(X$4&amp;" "&amp;$N85,'Climate zones'!$I$2:$I$4292,0)),"")</f>
        <v>Moehau</v>
      </c>
      <c r="Y85" s="165" t="str">
        <f>IFERROR(INDEX('Climate zones'!$A$2:$A$4292,MATCH(Y$4&amp;" "&amp;$N85,'Climate zones'!$I$2:$I$4292,0)),"")</f>
        <v/>
      </c>
      <c r="Z85" s="165" t="str">
        <f>IFERROR(INDEX('Climate zones'!$A$2:$A$4292,MATCH(Z$4&amp;" "&amp;$N85,'Climate zones'!$I$2:$I$4292,0)),"")</f>
        <v>Waihirere</v>
      </c>
      <c r="AA85" s="165" t="str">
        <f>IFERROR(INDEX('Climate zones'!$A$2:$A$4292,MATCH(AA$4&amp;" "&amp;$N85,'Climate zones'!$I$2:$I$4292,0)),"")</f>
        <v/>
      </c>
      <c r="AB85" s="165" t="str">
        <f>IFERROR(INDEX('Climate zones'!$A$2:$A$4292,MATCH(AB$4&amp;" "&amp;$N85,'Climate zones'!$I$2:$I$4292,0)),"")</f>
        <v/>
      </c>
      <c r="AC85" s="165" t="str">
        <f>IFERROR(INDEX('Climate zones'!$A$2:$A$4292,MATCH(AC$4&amp;" "&amp;$N85,'Climate zones'!$I$2:$I$4292,0)),"")</f>
        <v/>
      </c>
      <c r="AD85" s="165" t="str">
        <f>IFERROR(INDEX('Climate zones'!$A$2:$A$4292,MATCH(AD$4&amp;" "&amp;$N85,'Climate zones'!$I$2:$I$4292,0)),"")</f>
        <v/>
      </c>
      <c r="AE85" s="165" t="str">
        <f>IFERROR(INDEX('Climate zones'!$A$2:$A$4292,MATCH(AE$4&amp;" "&amp;$N85,'Climate zones'!$I$2:$I$4292,0)),"")</f>
        <v/>
      </c>
      <c r="AF85" s="165" t="str">
        <f>IFERROR(INDEX('Climate zones'!$A$2:$A$4292,MATCH(AF$4&amp;" "&amp;$N85,'Climate zones'!$I$2:$I$4292,0)),"")</f>
        <v/>
      </c>
      <c r="AG85" s="165" t="str">
        <f>IFERROR(INDEX('Climate zones'!$A$2:$A$4292,MATCH(AG$4&amp;" "&amp;$N85,'Climate zones'!$I$2:$I$4292,0)),"")</f>
        <v/>
      </c>
      <c r="AH85" s="165" t="str">
        <f>IFERROR(INDEX('Climate zones'!$A$2:$A$4292,MATCH(AH$4&amp;" "&amp;$N85,'Climate zones'!$I$2:$I$4292,0)),"")</f>
        <v/>
      </c>
      <c r="AI85" s="165" t="str">
        <f>IFERROR(INDEX('Climate zones'!$A$2:$A$4292,MATCH(AI$4&amp;" "&amp;$N85,'Climate zones'!$I$2:$I$4292,0)),"")</f>
        <v/>
      </c>
      <c r="AJ85" s="165" t="str">
        <f>IFERROR(INDEX('Climate zones'!$A$2:$A$4292,MATCH(AJ$4&amp;" "&amp;$N85,'Climate zones'!$I$2:$I$4292,0)),"")</f>
        <v>Turiwiri</v>
      </c>
      <c r="AK85" s="165" t="str">
        <f>IFERROR(INDEX('Climate zones'!$A$2:$A$4292,MATCH(AK$4&amp;" "&amp;$N85,'Climate zones'!$I$2:$I$4292,0)),"")</f>
        <v/>
      </c>
      <c r="AL85" s="165" t="str">
        <f>IFERROR(INDEX('Climate zones'!$A$2:$A$4292,MATCH(AL$4&amp;" "&amp;$N85,'Climate zones'!$I$2:$I$4292,0)),"")</f>
        <v/>
      </c>
      <c r="AM85" s="165" t="str">
        <f>IFERROR(INDEX('Climate zones'!$A$2:$A$4292,MATCH(AM$4&amp;" "&amp;$N85,'Climate zones'!$I$2:$I$4292,0)),"")</f>
        <v/>
      </c>
      <c r="AN85" s="165" t="str">
        <f>IFERROR(INDEX('Climate zones'!$A$2:$A$4292,MATCH(AN$4&amp;" "&amp;$N85,'Climate zones'!$I$2:$I$4292,0)),"")</f>
        <v/>
      </c>
      <c r="AO85" s="165" t="str">
        <f>IFERROR(INDEX('Climate zones'!$A$2:$A$4292,MATCH(AO$4&amp;" "&amp;$N85,'Climate zones'!$I$2:$I$4292,0)),"")</f>
        <v/>
      </c>
      <c r="AP85" s="165" t="str">
        <f>IFERROR(INDEX('Climate zones'!$A$2:$A$4292,MATCH(AP$4&amp;" "&amp;$N85,'Climate zones'!$I$2:$I$4292,0)),"")</f>
        <v/>
      </c>
      <c r="AQ85" s="165" t="str">
        <f>IFERROR(INDEX('Climate zones'!$A$2:$A$4292,MATCH(AQ$4&amp;" "&amp;$N85,'Climate zones'!$I$2:$I$4292,0)),"")</f>
        <v/>
      </c>
      <c r="AR85" s="165" t="str">
        <f>IFERROR(INDEX('Climate zones'!$A$2:$A$4292,MATCH(AR$4&amp;" "&amp;$N85,'Climate zones'!$I$2:$I$4292,0)),"")</f>
        <v/>
      </c>
      <c r="AS85" s="165" t="str">
        <f>IFERROR(INDEX('Climate zones'!$A$2:$A$4292,MATCH(AS$4&amp;" "&amp;$N85,'Climate zones'!$I$2:$I$4292,0)),"")</f>
        <v/>
      </c>
      <c r="AT85" s="165" t="str">
        <f>IFERROR(INDEX('Climate zones'!$A$2:$A$4292,MATCH(AT$4&amp;" "&amp;$N85,'Climate zones'!$I$2:$I$4292,0)),"")</f>
        <v/>
      </c>
      <c r="AU85" s="165" t="str">
        <f>IFERROR(INDEX('Climate zones'!$A$2:$A$4292,MATCH(AU$4&amp;" "&amp;$N85,'Climate zones'!$I$2:$I$4292,0)),"")</f>
        <v/>
      </c>
      <c r="AV85" s="165" t="str">
        <f>IFERROR(INDEX('Climate zones'!$A$2:$A$4292,MATCH(AV$4&amp;" "&amp;$N85,'Climate zones'!$I$2:$I$4292,0)),"")</f>
        <v/>
      </c>
      <c r="AW85" s="165" t="str">
        <f>IFERROR(INDEX('Climate zones'!$A$2:$A$4292,MATCH(AW$4&amp;" "&amp;$N85,'Climate zones'!$I$2:$I$4292,0)),"")</f>
        <v/>
      </c>
      <c r="AX85" s="165" t="str">
        <f>IFERROR(INDEX('Climate zones'!$A$2:$A$4292,MATCH(AX$4&amp;" "&amp;$N85,'Climate zones'!$I$2:$I$4292,0)),"")</f>
        <v/>
      </c>
      <c r="AY85" s="165" t="str">
        <f>IFERROR(INDEX('Climate zones'!$A$2:$A$4292,MATCH(AY$4&amp;" "&amp;$N85,'Climate zones'!$I$2:$I$4292,0)),"")</f>
        <v/>
      </c>
      <c r="AZ85" s="165" t="str">
        <f>IFERROR(INDEX('Climate zones'!$A$2:$A$4292,MATCH(AZ$4&amp;" "&amp;$N85,'Climate zones'!$I$2:$I$4292,0)),"")</f>
        <v/>
      </c>
      <c r="BA85" s="165" t="str">
        <f>IFERROR(INDEX('Climate zones'!$A$2:$A$4292,MATCH(BA$4&amp;" "&amp;$N85,'Climate zones'!$I$2:$I$4292,0)),"")</f>
        <v/>
      </c>
      <c r="BB85" s="165" t="str">
        <f>IFERROR(INDEX('Climate zones'!$A$2:$A$4292,MATCH(BB$4&amp;" "&amp;$N85,'Climate zones'!$I$2:$I$4292,0)),"")</f>
        <v/>
      </c>
      <c r="BC85" s="165" t="str">
        <f>IFERROR(INDEX('Climate zones'!$A$2:$A$4292,MATCH(BC$4&amp;" "&amp;$N85,'Climate zones'!$I$2:$I$4292,0)),"")</f>
        <v/>
      </c>
      <c r="BD85" s="165" t="str">
        <f>IFERROR(INDEX('Climate zones'!$A$2:$A$4292,MATCH(BD$4&amp;" "&amp;$N85,'Climate zones'!$I$2:$I$4292,0)),"")</f>
        <v/>
      </c>
      <c r="BE85" s="165" t="str">
        <f>IFERROR(INDEX('Climate zones'!$A$2:$A$4292,MATCH(BE$4&amp;" "&amp;$N85,'Climate zones'!$I$2:$I$4292,0)),"")</f>
        <v>Warkworth</v>
      </c>
      <c r="BF85" s="165" t="str">
        <f>IFERROR(INDEX('Climate zones'!$A$2:$A$4292,MATCH(BF$4&amp;" "&amp;$N85,'Climate zones'!$I$2:$I$4292,0)),"")</f>
        <v>Wharepaina</v>
      </c>
      <c r="BG85" s="165" t="str">
        <f>IFERROR(INDEX('Climate zones'!$A$2:$A$4292,MATCH(BG$4&amp;" "&amp;$N85,'Climate zones'!$I$2:$I$4292,0)),"")</f>
        <v>Waipuna</v>
      </c>
      <c r="BH85" s="165" t="str">
        <f>IFERROR(INDEX('Climate zones'!$A$2:$A$4292,MATCH(BH$4&amp;" "&amp;$N85,'Climate zones'!$I$2:$I$4292,0)),"")</f>
        <v/>
      </c>
      <c r="BI85" s="165" t="str">
        <f>IFERROR(INDEX('Climate zones'!$A$2:$A$4292,MATCH(BI$4&amp;" "&amp;$N85,'Climate zones'!$I$2:$I$4292,0)),"")</f>
        <v/>
      </c>
      <c r="BJ85" s="165" t="str">
        <f>IFERROR(INDEX('Climate zones'!$A$2:$A$4292,MATCH(BJ$4&amp;" "&amp;$N85,'Climate zones'!$I$2:$I$4292,0)),"")</f>
        <v/>
      </c>
      <c r="BK85" s="165" t="str">
        <f>IFERROR(INDEX('Climate zones'!$A$2:$A$4292,MATCH(BK$4&amp;" "&amp;$N85,'Climate zones'!$I$2:$I$4292,0)),"")</f>
        <v/>
      </c>
      <c r="BL85" s="165" t="str">
        <f>IFERROR(INDEX('Climate zones'!$A$2:$A$4292,MATCH(BL$4&amp;" "&amp;$N85,'Climate zones'!$I$2:$I$4292,0)),"")</f>
        <v>Mataura Island</v>
      </c>
      <c r="BM85" s="165" t="str">
        <f>IFERROR(INDEX('Climate zones'!$A$2:$A$4292,MATCH(BM$4&amp;" "&amp;$N85,'Climate zones'!$I$2:$I$4292,0)),"")</f>
        <v/>
      </c>
      <c r="BN85" s="165" t="str">
        <f>IFERROR(INDEX('Climate zones'!$A$2:$A$4292,MATCH(BN$4&amp;" "&amp;$N85,'Climate zones'!$I$2:$I$4292,0)),"")</f>
        <v>Tane</v>
      </c>
      <c r="BO85" s="165" t="str">
        <f>IFERROR(INDEX('Climate zones'!$A$2:$A$4292,MATCH(BO$4&amp;" "&amp;$N85,'Climate zones'!$I$2:$I$4292,0)),"")</f>
        <v>Rangihaeata</v>
      </c>
      <c r="BP85" s="165" t="str">
        <f>IFERROR(INDEX('Climate zones'!$A$2:$A$4292,MATCH(BP$4&amp;" "&amp;$N85,'Climate zones'!$I$2:$I$4292,0)),"")</f>
        <v/>
      </c>
      <c r="BQ85" s="165" t="str">
        <f>IFERROR(INDEX('Climate zones'!$A$2:$A$4292,MATCH(BQ$4&amp;" "&amp;$N85,'Climate zones'!$I$2:$I$4292,0)),"")</f>
        <v/>
      </c>
      <c r="BR85" s="165" t="str">
        <f>IFERROR(INDEX('Climate zones'!$A$2:$A$4292,MATCH(BR$4&amp;" "&amp;$N85,'Climate zones'!$I$2:$I$4292,0)),"")</f>
        <v/>
      </c>
      <c r="BS85" s="165" t="str">
        <f>IFERROR(INDEX('Climate zones'!$A$2:$A$4292,MATCH(BS$4&amp;" "&amp;$N85,'Climate zones'!$I$2:$I$4292,0)),"")</f>
        <v>Washdyke</v>
      </c>
      <c r="BT85" s="165" t="str">
        <f>IFERROR(INDEX('Climate zones'!$A$2:$A$4292,MATCH(BT$4&amp;" "&amp;$N85,'Climate zones'!$I$2:$I$4292,0)),"")</f>
        <v/>
      </c>
      <c r="BU85" s="165" t="str">
        <f>IFERROR(INDEX('Climate zones'!$A$2:$A$4292,MATCH(BU$4&amp;" "&amp;$N85,'Climate zones'!$I$2:$I$4292,0)),"")</f>
        <v>Te Uku</v>
      </c>
      <c r="BV85" s="165" t="str">
        <f>IFERROR(INDEX('Climate zones'!$A$2:$A$4292,MATCH(BV$4&amp;" "&amp;$N85,'Climate zones'!$I$2:$I$4292,0)),"")</f>
        <v/>
      </c>
      <c r="BW85" s="165" t="str">
        <f>IFERROR(INDEX('Climate zones'!$A$2:$A$4292,MATCH(BW$4&amp;" "&amp;$N85,'Climate zones'!$I$2:$I$4292,0)),"")</f>
        <v/>
      </c>
      <c r="BX85" s="165" t="str">
        <f>IFERROR(INDEX('Climate zones'!$A$2:$A$4292,MATCH(BX$4&amp;" "&amp;$N85,'Climate zones'!$I$2:$I$4292,0)),"")</f>
        <v/>
      </c>
      <c r="BY85" s="165" t="str">
        <f>IFERROR(INDEX('Climate zones'!$A$2:$A$4292,MATCH(BY$4&amp;" "&amp;$N85,'Climate zones'!$I$2:$I$4292,0)),"")</f>
        <v/>
      </c>
      <c r="BZ85" s="165" t="str">
        <f>IFERROR(INDEX('Climate zones'!$A$2:$A$4292,MATCH(BZ$4&amp;" "&amp;$N85,'Climate zones'!$I$2:$I$4292,0)),"")</f>
        <v/>
      </c>
      <c r="CA85" s="165" t="str">
        <f>IFERROR(INDEX('Climate zones'!$A$2:$A$4292,MATCH(CA$4&amp;" "&amp;$N85,'Climate zones'!$I$2:$I$4292,0)),"")</f>
        <v>Waihemo</v>
      </c>
      <c r="CB85" s="165" t="str">
        <f>IFERROR(INDEX('Climate zones'!$A$2:$A$4292,MATCH(CB$4&amp;" "&amp;$N85,'Climate zones'!$I$2:$I$4292,0)),"")</f>
        <v/>
      </c>
      <c r="CC85" s="165" t="str">
        <f>IFERROR(INDEX('Climate zones'!$A$2:$A$4292,MATCH(CC$4&amp;" "&amp;$N85,'Climate zones'!$I$2:$I$4292,0)),"")</f>
        <v/>
      </c>
      <c r="CD85" s="165" t="str">
        <f>IFERROR(INDEX('Climate zones'!$A$2:$A$4292,MATCH(CD$4&amp;" "&amp;$N85,'Climate zones'!$I$2:$I$4292,0)),"")</f>
        <v/>
      </c>
      <c r="CE85" s="165" t="str">
        <f>IFERROR(INDEX('Climate zones'!$A$2:$A$4292,MATCH(CE$4&amp;" "&amp;$N85,'Climate zones'!$I$2:$I$4292,0)),"")</f>
        <v/>
      </c>
      <c r="CF85" s="165" t="str">
        <f>IFERROR(INDEX('Climate zones'!$A$2:$A$4292,MATCH(CF$4&amp;" "&amp;$N85,'Climate zones'!$I$2:$I$4292,0)),"")</f>
        <v/>
      </c>
      <c r="CG85" s="165" t="str">
        <f>IFERROR(INDEX('Climate zones'!$A$2:$A$4292,MATCH(CG$4&amp;" "&amp;$N85,'Climate zones'!$I$2:$I$4292,0)),"")</f>
        <v/>
      </c>
      <c r="CH85" s="165" t="str">
        <f>IFERROR(INDEX('Climate zones'!$A$2:$A$4292,MATCH(CH$4&amp;" "&amp;$N85,'Climate zones'!$I$2:$I$4292,0)),"")</f>
        <v>Tamaterau</v>
      </c>
    </row>
    <row r="86" spans="1:86">
      <c r="A86" s="156" t="s">
        <v>255</v>
      </c>
      <c r="B86" s="156" t="s">
        <v>97</v>
      </c>
      <c r="C86" s="156" t="s">
        <v>96</v>
      </c>
      <c r="D86" s="156" t="s">
        <v>241</v>
      </c>
      <c r="E86" s="157">
        <v>-36.869999999999997</v>
      </c>
      <c r="F86" s="157">
        <v>174.86</v>
      </c>
      <c r="G86" s="156" t="str">
        <f t="shared" si="4"/>
        <v>Auckland City AK</v>
      </c>
      <c r="H86" s="156">
        <f t="shared" si="5"/>
        <v>14</v>
      </c>
      <c r="I86" s="156" t="str">
        <f t="shared" si="6"/>
        <v>Auckland City 14</v>
      </c>
      <c r="N86" s="162">
        <f t="shared" si="7"/>
        <v>82</v>
      </c>
      <c r="O86" s="163" t="str">
        <f>IFERROR(INDEX('Climate zones'!$A$2:$A$4292,MATCH(O$4&amp;" "&amp;$N86,'Climate zones'!$I$2:$I$4292,0)),"")</f>
        <v/>
      </c>
      <c r="P86" s="163" t="str">
        <f>IFERROR(INDEX('Climate zones'!$A$2:$A$4292,MATCH(P$4&amp;" "&amp;$N86,'Climate zones'!$I$2:$I$4292,0)),"")</f>
        <v>Waterview</v>
      </c>
      <c r="Q86" s="163" t="str">
        <f>IFERROR(INDEX('Climate zones'!$A$2:$A$4292,MATCH(Q$4&amp;" "&amp;$N86,'Climate zones'!$I$2:$I$4292,0)),"")</f>
        <v/>
      </c>
      <c r="R86" s="163" t="str">
        <f>IFERROR(INDEX('Climate zones'!$A$2:$A$4292,MATCH(R$4&amp;" "&amp;$N86,'Climate zones'!$I$2:$I$4292,0)),"")</f>
        <v/>
      </c>
      <c r="S86" s="163" t="str">
        <f>IFERROR(INDEX('Climate zones'!$A$2:$A$4292,MATCH(S$4&amp;" "&amp;$N86,'Climate zones'!$I$2:$I$4292,0)),"")</f>
        <v/>
      </c>
      <c r="T86" s="163" t="str">
        <f>IFERROR(INDEX('Climate zones'!$A$2:$A$4292,MATCH(T$4&amp;" "&amp;$N86,'Climate zones'!$I$2:$I$4292,0)),"")</f>
        <v/>
      </c>
      <c r="U86" s="163" t="str">
        <f>IFERROR(INDEX('Climate zones'!$A$2:$A$4292,MATCH(U$4&amp;" "&amp;$N86,'Climate zones'!$I$2:$I$4292,0)),"")</f>
        <v>Redwood</v>
      </c>
      <c r="V86" s="163" t="str">
        <f>IFERROR(INDEX('Climate zones'!$A$2:$A$4292,MATCH(V$4&amp;" "&amp;$N86,'Climate zones'!$I$2:$I$4292,0)),"")</f>
        <v>Puketi</v>
      </c>
      <c r="W86" s="163" t="str">
        <f>IFERROR(INDEX('Climate zones'!$A$2:$A$4292,MATCH(W$4&amp;" "&amp;$N86,'Climate zones'!$I$2:$I$4292,0)),"")</f>
        <v>Omimi</v>
      </c>
      <c r="X86" s="163" t="str">
        <f>IFERROR(INDEX('Climate zones'!$A$2:$A$4292,MATCH(X$4&amp;" "&amp;$N86,'Climate zones'!$I$2:$I$4292,0)),"")</f>
        <v>Moerewa</v>
      </c>
      <c r="Y86" s="163" t="str">
        <f>IFERROR(INDEX('Climate zones'!$A$2:$A$4292,MATCH(Y$4&amp;" "&amp;$N86,'Climate zones'!$I$2:$I$4292,0)),"")</f>
        <v/>
      </c>
      <c r="Z86" s="163" t="str">
        <f>IFERROR(INDEX('Climate zones'!$A$2:$A$4292,MATCH(Z$4&amp;" "&amp;$N86,'Climate zones'!$I$2:$I$4292,0)),"")</f>
        <v>Waihoa</v>
      </c>
      <c r="AA86" s="163" t="str">
        <f>IFERROR(INDEX('Climate zones'!$A$2:$A$4292,MATCH(AA$4&amp;" "&amp;$N86,'Climate zones'!$I$2:$I$4292,0)),"")</f>
        <v/>
      </c>
      <c r="AB86" s="163" t="str">
        <f>IFERROR(INDEX('Climate zones'!$A$2:$A$4292,MATCH(AB$4&amp;" "&amp;$N86,'Climate zones'!$I$2:$I$4292,0)),"")</f>
        <v/>
      </c>
      <c r="AC86" s="163" t="str">
        <f>IFERROR(INDEX('Climate zones'!$A$2:$A$4292,MATCH(AC$4&amp;" "&amp;$N86,'Climate zones'!$I$2:$I$4292,0)),"")</f>
        <v/>
      </c>
      <c r="AD86" s="163" t="str">
        <f>IFERROR(INDEX('Climate zones'!$A$2:$A$4292,MATCH(AD$4&amp;" "&amp;$N86,'Climate zones'!$I$2:$I$4292,0)),"")</f>
        <v/>
      </c>
      <c r="AE86" s="163" t="str">
        <f>IFERROR(INDEX('Climate zones'!$A$2:$A$4292,MATCH(AE$4&amp;" "&amp;$N86,'Climate zones'!$I$2:$I$4292,0)),"")</f>
        <v/>
      </c>
      <c r="AF86" s="163" t="str">
        <f>IFERROR(INDEX('Climate zones'!$A$2:$A$4292,MATCH(AF$4&amp;" "&amp;$N86,'Climate zones'!$I$2:$I$4292,0)),"")</f>
        <v/>
      </c>
      <c r="AG86" s="163" t="str">
        <f>IFERROR(INDEX('Climate zones'!$A$2:$A$4292,MATCH(AG$4&amp;" "&amp;$N86,'Climate zones'!$I$2:$I$4292,0)),"")</f>
        <v/>
      </c>
      <c r="AH86" s="163" t="str">
        <f>IFERROR(INDEX('Climate zones'!$A$2:$A$4292,MATCH(AH$4&amp;" "&amp;$N86,'Climate zones'!$I$2:$I$4292,0)),"")</f>
        <v/>
      </c>
      <c r="AI86" s="163" t="str">
        <f>IFERROR(INDEX('Climate zones'!$A$2:$A$4292,MATCH(AI$4&amp;" "&amp;$N86,'Climate zones'!$I$2:$I$4292,0)),"")</f>
        <v/>
      </c>
      <c r="AJ86" s="163" t="str">
        <f>IFERROR(INDEX('Climate zones'!$A$2:$A$4292,MATCH(AJ$4&amp;" "&amp;$N86,'Climate zones'!$I$2:$I$4292,0)),"")</f>
        <v>Tutamoe</v>
      </c>
      <c r="AK86" s="163" t="str">
        <f>IFERROR(INDEX('Climate zones'!$A$2:$A$4292,MATCH(AK$4&amp;" "&amp;$N86,'Climate zones'!$I$2:$I$4292,0)),"")</f>
        <v/>
      </c>
      <c r="AL86" s="163" t="str">
        <f>IFERROR(INDEX('Climate zones'!$A$2:$A$4292,MATCH(AL$4&amp;" "&amp;$N86,'Climate zones'!$I$2:$I$4292,0)),"")</f>
        <v/>
      </c>
      <c r="AM86" s="163" t="str">
        <f>IFERROR(INDEX('Climate zones'!$A$2:$A$4292,MATCH(AM$4&amp;" "&amp;$N86,'Climate zones'!$I$2:$I$4292,0)),"")</f>
        <v/>
      </c>
      <c r="AN86" s="163" t="str">
        <f>IFERROR(INDEX('Climate zones'!$A$2:$A$4292,MATCH(AN$4&amp;" "&amp;$N86,'Climate zones'!$I$2:$I$4292,0)),"")</f>
        <v/>
      </c>
      <c r="AO86" s="163" t="str">
        <f>IFERROR(INDEX('Climate zones'!$A$2:$A$4292,MATCH(AO$4&amp;" "&amp;$N86,'Climate zones'!$I$2:$I$4292,0)),"")</f>
        <v/>
      </c>
      <c r="AP86" s="163" t="str">
        <f>IFERROR(INDEX('Climate zones'!$A$2:$A$4292,MATCH(AP$4&amp;" "&amp;$N86,'Climate zones'!$I$2:$I$4292,0)),"")</f>
        <v/>
      </c>
      <c r="AQ86" s="163" t="str">
        <f>IFERROR(INDEX('Climate zones'!$A$2:$A$4292,MATCH(AQ$4&amp;" "&amp;$N86,'Climate zones'!$I$2:$I$4292,0)),"")</f>
        <v/>
      </c>
      <c r="AR86" s="163" t="str">
        <f>IFERROR(INDEX('Climate zones'!$A$2:$A$4292,MATCH(AR$4&amp;" "&amp;$N86,'Climate zones'!$I$2:$I$4292,0)),"")</f>
        <v/>
      </c>
      <c r="AS86" s="163" t="str">
        <f>IFERROR(INDEX('Climate zones'!$A$2:$A$4292,MATCH(AS$4&amp;" "&amp;$N86,'Climate zones'!$I$2:$I$4292,0)),"")</f>
        <v/>
      </c>
      <c r="AT86" s="163" t="str">
        <f>IFERROR(INDEX('Climate zones'!$A$2:$A$4292,MATCH(AT$4&amp;" "&amp;$N86,'Climate zones'!$I$2:$I$4292,0)),"")</f>
        <v/>
      </c>
      <c r="AU86" s="163" t="str">
        <f>IFERROR(INDEX('Climate zones'!$A$2:$A$4292,MATCH(AU$4&amp;" "&amp;$N86,'Climate zones'!$I$2:$I$4292,0)),"")</f>
        <v/>
      </c>
      <c r="AV86" s="163" t="str">
        <f>IFERROR(INDEX('Climate zones'!$A$2:$A$4292,MATCH(AV$4&amp;" "&amp;$N86,'Climate zones'!$I$2:$I$4292,0)),"")</f>
        <v/>
      </c>
      <c r="AW86" s="163" t="str">
        <f>IFERROR(INDEX('Climate zones'!$A$2:$A$4292,MATCH(AW$4&amp;" "&amp;$N86,'Climate zones'!$I$2:$I$4292,0)),"")</f>
        <v/>
      </c>
      <c r="AX86" s="163" t="str">
        <f>IFERROR(INDEX('Climate zones'!$A$2:$A$4292,MATCH(AX$4&amp;" "&amp;$N86,'Climate zones'!$I$2:$I$4292,0)),"")</f>
        <v/>
      </c>
      <c r="AY86" s="163" t="str">
        <f>IFERROR(INDEX('Climate zones'!$A$2:$A$4292,MATCH(AY$4&amp;" "&amp;$N86,'Climate zones'!$I$2:$I$4292,0)),"")</f>
        <v/>
      </c>
      <c r="AZ86" s="163" t="str">
        <f>IFERROR(INDEX('Climate zones'!$A$2:$A$4292,MATCH(AZ$4&amp;" "&amp;$N86,'Climate zones'!$I$2:$I$4292,0)),"")</f>
        <v/>
      </c>
      <c r="BA86" s="163" t="str">
        <f>IFERROR(INDEX('Climate zones'!$A$2:$A$4292,MATCH(BA$4&amp;" "&amp;$N86,'Climate zones'!$I$2:$I$4292,0)),"")</f>
        <v/>
      </c>
      <c r="BB86" s="163" t="str">
        <f>IFERROR(INDEX('Climate zones'!$A$2:$A$4292,MATCH(BB$4&amp;" "&amp;$N86,'Climate zones'!$I$2:$I$4292,0)),"")</f>
        <v/>
      </c>
      <c r="BC86" s="163" t="str">
        <f>IFERROR(INDEX('Climate zones'!$A$2:$A$4292,MATCH(BC$4&amp;" "&amp;$N86,'Climate zones'!$I$2:$I$4292,0)),"")</f>
        <v/>
      </c>
      <c r="BD86" s="163" t="str">
        <f>IFERROR(INDEX('Climate zones'!$A$2:$A$4292,MATCH(BD$4&amp;" "&amp;$N86,'Climate zones'!$I$2:$I$4292,0)),"")</f>
        <v/>
      </c>
      <c r="BE86" s="163" t="str">
        <f>IFERROR(INDEX('Climate zones'!$A$2:$A$4292,MATCH(BE$4&amp;" "&amp;$N86,'Climate zones'!$I$2:$I$4292,0)),"")</f>
        <v>Wayby</v>
      </c>
      <c r="BF86" s="163" t="str">
        <f>IFERROR(INDEX('Climate zones'!$A$2:$A$4292,MATCH(BF$4&amp;" "&amp;$N86,'Climate zones'!$I$2:$I$4292,0)),"")</f>
        <v/>
      </c>
      <c r="BG86" s="163" t="str">
        <f>IFERROR(INDEX('Climate zones'!$A$2:$A$4292,MATCH(BG$4&amp;" "&amp;$N86,'Climate zones'!$I$2:$I$4292,0)),"")</f>
        <v>Waitaanga</v>
      </c>
      <c r="BH86" s="163" t="str">
        <f>IFERROR(INDEX('Climate zones'!$A$2:$A$4292,MATCH(BH$4&amp;" "&amp;$N86,'Climate zones'!$I$2:$I$4292,0)),"")</f>
        <v/>
      </c>
      <c r="BI86" s="163" t="str">
        <f>IFERROR(INDEX('Climate zones'!$A$2:$A$4292,MATCH(BI$4&amp;" "&amp;$N86,'Climate zones'!$I$2:$I$4292,0)),"")</f>
        <v/>
      </c>
      <c r="BJ86" s="163" t="str">
        <f>IFERROR(INDEX('Climate zones'!$A$2:$A$4292,MATCH(BJ$4&amp;" "&amp;$N86,'Climate zones'!$I$2:$I$4292,0)),"")</f>
        <v/>
      </c>
      <c r="BK86" s="163" t="str">
        <f>IFERROR(INDEX('Climate zones'!$A$2:$A$4292,MATCH(BK$4&amp;" "&amp;$N86,'Climate zones'!$I$2:$I$4292,0)),"")</f>
        <v/>
      </c>
      <c r="BL86" s="163" t="str">
        <f>IFERROR(INDEX('Climate zones'!$A$2:$A$4292,MATCH(BL$4&amp;" "&amp;$N86,'Climate zones'!$I$2:$I$4292,0)),"")</f>
        <v>Menzies Ferry</v>
      </c>
      <c r="BM86" s="163" t="str">
        <f>IFERROR(INDEX('Climate zones'!$A$2:$A$4292,MATCH(BM$4&amp;" "&amp;$N86,'Climate zones'!$I$2:$I$4292,0)),"")</f>
        <v/>
      </c>
      <c r="BN86" s="163" t="str">
        <f>IFERROR(INDEX('Climate zones'!$A$2:$A$4292,MATCH(BN$4&amp;" "&amp;$N86,'Climate zones'!$I$2:$I$4292,0)),"")</f>
        <v>Tapuata</v>
      </c>
      <c r="BO86" s="163" t="str">
        <f>IFERROR(INDEX('Climate zones'!$A$2:$A$4292,MATCH(BO$4&amp;" "&amp;$N86,'Climate zones'!$I$2:$I$4292,0)),"")</f>
        <v>Redwood Valley</v>
      </c>
      <c r="BP86" s="163" t="str">
        <f>IFERROR(INDEX('Climate zones'!$A$2:$A$4292,MATCH(BP$4&amp;" "&amp;$N86,'Climate zones'!$I$2:$I$4292,0)),"")</f>
        <v/>
      </c>
      <c r="BQ86" s="163" t="str">
        <f>IFERROR(INDEX('Climate zones'!$A$2:$A$4292,MATCH(BQ$4&amp;" "&amp;$N86,'Climate zones'!$I$2:$I$4292,0)),"")</f>
        <v/>
      </c>
      <c r="BR86" s="163" t="str">
        <f>IFERROR(INDEX('Climate zones'!$A$2:$A$4292,MATCH(BR$4&amp;" "&amp;$N86,'Climate zones'!$I$2:$I$4292,0)),"")</f>
        <v/>
      </c>
      <c r="BS86" s="163" t="str">
        <f>IFERROR(INDEX('Climate zones'!$A$2:$A$4292,MATCH(BS$4&amp;" "&amp;$N86,'Climate zones'!$I$2:$I$4292,0)),"")</f>
        <v>Watlington</v>
      </c>
      <c r="BT86" s="163" t="str">
        <f>IFERROR(INDEX('Climate zones'!$A$2:$A$4292,MATCH(BT$4&amp;" "&amp;$N86,'Climate zones'!$I$2:$I$4292,0)),"")</f>
        <v/>
      </c>
      <c r="BU86" s="163" t="str">
        <f>IFERROR(INDEX('Climate zones'!$A$2:$A$4292,MATCH(BU$4&amp;" "&amp;$N86,'Climate zones'!$I$2:$I$4292,0)),"")</f>
        <v>Te Uku Landing</v>
      </c>
      <c r="BV86" s="163" t="str">
        <f>IFERROR(INDEX('Climate zones'!$A$2:$A$4292,MATCH(BV$4&amp;" "&amp;$N86,'Climate zones'!$I$2:$I$4292,0)),"")</f>
        <v/>
      </c>
      <c r="BW86" s="163" t="str">
        <f>IFERROR(INDEX('Climate zones'!$A$2:$A$4292,MATCH(BW$4&amp;" "&amp;$N86,'Climate zones'!$I$2:$I$4292,0)),"")</f>
        <v/>
      </c>
      <c r="BX86" s="163" t="str">
        <f>IFERROR(INDEX('Climate zones'!$A$2:$A$4292,MATCH(BX$4&amp;" "&amp;$N86,'Climate zones'!$I$2:$I$4292,0)),"")</f>
        <v/>
      </c>
      <c r="BY86" s="163" t="str">
        <f>IFERROR(INDEX('Climate zones'!$A$2:$A$4292,MATCH(BY$4&amp;" "&amp;$N86,'Climate zones'!$I$2:$I$4292,0)),"")</f>
        <v/>
      </c>
      <c r="BZ86" s="163" t="str">
        <f>IFERROR(INDEX('Climate zones'!$A$2:$A$4292,MATCH(BZ$4&amp;" "&amp;$N86,'Climate zones'!$I$2:$I$4292,0)),"")</f>
        <v/>
      </c>
      <c r="CA86" s="163" t="str">
        <f>IFERROR(INDEX('Climate zones'!$A$2:$A$4292,MATCH(CA$4&amp;" "&amp;$N86,'Climate zones'!$I$2:$I$4292,0)),"")</f>
        <v>Waikaura</v>
      </c>
      <c r="CB86" s="163" t="str">
        <f>IFERROR(INDEX('Climate zones'!$A$2:$A$4292,MATCH(CB$4&amp;" "&amp;$N86,'Climate zones'!$I$2:$I$4292,0)),"")</f>
        <v/>
      </c>
      <c r="CC86" s="163" t="str">
        <f>IFERROR(INDEX('Climate zones'!$A$2:$A$4292,MATCH(CC$4&amp;" "&amp;$N86,'Climate zones'!$I$2:$I$4292,0)),"")</f>
        <v/>
      </c>
      <c r="CD86" s="163" t="str">
        <f>IFERROR(INDEX('Climate zones'!$A$2:$A$4292,MATCH(CD$4&amp;" "&amp;$N86,'Climate zones'!$I$2:$I$4292,0)),"")</f>
        <v/>
      </c>
      <c r="CE86" s="163" t="str">
        <f>IFERROR(INDEX('Climate zones'!$A$2:$A$4292,MATCH(CE$4&amp;" "&amp;$N86,'Climate zones'!$I$2:$I$4292,0)),"")</f>
        <v/>
      </c>
      <c r="CF86" s="163" t="str">
        <f>IFERROR(INDEX('Climate zones'!$A$2:$A$4292,MATCH(CF$4&amp;" "&amp;$N86,'Climate zones'!$I$2:$I$4292,0)),"")</f>
        <v/>
      </c>
      <c r="CG86" s="163" t="str">
        <f>IFERROR(INDEX('Climate zones'!$A$2:$A$4292,MATCH(CG$4&amp;" "&amp;$N86,'Climate zones'!$I$2:$I$4292,0)),"")</f>
        <v/>
      </c>
      <c r="CH86" s="163" t="str">
        <f>IFERROR(INDEX('Climate zones'!$A$2:$A$4292,MATCH(CH$4&amp;" "&amp;$N86,'Climate zones'!$I$2:$I$4292,0)),"")</f>
        <v>Tanekaha</v>
      </c>
    </row>
    <row r="87" spans="1:86">
      <c r="A87" s="156" t="s">
        <v>256</v>
      </c>
      <c r="B87" s="156" t="s">
        <v>97</v>
      </c>
      <c r="C87" s="156" t="s">
        <v>96</v>
      </c>
      <c r="D87" s="156" t="s">
        <v>241</v>
      </c>
      <c r="E87" s="157">
        <v>-36.86</v>
      </c>
      <c r="F87" s="157">
        <v>174.87</v>
      </c>
      <c r="G87" s="156" t="str">
        <f t="shared" si="4"/>
        <v>Auckland City AK</v>
      </c>
      <c r="H87" s="156">
        <f t="shared" si="5"/>
        <v>15</v>
      </c>
      <c r="I87" s="156" t="str">
        <f t="shared" si="6"/>
        <v>Auckland City 15</v>
      </c>
      <c r="N87" s="164">
        <f t="shared" si="7"/>
        <v>83</v>
      </c>
      <c r="O87" s="165" t="str">
        <f>IFERROR(INDEX('Climate zones'!$A$2:$A$4292,MATCH(O$4&amp;" "&amp;$N87,'Climate zones'!$I$2:$I$4292,0)),"")</f>
        <v/>
      </c>
      <c r="P87" s="165" t="str">
        <f>IFERROR(INDEX('Climate zones'!$A$2:$A$4292,MATCH(P$4&amp;" "&amp;$N87,'Climate zones'!$I$2:$I$4292,0)),"")</f>
        <v>Wesley</v>
      </c>
      <c r="Q87" s="165" t="str">
        <f>IFERROR(INDEX('Climate zones'!$A$2:$A$4292,MATCH(Q$4&amp;" "&amp;$N87,'Climate zones'!$I$2:$I$4292,0)),"")</f>
        <v/>
      </c>
      <c r="R87" s="165" t="str">
        <f>IFERROR(INDEX('Climate zones'!$A$2:$A$4292,MATCH(R$4&amp;" "&amp;$N87,'Climate zones'!$I$2:$I$4292,0)),"")</f>
        <v/>
      </c>
      <c r="S87" s="165" t="str">
        <f>IFERROR(INDEX('Climate zones'!$A$2:$A$4292,MATCH(S$4&amp;" "&amp;$N87,'Climate zones'!$I$2:$I$4292,0)),"")</f>
        <v/>
      </c>
      <c r="T87" s="165" t="str">
        <f>IFERROR(INDEX('Climate zones'!$A$2:$A$4292,MATCH(T$4&amp;" "&amp;$N87,'Climate zones'!$I$2:$I$4292,0)),"")</f>
        <v/>
      </c>
      <c r="U87" s="165" t="str">
        <f>IFERROR(INDEX('Climate zones'!$A$2:$A$4292,MATCH(U$4&amp;" "&amp;$N87,'Climate zones'!$I$2:$I$4292,0)),"")</f>
        <v>Riccarton</v>
      </c>
      <c r="V87" s="165" t="str">
        <f>IFERROR(INDEX('Climate zones'!$A$2:$A$4292,MATCH(V$4&amp;" "&amp;$N87,'Climate zones'!$I$2:$I$4292,0)),"")</f>
        <v>Puketiro</v>
      </c>
      <c r="W87" s="165" t="str">
        <f>IFERROR(INDEX('Climate zones'!$A$2:$A$4292,MATCH(W$4&amp;" "&amp;$N87,'Climate zones'!$I$2:$I$4292,0)),"")</f>
        <v>Opoho</v>
      </c>
      <c r="X87" s="165" t="str">
        <f>IFERROR(INDEX('Climate zones'!$A$2:$A$4292,MATCH(X$4&amp;" "&amp;$N87,'Climate zones'!$I$2:$I$4292,0)),"")</f>
        <v>Mohuiti</v>
      </c>
      <c r="Y87" s="165" t="str">
        <f>IFERROR(INDEX('Climate zones'!$A$2:$A$4292,MATCH(Y$4&amp;" "&amp;$N87,'Climate zones'!$I$2:$I$4292,0)),"")</f>
        <v/>
      </c>
      <c r="Z87" s="165" t="str">
        <f>IFERROR(INDEX('Climate zones'!$A$2:$A$4292,MATCH(Z$4&amp;" "&amp;$N87,'Climate zones'!$I$2:$I$4292,0)),"")</f>
        <v>Waima</v>
      </c>
      <c r="AA87" s="165" t="str">
        <f>IFERROR(INDEX('Climate zones'!$A$2:$A$4292,MATCH(AA$4&amp;" "&amp;$N87,'Climate zones'!$I$2:$I$4292,0)),"")</f>
        <v/>
      </c>
      <c r="AB87" s="165" t="str">
        <f>IFERROR(INDEX('Climate zones'!$A$2:$A$4292,MATCH(AB$4&amp;" "&amp;$N87,'Climate zones'!$I$2:$I$4292,0)),"")</f>
        <v/>
      </c>
      <c r="AC87" s="165" t="str">
        <f>IFERROR(INDEX('Climate zones'!$A$2:$A$4292,MATCH(AC$4&amp;" "&amp;$N87,'Climate zones'!$I$2:$I$4292,0)),"")</f>
        <v/>
      </c>
      <c r="AD87" s="165" t="str">
        <f>IFERROR(INDEX('Climate zones'!$A$2:$A$4292,MATCH(AD$4&amp;" "&amp;$N87,'Climate zones'!$I$2:$I$4292,0)),"")</f>
        <v/>
      </c>
      <c r="AE87" s="165" t="str">
        <f>IFERROR(INDEX('Climate zones'!$A$2:$A$4292,MATCH(AE$4&amp;" "&amp;$N87,'Climate zones'!$I$2:$I$4292,0)),"")</f>
        <v/>
      </c>
      <c r="AF87" s="165" t="str">
        <f>IFERROR(INDEX('Climate zones'!$A$2:$A$4292,MATCH(AF$4&amp;" "&amp;$N87,'Climate zones'!$I$2:$I$4292,0)),"")</f>
        <v/>
      </c>
      <c r="AG87" s="165" t="str">
        <f>IFERROR(INDEX('Climate zones'!$A$2:$A$4292,MATCH(AG$4&amp;" "&amp;$N87,'Climate zones'!$I$2:$I$4292,0)),"")</f>
        <v/>
      </c>
      <c r="AH87" s="165" t="str">
        <f>IFERROR(INDEX('Climate zones'!$A$2:$A$4292,MATCH(AH$4&amp;" "&amp;$N87,'Climate zones'!$I$2:$I$4292,0)),"")</f>
        <v/>
      </c>
      <c r="AI87" s="165" t="str">
        <f>IFERROR(INDEX('Climate zones'!$A$2:$A$4292,MATCH(AI$4&amp;" "&amp;$N87,'Climate zones'!$I$2:$I$4292,0)),"")</f>
        <v/>
      </c>
      <c r="AJ87" s="165" t="str">
        <f>IFERROR(INDEX('Climate zones'!$A$2:$A$4292,MATCH(AJ$4&amp;" "&amp;$N87,'Climate zones'!$I$2:$I$4292,0)),"")</f>
        <v>Waihue</v>
      </c>
      <c r="AK87" s="165" t="str">
        <f>IFERROR(INDEX('Climate zones'!$A$2:$A$4292,MATCH(AK$4&amp;" "&amp;$N87,'Climate zones'!$I$2:$I$4292,0)),"")</f>
        <v/>
      </c>
      <c r="AL87" s="165" t="str">
        <f>IFERROR(INDEX('Climate zones'!$A$2:$A$4292,MATCH(AL$4&amp;" "&amp;$N87,'Climate zones'!$I$2:$I$4292,0)),"")</f>
        <v/>
      </c>
      <c r="AM87" s="165" t="str">
        <f>IFERROR(INDEX('Climate zones'!$A$2:$A$4292,MATCH(AM$4&amp;" "&amp;$N87,'Climate zones'!$I$2:$I$4292,0)),"")</f>
        <v/>
      </c>
      <c r="AN87" s="165" t="str">
        <f>IFERROR(INDEX('Climate zones'!$A$2:$A$4292,MATCH(AN$4&amp;" "&amp;$N87,'Climate zones'!$I$2:$I$4292,0)),"")</f>
        <v/>
      </c>
      <c r="AO87" s="165" t="str">
        <f>IFERROR(INDEX('Climate zones'!$A$2:$A$4292,MATCH(AO$4&amp;" "&amp;$N87,'Climate zones'!$I$2:$I$4292,0)),"")</f>
        <v/>
      </c>
      <c r="AP87" s="165" t="str">
        <f>IFERROR(INDEX('Climate zones'!$A$2:$A$4292,MATCH(AP$4&amp;" "&amp;$N87,'Climate zones'!$I$2:$I$4292,0)),"")</f>
        <v/>
      </c>
      <c r="AQ87" s="165" t="str">
        <f>IFERROR(INDEX('Climate zones'!$A$2:$A$4292,MATCH(AQ$4&amp;" "&amp;$N87,'Climate zones'!$I$2:$I$4292,0)),"")</f>
        <v/>
      </c>
      <c r="AR87" s="165" t="str">
        <f>IFERROR(INDEX('Climate zones'!$A$2:$A$4292,MATCH(AR$4&amp;" "&amp;$N87,'Climate zones'!$I$2:$I$4292,0)),"")</f>
        <v/>
      </c>
      <c r="AS87" s="165" t="str">
        <f>IFERROR(INDEX('Climate zones'!$A$2:$A$4292,MATCH(AS$4&amp;" "&amp;$N87,'Climate zones'!$I$2:$I$4292,0)),"")</f>
        <v/>
      </c>
      <c r="AT87" s="165" t="str">
        <f>IFERROR(INDEX('Climate zones'!$A$2:$A$4292,MATCH(AT$4&amp;" "&amp;$N87,'Climate zones'!$I$2:$I$4292,0)),"")</f>
        <v/>
      </c>
      <c r="AU87" s="165" t="str">
        <f>IFERROR(INDEX('Climate zones'!$A$2:$A$4292,MATCH(AU$4&amp;" "&amp;$N87,'Climate zones'!$I$2:$I$4292,0)),"")</f>
        <v/>
      </c>
      <c r="AV87" s="165" t="str">
        <f>IFERROR(INDEX('Climate zones'!$A$2:$A$4292,MATCH(AV$4&amp;" "&amp;$N87,'Climate zones'!$I$2:$I$4292,0)),"")</f>
        <v/>
      </c>
      <c r="AW87" s="165" t="str">
        <f>IFERROR(INDEX('Climate zones'!$A$2:$A$4292,MATCH(AW$4&amp;" "&amp;$N87,'Climate zones'!$I$2:$I$4292,0)),"")</f>
        <v/>
      </c>
      <c r="AX87" s="165" t="str">
        <f>IFERROR(INDEX('Climate zones'!$A$2:$A$4292,MATCH(AX$4&amp;" "&amp;$N87,'Climate zones'!$I$2:$I$4292,0)),"")</f>
        <v/>
      </c>
      <c r="AY87" s="165" t="str">
        <f>IFERROR(INDEX('Climate zones'!$A$2:$A$4292,MATCH(AY$4&amp;" "&amp;$N87,'Climate zones'!$I$2:$I$4292,0)),"")</f>
        <v/>
      </c>
      <c r="AZ87" s="165" t="str">
        <f>IFERROR(INDEX('Climate zones'!$A$2:$A$4292,MATCH(AZ$4&amp;" "&amp;$N87,'Climate zones'!$I$2:$I$4292,0)),"")</f>
        <v/>
      </c>
      <c r="BA87" s="165" t="str">
        <f>IFERROR(INDEX('Climate zones'!$A$2:$A$4292,MATCH(BA$4&amp;" "&amp;$N87,'Climate zones'!$I$2:$I$4292,0)),"")</f>
        <v/>
      </c>
      <c r="BB87" s="165" t="str">
        <f>IFERROR(INDEX('Climate zones'!$A$2:$A$4292,MATCH(BB$4&amp;" "&amp;$N87,'Climate zones'!$I$2:$I$4292,0)),"")</f>
        <v/>
      </c>
      <c r="BC87" s="165" t="str">
        <f>IFERROR(INDEX('Climate zones'!$A$2:$A$4292,MATCH(BC$4&amp;" "&amp;$N87,'Climate zones'!$I$2:$I$4292,0)),"")</f>
        <v/>
      </c>
      <c r="BD87" s="165" t="str">
        <f>IFERROR(INDEX('Climate zones'!$A$2:$A$4292,MATCH(BD$4&amp;" "&amp;$N87,'Climate zones'!$I$2:$I$4292,0)),"")</f>
        <v/>
      </c>
      <c r="BE87" s="165" t="str">
        <f>IFERROR(INDEX('Climate zones'!$A$2:$A$4292,MATCH(BE$4&amp;" "&amp;$N87,'Climate zones'!$I$2:$I$4292,0)),"")</f>
        <v>Wayby Valley</v>
      </c>
      <c r="BF87" s="165" t="str">
        <f>IFERROR(INDEX('Climate zones'!$A$2:$A$4292,MATCH(BF$4&amp;" "&amp;$N87,'Climate zones'!$I$2:$I$4292,0)),"")</f>
        <v/>
      </c>
      <c r="BG87" s="165" t="str">
        <f>IFERROR(INDEX('Climate zones'!$A$2:$A$4292,MATCH(BG$4&amp;" "&amp;$N87,'Climate zones'!$I$2:$I$4292,0)),"")</f>
        <v>Whakahoro</v>
      </c>
      <c r="BH87" s="165" t="str">
        <f>IFERROR(INDEX('Climate zones'!$A$2:$A$4292,MATCH(BH$4&amp;" "&amp;$N87,'Climate zones'!$I$2:$I$4292,0)),"")</f>
        <v/>
      </c>
      <c r="BI87" s="165" t="str">
        <f>IFERROR(INDEX('Climate zones'!$A$2:$A$4292,MATCH(BI$4&amp;" "&amp;$N87,'Climate zones'!$I$2:$I$4292,0)),"")</f>
        <v/>
      </c>
      <c r="BJ87" s="165" t="str">
        <f>IFERROR(INDEX('Climate zones'!$A$2:$A$4292,MATCH(BJ$4&amp;" "&amp;$N87,'Climate zones'!$I$2:$I$4292,0)),"")</f>
        <v/>
      </c>
      <c r="BK87" s="165" t="str">
        <f>IFERROR(INDEX('Climate zones'!$A$2:$A$4292,MATCH(BK$4&amp;" "&amp;$N87,'Climate zones'!$I$2:$I$4292,0)),"")</f>
        <v/>
      </c>
      <c r="BL87" s="165" t="str">
        <f>IFERROR(INDEX('Climate zones'!$A$2:$A$4292,MATCH(BL$4&amp;" "&amp;$N87,'Climate zones'!$I$2:$I$4292,0)),"")</f>
        <v>Merrivale</v>
      </c>
      <c r="BM87" s="165" t="str">
        <f>IFERROR(INDEX('Climate zones'!$A$2:$A$4292,MATCH(BM$4&amp;" "&amp;$N87,'Climate zones'!$I$2:$I$4292,0)),"")</f>
        <v/>
      </c>
      <c r="BN87" s="165" t="str">
        <f>IFERROR(INDEX('Climate zones'!$A$2:$A$4292,MATCH(BN$4&amp;" "&amp;$N87,'Climate zones'!$I$2:$I$4292,0)),"")</f>
        <v>Tataramoa</v>
      </c>
      <c r="BO87" s="165" t="str">
        <f>IFERROR(INDEX('Climate zones'!$A$2:$A$4292,MATCH(BO$4&amp;" "&amp;$N87,'Climate zones'!$I$2:$I$4292,0)),"")</f>
        <v>RICHMOND</v>
      </c>
      <c r="BP87" s="165" t="str">
        <f>IFERROR(INDEX('Climate zones'!$A$2:$A$4292,MATCH(BP$4&amp;" "&amp;$N87,'Climate zones'!$I$2:$I$4292,0)),"")</f>
        <v/>
      </c>
      <c r="BQ87" s="165" t="str">
        <f>IFERROR(INDEX('Climate zones'!$A$2:$A$4292,MATCH(BQ$4&amp;" "&amp;$N87,'Climate zones'!$I$2:$I$4292,0)),"")</f>
        <v/>
      </c>
      <c r="BR87" s="165" t="str">
        <f>IFERROR(INDEX('Climate zones'!$A$2:$A$4292,MATCH(BR$4&amp;" "&amp;$N87,'Climate zones'!$I$2:$I$4292,0)),"")</f>
        <v/>
      </c>
      <c r="BS87" s="165" t="str">
        <f>IFERROR(INDEX('Climate zones'!$A$2:$A$4292,MATCH(BS$4&amp;" "&amp;$N87,'Climate zones'!$I$2:$I$4292,0)),"")</f>
        <v>West End</v>
      </c>
      <c r="BT87" s="165" t="str">
        <f>IFERROR(INDEX('Climate zones'!$A$2:$A$4292,MATCH(BT$4&amp;" "&amp;$N87,'Climate zones'!$I$2:$I$4292,0)),"")</f>
        <v/>
      </c>
      <c r="BU87" s="165" t="str">
        <f>IFERROR(INDEX('Climate zones'!$A$2:$A$4292,MATCH(BU$4&amp;" "&amp;$N87,'Climate zones'!$I$2:$I$4292,0)),"")</f>
        <v>Three Streams</v>
      </c>
      <c r="BV87" s="165" t="str">
        <f>IFERROR(INDEX('Climate zones'!$A$2:$A$4292,MATCH(BV$4&amp;" "&amp;$N87,'Climate zones'!$I$2:$I$4292,0)),"")</f>
        <v/>
      </c>
      <c r="BW87" s="165" t="str">
        <f>IFERROR(INDEX('Climate zones'!$A$2:$A$4292,MATCH(BW$4&amp;" "&amp;$N87,'Climate zones'!$I$2:$I$4292,0)),"")</f>
        <v/>
      </c>
      <c r="BX87" s="165" t="str">
        <f>IFERROR(INDEX('Climate zones'!$A$2:$A$4292,MATCH(BX$4&amp;" "&amp;$N87,'Climate zones'!$I$2:$I$4292,0)),"")</f>
        <v/>
      </c>
      <c r="BY87" s="165" t="str">
        <f>IFERROR(INDEX('Climate zones'!$A$2:$A$4292,MATCH(BY$4&amp;" "&amp;$N87,'Climate zones'!$I$2:$I$4292,0)),"")</f>
        <v/>
      </c>
      <c r="BZ87" s="165" t="str">
        <f>IFERROR(INDEX('Climate zones'!$A$2:$A$4292,MATCH(BZ$4&amp;" "&amp;$N87,'Climate zones'!$I$2:$I$4292,0)),"")</f>
        <v/>
      </c>
      <c r="CA87" s="165" t="str">
        <f>IFERROR(INDEX('Climate zones'!$A$2:$A$4292,MATCH(CA$4&amp;" "&amp;$N87,'Climate zones'!$I$2:$I$4292,0)),"")</f>
        <v>Waimotu</v>
      </c>
      <c r="CB87" s="165" t="str">
        <f>IFERROR(INDEX('Climate zones'!$A$2:$A$4292,MATCH(CB$4&amp;" "&amp;$N87,'Climate zones'!$I$2:$I$4292,0)),"")</f>
        <v/>
      </c>
      <c r="CC87" s="165" t="str">
        <f>IFERROR(INDEX('Climate zones'!$A$2:$A$4292,MATCH(CC$4&amp;" "&amp;$N87,'Climate zones'!$I$2:$I$4292,0)),"")</f>
        <v/>
      </c>
      <c r="CD87" s="165" t="str">
        <f>IFERROR(INDEX('Climate zones'!$A$2:$A$4292,MATCH(CD$4&amp;" "&amp;$N87,'Climate zones'!$I$2:$I$4292,0)),"")</f>
        <v/>
      </c>
      <c r="CE87" s="165" t="str">
        <f>IFERROR(INDEX('Climate zones'!$A$2:$A$4292,MATCH(CE$4&amp;" "&amp;$N87,'Climate zones'!$I$2:$I$4292,0)),"")</f>
        <v/>
      </c>
      <c r="CF87" s="165" t="str">
        <f>IFERROR(INDEX('Climate zones'!$A$2:$A$4292,MATCH(CF$4&amp;" "&amp;$N87,'Climate zones'!$I$2:$I$4292,0)),"")</f>
        <v/>
      </c>
      <c r="CG87" s="165" t="str">
        <f>IFERROR(INDEX('Climate zones'!$A$2:$A$4292,MATCH(CG$4&amp;" "&amp;$N87,'Climate zones'!$I$2:$I$4292,0)),"")</f>
        <v/>
      </c>
      <c r="CH87" s="165" t="str">
        <f>IFERROR(INDEX('Climate zones'!$A$2:$A$4292,MATCH(CH$4&amp;" "&amp;$N87,'Climate zones'!$I$2:$I$4292,0)),"")</f>
        <v>Tangihua</v>
      </c>
    </row>
    <row r="88" spans="1:86">
      <c r="A88" s="156" t="s">
        <v>257</v>
      </c>
      <c r="B88" s="156" t="s">
        <v>97</v>
      </c>
      <c r="C88" s="156" t="s">
        <v>96</v>
      </c>
      <c r="D88" s="156" t="s">
        <v>241</v>
      </c>
      <c r="E88" s="157">
        <v>-36.86</v>
      </c>
      <c r="F88" s="157">
        <v>174.76</v>
      </c>
      <c r="G88" s="156" t="str">
        <f t="shared" si="4"/>
        <v>Auckland City AK</v>
      </c>
      <c r="H88" s="156">
        <f t="shared" si="5"/>
        <v>16</v>
      </c>
      <c r="I88" s="156" t="str">
        <f t="shared" si="6"/>
        <v>Auckland City 16</v>
      </c>
      <c r="N88" s="162">
        <f t="shared" si="7"/>
        <v>84</v>
      </c>
      <c r="O88" s="163" t="str">
        <f>IFERROR(INDEX('Climate zones'!$A$2:$A$4292,MATCH(O$4&amp;" "&amp;$N88,'Climate zones'!$I$2:$I$4292,0)),"")</f>
        <v/>
      </c>
      <c r="P88" s="163" t="str">
        <f>IFERROR(INDEX('Climate zones'!$A$2:$A$4292,MATCH(P$4&amp;" "&amp;$N88,'Climate zones'!$I$2:$I$4292,0)),"")</f>
        <v>Western Springs</v>
      </c>
      <c r="Q88" s="163" t="str">
        <f>IFERROR(INDEX('Climate zones'!$A$2:$A$4292,MATCH(Q$4&amp;" "&amp;$N88,'Climate zones'!$I$2:$I$4292,0)),"")</f>
        <v/>
      </c>
      <c r="R88" s="163" t="str">
        <f>IFERROR(INDEX('Climate zones'!$A$2:$A$4292,MATCH(R$4&amp;" "&amp;$N88,'Climate zones'!$I$2:$I$4292,0)),"")</f>
        <v/>
      </c>
      <c r="S88" s="163" t="str">
        <f>IFERROR(INDEX('Climate zones'!$A$2:$A$4292,MATCH(S$4&amp;" "&amp;$N88,'Climate zones'!$I$2:$I$4292,0)),"")</f>
        <v/>
      </c>
      <c r="T88" s="163" t="str">
        <f>IFERROR(INDEX('Climate zones'!$A$2:$A$4292,MATCH(T$4&amp;" "&amp;$N88,'Climate zones'!$I$2:$I$4292,0)),"")</f>
        <v/>
      </c>
      <c r="U88" s="163" t="str">
        <f>IFERROR(INDEX('Climate zones'!$A$2:$A$4292,MATCH(U$4&amp;" "&amp;$N88,'Climate zones'!$I$2:$I$4292,0)),"")</f>
        <v>Richmond</v>
      </c>
      <c r="V88" s="163" t="str">
        <f>IFERROR(INDEX('Climate zones'!$A$2:$A$4292,MATCH(V$4&amp;" "&amp;$N88,'Climate zones'!$I$2:$I$4292,0)),"")</f>
        <v>Purakauiti</v>
      </c>
      <c r="W88" s="163" t="str">
        <f>IFERROR(INDEX('Climate zones'!$A$2:$A$4292,MATCH(W$4&amp;" "&amp;$N88,'Climate zones'!$I$2:$I$4292,0)),"")</f>
        <v>Orokonui</v>
      </c>
      <c r="X88" s="163" t="str">
        <f>IFERROR(INDEX('Climate zones'!$A$2:$A$4292,MATCH(X$4&amp;" "&amp;$N88,'Climate zones'!$I$2:$I$4292,0)),"")</f>
        <v>Motatau</v>
      </c>
      <c r="Y88" s="163" t="str">
        <f>IFERROR(INDEX('Climate zones'!$A$2:$A$4292,MATCH(Y$4&amp;" "&amp;$N88,'Climate zones'!$I$2:$I$4292,0)),"")</f>
        <v/>
      </c>
      <c r="Z88" s="163" t="str">
        <f>IFERROR(INDEX('Climate zones'!$A$2:$A$4292,MATCH(Z$4&amp;" "&amp;$N88,'Climate zones'!$I$2:$I$4292,0)),"")</f>
        <v>Waimata</v>
      </c>
      <c r="AA88" s="163" t="str">
        <f>IFERROR(INDEX('Climate zones'!$A$2:$A$4292,MATCH(AA$4&amp;" "&amp;$N88,'Climate zones'!$I$2:$I$4292,0)),"")</f>
        <v/>
      </c>
      <c r="AB88" s="163" t="str">
        <f>IFERROR(INDEX('Climate zones'!$A$2:$A$4292,MATCH(AB$4&amp;" "&amp;$N88,'Climate zones'!$I$2:$I$4292,0)),"")</f>
        <v/>
      </c>
      <c r="AC88" s="163" t="str">
        <f>IFERROR(INDEX('Climate zones'!$A$2:$A$4292,MATCH(AC$4&amp;" "&amp;$N88,'Climate zones'!$I$2:$I$4292,0)),"")</f>
        <v/>
      </c>
      <c r="AD88" s="163" t="str">
        <f>IFERROR(INDEX('Climate zones'!$A$2:$A$4292,MATCH(AD$4&amp;" "&amp;$N88,'Climate zones'!$I$2:$I$4292,0)),"")</f>
        <v/>
      </c>
      <c r="AE88" s="163" t="str">
        <f>IFERROR(INDEX('Climate zones'!$A$2:$A$4292,MATCH(AE$4&amp;" "&amp;$N88,'Climate zones'!$I$2:$I$4292,0)),"")</f>
        <v/>
      </c>
      <c r="AF88" s="163" t="str">
        <f>IFERROR(INDEX('Climate zones'!$A$2:$A$4292,MATCH(AF$4&amp;" "&amp;$N88,'Climate zones'!$I$2:$I$4292,0)),"")</f>
        <v/>
      </c>
      <c r="AG88" s="163" t="str">
        <f>IFERROR(INDEX('Climate zones'!$A$2:$A$4292,MATCH(AG$4&amp;" "&amp;$N88,'Climate zones'!$I$2:$I$4292,0)),"")</f>
        <v/>
      </c>
      <c r="AH88" s="163" t="str">
        <f>IFERROR(INDEX('Climate zones'!$A$2:$A$4292,MATCH(AH$4&amp;" "&amp;$N88,'Climate zones'!$I$2:$I$4292,0)),"")</f>
        <v/>
      </c>
      <c r="AI88" s="163" t="str">
        <f>IFERROR(INDEX('Climate zones'!$A$2:$A$4292,MATCH(AI$4&amp;" "&amp;$N88,'Climate zones'!$I$2:$I$4292,0)),"")</f>
        <v/>
      </c>
      <c r="AJ88" s="163" t="str">
        <f>IFERROR(INDEX('Climate zones'!$A$2:$A$4292,MATCH(AJ$4&amp;" "&amp;$N88,'Climate zones'!$I$2:$I$4292,0)),"")</f>
        <v>Waikaraka Landing</v>
      </c>
      <c r="AK88" s="163" t="str">
        <f>IFERROR(INDEX('Climate zones'!$A$2:$A$4292,MATCH(AK$4&amp;" "&amp;$N88,'Climate zones'!$I$2:$I$4292,0)),"")</f>
        <v/>
      </c>
      <c r="AL88" s="163" t="str">
        <f>IFERROR(INDEX('Climate zones'!$A$2:$A$4292,MATCH(AL$4&amp;" "&amp;$N88,'Climate zones'!$I$2:$I$4292,0)),"")</f>
        <v/>
      </c>
      <c r="AM88" s="163" t="str">
        <f>IFERROR(INDEX('Climate zones'!$A$2:$A$4292,MATCH(AM$4&amp;" "&amp;$N88,'Climate zones'!$I$2:$I$4292,0)),"")</f>
        <v/>
      </c>
      <c r="AN88" s="163" t="str">
        <f>IFERROR(INDEX('Climate zones'!$A$2:$A$4292,MATCH(AN$4&amp;" "&amp;$N88,'Climate zones'!$I$2:$I$4292,0)),"")</f>
        <v/>
      </c>
      <c r="AO88" s="163" t="str">
        <f>IFERROR(INDEX('Climate zones'!$A$2:$A$4292,MATCH(AO$4&amp;" "&amp;$N88,'Climate zones'!$I$2:$I$4292,0)),"")</f>
        <v/>
      </c>
      <c r="AP88" s="163" t="str">
        <f>IFERROR(INDEX('Climate zones'!$A$2:$A$4292,MATCH(AP$4&amp;" "&amp;$N88,'Climate zones'!$I$2:$I$4292,0)),"")</f>
        <v/>
      </c>
      <c r="AQ88" s="163" t="str">
        <f>IFERROR(INDEX('Climate zones'!$A$2:$A$4292,MATCH(AQ$4&amp;" "&amp;$N88,'Climate zones'!$I$2:$I$4292,0)),"")</f>
        <v/>
      </c>
      <c r="AR88" s="163" t="str">
        <f>IFERROR(INDEX('Climate zones'!$A$2:$A$4292,MATCH(AR$4&amp;" "&amp;$N88,'Climate zones'!$I$2:$I$4292,0)),"")</f>
        <v/>
      </c>
      <c r="AS88" s="163" t="str">
        <f>IFERROR(INDEX('Climate zones'!$A$2:$A$4292,MATCH(AS$4&amp;" "&amp;$N88,'Climate zones'!$I$2:$I$4292,0)),"")</f>
        <v/>
      </c>
      <c r="AT88" s="163" t="str">
        <f>IFERROR(INDEX('Climate zones'!$A$2:$A$4292,MATCH(AT$4&amp;" "&amp;$N88,'Climate zones'!$I$2:$I$4292,0)),"")</f>
        <v/>
      </c>
      <c r="AU88" s="163" t="str">
        <f>IFERROR(INDEX('Climate zones'!$A$2:$A$4292,MATCH(AU$4&amp;" "&amp;$N88,'Climate zones'!$I$2:$I$4292,0)),"")</f>
        <v/>
      </c>
      <c r="AV88" s="163" t="str">
        <f>IFERROR(INDEX('Climate zones'!$A$2:$A$4292,MATCH(AV$4&amp;" "&amp;$N88,'Climate zones'!$I$2:$I$4292,0)),"")</f>
        <v/>
      </c>
      <c r="AW88" s="163" t="str">
        <f>IFERROR(INDEX('Climate zones'!$A$2:$A$4292,MATCH(AW$4&amp;" "&amp;$N88,'Climate zones'!$I$2:$I$4292,0)),"")</f>
        <v/>
      </c>
      <c r="AX88" s="163" t="str">
        <f>IFERROR(INDEX('Climate zones'!$A$2:$A$4292,MATCH(AX$4&amp;" "&amp;$N88,'Climate zones'!$I$2:$I$4292,0)),"")</f>
        <v/>
      </c>
      <c r="AY88" s="163" t="str">
        <f>IFERROR(INDEX('Climate zones'!$A$2:$A$4292,MATCH(AY$4&amp;" "&amp;$N88,'Climate zones'!$I$2:$I$4292,0)),"")</f>
        <v/>
      </c>
      <c r="AZ88" s="163" t="str">
        <f>IFERROR(INDEX('Climate zones'!$A$2:$A$4292,MATCH(AZ$4&amp;" "&amp;$N88,'Climate zones'!$I$2:$I$4292,0)),"")</f>
        <v/>
      </c>
      <c r="BA88" s="163" t="str">
        <f>IFERROR(INDEX('Climate zones'!$A$2:$A$4292,MATCH(BA$4&amp;" "&amp;$N88,'Climate zones'!$I$2:$I$4292,0)),"")</f>
        <v/>
      </c>
      <c r="BB88" s="163" t="str">
        <f>IFERROR(INDEX('Climate zones'!$A$2:$A$4292,MATCH(BB$4&amp;" "&amp;$N88,'Climate zones'!$I$2:$I$4292,0)),"")</f>
        <v/>
      </c>
      <c r="BC88" s="163" t="str">
        <f>IFERROR(INDEX('Climate zones'!$A$2:$A$4292,MATCH(BC$4&amp;" "&amp;$N88,'Climate zones'!$I$2:$I$4292,0)),"")</f>
        <v/>
      </c>
      <c r="BD88" s="163" t="str">
        <f>IFERROR(INDEX('Climate zones'!$A$2:$A$4292,MATCH(BD$4&amp;" "&amp;$N88,'Climate zones'!$I$2:$I$4292,0)),"")</f>
        <v/>
      </c>
      <c r="BE88" s="163" t="str">
        <f>IFERROR(INDEX('Climate zones'!$A$2:$A$4292,MATCH(BE$4&amp;" "&amp;$N88,'Climate zones'!$I$2:$I$4292,0)),"")</f>
        <v>Wellsford</v>
      </c>
      <c r="BF88" s="163" t="str">
        <f>IFERROR(INDEX('Climate zones'!$A$2:$A$4292,MATCH(BF$4&amp;" "&amp;$N88,'Climate zones'!$I$2:$I$4292,0)),"")</f>
        <v/>
      </c>
      <c r="BG88" s="163" t="str">
        <f>IFERROR(INDEX('Climate zones'!$A$2:$A$4292,MATCH(BG$4&amp;" "&amp;$N88,'Climate zones'!$I$2:$I$4292,0)),"")</f>
        <v>Whakapapa Village</v>
      </c>
      <c r="BH88" s="163" t="str">
        <f>IFERROR(INDEX('Climate zones'!$A$2:$A$4292,MATCH(BH$4&amp;" "&amp;$N88,'Climate zones'!$I$2:$I$4292,0)),"")</f>
        <v/>
      </c>
      <c r="BI88" s="163" t="str">
        <f>IFERROR(INDEX('Climate zones'!$A$2:$A$4292,MATCH(BI$4&amp;" "&amp;$N88,'Climate zones'!$I$2:$I$4292,0)),"")</f>
        <v/>
      </c>
      <c r="BJ88" s="163" t="str">
        <f>IFERROR(INDEX('Climate zones'!$A$2:$A$4292,MATCH(BJ$4&amp;" "&amp;$N88,'Climate zones'!$I$2:$I$4292,0)),"")</f>
        <v/>
      </c>
      <c r="BK88" s="163" t="str">
        <f>IFERROR(INDEX('Climate zones'!$A$2:$A$4292,MATCH(BK$4&amp;" "&amp;$N88,'Climate zones'!$I$2:$I$4292,0)),"")</f>
        <v/>
      </c>
      <c r="BL88" s="163" t="str">
        <f>IFERROR(INDEX('Climate zones'!$A$2:$A$4292,MATCH(BL$4&amp;" "&amp;$N88,'Climate zones'!$I$2:$I$4292,0)),"")</f>
        <v>Milford Sound</v>
      </c>
      <c r="BM88" s="163" t="str">
        <f>IFERROR(INDEX('Climate zones'!$A$2:$A$4292,MATCH(BM$4&amp;" "&amp;$N88,'Climate zones'!$I$2:$I$4292,0)),"")</f>
        <v/>
      </c>
      <c r="BN88" s="163" t="str">
        <f>IFERROR(INDEX('Climate zones'!$A$2:$A$4292,MATCH(BN$4&amp;" "&amp;$N88,'Climate zones'!$I$2:$I$4292,0)),"")</f>
        <v>Tawataia</v>
      </c>
      <c r="BO88" s="163" t="str">
        <f>IFERROR(INDEX('Climate zones'!$A$2:$A$4292,MATCH(BO$4&amp;" "&amp;$N88,'Climate zones'!$I$2:$I$4292,0)),"")</f>
        <v>Riverside community</v>
      </c>
      <c r="BP88" s="163" t="str">
        <f>IFERROR(INDEX('Climate zones'!$A$2:$A$4292,MATCH(BP$4&amp;" "&amp;$N88,'Climate zones'!$I$2:$I$4292,0)),"")</f>
        <v/>
      </c>
      <c r="BQ88" s="163" t="str">
        <f>IFERROR(INDEX('Climate zones'!$A$2:$A$4292,MATCH(BQ$4&amp;" "&amp;$N88,'Climate zones'!$I$2:$I$4292,0)),"")</f>
        <v/>
      </c>
      <c r="BR88" s="163" t="str">
        <f>IFERROR(INDEX('Climate zones'!$A$2:$A$4292,MATCH(BR$4&amp;" "&amp;$N88,'Climate zones'!$I$2:$I$4292,0)),"")</f>
        <v/>
      </c>
      <c r="BS88" s="163" t="str">
        <f>IFERROR(INDEX('Climate zones'!$A$2:$A$4292,MATCH(BS$4&amp;" "&amp;$N88,'Climate zones'!$I$2:$I$4292,0)),"")</f>
        <v>Winchester</v>
      </c>
      <c r="BT88" s="163" t="str">
        <f>IFERROR(INDEX('Climate zones'!$A$2:$A$4292,MATCH(BT$4&amp;" "&amp;$N88,'Climate zones'!$I$2:$I$4292,0)),"")</f>
        <v/>
      </c>
      <c r="BU88" s="163" t="str">
        <f>IFERROR(INDEX('Climate zones'!$A$2:$A$4292,MATCH(BU$4&amp;" "&amp;$N88,'Climate zones'!$I$2:$I$4292,0)),"")</f>
        <v>Tikotiko</v>
      </c>
      <c r="BV88" s="163" t="str">
        <f>IFERROR(INDEX('Climate zones'!$A$2:$A$4292,MATCH(BV$4&amp;" "&amp;$N88,'Climate zones'!$I$2:$I$4292,0)),"")</f>
        <v/>
      </c>
      <c r="BW88" s="163" t="str">
        <f>IFERROR(INDEX('Climate zones'!$A$2:$A$4292,MATCH(BW$4&amp;" "&amp;$N88,'Climate zones'!$I$2:$I$4292,0)),"")</f>
        <v/>
      </c>
      <c r="BX88" s="163" t="str">
        <f>IFERROR(INDEX('Climate zones'!$A$2:$A$4292,MATCH(BX$4&amp;" "&amp;$N88,'Climate zones'!$I$2:$I$4292,0)),"")</f>
        <v/>
      </c>
      <c r="BY88" s="163" t="str">
        <f>IFERROR(INDEX('Climate zones'!$A$2:$A$4292,MATCH(BY$4&amp;" "&amp;$N88,'Climate zones'!$I$2:$I$4292,0)),"")</f>
        <v/>
      </c>
      <c r="BZ88" s="163" t="str">
        <f>IFERROR(INDEX('Climate zones'!$A$2:$A$4292,MATCH(BZ$4&amp;" "&amp;$N88,'Climate zones'!$I$2:$I$4292,0)),"")</f>
        <v/>
      </c>
      <c r="CA88" s="163" t="str">
        <f>IFERROR(INDEX('Climate zones'!$A$2:$A$4292,MATCH(CA$4&amp;" "&amp;$N88,'Climate zones'!$I$2:$I$4292,0)),"")</f>
        <v>Wairunga</v>
      </c>
      <c r="CB88" s="163" t="str">
        <f>IFERROR(INDEX('Climate zones'!$A$2:$A$4292,MATCH(CB$4&amp;" "&amp;$N88,'Climate zones'!$I$2:$I$4292,0)),"")</f>
        <v/>
      </c>
      <c r="CC88" s="163" t="str">
        <f>IFERROR(INDEX('Climate zones'!$A$2:$A$4292,MATCH(CC$4&amp;" "&amp;$N88,'Climate zones'!$I$2:$I$4292,0)),"")</f>
        <v/>
      </c>
      <c r="CD88" s="163" t="str">
        <f>IFERROR(INDEX('Climate zones'!$A$2:$A$4292,MATCH(CD$4&amp;" "&amp;$N88,'Climate zones'!$I$2:$I$4292,0)),"")</f>
        <v/>
      </c>
      <c r="CE88" s="163" t="str">
        <f>IFERROR(INDEX('Climate zones'!$A$2:$A$4292,MATCH(CE$4&amp;" "&amp;$N88,'Climate zones'!$I$2:$I$4292,0)),"")</f>
        <v/>
      </c>
      <c r="CF88" s="163" t="str">
        <f>IFERROR(INDEX('Climate zones'!$A$2:$A$4292,MATCH(CF$4&amp;" "&amp;$N88,'Climate zones'!$I$2:$I$4292,0)),"")</f>
        <v/>
      </c>
      <c r="CG88" s="163" t="str">
        <f>IFERROR(INDEX('Climate zones'!$A$2:$A$4292,MATCH(CG$4&amp;" "&amp;$N88,'Climate zones'!$I$2:$I$4292,0)),"")</f>
        <v/>
      </c>
      <c r="CH88" s="163" t="str">
        <f>IFERROR(INDEX('Climate zones'!$A$2:$A$4292,MATCH(CH$4&amp;" "&amp;$N88,'Climate zones'!$I$2:$I$4292,0)),"")</f>
        <v>Taraunui</v>
      </c>
    </row>
    <row r="89" spans="1:86">
      <c r="A89" s="156" t="s">
        <v>258</v>
      </c>
      <c r="B89" s="156" t="s">
        <v>97</v>
      </c>
      <c r="C89" s="156" t="s">
        <v>96</v>
      </c>
      <c r="D89" s="156" t="s">
        <v>241</v>
      </c>
      <c r="E89" s="157">
        <v>-36.89</v>
      </c>
      <c r="F89" s="157">
        <v>174.79</v>
      </c>
      <c r="G89" s="156" t="str">
        <f t="shared" si="4"/>
        <v>Auckland City AK</v>
      </c>
      <c r="H89" s="156">
        <f t="shared" si="5"/>
        <v>17</v>
      </c>
      <c r="I89" s="156" t="str">
        <f t="shared" si="6"/>
        <v>Auckland City 17</v>
      </c>
      <c r="N89" s="164">
        <f t="shared" si="7"/>
        <v>85</v>
      </c>
      <c r="O89" s="165" t="str">
        <f>IFERROR(INDEX('Climate zones'!$A$2:$A$4292,MATCH(O$4&amp;" "&amp;$N89,'Climate zones'!$I$2:$I$4292,0)),"")</f>
        <v/>
      </c>
      <c r="P89" s="165" t="str">
        <f>IFERROR(INDEX('Climate zones'!$A$2:$A$4292,MATCH(P$4&amp;" "&amp;$N89,'Climate zones'!$I$2:$I$4292,0)),"")</f>
        <v>Westfield</v>
      </c>
      <c r="Q89" s="165" t="str">
        <f>IFERROR(INDEX('Climate zones'!$A$2:$A$4292,MATCH(Q$4&amp;" "&amp;$N89,'Climate zones'!$I$2:$I$4292,0)),"")</f>
        <v/>
      </c>
      <c r="R89" s="165" t="str">
        <f>IFERROR(INDEX('Climate zones'!$A$2:$A$4292,MATCH(R$4&amp;" "&amp;$N89,'Climate zones'!$I$2:$I$4292,0)),"")</f>
        <v/>
      </c>
      <c r="S89" s="165" t="str">
        <f>IFERROR(INDEX('Climate zones'!$A$2:$A$4292,MATCH(S$4&amp;" "&amp;$N89,'Climate zones'!$I$2:$I$4292,0)),"")</f>
        <v/>
      </c>
      <c r="T89" s="165" t="str">
        <f>IFERROR(INDEX('Climate zones'!$A$2:$A$4292,MATCH(T$4&amp;" "&amp;$N89,'Climate zones'!$I$2:$I$4292,0)),"")</f>
        <v/>
      </c>
      <c r="U89" s="165" t="str">
        <f>IFERROR(INDEX('Climate zones'!$A$2:$A$4292,MATCH(U$4&amp;" "&amp;$N89,'Climate zones'!$I$2:$I$4292,0)),"")</f>
        <v>Robinsons Bay</v>
      </c>
      <c r="V89" s="165" t="str">
        <f>IFERROR(INDEX('Climate zones'!$A$2:$A$4292,MATCH(V$4&amp;" "&amp;$N89,'Climate zones'!$I$2:$I$4292,0)),"")</f>
        <v>Purakaunui</v>
      </c>
      <c r="W89" s="165" t="str">
        <f>IFERROR(INDEX('Climate zones'!$A$2:$A$4292,MATCH(W$4&amp;" "&amp;$N89,'Climate zones'!$I$2:$I$4292,0)),"")</f>
        <v>Osborne</v>
      </c>
      <c r="X89" s="165" t="str">
        <f>IFERROR(INDEX('Climate zones'!$A$2:$A$4292,MATCH(X$4&amp;" "&amp;$N89,'Climate zones'!$I$2:$I$4292,0)),"")</f>
        <v>Motukaraka</v>
      </c>
      <c r="Y89" s="165" t="str">
        <f>IFERROR(INDEX('Climate zones'!$A$2:$A$4292,MATCH(Y$4&amp;" "&amp;$N89,'Climate zones'!$I$2:$I$4292,0)),"")</f>
        <v/>
      </c>
      <c r="Z89" s="165" t="str">
        <f>IFERROR(INDEX('Climate zones'!$A$2:$A$4292,MATCH(Z$4&amp;" "&amp;$N89,'Climate zones'!$I$2:$I$4292,0)),"")</f>
        <v>Waingake</v>
      </c>
      <c r="AA89" s="165" t="str">
        <f>IFERROR(INDEX('Climate zones'!$A$2:$A$4292,MATCH(AA$4&amp;" "&amp;$N89,'Climate zones'!$I$2:$I$4292,0)),"")</f>
        <v/>
      </c>
      <c r="AB89" s="165" t="str">
        <f>IFERROR(INDEX('Climate zones'!$A$2:$A$4292,MATCH(AB$4&amp;" "&amp;$N89,'Climate zones'!$I$2:$I$4292,0)),"")</f>
        <v/>
      </c>
      <c r="AC89" s="165" t="str">
        <f>IFERROR(INDEX('Climate zones'!$A$2:$A$4292,MATCH(AC$4&amp;" "&amp;$N89,'Climate zones'!$I$2:$I$4292,0)),"")</f>
        <v/>
      </c>
      <c r="AD89" s="165" t="str">
        <f>IFERROR(INDEX('Climate zones'!$A$2:$A$4292,MATCH(AD$4&amp;" "&amp;$N89,'Climate zones'!$I$2:$I$4292,0)),"")</f>
        <v/>
      </c>
      <c r="AE89" s="165" t="str">
        <f>IFERROR(INDEX('Climate zones'!$A$2:$A$4292,MATCH(AE$4&amp;" "&amp;$N89,'Climate zones'!$I$2:$I$4292,0)),"")</f>
        <v/>
      </c>
      <c r="AF89" s="165" t="str">
        <f>IFERROR(INDEX('Climate zones'!$A$2:$A$4292,MATCH(AF$4&amp;" "&amp;$N89,'Climate zones'!$I$2:$I$4292,0)),"")</f>
        <v/>
      </c>
      <c r="AG89" s="165" t="str">
        <f>IFERROR(INDEX('Climate zones'!$A$2:$A$4292,MATCH(AG$4&amp;" "&amp;$N89,'Climate zones'!$I$2:$I$4292,0)),"")</f>
        <v/>
      </c>
      <c r="AH89" s="165" t="str">
        <f>IFERROR(INDEX('Climate zones'!$A$2:$A$4292,MATCH(AH$4&amp;" "&amp;$N89,'Climate zones'!$I$2:$I$4292,0)),"")</f>
        <v/>
      </c>
      <c r="AI89" s="165" t="str">
        <f>IFERROR(INDEX('Climate zones'!$A$2:$A$4292,MATCH(AI$4&amp;" "&amp;$N89,'Climate zones'!$I$2:$I$4292,0)),"")</f>
        <v/>
      </c>
      <c r="AJ89" s="165" t="str">
        <f>IFERROR(INDEX('Climate zones'!$A$2:$A$4292,MATCH(AJ$4&amp;" "&amp;$N89,'Climate zones'!$I$2:$I$4292,0)),"")</f>
        <v>Waimatenui</v>
      </c>
      <c r="AK89" s="165" t="str">
        <f>IFERROR(INDEX('Climate zones'!$A$2:$A$4292,MATCH(AK$4&amp;" "&amp;$N89,'Climate zones'!$I$2:$I$4292,0)),"")</f>
        <v/>
      </c>
      <c r="AL89" s="165" t="str">
        <f>IFERROR(INDEX('Climate zones'!$A$2:$A$4292,MATCH(AL$4&amp;" "&amp;$N89,'Climate zones'!$I$2:$I$4292,0)),"")</f>
        <v/>
      </c>
      <c r="AM89" s="165" t="str">
        <f>IFERROR(INDEX('Climate zones'!$A$2:$A$4292,MATCH(AM$4&amp;" "&amp;$N89,'Climate zones'!$I$2:$I$4292,0)),"")</f>
        <v/>
      </c>
      <c r="AN89" s="165" t="str">
        <f>IFERROR(INDEX('Climate zones'!$A$2:$A$4292,MATCH(AN$4&amp;" "&amp;$N89,'Climate zones'!$I$2:$I$4292,0)),"")</f>
        <v/>
      </c>
      <c r="AO89" s="165" t="str">
        <f>IFERROR(INDEX('Climate zones'!$A$2:$A$4292,MATCH(AO$4&amp;" "&amp;$N89,'Climate zones'!$I$2:$I$4292,0)),"")</f>
        <v/>
      </c>
      <c r="AP89" s="165" t="str">
        <f>IFERROR(INDEX('Climate zones'!$A$2:$A$4292,MATCH(AP$4&amp;" "&amp;$N89,'Climate zones'!$I$2:$I$4292,0)),"")</f>
        <v/>
      </c>
      <c r="AQ89" s="165" t="str">
        <f>IFERROR(INDEX('Climate zones'!$A$2:$A$4292,MATCH(AQ$4&amp;" "&amp;$N89,'Climate zones'!$I$2:$I$4292,0)),"")</f>
        <v/>
      </c>
      <c r="AR89" s="165" t="str">
        <f>IFERROR(INDEX('Climate zones'!$A$2:$A$4292,MATCH(AR$4&amp;" "&amp;$N89,'Climate zones'!$I$2:$I$4292,0)),"")</f>
        <v/>
      </c>
      <c r="AS89" s="165" t="str">
        <f>IFERROR(INDEX('Climate zones'!$A$2:$A$4292,MATCH(AS$4&amp;" "&amp;$N89,'Climate zones'!$I$2:$I$4292,0)),"")</f>
        <v/>
      </c>
      <c r="AT89" s="165" t="str">
        <f>IFERROR(INDEX('Climate zones'!$A$2:$A$4292,MATCH(AT$4&amp;" "&amp;$N89,'Climate zones'!$I$2:$I$4292,0)),"")</f>
        <v/>
      </c>
      <c r="AU89" s="165" t="str">
        <f>IFERROR(INDEX('Climate zones'!$A$2:$A$4292,MATCH(AU$4&amp;" "&amp;$N89,'Climate zones'!$I$2:$I$4292,0)),"")</f>
        <v/>
      </c>
      <c r="AV89" s="165" t="str">
        <f>IFERROR(INDEX('Climate zones'!$A$2:$A$4292,MATCH(AV$4&amp;" "&amp;$N89,'Climate zones'!$I$2:$I$4292,0)),"")</f>
        <v/>
      </c>
      <c r="AW89" s="165" t="str">
        <f>IFERROR(INDEX('Climate zones'!$A$2:$A$4292,MATCH(AW$4&amp;" "&amp;$N89,'Climate zones'!$I$2:$I$4292,0)),"")</f>
        <v/>
      </c>
      <c r="AX89" s="165" t="str">
        <f>IFERROR(INDEX('Climate zones'!$A$2:$A$4292,MATCH(AX$4&amp;" "&amp;$N89,'Climate zones'!$I$2:$I$4292,0)),"")</f>
        <v/>
      </c>
      <c r="AY89" s="165" t="str">
        <f>IFERROR(INDEX('Climate zones'!$A$2:$A$4292,MATCH(AY$4&amp;" "&amp;$N89,'Climate zones'!$I$2:$I$4292,0)),"")</f>
        <v/>
      </c>
      <c r="AZ89" s="165" t="str">
        <f>IFERROR(INDEX('Climate zones'!$A$2:$A$4292,MATCH(AZ$4&amp;" "&amp;$N89,'Climate zones'!$I$2:$I$4292,0)),"")</f>
        <v/>
      </c>
      <c r="BA89" s="165" t="str">
        <f>IFERROR(INDEX('Climate zones'!$A$2:$A$4292,MATCH(BA$4&amp;" "&amp;$N89,'Climate zones'!$I$2:$I$4292,0)),"")</f>
        <v/>
      </c>
      <c r="BB89" s="165" t="str">
        <f>IFERROR(INDEX('Climate zones'!$A$2:$A$4292,MATCH(BB$4&amp;" "&amp;$N89,'Climate zones'!$I$2:$I$4292,0)),"")</f>
        <v/>
      </c>
      <c r="BC89" s="165" t="str">
        <f>IFERROR(INDEX('Climate zones'!$A$2:$A$4292,MATCH(BC$4&amp;" "&amp;$N89,'Climate zones'!$I$2:$I$4292,0)),"")</f>
        <v/>
      </c>
      <c r="BD89" s="165" t="str">
        <f>IFERROR(INDEX('Climate zones'!$A$2:$A$4292,MATCH(BD$4&amp;" "&amp;$N89,'Climate zones'!$I$2:$I$4292,0)),"")</f>
        <v/>
      </c>
      <c r="BE89" s="165" t="str">
        <f>IFERROR(INDEX('Climate zones'!$A$2:$A$4292,MATCH(BE$4&amp;" "&amp;$N89,'Climate zones'!$I$2:$I$4292,0)),"")</f>
        <v>Whangaparaoa</v>
      </c>
      <c r="BF89" s="165" t="str">
        <f>IFERROR(INDEX('Climate zones'!$A$2:$A$4292,MATCH(BF$4&amp;" "&amp;$N89,'Climate zones'!$I$2:$I$4292,0)),"")</f>
        <v/>
      </c>
      <c r="BG89" s="165" t="str">
        <f>IFERROR(INDEX('Climate zones'!$A$2:$A$4292,MATCH(BG$4&amp;" "&amp;$N89,'Climate zones'!$I$2:$I$4292,0)),"")</f>
        <v>Whakatina</v>
      </c>
      <c r="BH89" s="165" t="str">
        <f>IFERROR(INDEX('Climate zones'!$A$2:$A$4292,MATCH(BH$4&amp;" "&amp;$N89,'Climate zones'!$I$2:$I$4292,0)),"")</f>
        <v/>
      </c>
      <c r="BI89" s="165" t="str">
        <f>IFERROR(INDEX('Climate zones'!$A$2:$A$4292,MATCH(BI$4&amp;" "&amp;$N89,'Climate zones'!$I$2:$I$4292,0)),"")</f>
        <v/>
      </c>
      <c r="BJ89" s="165" t="str">
        <f>IFERROR(INDEX('Climate zones'!$A$2:$A$4292,MATCH(BJ$4&amp;" "&amp;$N89,'Climate zones'!$I$2:$I$4292,0)),"")</f>
        <v/>
      </c>
      <c r="BK89" s="165" t="str">
        <f>IFERROR(INDEX('Climate zones'!$A$2:$A$4292,MATCH(BK$4&amp;" "&amp;$N89,'Climate zones'!$I$2:$I$4292,0)),"")</f>
        <v/>
      </c>
      <c r="BL89" s="165" t="str">
        <f>IFERROR(INDEX('Climate zones'!$A$2:$A$4292,MATCH(BL$4&amp;" "&amp;$N89,'Climate zones'!$I$2:$I$4292,0)),"")</f>
        <v>Mimihau</v>
      </c>
      <c r="BM89" s="165" t="str">
        <f>IFERROR(INDEX('Climate zones'!$A$2:$A$4292,MATCH(BM$4&amp;" "&amp;$N89,'Climate zones'!$I$2:$I$4292,0)),"")</f>
        <v/>
      </c>
      <c r="BN89" s="165" t="str">
        <f>IFERROR(INDEX('Climate zones'!$A$2:$A$4292,MATCH(BN$4&amp;" "&amp;$N89,'Climate zones'!$I$2:$I$4292,0)),"")</f>
        <v>Ti Tree Point</v>
      </c>
      <c r="BO89" s="165" t="str">
        <f>IFERROR(INDEX('Climate zones'!$A$2:$A$4292,MATCH(BO$4&amp;" "&amp;$N89,'Climate zones'!$I$2:$I$4292,0)),"")</f>
        <v>Riwaka</v>
      </c>
      <c r="BP89" s="165" t="str">
        <f>IFERROR(INDEX('Climate zones'!$A$2:$A$4292,MATCH(BP$4&amp;" "&amp;$N89,'Climate zones'!$I$2:$I$4292,0)),"")</f>
        <v/>
      </c>
      <c r="BQ89" s="165" t="str">
        <f>IFERROR(INDEX('Climate zones'!$A$2:$A$4292,MATCH(BQ$4&amp;" "&amp;$N89,'Climate zones'!$I$2:$I$4292,0)),"")</f>
        <v/>
      </c>
      <c r="BR89" s="165" t="str">
        <f>IFERROR(INDEX('Climate zones'!$A$2:$A$4292,MATCH(BR$4&amp;" "&amp;$N89,'Climate zones'!$I$2:$I$4292,0)),"")</f>
        <v/>
      </c>
      <c r="BS89" s="165" t="str">
        <f>IFERROR(INDEX('Climate zones'!$A$2:$A$4292,MATCH(BS$4&amp;" "&amp;$N89,'Climate zones'!$I$2:$I$4292,0)),"")</f>
        <v>Woodbury</v>
      </c>
      <c r="BT89" s="165" t="str">
        <f>IFERROR(INDEX('Climate zones'!$A$2:$A$4292,MATCH(BT$4&amp;" "&amp;$N89,'Climate zones'!$I$2:$I$4292,0)),"")</f>
        <v/>
      </c>
      <c r="BU89" s="165" t="str">
        <f>IFERROR(INDEX('Climate zones'!$A$2:$A$4292,MATCH(BU$4&amp;" "&amp;$N89,'Climate zones'!$I$2:$I$4292,0)),"")</f>
        <v>Waerenga</v>
      </c>
      <c r="BV89" s="165" t="str">
        <f>IFERROR(INDEX('Climate zones'!$A$2:$A$4292,MATCH(BV$4&amp;" "&amp;$N89,'Climate zones'!$I$2:$I$4292,0)),"")</f>
        <v/>
      </c>
      <c r="BW89" s="165" t="str">
        <f>IFERROR(INDEX('Climate zones'!$A$2:$A$4292,MATCH(BW$4&amp;" "&amp;$N89,'Climate zones'!$I$2:$I$4292,0)),"")</f>
        <v/>
      </c>
      <c r="BX89" s="165" t="str">
        <f>IFERROR(INDEX('Climate zones'!$A$2:$A$4292,MATCH(BX$4&amp;" "&amp;$N89,'Climate zones'!$I$2:$I$4292,0)),"")</f>
        <v/>
      </c>
      <c r="BY89" s="165" t="str">
        <f>IFERROR(INDEX('Climate zones'!$A$2:$A$4292,MATCH(BY$4&amp;" "&amp;$N89,'Climate zones'!$I$2:$I$4292,0)),"")</f>
        <v/>
      </c>
      <c r="BZ89" s="165" t="str">
        <f>IFERROR(INDEX('Climate zones'!$A$2:$A$4292,MATCH(BZ$4&amp;" "&amp;$N89,'Climate zones'!$I$2:$I$4292,0)),"")</f>
        <v/>
      </c>
      <c r="CA89" s="165" t="str">
        <f>IFERROR(INDEX('Climate zones'!$A$2:$A$4292,MATCH(CA$4&amp;" "&amp;$N89,'Climate zones'!$I$2:$I$4292,0)),"")</f>
        <v>Waitaki Bridge</v>
      </c>
      <c r="CB89" s="165" t="str">
        <f>IFERROR(INDEX('Climate zones'!$A$2:$A$4292,MATCH(CB$4&amp;" "&amp;$N89,'Climate zones'!$I$2:$I$4292,0)),"")</f>
        <v/>
      </c>
      <c r="CC89" s="165" t="str">
        <f>IFERROR(INDEX('Climate zones'!$A$2:$A$4292,MATCH(CC$4&amp;" "&amp;$N89,'Climate zones'!$I$2:$I$4292,0)),"")</f>
        <v/>
      </c>
      <c r="CD89" s="165" t="str">
        <f>IFERROR(INDEX('Climate zones'!$A$2:$A$4292,MATCH(CD$4&amp;" "&amp;$N89,'Climate zones'!$I$2:$I$4292,0)),"")</f>
        <v/>
      </c>
      <c r="CE89" s="165" t="str">
        <f>IFERROR(INDEX('Climate zones'!$A$2:$A$4292,MATCH(CE$4&amp;" "&amp;$N89,'Climate zones'!$I$2:$I$4292,0)),"")</f>
        <v/>
      </c>
      <c r="CF89" s="165" t="str">
        <f>IFERROR(INDEX('Climate zones'!$A$2:$A$4292,MATCH(CF$4&amp;" "&amp;$N89,'Climate zones'!$I$2:$I$4292,0)),"")</f>
        <v/>
      </c>
      <c r="CG89" s="165" t="str">
        <f>IFERROR(INDEX('Climate zones'!$A$2:$A$4292,MATCH(CG$4&amp;" "&amp;$N89,'Climate zones'!$I$2:$I$4292,0)),"")</f>
        <v/>
      </c>
      <c r="CH89" s="165" t="str">
        <f>IFERROR(INDEX('Climate zones'!$A$2:$A$4292,MATCH(CH$4&amp;" "&amp;$N89,'Climate zones'!$I$2:$I$4292,0)),"")</f>
        <v>Tauraroa</v>
      </c>
    </row>
    <row r="90" spans="1:86">
      <c r="A90" s="156" t="s">
        <v>259</v>
      </c>
      <c r="B90" s="156" t="s">
        <v>97</v>
      </c>
      <c r="C90" s="156" t="s">
        <v>96</v>
      </c>
      <c r="D90" s="156" t="s">
        <v>241</v>
      </c>
      <c r="E90" s="157">
        <v>-36.86</v>
      </c>
      <c r="F90" s="157">
        <v>174.73</v>
      </c>
      <c r="G90" s="156" t="str">
        <f t="shared" si="4"/>
        <v>Auckland City AK</v>
      </c>
      <c r="H90" s="156">
        <f t="shared" si="5"/>
        <v>18</v>
      </c>
      <c r="I90" s="156" t="str">
        <f t="shared" si="6"/>
        <v>Auckland City 18</v>
      </c>
      <c r="N90" s="162">
        <f t="shared" si="7"/>
        <v>86</v>
      </c>
      <c r="O90" s="163" t="str">
        <f>IFERROR(INDEX('Climate zones'!$A$2:$A$4292,MATCH(O$4&amp;" "&amp;$N90,'Climate zones'!$I$2:$I$4292,0)),"")</f>
        <v/>
      </c>
      <c r="P90" s="163" t="str">
        <f>IFERROR(INDEX('Climate zones'!$A$2:$A$4292,MATCH(P$4&amp;" "&amp;$N90,'Climate zones'!$I$2:$I$4292,0)),"")</f>
        <v>Westmere</v>
      </c>
      <c r="Q90" s="163" t="str">
        <f>IFERROR(INDEX('Climate zones'!$A$2:$A$4292,MATCH(Q$4&amp;" "&amp;$N90,'Climate zones'!$I$2:$I$4292,0)),"")</f>
        <v/>
      </c>
      <c r="R90" s="163" t="str">
        <f>IFERROR(INDEX('Climate zones'!$A$2:$A$4292,MATCH(R$4&amp;" "&amp;$N90,'Climate zones'!$I$2:$I$4292,0)),"")</f>
        <v/>
      </c>
      <c r="S90" s="163" t="str">
        <f>IFERROR(INDEX('Climate zones'!$A$2:$A$4292,MATCH(S$4&amp;" "&amp;$N90,'Climate zones'!$I$2:$I$4292,0)),"")</f>
        <v/>
      </c>
      <c r="T90" s="163" t="str">
        <f>IFERROR(INDEX('Climate zones'!$A$2:$A$4292,MATCH(T$4&amp;" "&amp;$N90,'Climate zones'!$I$2:$I$4292,0)),"")</f>
        <v/>
      </c>
      <c r="U90" s="163" t="str">
        <f>IFERROR(INDEX('Climate zones'!$A$2:$A$4292,MATCH(U$4&amp;" "&amp;$N90,'Climate zones'!$I$2:$I$4292,0)),"")</f>
        <v>Russley</v>
      </c>
      <c r="V90" s="163" t="str">
        <f>IFERROR(INDEX('Climate zones'!$A$2:$A$4292,MATCH(V$4&amp;" "&amp;$N90,'Climate zones'!$I$2:$I$4292,0)),"")</f>
        <v>Purekireki</v>
      </c>
      <c r="W90" s="163" t="str">
        <f>IFERROR(INDEX('Climate zones'!$A$2:$A$4292,MATCH(W$4&amp;" "&amp;$N90,'Climate zones'!$I$2:$I$4292,0)),"")</f>
        <v>Otakou</v>
      </c>
      <c r="X90" s="163" t="str">
        <f>IFERROR(INDEX('Climate zones'!$A$2:$A$4292,MATCH(X$4&amp;" "&amp;$N90,'Climate zones'!$I$2:$I$4292,0)),"")</f>
        <v>Motukauri</v>
      </c>
      <c r="Y90" s="163" t="str">
        <f>IFERROR(INDEX('Climate zones'!$A$2:$A$4292,MATCH(Y$4&amp;" "&amp;$N90,'Climate zones'!$I$2:$I$4292,0)),"")</f>
        <v/>
      </c>
      <c r="Z90" s="163" t="str">
        <f>IFERROR(INDEX('Climate zones'!$A$2:$A$4292,MATCH(Z$4&amp;" "&amp;$N90,'Climate zones'!$I$2:$I$4292,0)),"")</f>
        <v>Waiomatatini</v>
      </c>
      <c r="AA90" s="163" t="str">
        <f>IFERROR(INDEX('Climate zones'!$A$2:$A$4292,MATCH(AA$4&amp;" "&amp;$N90,'Climate zones'!$I$2:$I$4292,0)),"")</f>
        <v/>
      </c>
      <c r="AB90" s="163" t="str">
        <f>IFERROR(INDEX('Climate zones'!$A$2:$A$4292,MATCH(AB$4&amp;" "&amp;$N90,'Climate zones'!$I$2:$I$4292,0)),"")</f>
        <v/>
      </c>
      <c r="AC90" s="163" t="str">
        <f>IFERROR(INDEX('Climate zones'!$A$2:$A$4292,MATCH(AC$4&amp;" "&amp;$N90,'Climate zones'!$I$2:$I$4292,0)),"")</f>
        <v/>
      </c>
      <c r="AD90" s="163" t="str">
        <f>IFERROR(INDEX('Climate zones'!$A$2:$A$4292,MATCH(AD$4&amp;" "&amp;$N90,'Climate zones'!$I$2:$I$4292,0)),"")</f>
        <v/>
      </c>
      <c r="AE90" s="163" t="str">
        <f>IFERROR(INDEX('Climate zones'!$A$2:$A$4292,MATCH(AE$4&amp;" "&amp;$N90,'Climate zones'!$I$2:$I$4292,0)),"")</f>
        <v/>
      </c>
      <c r="AF90" s="163" t="str">
        <f>IFERROR(INDEX('Climate zones'!$A$2:$A$4292,MATCH(AF$4&amp;" "&amp;$N90,'Climate zones'!$I$2:$I$4292,0)),"")</f>
        <v/>
      </c>
      <c r="AG90" s="163" t="str">
        <f>IFERROR(INDEX('Climate zones'!$A$2:$A$4292,MATCH(AG$4&amp;" "&amp;$N90,'Climate zones'!$I$2:$I$4292,0)),"")</f>
        <v/>
      </c>
      <c r="AH90" s="163" t="str">
        <f>IFERROR(INDEX('Climate zones'!$A$2:$A$4292,MATCH(AH$4&amp;" "&amp;$N90,'Climate zones'!$I$2:$I$4292,0)),"")</f>
        <v/>
      </c>
      <c r="AI90" s="163" t="str">
        <f>IFERROR(INDEX('Climate zones'!$A$2:$A$4292,MATCH(AI$4&amp;" "&amp;$N90,'Climate zones'!$I$2:$I$4292,0)),"")</f>
        <v/>
      </c>
      <c r="AJ90" s="163" t="str">
        <f>IFERROR(INDEX('Climate zones'!$A$2:$A$4292,MATCH(AJ$4&amp;" "&amp;$N90,'Climate zones'!$I$2:$I$4292,0)),"")</f>
        <v>Waiotama</v>
      </c>
      <c r="AK90" s="163" t="str">
        <f>IFERROR(INDEX('Climate zones'!$A$2:$A$4292,MATCH(AK$4&amp;" "&amp;$N90,'Climate zones'!$I$2:$I$4292,0)),"")</f>
        <v/>
      </c>
      <c r="AL90" s="163" t="str">
        <f>IFERROR(INDEX('Climate zones'!$A$2:$A$4292,MATCH(AL$4&amp;" "&amp;$N90,'Climate zones'!$I$2:$I$4292,0)),"")</f>
        <v/>
      </c>
      <c r="AM90" s="163" t="str">
        <f>IFERROR(INDEX('Climate zones'!$A$2:$A$4292,MATCH(AM$4&amp;" "&amp;$N90,'Climate zones'!$I$2:$I$4292,0)),"")</f>
        <v/>
      </c>
      <c r="AN90" s="163" t="str">
        <f>IFERROR(INDEX('Climate zones'!$A$2:$A$4292,MATCH(AN$4&amp;" "&amp;$N90,'Climate zones'!$I$2:$I$4292,0)),"")</f>
        <v/>
      </c>
      <c r="AO90" s="163" t="str">
        <f>IFERROR(INDEX('Climate zones'!$A$2:$A$4292,MATCH(AO$4&amp;" "&amp;$N90,'Climate zones'!$I$2:$I$4292,0)),"")</f>
        <v/>
      </c>
      <c r="AP90" s="163" t="str">
        <f>IFERROR(INDEX('Climate zones'!$A$2:$A$4292,MATCH(AP$4&amp;" "&amp;$N90,'Climate zones'!$I$2:$I$4292,0)),"")</f>
        <v/>
      </c>
      <c r="AQ90" s="163" t="str">
        <f>IFERROR(INDEX('Climate zones'!$A$2:$A$4292,MATCH(AQ$4&amp;" "&amp;$N90,'Climate zones'!$I$2:$I$4292,0)),"")</f>
        <v/>
      </c>
      <c r="AR90" s="163" t="str">
        <f>IFERROR(INDEX('Climate zones'!$A$2:$A$4292,MATCH(AR$4&amp;" "&amp;$N90,'Climate zones'!$I$2:$I$4292,0)),"")</f>
        <v/>
      </c>
      <c r="AS90" s="163" t="str">
        <f>IFERROR(INDEX('Climate zones'!$A$2:$A$4292,MATCH(AS$4&amp;" "&amp;$N90,'Climate zones'!$I$2:$I$4292,0)),"")</f>
        <v/>
      </c>
      <c r="AT90" s="163" t="str">
        <f>IFERROR(INDEX('Climate zones'!$A$2:$A$4292,MATCH(AT$4&amp;" "&amp;$N90,'Climate zones'!$I$2:$I$4292,0)),"")</f>
        <v/>
      </c>
      <c r="AU90" s="163" t="str">
        <f>IFERROR(INDEX('Climate zones'!$A$2:$A$4292,MATCH(AU$4&amp;" "&amp;$N90,'Climate zones'!$I$2:$I$4292,0)),"")</f>
        <v/>
      </c>
      <c r="AV90" s="163" t="str">
        <f>IFERROR(INDEX('Climate zones'!$A$2:$A$4292,MATCH(AV$4&amp;" "&amp;$N90,'Climate zones'!$I$2:$I$4292,0)),"")</f>
        <v/>
      </c>
      <c r="AW90" s="163" t="str">
        <f>IFERROR(INDEX('Climate zones'!$A$2:$A$4292,MATCH(AW$4&amp;" "&amp;$N90,'Climate zones'!$I$2:$I$4292,0)),"")</f>
        <v/>
      </c>
      <c r="AX90" s="163" t="str">
        <f>IFERROR(INDEX('Climate zones'!$A$2:$A$4292,MATCH(AX$4&amp;" "&amp;$N90,'Climate zones'!$I$2:$I$4292,0)),"")</f>
        <v/>
      </c>
      <c r="AY90" s="163" t="str">
        <f>IFERROR(INDEX('Climate zones'!$A$2:$A$4292,MATCH(AY$4&amp;" "&amp;$N90,'Climate zones'!$I$2:$I$4292,0)),"")</f>
        <v/>
      </c>
      <c r="AZ90" s="163" t="str">
        <f>IFERROR(INDEX('Climate zones'!$A$2:$A$4292,MATCH(AZ$4&amp;" "&amp;$N90,'Climate zones'!$I$2:$I$4292,0)),"")</f>
        <v/>
      </c>
      <c r="BA90" s="163" t="str">
        <f>IFERROR(INDEX('Climate zones'!$A$2:$A$4292,MATCH(BA$4&amp;" "&amp;$N90,'Climate zones'!$I$2:$I$4292,0)),"")</f>
        <v/>
      </c>
      <c r="BB90" s="163" t="str">
        <f>IFERROR(INDEX('Climate zones'!$A$2:$A$4292,MATCH(BB$4&amp;" "&amp;$N90,'Climate zones'!$I$2:$I$4292,0)),"")</f>
        <v/>
      </c>
      <c r="BC90" s="163" t="str">
        <f>IFERROR(INDEX('Climate zones'!$A$2:$A$4292,MATCH(BC$4&amp;" "&amp;$N90,'Climate zones'!$I$2:$I$4292,0)),"")</f>
        <v/>
      </c>
      <c r="BD90" s="163" t="str">
        <f>IFERROR(INDEX('Climate zones'!$A$2:$A$4292,MATCH(BD$4&amp;" "&amp;$N90,'Climate zones'!$I$2:$I$4292,0)),"")</f>
        <v/>
      </c>
      <c r="BE90" s="163" t="str">
        <f>IFERROR(INDEX('Climate zones'!$A$2:$A$4292,MATCH(BE$4&amp;" "&amp;$N90,'Climate zones'!$I$2:$I$4292,0)),"")</f>
        <v>Whangaripo</v>
      </c>
      <c r="BF90" s="163" t="str">
        <f>IFERROR(INDEX('Climate zones'!$A$2:$A$4292,MATCH(BF$4&amp;" "&amp;$N90,'Climate zones'!$I$2:$I$4292,0)),"")</f>
        <v/>
      </c>
      <c r="BG90" s="163" t="str">
        <f>IFERROR(INDEX('Climate zones'!$A$2:$A$4292,MATCH(BG$4&amp;" "&amp;$N90,'Climate zones'!$I$2:$I$4292,0)),"")</f>
        <v/>
      </c>
      <c r="BH90" s="163" t="str">
        <f>IFERROR(INDEX('Climate zones'!$A$2:$A$4292,MATCH(BH$4&amp;" "&amp;$N90,'Climate zones'!$I$2:$I$4292,0)),"")</f>
        <v/>
      </c>
      <c r="BI90" s="163" t="str">
        <f>IFERROR(INDEX('Climate zones'!$A$2:$A$4292,MATCH(BI$4&amp;" "&amp;$N90,'Climate zones'!$I$2:$I$4292,0)),"")</f>
        <v/>
      </c>
      <c r="BJ90" s="163" t="str">
        <f>IFERROR(INDEX('Climate zones'!$A$2:$A$4292,MATCH(BJ$4&amp;" "&amp;$N90,'Climate zones'!$I$2:$I$4292,0)),"")</f>
        <v/>
      </c>
      <c r="BK90" s="163" t="str">
        <f>IFERROR(INDEX('Climate zones'!$A$2:$A$4292,MATCH(BK$4&amp;" "&amp;$N90,'Climate zones'!$I$2:$I$4292,0)),"")</f>
        <v/>
      </c>
      <c r="BL90" s="163" t="str">
        <f>IFERROR(INDEX('Climate zones'!$A$2:$A$4292,MATCH(BL$4&amp;" "&amp;$N90,'Climate zones'!$I$2:$I$4292,0)),"")</f>
        <v>Mokoreta</v>
      </c>
      <c r="BM90" s="163" t="str">
        <f>IFERROR(INDEX('Climate zones'!$A$2:$A$4292,MATCH(BM$4&amp;" "&amp;$N90,'Climate zones'!$I$2:$I$4292,0)),"")</f>
        <v/>
      </c>
      <c r="BN90" s="163" t="str">
        <f>IFERROR(INDEX('Climate zones'!$A$2:$A$4292,MATCH(BN$4&amp;" "&amp;$N90,'Climate zones'!$I$2:$I$4292,0)),"")</f>
        <v>Timber Bay</v>
      </c>
      <c r="BO90" s="163" t="str">
        <f>IFERROR(INDEX('Climate zones'!$A$2:$A$4292,MATCH(BO$4&amp;" "&amp;$N90,'Climate zones'!$I$2:$I$4292,0)),"")</f>
        <v>Rockville</v>
      </c>
      <c r="BP90" s="163" t="str">
        <f>IFERROR(INDEX('Climate zones'!$A$2:$A$4292,MATCH(BP$4&amp;" "&amp;$N90,'Climate zones'!$I$2:$I$4292,0)),"")</f>
        <v/>
      </c>
      <c r="BQ90" s="163" t="str">
        <f>IFERROR(INDEX('Climate zones'!$A$2:$A$4292,MATCH(BQ$4&amp;" "&amp;$N90,'Climate zones'!$I$2:$I$4292,0)),"")</f>
        <v/>
      </c>
      <c r="BR90" s="163" t="str">
        <f>IFERROR(INDEX('Climate zones'!$A$2:$A$4292,MATCH(BR$4&amp;" "&amp;$N90,'Climate zones'!$I$2:$I$4292,0)),"")</f>
        <v/>
      </c>
      <c r="BS90" s="163" t="str">
        <f>IFERROR(INDEX('Climate zones'!$A$2:$A$4292,MATCH(BS$4&amp;" "&amp;$N90,'Climate zones'!$I$2:$I$4292,0)),"")</f>
        <v/>
      </c>
      <c r="BT90" s="163" t="str">
        <f>IFERROR(INDEX('Climate zones'!$A$2:$A$4292,MATCH(BT$4&amp;" "&amp;$N90,'Climate zones'!$I$2:$I$4292,0)),"")</f>
        <v/>
      </c>
      <c r="BU90" s="163" t="str">
        <f>IFERROR(INDEX('Climate zones'!$A$2:$A$4292,MATCH(BU$4&amp;" "&amp;$N90,'Climate zones'!$I$2:$I$4292,0)),"")</f>
        <v>Waikokowai</v>
      </c>
      <c r="BV90" s="163" t="str">
        <f>IFERROR(INDEX('Climate zones'!$A$2:$A$4292,MATCH(BV$4&amp;" "&amp;$N90,'Climate zones'!$I$2:$I$4292,0)),"")</f>
        <v/>
      </c>
      <c r="BW90" s="163" t="str">
        <f>IFERROR(INDEX('Climate zones'!$A$2:$A$4292,MATCH(BW$4&amp;" "&amp;$N90,'Climate zones'!$I$2:$I$4292,0)),"")</f>
        <v/>
      </c>
      <c r="BX90" s="163" t="str">
        <f>IFERROR(INDEX('Climate zones'!$A$2:$A$4292,MATCH(BX$4&amp;" "&amp;$N90,'Climate zones'!$I$2:$I$4292,0)),"")</f>
        <v/>
      </c>
      <c r="BY90" s="163" t="str">
        <f>IFERROR(INDEX('Climate zones'!$A$2:$A$4292,MATCH(BY$4&amp;" "&amp;$N90,'Climate zones'!$I$2:$I$4292,0)),"")</f>
        <v/>
      </c>
      <c r="BZ90" s="163" t="str">
        <f>IFERROR(INDEX('Climate zones'!$A$2:$A$4292,MATCH(BZ$4&amp;" "&amp;$N90,'Climate zones'!$I$2:$I$4292,0)),"")</f>
        <v/>
      </c>
      <c r="CA90" s="163" t="str">
        <f>IFERROR(INDEX('Climate zones'!$A$2:$A$4292,MATCH(CA$4&amp;" "&amp;$N90,'Climate zones'!$I$2:$I$4292,0)),"")</f>
        <v>Waynes</v>
      </c>
      <c r="CB90" s="163" t="str">
        <f>IFERROR(INDEX('Climate zones'!$A$2:$A$4292,MATCH(CB$4&amp;" "&amp;$N90,'Climate zones'!$I$2:$I$4292,0)),"")</f>
        <v/>
      </c>
      <c r="CC90" s="163" t="str">
        <f>IFERROR(INDEX('Climate zones'!$A$2:$A$4292,MATCH(CC$4&amp;" "&amp;$N90,'Climate zones'!$I$2:$I$4292,0)),"")</f>
        <v/>
      </c>
      <c r="CD90" s="163" t="str">
        <f>IFERROR(INDEX('Climate zones'!$A$2:$A$4292,MATCH(CD$4&amp;" "&amp;$N90,'Climate zones'!$I$2:$I$4292,0)),"")</f>
        <v/>
      </c>
      <c r="CE90" s="163" t="str">
        <f>IFERROR(INDEX('Climate zones'!$A$2:$A$4292,MATCH(CE$4&amp;" "&amp;$N90,'Climate zones'!$I$2:$I$4292,0)),"")</f>
        <v/>
      </c>
      <c r="CF90" s="163" t="str">
        <f>IFERROR(INDEX('Climate zones'!$A$2:$A$4292,MATCH(CF$4&amp;" "&amp;$N90,'Climate zones'!$I$2:$I$4292,0)),"")</f>
        <v/>
      </c>
      <c r="CG90" s="163" t="str">
        <f>IFERROR(INDEX('Climate zones'!$A$2:$A$4292,MATCH(CG$4&amp;" "&amp;$N90,'Climate zones'!$I$2:$I$4292,0)),"")</f>
        <v/>
      </c>
      <c r="CH90" s="163" t="str">
        <f>IFERROR(INDEX('Climate zones'!$A$2:$A$4292,MATCH(CH$4&amp;" "&amp;$N90,'Climate zones'!$I$2:$I$4292,0)),"")</f>
        <v>Taurikura</v>
      </c>
    </row>
    <row r="91" spans="1:86">
      <c r="A91" s="156" t="s">
        <v>260</v>
      </c>
      <c r="B91" s="156" t="s">
        <v>97</v>
      </c>
      <c r="C91" s="156" t="s">
        <v>96</v>
      </c>
      <c r="D91" s="156" t="s">
        <v>241</v>
      </c>
      <c r="E91" s="157">
        <v>-36.840000000000003</v>
      </c>
      <c r="F91" s="157">
        <v>174.72</v>
      </c>
      <c r="G91" s="156" t="str">
        <f t="shared" si="4"/>
        <v>Auckland City AK</v>
      </c>
      <c r="H91" s="156">
        <f t="shared" si="5"/>
        <v>19</v>
      </c>
      <c r="I91" s="156" t="str">
        <f t="shared" si="6"/>
        <v>Auckland City 19</v>
      </c>
      <c r="N91" s="164">
        <f t="shared" si="7"/>
        <v>87</v>
      </c>
      <c r="O91" s="165" t="str">
        <f>IFERROR(INDEX('Climate zones'!$A$2:$A$4292,MATCH(O$4&amp;" "&amp;$N91,'Climate zones'!$I$2:$I$4292,0)),"")</f>
        <v/>
      </c>
      <c r="P91" s="165" t="str">
        <f>IFERROR(INDEX('Climate zones'!$A$2:$A$4292,MATCH(P$4&amp;" "&amp;$N91,'Climate zones'!$I$2:$I$4292,0)),"")</f>
        <v>Whangaparapara</v>
      </c>
      <c r="Q91" s="165" t="str">
        <f>IFERROR(INDEX('Climate zones'!$A$2:$A$4292,MATCH(Q$4&amp;" "&amp;$N91,'Climate zones'!$I$2:$I$4292,0)),"")</f>
        <v/>
      </c>
      <c r="R91" s="165" t="str">
        <f>IFERROR(INDEX('Climate zones'!$A$2:$A$4292,MATCH(R$4&amp;" "&amp;$N91,'Climate zones'!$I$2:$I$4292,0)),"")</f>
        <v/>
      </c>
      <c r="S91" s="165" t="str">
        <f>IFERROR(INDEX('Climate zones'!$A$2:$A$4292,MATCH(S$4&amp;" "&amp;$N91,'Climate zones'!$I$2:$I$4292,0)),"")</f>
        <v/>
      </c>
      <c r="T91" s="165" t="str">
        <f>IFERROR(INDEX('Climate zones'!$A$2:$A$4292,MATCH(T$4&amp;" "&amp;$N91,'Climate zones'!$I$2:$I$4292,0)),"")</f>
        <v/>
      </c>
      <c r="U91" s="165" t="str">
        <f>IFERROR(INDEX('Climate zones'!$A$2:$A$4292,MATCH(U$4&amp;" "&amp;$N91,'Climate zones'!$I$2:$I$4292,0)),"")</f>
        <v>Saint Albans</v>
      </c>
      <c r="V91" s="165" t="str">
        <f>IFERROR(INDEX('Climate zones'!$A$2:$A$4292,MATCH(V$4&amp;" "&amp;$N91,'Climate zones'!$I$2:$I$4292,0)),"")</f>
        <v>Rankleburn</v>
      </c>
      <c r="W91" s="165" t="str">
        <f>IFERROR(INDEX('Climate zones'!$A$2:$A$4292,MATCH(W$4&amp;" "&amp;$N91,'Climate zones'!$I$2:$I$4292,0)),"")</f>
        <v>Otokia</v>
      </c>
      <c r="X91" s="165" t="str">
        <f>IFERROR(INDEX('Climate zones'!$A$2:$A$4292,MATCH(X$4&amp;" "&amp;$N91,'Climate zones'!$I$2:$I$4292,0)),"")</f>
        <v>Motutangi</v>
      </c>
      <c r="Y91" s="165" t="str">
        <f>IFERROR(INDEX('Climate zones'!$A$2:$A$4292,MATCH(Y$4&amp;" "&amp;$N91,'Climate zones'!$I$2:$I$4292,0)),"")</f>
        <v/>
      </c>
      <c r="Z91" s="165" t="str">
        <f>IFERROR(INDEX('Climate zones'!$A$2:$A$4292,MATCH(Z$4&amp;" "&amp;$N91,'Climate zones'!$I$2:$I$4292,0)),"")</f>
        <v>Waipaoa</v>
      </c>
      <c r="AA91" s="165" t="str">
        <f>IFERROR(INDEX('Climate zones'!$A$2:$A$4292,MATCH(AA$4&amp;" "&amp;$N91,'Climate zones'!$I$2:$I$4292,0)),"")</f>
        <v/>
      </c>
      <c r="AB91" s="165" t="str">
        <f>IFERROR(INDEX('Climate zones'!$A$2:$A$4292,MATCH(AB$4&amp;" "&amp;$N91,'Climate zones'!$I$2:$I$4292,0)),"")</f>
        <v/>
      </c>
      <c r="AC91" s="165" t="str">
        <f>IFERROR(INDEX('Climate zones'!$A$2:$A$4292,MATCH(AC$4&amp;" "&amp;$N91,'Climate zones'!$I$2:$I$4292,0)),"")</f>
        <v/>
      </c>
      <c r="AD91" s="165" t="str">
        <f>IFERROR(INDEX('Climate zones'!$A$2:$A$4292,MATCH(AD$4&amp;" "&amp;$N91,'Climate zones'!$I$2:$I$4292,0)),"")</f>
        <v/>
      </c>
      <c r="AE91" s="165" t="str">
        <f>IFERROR(INDEX('Climate zones'!$A$2:$A$4292,MATCH(AE$4&amp;" "&amp;$N91,'Climate zones'!$I$2:$I$4292,0)),"")</f>
        <v/>
      </c>
      <c r="AF91" s="165" t="str">
        <f>IFERROR(INDEX('Climate zones'!$A$2:$A$4292,MATCH(AF$4&amp;" "&amp;$N91,'Climate zones'!$I$2:$I$4292,0)),"")</f>
        <v/>
      </c>
      <c r="AG91" s="165" t="str">
        <f>IFERROR(INDEX('Climate zones'!$A$2:$A$4292,MATCH(AG$4&amp;" "&amp;$N91,'Climate zones'!$I$2:$I$4292,0)),"")</f>
        <v/>
      </c>
      <c r="AH91" s="165" t="str">
        <f>IFERROR(INDEX('Climate zones'!$A$2:$A$4292,MATCH(AH$4&amp;" "&amp;$N91,'Climate zones'!$I$2:$I$4292,0)),"")</f>
        <v/>
      </c>
      <c r="AI91" s="165" t="str">
        <f>IFERROR(INDEX('Climate zones'!$A$2:$A$4292,MATCH(AI$4&amp;" "&amp;$N91,'Climate zones'!$I$2:$I$4292,0)),"")</f>
        <v/>
      </c>
      <c r="AJ91" s="165" t="str">
        <f>IFERROR(INDEX('Climate zones'!$A$2:$A$4292,MATCH(AJ$4&amp;" "&amp;$N91,'Climate zones'!$I$2:$I$4292,0)),"")</f>
        <v>Waipoua Forest</v>
      </c>
      <c r="AK91" s="165" t="str">
        <f>IFERROR(INDEX('Climate zones'!$A$2:$A$4292,MATCH(AK$4&amp;" "&amp;$N91,'Climate zones'!$I$2:$I$4292,0)),"")</f>
        <v/>
      </c>
      <c r="AL91" s="165" t="str">
        <f>IFERROR(INDEX('Climate zones'!$A$2:$A$4292,MATCH(AL$4&amp;" "&amp;$N91,'Climate zones'!$I$2:$I$4292,0)),"")</f>
        <v/>
      </c>
      <c r="AM91" s="165" t="str">
        <f>IFERROR(INDEX('Climate zones'!$A$2:$A$4292,MATCH(AM$4&amp;" "&amp;$N91,'Climate zones'!$I$2:$I$4292,0)),"")</f>
        <v/>
      </c>
      <c r="AN91" s="165" t="str">
        <f>IFERROR(INDEX('Climate zones'!$A$2:$A$4292,MATCH(AN$4&amp;" "&amp;$N91,'Climate zones'!$I$2:$I$4292,0)),"")</f>
        <v/>
      </c>
      <c r="AO91" s="165" t="str">
        <f>IFERROR(INDEX('Climate zones'!$A$2:$A$4292,MATCH(AO$4&amp;" "&amp;$N91,'Climate zones'!$I$2:$I$4292,0)),"")</f>
        <v/>
      </c>
      <c r="AP91" s="165" t="str">
        <f>IFERROR(INDEX('Climate zones'!$A$2:$A$4292,MATCH(AP$4&amp;" "&amp;$N91,'Climate zones'!$I$2:$I$4292,0)),"")</f>
        <v/>
      </c>
      <c r="AQ91" s="165" t="str">
        <f>IFERROR(INDEX('Climate zones'!$A$2:$A$4292,MATCH(AQ$4&amp;" "&amp;$N91,'Climate zones'!$I$2:$I$4292,0)),"")</f>
        <v/>
      </c>
      <c r="AR91" s="165" t="str">
        <f>IFERROR(INDEX('Climate zones'!$A$2:$A$4292,MATCH(AR$4&amp;" "&amp;$N91,'Climate zones'!$I$2:$I$4292,0)),"")</f>
        <v/>
      </c>
      <c r="AS91" s="165" t="str">
        <f>IFERROR(INDEX('Climate zones'!$A$2:$A$4292,MATCH(AS$4&amp;" "&amp;$N91,'Climate zones'!$I$2:$I$4292,0)),"")</f>
        <v/>
      </c>
      <c r="AT91" s="165" t="str">
        <f>IFERROR(INDEX('Climate zones'!$A$2:$A$4292,MATCH(AT$4&amp;" "&amp;$N91,'Climate zones'!$I$2:$I$4292,0)),"")</f>
        <v/>
      </c>
      <c r="AU91" s="165" t="str">
        <f>IFERROR(INDEX('Climate zones'!$A$2:$A$4292,MATCH(AU$4&amp;" "&amp;$N91,'Climate zones'!$I$2:$I$4292,0)),"")</f>
        <v/>
      </c>
      <c r="AV91" s="165" t="str">
        <f>IFERROR(INDEX('Climate zones'!$A$2:$A$4292,MATCH(AV$4&amp;" "&amp;$N91,'Climate zones'!$I$2:$I$4292,0)),"")</f>
        <v/>
      </c>
      <c r="AW91" s="165" t="str">
        <f>IFERROR(INDEX('Climate zones'!$A$2:$A$4292,MATCH(AW$4&amp;" "&amp;$N91,'Climate zones'!$I$2:$I$4292,0)),"")</f>
        <v/>
      </c>
      <c r="AX91" s="165" t="str">
        <f>IFERROR(INDEX('Climate zones'!$A$2:$A$4292,MATCH(AX$4&amp;" "&amp;$N91,'Climate zones'!$I$2:$I$4292,0)),"")</f>
        <v/>
      </c>
      <c r="AY91" s="165" t="str">
        <f>IFERROR(INDEX('Climate zones'!$A$2:$A$4292,MATCH(AY$4&amp;" "&amp;$N91,'Climate zones'!$I$2:$I$4292,0)),"")</f>
        <v/>
      </c>
      <c r="AZ91" s="165" t="str">
        <f>IFERROR(INDEX('Climate zones'!$A$2:$A$4292,MATCH(AZ$4&amp;" "&amp;$N91,'Climate zones'!$I$2:$I$4292,0)),"")</f>
        <v/>
      </c>
      <c r="BA91" s="165" t="str">
        <f>IFERROR(INDEX('Climate zones'!$A$2:$A$4292,MATCH(BA$4&amp;" "&amp;$N91,'Climate zones'!$I$2:$I$4292,0)),"")</f>
        <v/>
      </c>
      <c r="BB91" s="165" t="str">
        <f>IFERROR(INDEX('Climate zones'!$A$2:$A$4292,MATCH(BB$4&amp;" "&amp;$N91,'Climate zones'!$I$2:$I$4292,0)),"")</f>
        <v/>
      </c>
      <c r="BC91" s="165" t="str">
        <f>IFERROR(INDEX('Climate zones'!$A$2:$A$4292,MATCH(BC$4&amp;" "&amp;$N91,'Climate zones'!$I$2:$I$4292,0)),"")</f>
        <v/>
      </c>
      <c r="BD91" s="165" t="str">
        <f>IFERROR(INDEX('Climate zones'!$A$2:$A$4292,MATCH(BD$4&amp;" "&amp;$N91,'Climate zones'!$I$2:$I$4292,0)),"")</f>
        <v/>
      </c>
      <c r="BE91" s="165" t="str">
        <f>IFERROR(INDEX('Climate zones'!$A$2:$A$4292,MATCH(BE$4&amp;" "&amp;$N91,'Climate zones'!$I$2:$I$4292,0)),"")</f>
        <v>Whangateau</v>
      </c>
      <c r="BF91" s="165" t="str">
        <f>IFERROR(INDEX('Climate zones'!$A$2:$A$4292,MATCH(BF$4&amp;" "&amp;$N91,'Climate zones'!$I$2:$I$4292,0)),"")</f>
        <v/>
      </c>
      <c r="BG91" s="165" t="str">
        <f>IFERROR(INDEX('Climate zones'!$A$2:$A$4292,MATCH(BG$4&amp;" "&amp;$N91,'Climate zones'!$I$2:$I$4292,0)),"")</f>
        <v/>
      </c>
      <c r="BH91" s="165" t="str">
        <f>IFERROR(INDEX('Climate zones'!$A$2:$A$4292,MATCH(BH$4&amp;" "&amp;$N91,'Climate zones'!$I$2:$I$4292,0)),"")</f>
        <v/>
      </c>
      <c r="BI91" s="165" t="str">
        <f>IFERROR(INDEX('Climate zones'!$A$2:$A$4292,MATCH(BI$4&amp;" "&amp;$N91,'Climate zones'!$I$2:$I$4292,0)),"")</f>
        <v/>
      </c>
      <c r="BJ91" s="165" t="str">
        <f>IFERROR(INDEX('Climate zones'!$A$2:$A$4292,MATCH(BJ$4&amp;" "&amp;$N91,'Climate zones'!$I$2:$I$4292,0)),"")</f>
        <v/>
      </c>
      <c r="BK91" s="165" t="str">
        <f>IFERROR(INDEX('Climate zones'!$A$2:$A$4292,MATCH(BK$4&amp;" "&amp;$N91,'Climate zones'!$I$2:$I$4292,0)),"")</f>
        <v/>
      </c>
      <c r="BL91" s="165" t="str">
        <f>IFERROR(INDEX('Climate zones'!$A$2:$A$4292,MATCH(BL$4&amp;" "&amp;$N91,'Climate zones'!$I$2:$I$4292,0)),"")</f>
        <v>Mokotua</v>
      </c>
      <c r="BM91" s="165" t="str">
        <f>IFERROR(INDEX('Climate zones'!$A$2:$A$4292,MATCH(BM$4&amp;" "&amp;$N91,'Climate zones'!$I$2:$I$4292,0)),"")</f>
        <v/>
      </c>
      <c r="BN91" s="165" t="str">
        <f>IFERROR(INDEX('Climate zones'!$A$2:$A$4292,MATCH(BN$4&amp;" "&amp;$N91,'Climate zones'!$I$2:$I$4292,0)),"")</f>
        <v>Tipapakuku</v>
      </c>
      <c r="BO91" s="165" t="str">
        <f>IFERROR(INDEX('Climate zones'!$A$2:$A$4292,MATCH(BO$4&amp;" "&amp;$N91,'Climate zones'!$I$2:$I$4292,0)),"")</f>
        <v>Rotoroa</v>
      </c>
      <c r="BP91" s="165" t="str">
        <f>IFERROR(INDEX('Climate zones'!$A$2:$A$4292,MATCH(BP$4&amp;" "&amp;$N91,'Climate zones'!$I$2:$I$4292,0)),"")</f>
        <v/>
      </c>
      <c r="BQ91" s="165" t="str">
        <f>IFERROR(INDEX('Climate zones'!$A$2:$A$4292,MATCH(BQ$4&amp;" "&amp;$N91,'Climate zones'!$I$2:$I$4292,0)),"")</f>
        <v/>
      </c>
      <c r="BR91" s="165" t="str">
        <f>IFERROR(INDEX('Climate zones'!$A$2:$A$4292,MATCH(BR$4&amp;" "&amp;$N91,'Climate zones'!$I$2:$I$4292,0)),"")</f>
        <v/>
      </c>
      <c r="BS91" s="165" t="str">
        <f>IFERROR(INDEX('Climate zones'!$A$2:$A$4292,MATCH(BS$4&amp;" "&amp;$N91,'Climate zones'!$I$2:$I$4292,0)),"")</f>
        <v/>
      </c>
      <c r="BT91" s="165" t="str">
        <f>IFERROR(INDEX('Climate zones'!$A$2:$A$4292,MATCH(BT$4&amp;" "&amp;$N91,'Climate zones'!$I$2:$I$4292,0)),"")</f>
        <v/>
      </c>
      <c r="BU91" s="165" t="str">
        <f>IFERROR(INDEX('Climate zones'!$A$2:$A$4292,MATCH(BU$4&amp;" "&amp;$N91,'Climate zones'!$I$2:$I$4292,0)),"")</f>
        <v>Waikorea</v>
      </c>
      <c r="BV91" s="165" t="str">
        <f>IFERROR(INDEX('Climate zones'!$A$2:$A$4292,MATCH(BV$4&amp;" "&amp;$N91,'Climate zones'!$I$2:$I$4292,0)),"")</f>
        <v/>
      </c>
      <c r="BW91" s="165" t="str">
        <f>IFERROR(INDEX('Climate zones'!$A$2:$A$4292,MATCH(BW$4&amp;" "&amp;$N91,'Climate zones'!$I$2:$I$4292,0)),"")</f>
        <v/>
      </c>
      <c r="BX91" s="165" t="str">
        <f>IFERROR(INDEX('Climate zones'!$A$2:$A$4292,MATCH(BX$4&amp;" "&amp;$N91,'Climate zones'!$I$2:$I$4292,0)),"")</f>
        <v/>
      </c>
      <c r="BY91" s="165" t="str">
        <f>IFERROR(INDEX('Climate zones'!$A$2:$A$4292,MATCH(BY$4&amp;" "&amp;$N91,'Climate zones'!$I$2:$I$4292,0)),"")</f>
        <v/>
      </c>
      <c r="BZ91" s="165" t="str">
        <f>IFERROR(INDEX('Climate zones'!$A$2:$A$4292,MATCH(BZ$4&amp;" "&amp;$N91,'Climate zones'!$I$2:$I$4292,0)),"")</f>
        <v/>
      </c>
      <c r="CA91" s="165" t="str">
        <f>IFERROR(INDEX('Climate zones'!$A$2:$A$4292,MATCH(CA$4&amp;" "&amp;$N91,'Climate zones'!$I$2:$I$4292,0)),"")</f>
        <v>Weston</v>
      </c>
      <c r="CB91" s="165" t="str">
        <f>IFERROR(INDEX('Climate zones'!$A$2:$A$4292,MATCH(CB$4&amp;" "&amp;$N91,'Climate zones'!$I$2:$I$4292,0)),"")</f>
        <v/>
      </c>
      <c r="CC91" s="165" t="str">
        <f>IFERROR(INDEX('Climate zones'!$A$2:$A$4292,MATCH(CC$4&amp;" "&amp;$N91,'Climate zones'!$I$2:$I$4292,0)),"")</f>
        <v/>
      </c>
      <c r="CD91" s="165" t="str">
        <f>IFERROR(INDEX('Climate zones'!$A$2:$A$4292,MATCH(CD$4&amp;" "&amp;$N91,'Climate zones'!$I$2:$I$4292,0)),"")</f>
        <v/>
      </c>
      <c r="CE91" s="165" t="str">
        <f>IFERROR(INDEX('Climate zones'!$A$2:$A$4292,MATCH(CE$4&amp;" "&amp;$N91,'Climate zones'!$I$2:$I$4292,0)),"")</f>
        <v/>
      </c>
      <c r="CF91" s="165" t="str">
        <f>IFERROR(INDEX('Climate zones'!$A$2:$A$4292,MATCH(CF$4&amp;" "&amp;$N91,'Climate zones'!$I$2:$I$4292,0)),"")</f>
        <v/>
      </c>
      <c r="CG91" s="165" t="str">
        <f>IFERROR(INDEX('Climate zones'!$A$2:$A$4292,MATCH(CG$4&amp;" "&amp;$N91,'Climate zones'!$I$2:$I$4292,0)),"")</f>
        <v/>
      </c>
      <c r="CH91" s="165" t="str">
        <f>IFERROR(INDEX('Climate zones'!$A$2:$A$4292,MATCH(CH$4&amp;" "&amp;$N91,'Climate zones'!$I$2:$I$4292,0)),"")</f>
        <v>Three Mile Bush</v>
      </c>
    </row>
    <row r="92" spans="1:86">
      <c r="A92" s="156" t="s">
        <v>261</v>
      </c>
      <c r="B92" s="156" t="s">
        <v>97</v>
      </c>
      <c r="C92" s="156" t="s">
        <v>96</v>
      </c>
      <c r="D92" s="156" t="s">
        <v>241</v>
      </c>
      <c r="E92" s="157">
        <v>-36.92</v>
      </c>
      <c r="F92" s="157">
        <v>174.75</v>
      </c>
      <c r="G92" s="156" t="str">
        <f t="shared" si="4"/>
        <v>Auckland City AK</v>
      </c>
      <c r="H92" s="156">
        <f t="shared" si="5"/>
        <v>20</v>
      </c>
      <c r="I92" s="156" t="str">
        <f t="shared" si="6"/>
        <v>Auckland City 20</v>
      </c>
      <c r="N92" s="162">
        <f t="shared" si="7"/>
        <v>88</v>
      </c>
      <c r="O92" s="163" t="str">
        <f>IFERROR(INDEX('Climate zones'!$A$2:$A$4292,MATCH(O$4&amp;" "&amp;$N92,'Climate zones'!$I$2:$I$4292,0)),"")</f>
        <v/>
      </c>
      <c r="P92" s="163" t="str">
        <f>IFERROR(INDEX('Climate zones'!$A$2:$A$4292,MATCH(P$4&amp;" "&amp;$N92,'Climate zones'!$I$2:$I$4292,0)),"")</f>
        <v/>
      </c>
      <c r="Q92" s="163" t="str">
        <f>IFERROR(INDEX('Climate zones'!$A$2:$A$4292,MATCH(Q$4&amp;" "&amp;$N92,'Climate zones'!$I$2:$I$4292,0)),"")</f>
        <v/>
      </c>
      <c r="R92" s="163" t="str">
        <f>IFERROR(INDEX('Climate zones'!$A$2:$A$4292,MATCH(R$4&amp;" "&amp;$N92,'Climate zones'!$I$2:$I$4292,0)),"")</f>
        <v/>
      </c>
      <c r="S92" s="163" t="str">
        <f>IFERROR(INDEX('Climate zones'!$A$2:$A$4292,MATCH(S$4&amp;" "&amp;$N92,'Climate zones'!$I$2:$I$4292,0)),"")</f>
        <v/>
      </c>
      <c r="T92" s="163" t="str">
        <f>IFERROR(INDEX('Climate zones'!$A$2:$A$4292,MATCH(T$4&amp;" "&amp;$N92,'Climate zones'!$I$2:$I$4292,0)),"")</f>
        <v/>
      </c>
      <c r="U92" s="163" t="str">
        <f>IFERROR(INDEX('Climate zones'!$A$2:$A$4292,MATCH(U$4&amp;" "&amp;$N92,'Climate zones'!$I$2:$I$4292,0)),"")</f>
        <v>Saint Martins</v>
      </c>
      <c r="V92" s="163" t="str">
        <f>IFERROR(INDEX('Climate zones'!$A$2:$A$4292,MATCH(V$4&amp;" "&amp;$N92,'Climate zones'!$I$2:$I$4292,0)),"")</f>
        <v>Ratanui</v>
      </c>
      <c r="W92" s="163" t="str">
        <f>IFERROR(INDEX('Climate zones'!$A$2:$A$4292,MATCH(W$4&amp;" "&amp;$N92,'Climate zones'!$I$2:$I$4292,0)),"")</f>
        <v>Outram</v>
      </c>
      <c r="X92" s="163" t="str">
        <f>IFERROR(INDEX('Climate zones'!$A$2:$A$4292,MATCH(X$4&amp;" "&amp;$N92,'Climate zones'!$I$2:$I$4292,0)),"")</f>
        <v>Motuti</v>
      </c>
      <c r="Y92" s="163" t="str">
        <f>IFERROR(INDEX('Climate zones'!$A$2:$A$4292,MATCH(Y$4&amp;" "&amp;$N92,'Climate zones'!$I$2:$I$4292,0)),"")</f>
        <v/>
      </c>
      <c r="Z92" s="163" t="str">
        <f>IFERROR(INDEX('Climate zones'!$A$2:$A$4292,MATCH(Z$4&amp;" "&amp;$N92,'Climate zones'!$I$2:$I$4292,0)),"")</f>
        <v>Waipiro Bay</v>
      </c>
      <c r="AA92" s="163" t="str">
        <f>IFERROR(INDEX('Climate zones'!$A$2:$A$4292,MATCH(AA$4&amp;" "&amp;$N92,'Climate zones'!$I$2:$I$4292,0)),"")</f>
        <v/>
      </c>
      <c r="AB92" s="163" t="str">
        <f>IFERROR(INDEX('Climate zones'!$A$2:$A$4292,MATCH(AB$4&amp;" "&amp;$N92,'Climate zones'!$I$2:$I$4292,0)),"")</f>
        <v/>
      </c>
      <c r="AC92" s="163" t="str">
        <f>IFERROR(INDEX('Climate zones'!$A$2:$A$4292,MATCH(AC$4&amp;" "&amp;$N92,'Climate zones'!$I$2:$I$4292,0)),"")</f>
        <v/>
      </c>
      <c r="AD92" s="163" t="str">
        <f>IFERROR(INDEX('Climate zones'!$A$2:$A$4292,MATCH(AD$4&amp;" "&amp;$N92,'Climate zones'!$I$2:$I$4292,0)),"")</f>
        <v/>
      </c>
      <c r="AE92" s="163" t="str">
        <f>IFERROR(INDEX('Climate zones'!$A$2:$A$4292,MATCH(AE$4&amp;" "&amp;$N92,'Climate zones'!$I$2:$I$4292,0)),"")</f>
        <v/>
      </c>
      <c r="AF92" s="163" t="str">
        <f>IFERROR(INDEX('Climate zones'!$A$2:$A$4292,MATCH(AF$4&amp;" "&amp;$N92,'Climate zones'!$I$2:$I$4292,0)),"")</f>
        <v/>
      </c>
      <c r="AG92" s="163" t="str">
        <f>IFERROR(INDEX('Climate zones'!$A$2:$A$4292,MATCH(AG$4&amp;" "&amp;$N92,'Climate zones'!$I$2:$I$4292,0)),"")</f>
        <v/>
      </c>
      <c r="AH92" s="163" t="str">
        <f>IFERROR(INDEX('Climate zones'!$A$2:$A$4292,MATCH(AH$4&amp;" "&amp;$N92,'Climate zones'!$I$2:$I$4292,0)),"")</f>
        <v/>
      </c>
      <c r="AI92" s="163" t="str">
        <f>IFERROR(INDEX('Climate zones'!$A$2:$A$4292,MATCH(AI$4&amp;" "&amp;$N92,'Climate zones'!$I$2:$I$4292,0)),"")</f>
        <v/>
      </c>
      <c r="AJ92" s="163" t="str">
        <f>IFERROR(INDEX('Climate zones'!$A$2:$A$4292,MATCH(AJ$4&amp;" "&amp;$N92,'Climate zones'!$I$2:$I$4292,0)),"")</f>
        <v>Waipoua Settlement</v>
      </c>
      <c r="AK92" s="163" t="str">
        <f>IFERROR(INDEX('Climate zones'!$A$2:$A$4292,MATCH(AK$4&amp;" "&amp;$N92,'Climate zones'!$I$2:$I$4292,0)),"")</f>
        <v/>
      </c>
      <c r="AL92" s="163" t="str">
        <f>IFERROR(INDEX('Climate zones'!$A$2:$A$4292,MATCH(AL$4&amp;" "&amp;$N92,'Climate zones'!$I$2:$I$4292,0)),"")</f>
        <v/>
      </c>
      <c r="AM92" s="163" t="str">
        <f>IFERROR(INDEX('Climate zones'!$A$2:$A$4292,MATCH(AM$4&amp;" "&amp;$N92,'Climate zones'!$I$2:$I$4292,0)),"")</f>
        <v/>
      </c>
      <c r="AN92" s="163" t="str">
        <f>IFERROR(INDEX('Climate zones'!$A$2:$A$4292,MATCH(AN$4&amp;" "&amp;$N92,'Climate zones'!$I$2:$I$4292,0)),"")</f>
        <v/>
      </c>
      <c r="AO92" s="163" t="str">
        <f>IFERROR(INDEX('Climate zones'!$A$2:$A$4292,MATCH(AO$4&amp;" "&amp;$N92,'Climate zones'!$I$2:$I$4292,0)),"")</f>
        <v/>
      </c>
      <c r="AP92" s="163" t="str">
        <f>IFERROR(INDEX('Climate zones'!$A$2:$A$4292,MATCH(AP$4&amp;" "&amp;$N92,'Climate zones'!$I$2:$I$4292,0)),"")</f>
        <v/>
      </c>
      <c r="AQ92" s="163" t="str">
        <f>IFERROR(INDEX('Climate zones'!$A$2:$A$4292,MATCH(AQ$4&amp;" "&amp;$N92,'Climate zones'!$I$2:$I$4292,0)),"")</f>
        <v/>
      </c>
      <c r="AR92" s="163" t="str">
        <f>IFERROR(INDEX('Climate zones'!$A$2:$A$4292,MATCH(AR$4&amp;" "&amp;$N92,'Climate zones'!$I$2:$I$4292,0)),"")</f>
        <v/>
      </c>
      <c r="AS92" s="163" t="str">
        <f>IFERROR(INDEX('Climate zones'!$A$2:$A$4292,MATCH(AS$4&amp;" "&amp;$N92,'Climate zones'!$I$2:$I$4292,0)),"")</f>
        <v/>
      </c>
      <c r="AT92" s="163" t="str">
        <f>IFERROR(INDEX('Climate zones'!$A$2:$A$4292,MATCH(AT$4&amp;" "&amp;$N92,'Climate zones'!$I$2:$I$4292,0)),"")</f>
        <v/>
      </c>
      <c r="AU92" s="163" t="str">
        <f>IFERROR(INDEX('Climate zones'!$A$2:$A$4292,MATCH(AU$4&amp;" "&amp;$N92,'Climate zones'!$I$2:$I$4292,0)),"")</f>
        <v/>
      </c>
      <c r="AV92" s="163" t="str">
        <f>IFERROR(INDEX('Climate zones'!$A$2:$A$4292,MATCH(AV$4&amp;" "&amp;$N92,'Climate zones'!$I$2:$I$4292,0)),"")</f>
        <v/>
      </c>
      <c r="AW92" s="163" t="str">
        <f>IFERROR(INDEX('Climate zones'!$A$2:$A$4292,MATCH(AW$4&amp;" "&amp;$N92,'Climate zones'!$I$2:$I$4292,0)),"")</f>
        <v/>
      </c>
      <c r="AX92" s="163" t="str">
        <f>IFERROR(INDEX('Climate zones'!$A$2:$A$4292,MATCH(AX$4&amp;" "&amp;$N92,'Climate zones'!$I$2:$I$4292,0)),"")</f>
        <v/>
      </c>
      <c r="AY92" s="163" t="str">
        <f>IFERROR(INDEX('Climate zones'!$A$2:$A$4292,MATCH(AY$4&amp;" "&amp;$N92,'Climate zones'!$I$2:$I$4292,0)),"")</f>
        <v/>
      </c>
      <c r="AZ92" s="163" t="str">
        <f>IFERROR(INDEX('Climate zones'!$A$2:$A$4292,MATCH(AZ$4&amp;" "&amp;$N92,'Climate zones'!$I$2:$I$4292,0)),"")</f>
        <v/>
      </c>
      <c r="BA92" s="163" t="str">
        <f>IFERROR(INDEX('Climate zones'!$A$2:$A$4292,MATCH(BA$4&amp;" "&amp;$N92,'Climate zones'!$I$2:$I$4292,0)),"")</f>
        <v/>
      </c>
      <c r="BB92" s="163" t="str">
        <f>IFERROR(INDEX('Climate zones'!$A$2:$A$4292,MATCH(BB$4&amp;" "&amp;$N92,'Climate zones'!$I$2:$I$4292,0)),"")</f>
        <v/>
      </c>
      <c r="BC92" s="163" t="str">
        <f>IFERROR(INDEX('Climate zones'!$A$2:$A$4292,MATCH(BC$4&amp;" "&amp;$N92,'Climate zones'!$I$2:$I$4292,0)),"")</f>
        <v/>
      </c>
      <c r="BD92" s="163" t="str">
        <f>IFERROR(INDEX('Climate zones'!$A$2:$A$4292,MATCH(BD$4&amp;" "&amp;$N92,'Climate zones'!$I$2:$I$4292,0)),"")</f>
        <v/>
      </c>
      <c r="BE92" s="163" t="str">
        <f>IFERROR(INDEX('Climate zones'!$A$2:$A$4292,MATCH(BE$4&amp;" "&amp;$N92,'Climate zones'!$I$2:$I$4292,0)),"")</f>
        <v>Wharehine</v>
      </c>
      <c r="BF92" s="163" t="str">
        <f>IFERROR(INDEX('Climate zones'!$A$2:$A$4292,MATCH(BF$4&amp;" "&amp;$N92,'Climate zones'!$I$2:$I$4292,0)),"")</f>
        <v/>
      </c>
      <c r="BG92" s="163" t="str">
        <f>IFERROR(INDEX('Climate zones'!$A$2:$A$4292,MATCH(BG$4&amp;" "&amp;$N92,'Climate zones'!$I$2:$I$4292,0)),"")</f>
        <v/>
      </c>
      <c r="BH92" s="163" t="str">
        <f>IFERROR(INDEX('Climate zones'!$A$2:$A$4292,MATCH(BH$4&amp;" "&amp;$N92,'Climate zones'!$I$2:$I$4292,0)),"")</f>
        <v/>
      </c>
      <c r="BI92" s="163" t="str">
        <f>IFERROR(INDEX('Climate zones'!$A$2:$A$4292,MATCH(BI$4&amp;" "&amp;$N92,'Climate zones'!$I$2:$I$4292,0)),"")</f>
        <v/>
      </c>
      <c r="BJ92" s="163" t="str">
        <f>IFERROR(INDEX('Climate zones'!$A$2:$A$4292,MATCH(BJ$4&amp;" "&amp;$N92,'Climate zones'!$I$2:$I$4292,0)),"")</f>
        <v/>
      </c>
      <c r="BK92" s="163" t="str">
        <f>IFERROR(INDEX('Climate zones'!$A$2:$A$4292,MATCH(BK$4&amp;" "&amp;$N92,'Climate zones'!$I$2:$I$4292,0)),"")</f>
        <v/>
      </c>
      <c r="BL92" s="163" t="str">
        <f>IFERROR(INDEX('Climate zones'!$A$2:$A$4292,MATCH(BL$4&amp;" "&amp;$N92,'Climate zones'!$I$2:$I$4292,0)),"")</f>
        <v>Monowai</v>
      </c>
      <c r="BM92" s="163" t="str">
        <f>IFERROR(INDEX('Climate zones'!$A$2:$A$4292,MATCH(BM$4&amp;" "&amp;$N92,'Climate zones'!$I$2:$I$4292,0)),"")</f>
        <v/>
      </c>
      <c r="BN92" s="163" t="str">
        <f>IFERROR(INDEX('Climate zones'!$A$2:$A$4292,MATCH(BN$4&amp;" "&amp;$N92,'Climate zones'!$I$2:$I$4292,0)),"")</f>
        <v>Tiratu</v>
      </c>
      <c r="BO92" s="163" t="str">
        <f>IFERROR(INDEX('Climate zones'!$A$2:$A$4292,MATCH(BO$4&amp;" "&amp;$N92,'Climate zones'!$I$2:$I$4292,0)),"")</f>
        <v>Ruby Bay</v>
      </c>
      <c r="BP92" s="163" t="str">
        <f>IFERROR(INDEX('Climate zones'!$A$2:$A$4292,MATCH(BP$4&amp;" "&amp;$N92,'Climate zones'!$I$2:$I$4292,0)),"")</f>
        <v/>
      </c>
      <c r="BQ92" s="163" t="str">
        <f>IFERROR(INDEX('Climate zones'!$A$2:$A$4292,MATCH(BQ$4&amp;" "&amp;$N92,'Climate zones'!$I$2:$I$4292,0)),"")</f>
        <v/>
      </c>
      <c r="BR92" s="163" t="str">
        <f>IFERROR(INDEX('Climate zones'!$A$2:$A$4292,MATCH(BR$4&amp;" "&amp;$N92,'Climate zones'!$I$2:$I$4292,0)),"")</f>
        <v/>
      </c>
      <c r="BS92" s="163" t="str">
        <f>IFERROR(INDEX('Climate zones'!$A$2:$A$4292,MATCH(BS$4&amp;" "&amp;$N92,'Climate zones'!$I$2:$I$4292,0)),"")</f>
        <v/>
      </c>
      <c r="BT92" s="163" t="str">
        <f>IFERROR(INDEX('Climate zones'!$A$2:$A$4292,MATCH(BT$4&amp;" "&amp;$N92,'Climate zones'!$I$2:$I$4292,0)),"")</f>
        <v/>
      </c>
      <c r="BU92" s="163" t="str">
        <f>IFERROR(INDEX('Climate zones'!$A$2:$A$4292,MATCH(BU$4&amp;" "&amp;$N92,'Climate zones'!$I$2:$I$4292,0)),"")</f>
        <v>Waingaro</v>
      </c>
      <c r="BV92" s="163" t="str">
        <f>IFERROR(INDEX('Climate zones'!$A$2:$A$4292,MATCH(BV$4&amp;" "&amp;$N92,'Climate zones'!$I$2:$I$4292,0)),"")</f>
        <v/>
      </c>
      <c r="BW92" s="163" t="str">
        <f>IFERROR(INDEX('Climate zones'!$A$2:$A$4292,MATCH(BW$4&amp;" "&amp;$N92,'Climate zones'!$I$2:$I$4292,0)),"")</f>
        <v/>
      </c>
      <c r="BX92" s="163" t="str">
        <f>IFERROR(INDEX('Climate zones'!$A$2:$A$4292,MATCH(BX$4&amp;" "&amp;$N92,'Climate zones'!$I$2:$I$4292,0)),"")</f>
        <v/>
      </c>
      <c r="BY92" s="163" t="str">
        <f>IFERROR(INDEX('Climate zones'!$A$2:$A$4292,MATCH(BY$4&amp;" "&amp;$N92,'Climate zones'!$I$2:$I$4292,0)),"")</f>
        <v/>
      </c>
      <c r="BZ92" s="163" t="str">
        <f>IFERROR(INDEX('Climate zones'!$A$2:$A$4292,MATCH(BZ$4&amp;" "&amp;$N92,'Climate zones'!$I$2:$I$4292,0)),"")</f>
        <v/>
      </c>
      <c r="CA92" s="163" t="str">
        <f>IFERROR(INDEX('Climate zones'!$A$2:$A$4292,MATCH(CA$4&amp;" "&amp;$N92,'Climate zones'!$I$2:$I$4292,0)),"")</f>
        <v>Wharekuri</v>
      </c>
      <c r="CB92" s="163" t="str">
        <f>IFERROR(INDEX('Climate zones'!$A$2:$A$4292,MATCH(CB$4&amp;" "&amp;$N92,'Climate zones'!$I$2:$I$4292,0)),"")</f>
        <v/>
      </c>
      <c r="CC92" s="163" t="str">
        <f>IFERROR(INDEX('Climate zones'!$A$2:$A$4292,MATCH(CC$4&amp;" "&amp;$N92,'Climate zones'!$I$2:$I$4292,0)),"")</f>
        <v/>
      </c>
      <c r="CD92" s="163" t="str">
        <f>IFERROR(INDEX('Climate zones'!$A$2:$A$4292,MATCH(CD$4&amp;" "&amp;$N92,'Climate zones'!$I$2:$I$4292,0)),"")</f>
        <v/>
      </c>
      <c r="CE92" s="163" t="str">
        <f>IFERROR(INDEX('Climate zones'!$A$2:$A$4292,MATCH(CE$4&amp;" "&amp;$N92,'Climate zones'!$I$2:$I$4292,0)),"")</f>
        <v/>
      </c>
      <c r="CF92" s="163" t="str">
        <f>IFERROR(INDEX('Climate zones'!$A$2:$A$4292,MATCH(CF$4&amp;" "&amp;$N92,'Climate zones'!$I$2:$I$4292,0)),"")</f>
        <v/>
      </c>
      <c r="CG92" s="163" t="str">
        <f>IFERROR(INDEX('Climate zones'!$A$2:$A$4292,MATCH(CG$4&amp;" "&amp;$N92,'Climate zones'!$I$2:$I$4292,0)),"")</f>
        <v/>
      </c>
      <c r="CH92" s="163" t="str">
        <f>IFERROR(INDEX('Climate zones'!$A$2:$A$4292,MATCH(CH$4&amp;" "&amp;$N92,'Climate zones'!$I$2:$I$4292,0)),"")</f>
        <v>Tikipunga</v>
      </c>
    </row>
    <row r="93" spans="1:86">
      <c r="A93" s="156" t="s">
        <v>262</v>
      </c>
      <c r="B93" s="156" t="s">
        <v>97</v>
      </c>
      <c r="C93" s="156" t="s">
        <v>93</v>
      </c>
      <c r="D93" s="156" t="s">
        <v>241</v>
      </c>
      <c r="E93" s="157">
        <v>-36.18</v>
      </c>
      <c r="F93" s="157">
        <v>175.1</v>
      </c>
      <c r="G93" s="156" t="str">
        <f t="shared" si="4"/>
        <v>Auckland City AK</v>
      </c>
      <c r="H93" s="156">
        <f t="shared" si="5"/>
        <v>21</v>
      </c>
      <c r="I93" s="156" t="str">
        <f t="shared" si="6"/>
        <v>Auckland City 21</v>
      </c>
      <c r="N93" s="164">
        <f t="shared" si="7"/>
        <v>89</v>
      </c>
      <c r="O93" s="165" t="str">
        <f>IFERROR(INDEX('Climate zones'!$A$2:$A$4292,MATCH(O$4&amp;" "&amp;$N93,'Climate zones'!$I$2:$I$4292,0)),"")</f>
        <v/>
      </c>
      <c r="P93" s="165" t="str">
        <f>IFERROR(INDEX('Climate zones'!$A$2:$A$4292,MATCH(P$4&amp;" "&amp;$N93,'Climate zones'!$I$2:$I$4292,0)),"")</f>
        <v/>
      </c>
      <c r="Q93" s="165" t="str">
        <f>IFERROR(INDEX('Climate zones'!$A$2:$A$4292,MATCH(Q$4&amp;" "&amp;$N93,'Climate zones'!$I$2:$I$4292,0)),"")</f>
        <v/>
      </c>
      <c r="R93" s="165" t="str">
        <f>IFERROR(INDEX('Climate zones'!$A$2:$A$4292,MATCH(R$4&amp;" "&amp;$N93,'Climate zones'!$I$2:$I$4292,0)),"")</f>
        <v/>
      </c>
      <c r="S93" s="165" t="str">
        <f>IFERROR(INDEX('Climate zones'!$A$2:$A$4292,MATCH(S$4&amp;" "&amp;$N93,'Climate zones'!$I$2:$I$4292,0)),"")</f>
        <v/>
      </c>
      <c r="T93" s="165" t="str">
        <f>IFERROR(INDEX('Climate zones'!$A$2:$A$4292,MATCH(T$4&amp;" "&amp;$N93,'Climate zones'!$I$2:$I$4292,0)),"")</f>
        <v/>
      </c>
      <c r="U93" s="165" t="str">
        <f>IFERROR(INDEX('Climate zones'!$A$2:$A$4292,MATCH(U$4&amp;" "&amp;$N93,'Climate zones'!$I$2:$I$4292,0)),"")</f>
        <v>Scarborough</v>
      </c>
      <c r="V93" s="165" t="str">
        <f>IFERROR(INDEX('Climate zones'!$A$2:$A$4292,MATCH(V$4&amp;" "&amp;$N93,'Climate zones'!$I$2:$I$4292,0)),"")</f>
        <v>Romahapa</v>
      </c>
      <c r="W93" s="165" t="str">
        <f>IFERROR(INDEX('Climate zones'!$A$2:$A$4292,MATCH(W$4&amp;" "&amp;$N93,'Climate zones'!$I$2:$I$4292,0)),"")</f>
        <v>Owhiro</v>
      </c>
      <c r="X93" s="165" t="str">
        <f>IFERROR(INDEX('Climate zones'!$A$2:$A$4292,MATCH(X$4&amp;" "&amp;$N93,'Climate zones'!$I$2:$I$4292,0)),"")</f>
        <v>Motutoa</v>
      </c>
      <c r="Y93" s="165" t="str">
        <f>IFERROR(INDEX('Climate zones'!$A$2:$A$4292,MATCH(Y$4&amp;" "&amp;$N93,'Climate zones'!$I$2:$I$4292,0)),"")</f>
        <v/>
      </c>
      <c r="Z93" s="165" t="str">
        <f>IFERROR(INDEX('Climate zones'!$A$2:$A$4292,MATCH(Z$4&amp;" "&amp;$N93,'Climate zones'!$I$2:$I$4292,0)),"")</f>
        <v>Wairoa</v>
      </c>
      <c r="AA93" s="165" t="str">
        <f>IFERROR(INDEX('Climate zones'!$A$2:$A$4292,MATCH(AA$4&amp;" "&amp;$N93,'Climate zones'!$I$2:$I$4292,0)),"")</f>
        <v/>
      </c>
      <c r="AB93" s="165" t="str">
        <f>IFERROR(INDEX('Climate zones'!$A$2:$A$4292,MATCH(AB$4&amp;" "&amp;$N93,'Climate zones'!$I$2:$I$4292,0)),"")</f>
        <v/>
      </c>
      <c r="AC93" s="165" t="str">
        <f>IFERROR(INDEX('Climate zones'!$A$2:$A$4292,MATCH(AC$4&amp;" "&amp;$N93,'Climate zones'!$I$2:$I$4292,0)),"")</f>
        <v/>
      </c>
      <c r="AD93" s="165" t="str">
        <f>IFERROR(INDEX('Climate zones'!$A$2:$A$4292,MATCH(AD$4&amp;" "&amp;$N93,'Climate zones'!$I$2:$I$4292,0)),"")</f>
        <v/>
      </c>
      <c r="AE93" s="165" t="str">
        <f>IFERROR(INDEX('Climate zones'!$A$2:$A$4292,MATCH(AE$4&amp;" "&amp;$N93,'Climate zones'!$I$2:$I$4292,0)),"")</f>
        <v/>
      </c>
      <c r="AF93" s="165" t="str">
        <f>IFERROR(INDEX('Climate zones'!$A$2:$A$4292,MATCH(AF$4&amp;" "&amp;$N93,'Climate zones'!$I$2:$I$4292,0)),"")</f>
        <v/>
      </c>
      <c r="AG93" s="165" t="str">
        <f>IFERROR(INDEX('Climate zones'!$A$2:$A$4292,MATCH(AG$4&amp;" "&amp;$N93,'Climate zones'!$I$2:$I$4292,0)),"")</f>
        <v/>
      </c>
      <c r="AH93" s="165" t="str">
        <f>IFERROR(INDEX('Climate zones'!$A$2:$A$4292,MATCH(AH$4&amp;" "&amp;$N93,'Climate zones'!$I$2:$I$4292,0)),"")</f>
        <v/>
      </c>
      <c r="AI93" s="165" t="str">
        <f>IFERROR(INDEX('Climate zones'!$A$2:$A$4292,MATCH(AI$4&amp;" "&amp;$N93,'Climate zones'!$I$2:$I$4292,0)),"")</f>
        <v/>
      </c>
      <c r="AJ93" s="165" t="str">
        <f>IFERROR(INDEX('Climate zones'!$A$2:$A$4292,MATCH(AJ$4&amp;" "&amp;$N93,'Climate zones'!$I$2:$I$4292,0)),"")</f>
        <v>Wairere</v>
      </c>
      <c r="AK93" s="165" t="str">
        <f>IFERROR(INDEX('Climate zones'!$A$2:$A$4292,MATCH(AK$4&amp;" "&amp;$N93,'Climate zones'!$I$2:$I$4292,0)),"")</f>
        <v/>
      </c>
      <c r="AL93" s="165" t="str">
        <f>IFERROR(INDEX('Climate zones'!$A$2:$A$4292,MATCH(AL$4&amp;" "&amp;$N93,'Climate zones'!$I$2:$I$4292,0)),"")</f>
        <v/>
      </c>
      <c r="AM93" s="165" t="str">
        <f>IFERROR(INDEX('Climate zones'!$A$2:$A$4292,MATCH(AM$4&amp;" "&amp;$N93,'Climate zones'!$I$2:$I$4292,0)),"")</f>
        <v/>
      </c>
      <c r="AN93" s="165" t="str">
        <f>IFERROR(INDEX('Climate zones'!$A$2:$A$4292,MATCH(AN$4&amp;" "&amp;$N93,'Climate zones'!$I$2:$I$4292,0)),"")</f>
        <v/>
      </c>
      <c r="AO93" s="165" t="str">
        <f>IFERROR(INDEX('Climate zones'!$A$2:$A$4292,MATCH(AO$4&amp;" "&amp;$N93,'Climate zones'!$I$2:$I$4292,0)),"")</f>
        <v/>
      </c>
      <c r="AP93" s="165" t="str">
        <f>IFERROR(INDEX('Climate zones'!$A$2:$A$4292,MATCH(AP$4&amp;" "&amp;$N93,'Climate zones'!$I$2:$I$4292,0)),"")</f>
        <v/>
      </c>
      <c r="AQ93" s="165" t="str">
        <f>IFERROR(INDEX('Climate zones'!$A$2:$A$4292,MATCH(AQ$4&amp;" "&amp;$N93,'Climate zones'!$I$2:$I$4292,0)),"")</f>
        <v/>
      </c>
      <c r="AR93" s="165" t="str">
        <f>IFERROR(INDEX('Climate zones'!$A$2:$A$4292,MATCH(AR$4&amp;" "&amp;$N93,'Climate zones'!$I$2:$I$4292,0)),"")</f>
        <v/>
      </c>
      <c r="AS93" s="165" t="str">
        <f>IFERROR(INDEX('Climate zones'!$A$2:$A$4292,MATCH(AS$4&amp;" "&amp;$N93,'Climate zones'!$I$2:$I$4292,0)),"")</f>
        <v/>
      </c>
      <c r="AT93" s="165" t="str">
        <f>IFERROR(INDEX('Climate zones'!$A$2:$A$4292,MATCH(AT$4&amp;" "&amp;$N93,'Climate zones'!$I$2:$I$4292,0)),"")</f>
        <v/>
      </c>
      <c r="AU93" s="165" t="str">
        <f>IFERROR(INDEX('Climate zones'!$A$2:$A$4292,MATCH(AU$4&amp;" "&amp;$N93,'Climate zones'!$I$2:$I$4292,0)),"")</f>
        <v/>
      </c>
      <c r="AV93" s="165" t="str">
        <f>IFERROR(INDEX('Climate zones'!$A$2:$A$4292,MATCH(AV$4&amp;" "&amp;$N93,'Climate zones'!$I$2:$I$4292,0)),"")</f>
        <v/>
      </c>
      <c r="AW93" s="165" t="str">
        <f>IFERROR(INDEX('Climate zones'!$A$2:$A$4292,MATCH(AW$4&amp;" "&amp;$N93,'Climate zones'!$I$2:$I$4292,0)),"")</f>
        <v/>
      </c>
      <c r="AX93" s="165" t="str">
        <f>IFERROR(INDEX('Climate zones'!$A$2:$A$4292,MATCH(AX$4&amp;" "&amp;$N93,'Climate zones'!$I$2:$I$4292,0)),"")</f>
        <v/>
      </c>
      <c r="AY93" s="165" t="str">
        <f>IFERROR(INDEX('Climate zones'!$A$2:$A$4292,MATCH(AY$4&amp;" "&amp;$N93,'Climate zones'!$I$2:$I$4292,0)),"")</f>
        <v/>
      </c>
      <c r="AZ93" s="165" t="str">
        <f>IFERROR(INDEX('Climate zones'!$A$2:$A$4292,MATCH(AZ$4&amp;" "&amp;$N93,'Climate zones'!$I$2:$I$4292,0)),"")</f>
        <v/>
      </c>
      <c r="BA93" s="165" t="str">
        <f>IFERROR(INDEX('Climate zones'!$A$2:$A$4292,MATCH(BA$4&amp;" "&amp;$N93,'Climate zones'!$I$2:$I$4292,0)),"")</f>
        <v/>
      </c>
      <c r="BB93" s="165" t="str">
        <f>IFERROR(INDEX('Climate zones'!$A$2:$A$4292,MATCH(BB$4&amp;" "&amp;$N93,'Climate zones'!$I$2:$I$4292,0)),"")</f>
        <v/>
      </c>
      <c r="BC93" s="165" t="str">
        <f>IFERROR(INDEX('Climate zones'!$A$2:$A$4292,MATCH(BC$4&amp;" "&amp;$N93,'Climate zones'!$I$2:$I$4292,0)),"")</f>
        <v/>
      </c>
      <c r="BD93" s="165" t="str">
        <f>IFERROR(INDEX('Climate zones'!$A$2:$A$4292,MATCH(BD$4&amp;" "&amp;$N93,'Climate zones'!$I$2:$I$4292,0)),"")</f>
        <v/>
      </c>
      <c r="BE93" s="165" t="str">
        <f>IFERROR(INDEX('Climate zones'!$A$2:$A$4292,MATCH(BE$4&amp;" "&amp;$N93,'Climate zones'!$I$2:$I$4292,0)),"")</f>
        <v>Wharepapa</v>
      </c>
      <c r="BF93" s="165" t="str">
        <f>IFERROR(INDEX('Climate zones'!$A$2:$A$4292,MATCH(BF$4&amp;" "&amp;$N93,'Climate zones'!$I$2:$I$4292,0)),"")</f>
        <v/>
      </c>
      <c r="BG93" s="165" t="str">
        <f>IFERROR(INDEX('Climate zones'!$A$2:$A$4292,MATCH(BG$4&amp;" "&amp;$N93,'Climate zones'!$I$2:$I$4292,0)),"")</f>
        <v/>
      </c>
      <c r="BH93" s="165" t="str">
        <f>IFERROR(INDEX('Climate zones'!$A$2:$A$4292,MATCH(BH$4&amp;" "&amp;$N93,'Climate zones'!$I$2:$I$4292,0)),"")</f>
        <v/>
      </c>
      <c r="BI93" s="165" t="str">
        <f>IFERROR(INDEX('Climate zones'!$A$2:$A$4292,MATCH(BI$4&amp;" "&amp;$N93,'Climate zones'!$I$2:$I$4292,0)),"")</f>
        <v/>
      </c>
      <c r="BJ93" s="165" t="str">
        <f>IFERROR(INDEX('Climate zones'!$A$2:$A$4292,MATCH(BJ$4&amp;" "&amp;$N93,'Climate zones'!$I$2:$I$4292,0)),"")</f>
        <v/>
      </c>
      <c r="BK93" s="165" t="str">
        <f>IFERROR(INDEX('Climate zones'!$A$2:$A$4292,MATCH(BK$4&amp;" "&amp;$N93,'Climate zones'!$I$2:$I$4292,0)),"")</f>
        <v/>
      </c>
      <c r="BL93" s="165" t="str">
        <f>IFERROR(INDEX('Climate zones'!$A$2:$A$4292,MATCH(BL$4&amp;" "&amp;$N93,'Climate zones'!$I$2:$I$4292,0)),"")</f>
        <v>Morton Mains</v>
      </c>
      <c r="BM93" s="165" t="str">
        <f>IFERROR(INDEX('Climate zones'!$A$2:$A$4292,MATCH(BM$4&amp;" "&amp;$N93,'Climate zones'!$I$2:$I$4292,0)),"")</f>
        <v/>
      </c>
      <c r="BN93" s="165" t="str">
        <f>IFERROR(INDEX('Climate zones'!$A$2:$A$4292,MATCH(BN$4&amp;" "&amp;$N93,'Climate zones'!$I$2:$I$4292,0)),"")</f>
        <v>Tiraumea</v>
      </c>
      <c r="BO93" s="165" t="str">
        <f>IFERROR(INDEX('Climate zones'!$A$2:$A$4292,MATCH(BO$4&amp;" "&amp;$N93,'Climate zones'!$I$2:$I$4292,0)),"")</f>
        <v>Seaford</v>
      </c>
      <c r="BP93" s="165" t="str">
        <f>IFERROR(INDEX('Climate zones'!$A$2:$A$4292,MATCH(BP$4&amp;" "&amp;$N93,'Climate zones'!$I$2:$I$4292,0)),"")</f>
        <v/>
      </c>
      <c r="BQ93" s="165" t="str">
        <f>IFERROR(INDEX('Climate zones'!$A$2:$A$4292,MATCH(BQ$4&amp;" "&amp;$N93,'Climate zones'!$I$2:$I$4292,0)),"")</f>
        <v/>
      </c>
      <c r="BR93" s="165" t="str">
        <f>IFERROR(INDEX('Climate zones'!$A$2:$A$4292,MATCH(BR$4&amp;" "&amp;$N93,'Climate zones'!$I$2:$I$4292,0)),"")</f>
        <v/>
      </c>
      <c r="BS93" s="165" t="str">
        <f>IFERROR(INDEX('Climate zones'!$A$2:$A$4292,MATCH(BS$4&amp;" "&amp;$N93,'Climate zones'!$I$2:$I$4292,0)),"")</f>
        <v/>
      </c>
      <c r="BT93" s="165" t="str">
        <f>IFERROR(INDEX('Climate zones'!$A$2:$A$4292,MATCH(BT$4&amp;" "&amp;$N93,'Climate zones'!$I$2:$I$4292,0)),"")</f>
        <v/>
      </c>
      <c r="BU93" s="165" t="str">
        <f>IFERROR(INDEX('Climate zones'!$A$2:$A$4292,MATCH(BU$4&amp;" "&amp;$N93,'Climate zones'!$I$2:$I$4292,0)),"")</f>
        <v>Waiterimu</v>
      </c>
      <c r="BV93" s="165" t="str">
        <f>IFERROR(INDEX('Climate zones'!$A$2:$A$4292,MATCH(BV$4&amp;" "&amp;$N93,'Climate zones'!$I$2:$I$4292,0)),"")</f>
        <v/>
      </c>
      <c r="BW93" s="165" t="str">
        <f>IFERROR(INDEX('Climate zones'!$A$2:$A$4292,MATCH(BW$4&amp;" "&amp;$N93,'Climate zones'!$I$2:$I$4292,0)),"")</f>
        <v/>
      </c>
      <c r="BX93" s="165" t="str">
        <f>IFERROR(INDEX('Climate zones'!$A$2:$A$4292,MATCH(BX$4&amp;" "&amp;$N93,'Climate zones'!$I$2:$I$4292,0)),"")</f>
        <v/>
      </c>
      <c r="BY93" s="165" t="str">
        <f>IFERROR(INDEX('Climate zones'!$A$2:$A$4292,MATCH(BY$4&amp;" "&amp;$N93,'Climate zones'!$I$2:$I$4292,0)),"")</f>
        <v/>
      </c>
      <c r="BZ93" s="165" t="str">
        <f>IFERROR(INDEX('Climate zones'!$A$2:$A$4292,MATCH(BZ$4&amp;" "&amp;$N93,'Climate zones'!$I$2:$I$4292,0)),"")</f>
        <v/>
      </c>
      <c r="CA93" s="165" t="str">
        <f>IFERROR(INDEX('Climate zones'!$A$2:$A$4292,MATCH(CA$4&amp;" "&amp;$N93,'Climate zones'!$I$2:$I$4292,0)),"")</f>
        <v>Whitecraig</v>
      </c>
      <c r="CB93" s="165" t="str">
        <f>IFERROR(INDEX('Climate zones'!$A$2:$A$4292,MATCH(CB$4&amp;" "&amp;$N93,'Climate zones'!$I$2:$I$4292,0)),"")</f>
        <v/>
      </c>
      <c r="CC93" s="165" t="str">
        <f>IFERROR(INDEX('Climate zones'!$A$2:$A$4292,MATCH(CC$4&amp;" "&amp;$N93,'Climate zones'!$I$2:$I$4292,0)),"")</f>
        <v/>
      </c>
      <c r="CD93" s="165" t="str">
        <f>IFERROR(INDEX('Climate zones'!$A$2:$A$4292,MATCH(CD$4&amp;" "&amp;$N93,'Climate zones'!$I$2:$I$4292,0)),"")</f>
        <v/>
      </c>
      <c r="CE93" s="165" t="str">
        <f>IFERROR(INDEX('Climate zones'!$A$2:$A$4292,MATCH(CE$4&amp;" "&amp;$N93,'Climate zones'!$I$2:$I$4292,0)),"")</f>
        <v/>
      </c>
      <c r="CF93" s="165" t="str">
        <f>IFERROR(INDEX('Climate zones'!$A$2:$A$4292,MATCH(CF$4&amp;" "&amp;$N93,'Climate zones'!$I$2:$I$4292,0)),"")</f>
        <v/>
      </c>
      <c r="CG93" s="165" t="str">
        <f>IFERROR(INDEX('Climate zones'!$A$2:$A$4292,MATCH(CG$4&amp;" "&amp;$N93,'Climate zones'!$I$2:$I$4292,0)),"")</f>
        <v/>
      </c>
      <c r="CH93" s="165" t="str">
        <f>IFERROR(INDEX('Climate zones'!$A$2:$A$4292,MATCH(CH$4&amp;" "&amp;$N93,'Climate zones'!$I$2:$I$4292,0)),"")</f>
        <v>Titoki</v>
      </c>
    </row>
    <row r="94" spans="1:86">
      <c r="A94" s="156" t="s">
        <v>263</v>
      </c>
      <c r="B94" s="156" t="s">
        <v>97</v>
      </c>
      <c r="C94" s="156" t="s">
        <v>93</v>
      </c>
      <c r="D94" s="156" t="s">
        <v>241</v>
      </c>
      <c r="E94" s="157">
        <v>-36.130000000000003</v>
      </c>
      <c r="F94" s="157">
        <v>175.36</v>
      </c>
      <c r="G94" s="156" t="str">
        <f t="shared" si="4"/>
        <v>Auckland City AK</v>
      </c>
      <c r="H94" s="156">
        <f t="shared" si="5"/>
        <v>22</v>
      </c>
      <c r="I94" s="156" t="str">
        <f t="shared" si="6"/>
        <v>Auckland City 22</v>
      </c>
      <c r="N94" s="162">
        <f t="shared" si="7"/>
        <v>90</v>
      </c>
      <c r="O94" s="163" t="str">
        <f>IFERROR(INDEX('Climate zones'!$A$2:$A$4292,MATCH(O$4&amp;" "&amp;$N94,'Climate zones'!$I$2:$I$4292,0)),"")</f>
        <v/>
      </c>
      <c r="P94" s="163" t="str">
        <f>IFERROR(INDEX('Climate zones'!$A$2:$A$4292,MATCH(P$4&amp;" "&amp;$N94,'Climate zones'!$I$2:$I$4292,0)),"")</f>
        <v/>
      </c>
      <c r="Q94" s="163" t="str">
        <f>IFERROR(INDEX('Climate zones'!$A$2:$A$4292,MATCH(Q$4&amp;" "&amp;$N94,'Climate zones'!$I$2:$I$4292,0)),"")</f>
        <v/>
      </c>
      <c r="R94" s="163" t="str">
        <f>IFERROR(INDEX('Climate zones'!$A$2:$A$4292,MATCH(R$4&amp;" "&amp;$N94,'Climate zones'!$I$2:$I$4292,0)),"")</f>
        <v/>
      </c>
      <c r="S94" s="163" t="str">
        <f>IFERROR(INDEX('Climate zones'!$A$2:$A$4292,MATCH(S$4&amp;" "&amp;$N94,'Climate zones'!$I$2:$I$4292,0)),"")</f>
        <v/>
      </c>
      <c r="T94" s="163" t="str">
        <f>IFERROR(INDEX('Climate zones'!$A$2:$A$4292,MATCH(T$4&amp;" "&amp;$N94,'Climate zones'!$I$2:$I$4292,0)),"")</f>
        <v/>
      </c>
      <c r="U94" s="163" t="str">
        <f>IFERROR(INDEX('Climate zones'!$A$2:$A$4292,MATCH(U$4&amp;" "&amp;$N94,'Climate zones'!$I$2:$I$4292,0)),"")</f>
        <v>Shirley</v>
      </c>
      <c r="V94" s="163" t="str">
        <f>IFERROR(INDEX('Climate zones'!$A$2:$A$4292,MATCH(V$4&amp;" "&amp;$N94,'Climate zones'!$I$2:$I$4292,0)),"")</f>
        <v>Rongahere</v>
      </c>
      <c r="W94" s="163" t="str">
        <f>IFERROR(INDEX('Climate zones'!$A$2:$A$4292,MATCH(W$4&amp;" "&amp;$N94,'Climate zones'!$I$2:$I$4292,0)),"")</f>
        <v>Pigeon Flat</v>
      </c>
      <c r="X94" s="163" t="str">
        <f>IFERROR(INDEX('Climate zones'!$A$2:$A$4292,MATCH(X$4&amp;" "&amp;$N94,'Climate zones'!$I$2:$I$4292,0)),"")</f>
        <v>Ngaiotonga</v>
      </c>
      <c r="Y94" s="163" t="str">
        <f>IFERROR(INDEX('Climate zones'!$A$2:$A$4292,MATCH(Y$4&amp;" "&amp;$N94,'Climate zones'!$I$2:$I$4292,0)),"")</f>
        <v/>
      </c>
      <c r="Z94" s="163" t="str">
        <f>IFERROR(INDEX('Climate zones'!$A$2:$A$4292,MATCH(Z$4&amp;" "&amp;$N94,'Climate zones'!$I$2:$I$4292,0)),"")</f>
        <v>Waituhi</v>
      </c>
      <c r="AA94" s="163" t="str">
        <f>IFERROR(INDEX('Climate zones'!$A$2:$A$4292,MATCH(AA$4&amp;" "&amp;$N94,'Climate zones'!$I$2:$I$4292,0)),"")</f>
        <v/>
      </c>
      <c r="AB94" s="163" t="str">
        <f>IFERROR(INDEX('Climate zones'!$A$2:$A$4292,MATCH(AB$4&amp;" "&amp;$N94,'Climate zones'!$I$2:$I$4292,0)),"")</f>
        <v/>
      </c>
      <c r="AC94" s="163" t="str">
        <f>IFERROR(INDEX('Climate zones'!$A$2:$A$4292,MATCH(AC$4&amp;" "&amp;$N94,'Climate zones'!$I$2:$I$4292,0)),"")</f>
        <v/>
      </c>
      <c r="AD94" s="163" t="str">
        <f>IFERROR(INDEX('Climate zones'!$A$2:$A$4292,MATCH(AD$4&amp;" "&amp;$N94,'Climate zones'!$I$2:$I$4292,0)),"")</f>
        <v/>
      </c>
      <c r="AE94" s="163" t="str">
        <f>IFERROR(INDEX('Climate zones'!$A$2:$A$4292,MATCH(AE$4&amp;" "&amp;$N94,'Climate zones'!$I$2:$I$4292,0)),"")</f>
        <v/>
      </c>
      <c r="AF94" s="163" t="str">
        <f>IFERROR(INDEX('Climate zones'!$A$2:$A$4292,MATCH(AF$4&amp;" "&amp;$N94,'Climate zones'!$I$2:$I$4292,0)),"")</f>
        <v/>
      </c>
      <c r="AG94" s="163" t="str">
        <f>IFERROR(INDEX('Climate zones'!$A$2:$A$4292,MATCH(AG$4&amp;" "&amp;$N94,'Climate zones'!$I$2:$I$4292,0)),"")</f>
        <v/>
      </c>
      <c r="AH94" s="163" t="str">
        <f>IFERROR(INDEX('Climate zones'!$A$2:$A$4292,MATCH(AH$4&amp;" "&amp;$N94,'Climate zones'!$I$2:$I$4292,0)),"")</f>
        <v/>
      </c>
      <c r="AI94" s="163" t="str">
        <f>IFERROR(INDEX('Climate zones'!$A$2:$A$4292,MATCH(AI$4&amp;" "&amp;$N94,'Climate zones'!$I$2:$I$4292,0)),"")</f>
        <v/>
      </c>
      <c r="AJ94" s="163" t="str">
        <f>IFERROR(INDEX('Climate zones'!$A$2:$A$4292,MATCH(AJ$4&amp;" "&amp;$N94,'Climate zones'!$I$2:$I$4292,0)),"")</f>
        <v>Whakapirau</v>
      </c>
      <c r="AK94" s="163" t="str">
        <f>IFERROR(INDEX('Climate zones'!$A$2:$A$4292,MATCH(AK$4&amp;" "&amp;$N94,'Climate zones'!$I$2:$I$4292,0)),"")</f>
        <v/>
      </c>
      <c r="AL94" s="163" t="str">
        <f>IFERROR(INDEX('Climate zones'!$A$2:$A$4292,MATCH(AL$4&amp;" "&amp;$N94,'Climate zones'!$I$2:$I$4292,0)),"")</f>
        <v/>
      </c>
      <c r="AM94" s="163" t="str">
        <f>IFERROR(INDEX('Climate zones'!$A$2:$A$4292,MATCH(AM$4&amp;" "&amp;$N94,'Climate zones'!$I$2:$I$4292,0)),"")</f>
        <v/>
      </c>
      <c r="AN94" s="163" t="str">
        <f>IFERROR(INDEX('Climate zones'!$A$2:$A$4292,MATCH(AN$4&amp;" "&amp;$N94,'Climate zones'!$I$2:$I$4292,0)),"")</f>
        <v/>
      </c>
      <c r="AO94" s="163" t="str">
        <f>IFERROR(INDEX('Climate zones'!$A$2:$A$4292,MATCH(AO$4&amp;" "&amp;$N94,'Climate zones'!$I$2:$I$4292,0)),"")</f>
        <v/>
      </c>
      <c r="AP94" s="163" t="str">
        <f>IFERROR(INDEX('Climate zones'!$A$2:$A$4292,MATCH(AP$4&amp;" "&amp;$N94,'Climate zones'!$I$2:$I$4292,0)),"")</f>
        <v/>
      </c>
      <c r="AQ94" s="163" t="str">
        <f>IFERROR(INDEX('Climate zones'!$A$2:$A$4292,MATCH(AQ$4&amp;" "&amp;$N94,'Climate zones'!$I$2:$I$4292,0)),"")</f>
        <v/>
      </c>
      <c r="AR94" s="163" t="str">
        <f>IFERROR(INDEX('Climate zones'!$A$2:$A$4292,MATCH(AR$4&amp;" "&amp;$N94,'Climate zones'!$I$2:$I$4292,0)),"")</f>
        <v/>
      </c>
      <c r="AS94" s="163" t="str">
        <f>IFERROR(INDEX('Climate zones'!$A$2:$A$4292,MATCH(AS$4&amp;" "&amp;$N94,'Climate zones'!$I$2:$I$4292,0)),"")</f>
        <v/>
      </c>
      <c r="AT94" s="163" t="str">
        <f>IFERROR(INDEX('Climate zones'!$A$2:$A$4292,MATCH(AT$4&amp;" "&amp;$N94,'Climate zones'!$I$2:$I$4292,0)),"")</f>
        <v/>
      </c>
      <c r="AU94" s="163" t="str">
        <f>IFERROR(INDEX('Climate zones'!$A$2:$A$4292,MATCH(AU$4&amp;" "&amp;$N94,'Climate zones'!$I$2:$I$4292,0)),"")</f>
        <v/>
      </c>
      <c r="AV94" s="163" t="str">
        <f>IFERROR(INDEX('Climate zones'!$A$2:$A$4292,MATCH(AV$4&amp;" "&amp;$N94,'Climate zones'!$I$2:$I$4292,0)),"")</f>
        <v/>
      </c>
      <c r="AW94" s="163" t="str">
        <f>IFERROR(INDEX('Climate zones'!$A$2:$A$4292,MATCH(AW$4&amp;" "&amp;$N94,'Climate zones'!$I$2:$I$4292,0)),"")</f>
        <v/>
      </c>
      <c r="AX94" s="163" t="str">
        <f>IFERROR(INDEX('Climate zones'!$A$2:$A$4292,MATCH(AX$4&amp;" "&amp;$N94,'Climate zones'!$I$2:$I$4292,0)),"")</f>
        <v/>
      </c>
      <c r="AY94" s="163" t="str">
        <f>IFERROR(INDEX('Climate zones'!$A$2:$A$4292,MATCH(AY$4&amp;" "&amp;$N94,'Climate zones'!$I$2:$I$4292,0)),"")</f>
        <v/>
      </c>
      <c r="AZ94" s="163" t="str">
        <f>IFERROR(INDEX('Climate zones'!$A$2:$A$4292,MATCH(AZ$4&amp;" "&amp;$N94,'Climate zones'!$I$2:$I$4292,0)),"")</f>
        <v/>
      </c>
      <c r="BA94" s="163" t="str">
        <f>IFERROR(INDEX('Climate zones'!$A$2:$A$4292,MATCH(BA$4&amp;" "&amp;$N94,'Climate zones'!$I$2:$I$4292,0)),"")</f>
        <v/>
      </c>
      <c r="BB94" s="163" t="str">
        <f>IFERROR(INDEX('Climate zones'!$A$2:$A$4292,MATCH(BB$4&amp;" "&amp;$N94,'Climate zones'!$I$2:$I$4292,0)),"")</f>
        <v/>
      </c>
      <c r="BC94" s="163" t="str">
        <f>IFERROR(INDEX('Climate zones'!$A$2:$A$4292,MATCH(BC$4&amp;" "&amp;$N94,'Climate zones'!$I$2:$I$4292,0)),"")</f>
        <v/>
      </c>
      <c r="BD94" s="163" t="str">
        <f>IFERROR(INDEX('Climate zones'!$A$2:$A$4292,MATCH(BD$4&amp;" "&amp;$N94,'Climate zones'!$I$2:$I$4292,0)),"")</f>
        <v/>
      </c>
      <c r="BE94" s="163" t="str">
        <f>IFERROR(INDEX('Climate zones'!$A$2:$A$4292,MATCH(BE$4&amp;" "&amp;$N94,'Climate zones'!$I$2:$I$4292,0)),"")</f>
        <v>Woodcocks</v>
      </c>
      <c r="BF94" s="163" t="str">
        <f>IFERROR(INDEX('Climate zones'!$A$2:$A$4292,MATCH(BF$4&amp;" "&amp;$N94,'Climate zones'!$I$2:$I$4292,0)),"")</f>
        <v/>
      </c>
      <c r="BG94" s="163" t="str">
        <f>IFERROR(INDEX('Climate zones'!$A$2:$A$4292,MATCH(BG$4&amp;" "&amp;$N94,'Climate zones'!$I$2:$I$4292,0)),"")</f>
        <v/>
      </c>
      <c r="BH94" s="163" t="str">
        <f>IFERROR(INDEX('Climate zones'!$A$2:$A$4292,MATCH(BH$4&amp;" "&amp;$N94,'Climate zones'!$I$2:$I$4292,0)),"")</f>
        <v/>
      </c>
      <c r="BI94" s="163" t="str">
        <f>IFERROR(INDEX('Climate zones'!$A$2:$A$4292,MATCH(BI$4&amp;" "&amp;$N94,'Climate zones'!$I$2:$I$4292,0)),"")</f>
        <v/>
      </c>
      <c r="BJ94" s="163" t="str">
        <f>IFERROR(INDEX('Climate zones'!$A$2:$A$4292,MATCH(BJ$4&amp;" "&amp;$N94,'Climate zones'!$I$2:$I$4292,0)),"")</f>
        <v/>
      </c>
      <c r="BK94" s="163" t="str">
        <f>IFERROR(INDEX('Climate zones'!$A$2:$A$4292,MATCH(BK$4&amp;" "&amp;$N94,'Climate zones'!$I$2:$I$4292,0)),"")</f>
        <v/>
      </c>
      <c r="BL94" s="163" t="str">
        <f>IFERROR(INDEX('Climate zones'!$A$2:$A$4292,MATCH(BL$4&amp;" "&amp;$N94,'Climate zones'!$I$2:$I$4292,0)),"")</f>
        <v>Mossburn</v>
      </c>
      <c r="BM94" s="163" t="str">
        <f>IFERROR(INDEX('Climate zones'!$A$2:$A$4292,MATCH(BM$4&amp;" "&amp;$N94,'Climate zones'!$I$2:$I$4292,0)),"")</f>
        <v/>
      </c>
      <c r="BN94" s="163" t="str">
        <f>IFERROR(INDEX('Climate zones'!$A$2:$A$4292,MATCH(BN$4&amp;" "&amp;$N94,'Climate zones'!$I$2:$I$4292,0)),"")</f>
        <v>Toi Flat</v>
      </c>
      <c r="BO94" s="163" t="str">
        <f>IFERROR(INDEX('Climate zones'!$A$2:$A$4292,MATCH(BO$4&amp;" "&amp;$N94,'Climate zones'!$I$2:$I$4292,0)),"")</f>
        <v>Shenandoah</v>
      </c>
      <c r="BP94" s="163" t="str">
        <f>IFERROR(INDEX('Climate zones'!$A$2:$A$4292,MATCH(BP$4&amp;" "&amp;$N94,'Climate zones'!$I$2:$I$4292,0)),"")</f>
        <v/>
      </c>
      <c r="BQ94" s="163" t="str">
        <f>IFERROR(INDEX('Climate zones'!$A$2:$A$4292,MATCH(BQ$4&amp;" "&amp;$N94,'Climate zones'!$I$2:$I$4292,0)),"")</f>
        <v/>
      </c>
      <c r="BR94" s="163" t="str">
        <f>IFERROR(INDEX('Climate zones'!$A$2:$A$4292,MATCH(BR$4&amp;" "&amp;$N94,'Climate zones'!$I$2:$I$4292,0)),"")</f>
        <v/>
      </c>
      <c r="BS94" s="163" t="str">
        <f>IFERROR(INDEX('Climate zones'!$A$2:$A$4292,MATCH(BS$4&amp;" "&amp;$N94,'Climate zones'!$I$2:$I$4292,0)),"")</f>
        <v/>
      </c>
      <c r="BT94" s="163" t="str">
        <f>IFERROR(INDEX('Climate zones'!$A$2:$A$4292,MATCH(BT$4&amp;" "&amp;$N94,'Climate zones'!$I$2:$I$4292,0)),"")</f>
        <v/>
      </c>
      <c r="BU94" s="163" t="str">
        <f>IFERROR(INDEX('Climate zones'!$A$2:$A$4292,MATCH(BU$4&amp;" "&amp;$N94,'Climate zones'!$I$2:$I$4292,0)),"")</f>
        <v>Waitetuna</v>
      </c>
      <c r="BV94" s="163" t="str">
        <f>IFERROR(INDEX('Climate zones'!$A$2:$A$4292,MATCH(BV$4&amp;" "&amp;$N94,'Climate zones'!$I$2:$I$4292,0)),"")</f>
        <v/>
      </c>
      <c r="BW94" s="163" t="str">
        <f>IFERROR(INDEX('Climate zones'!$A$2:$A$4292,MATCH(BW$4&amp;" "&amp;$N94,'Climate zones'!$I$2:$I$4292,0)),"")</f>
        <v/>
      </c>
      <c r="BX94" s="163" t="str">
        <f>IFERROR(INDEX('Climate zones'!$A$2:$A$4292,MATCH(BX$4&amp;" "&amp;$N94,'Climate zones'!$I$2:$I$4292,0)),"")</f>
        <v/>
      </c>
      <c r="BY94" s="163" t="str">
        <f>IFERROR(INDEX('Climate zones'!$A$2:$A$4292,MATCH(BY$4&amp;" "&amp;$N94,'Climate zones'!$I$2:$I$4292,0)),"")</f>
        <v/>
      </c>
      <c r="BZ94" s="163" t="str">
        <f>IFERROR(INDEX('Climate zones'!$A$2:$A$4292,MATCH(BZ$4&amp;" "&amp;$N94,'Climate zones'!$I$2:$I$4292,0)),"")</f>
        <v/>
      </c>
      <c r="CA94" s="163" t="str">
        <f>IFERROR(INDEX('Climate zones'!$A$2:$A$4292,MATCH(CA$4&amp;" "&amp;$N94,'Climate zones'!$I$2:$I$4292,0)),"")</f>
        <v>Whitstone</v>
      </c>
      <c r="CB94" s="163" t="str">
        <f>IFERROR(INDEX('Climate zones'!$A$2:$A$4292,MATCH(CB$4&amp;" "&amp;$N94,'Climate zones'!$I$2:$I$4292,0)),"")</f>
        <v/>
      </c>
      <c r="CC94" s="163" t="str">
        <f>IFERROR(INDEX('Climate zones'!$A$2:$A$4292,MATCH(CC$4&amp;" "&amp;$N94,'Climate zones'!$I$2:$I$4292,0)),"")</f>
        <v/>
      </c>
      <c r="CD94" s="163" t="str">
        <f>IFERROR(INDEX('Climate zones'!$A$2:$A$4292,MATCH(CD$4&amp;" "&amp;$N94,'Climate zones'!$I$2:$I$4292,0)),"")</f>
        <v/>
      </c>
      <c r="CE94" s="163" t="str">
        <f>IFERROR(INDEX('Climate zones'!$A$2:$A$4292,MATCH(CE$4&amp;" "&amp;$N94,'Climate zones'!$I$2:$I$4292,0)),"")</f>
        <v/>
      </c>
      <c r="CF94" s="163" t="str">
        <f>IFERROR(INDEX('Climate zones'!$A$2:$A$4292,MATCH(CF$4&amp;" "&amp;$N94,'Climate zones'!$I$2:$I$4292,0)),"")</f>
        <v/>
      </c>
      <c r="CG94" s="163" t="str">
        <f>IFERROR(INDEX('Climate zones'!$A$2:$A$4292,MATCH(CG$4&amp;" "&amp;$N94,'Climate zones'!$I$2:$I$4292,0)),"")</f>
        <v/>
      </c>
      <c r="CH94" s="163" t="str">
        <f>IFERROR(INDEX('Climate zones'!$A$2:$A$4292,MATCH(CH$4&amp;" "&amp;$N94,'Climate zones'!$I$2:$I$4292,0)),"")</f>
        <v>Toetoe</v>
      </c>
    </row>
    <row r="95" spans="1:86">
      <c r="A95" s="156" t="s">
        <v>264</v>
      </c>
      <c r="B95" s="156" t="s">
        <v>97</v>
      </c>
      <c r="C95" s="156" t="s">
        <v>96</v>
      </c>
      <c r="D95" s="156" t="s">
        <v>241</v>
      </c>
      <c r="E95" s="157">
        <v>-36.869999999999997</v>
      </c>
      <c r="F95" s="157">
        <v>174.73</v>
      </c>
      <c r="G95" s="156" t="str">
        <f t="shared" si="4"/>
        <v>Auckland City AK</v>
      </c>
      <c r="H95" s="156">
        <f t="shared" si="5"/>
        <v>23</v>
      </c>
      <c r="I95" s="156" t="str">
        <f t="shared" si="6"/>
        <v>Auckland City 23</v>
      </c>
      <c r="N95" s="164">
        <f t="shared" si="7"/>
        <v>91</v>
      </c>
      <c r="O95" s="165" t="str">
        <f>IFERROR(INDEX('Climate zones'!$A$2:$A$4292,MATCH(O$4&amp;" "&amp;$N95,'Climate zones'!$I$2:$I$4292,0)),"")</f>
        <v/>
      </c>
      <c r="P95" s="165" t="str">
        <f>IFERROR(INDEX('Climate zones'!$A$2:$A$4292,MATCH(P$4&amp;" "&amp;$N95,'Climate zones'!$I$2:$I$4292,0)),"")</f>
        <v/>
      </c>
      <c r="Q95" s="165" t="str">
        <f>IFERROR(INDEX('Climate zones'!$A$2:$A$4292,MATCH(Q$4&amp;" "&amp;$N95,'Climate zones'!$I$2:$I$4292,0)),"")</f>
        <v/>
      </c>
      <c r="R95" s="165" t="str">
        <f>IFERROR(INDEX('Climate zones'!$A$2:$A$4292,MATCH(R$4&amp;" "&amp;$N95,'Climate zones'!$I$2:$I$4292,0)),"")</f>
        <v/>
      </c>
      <c r="S95" s="165" t="str">
        <f>IFERROR(INDEX('Climate zones'!$A$2:$A$4292,MATCH(S$4&amp;" "&amp;$N95,'Climate zones'!$I$2:$I$4292,0)),"")</f>
        <v/>
      </c>
      <c r="T95" s="165" t="str">
        <f>IFERROR(INDEX('Climate zones'!$A$2:$A$4292,MATCH(T$4&amp;" "&amp;$N95,'Climate zones'!$I$2:$I$4292,0)),"")</f>
        <v/>
      </c>
      <c r="U95" s="165" t="str">
        <f>IFERROR(INDEX('Climate zones'!$A$2:$A$4292,MATCH(U$4&amp;" "&amp;$N95,'Climate zones'!$I$2:$I$4292,0)),"")</f>
        <v>Sockburn</v>
      </c>
      <c r="V95" s="165" t="str">
        <f>IFERROR(INDEX('Climate zones'!$A$2:$A$4292,MATCH(V$4&amp;" "&amp;$N95,'Climate zones'!$I$2:$I$4292,0)),"")</f>
        <v>Round Hill</v>
      </c>
      <c r="W95" s="165" t="str">
        <f>IFERROR(INDEX('Climate zones'!$A$2:$A$4292,MATCH(W$4&amp;" "&amp;$N95,'Climate zones'!$I$2:$I$4292,0)),"")</f>
        <v>Pine Hill</v>
      </c>
      <c r="X95" s="165" t="str">
        <f>IFERROR(INDEX('Climate zones'!$A$2:$A$4292,MATCH(X$4&amp;" "&amp;$N95,'Climate zones'!$I$2:$I$4292,0)),"")</f>
        <v>Ngapipito</v>
      </c>
      <c r="Y95" s="165" t="str">
        <f>IFERROR(INDEX('Climate zones'!$A$2:$A$4292,MATCH(Y$4&amp;" "&amp;$N95,'Climate zones'!$I$2:$I$4292,0)),"")</f>
        <v/>
      </c>
      <c r="Z95" s="165" t="str">
        <f>IFERROR(INDEX('Climate zones'!$A$2:$A$4292,MATCH(Z$4&amp;" "&amp;$N95,'Climate zones'!$I$2:$I$4292,0)),"")</f>
        <v>Whakaangiangi</v>
      </c>
      <c r="AA95" s="165" t="str">
        <f>IFERROR(INDEX('Climate zones'!$A$2:$A$4292,MATCH(AA$4&amp;" "&amp;$N95,'Climate zones'!$I$2:$I$4292,0)),"")</f>
        <v/>
      </c>
      <c r="AB95" s="165" t="str">
        <f>IFERROR(INDEX('Climate zones'!$A$2:$A$4292,MATCH(AB$4&amp;" "&amp;$N95,'Climate zones'!$I$2:$I$4292,0)),"")</f>
        <v/>
      </c>
      <c r="AC95" s="165" t="str">
        <f>IFERROR(INDEX('Climate zones'!$A$2:$A$4292,MATCH(AC$4&amp;" "&amp;$N95,'Climate zones'!$I$2:$I$4292,0)),"")</f>
        <v/>
      </c>
      <c r="AD95" s="165" t="str">
        <f>IFERROR(INDEX('Climate zones'!$A$2:$A$4292,MATCH(AD$4&amp;" "&amp;$N95,'Climate zones'!$I$2:$I$4292,0)),"")</f>
        <v/>
      </c>
      <c r="AE95" s="165" t="str">
        <f>IFERROR(INDEX('Climate zones'!$A$2:$A$4292,MATCH(AE$4&amp;" "&amp;$N95,'Climate zones'!$I$2:$I$4292,0)),"")</f>
        <v/>
      </c>
      <c r="AF95" s="165" t="str">
        <f>IFERROR(INDEX('Climate zones'!$A$2:$A$4292,MATCH(AF$4&amp;" "&amp;$N95,'Climate zones'!$I$2:$I$4292,0)),"")</f>
        <v/>
      </c>
      <c r="AG95" s="165" t="str">
        <f>IFERROR(INDEX('Climate zones'!$A$2:$A$4292,MATCH(AG$4&amp;" "&amp;$N95,'Climate zones'!$I$2:$I$4292,0)),"")</f>
        <v/>
      </c>
      <c r="AH95" s="165" t="str">
        <f>IFERROR(INDEX('Climate zones'!$A$2:$A$4292,MATCH(AH$4&amp;" "&amp;$N95,'Climate zones'!$I$2:$I$4292,0)),"")</f>
        <v/>
      </c>
      <c r="AI95" s="165" t="str">
        <f>IFERROR(INDEX('Climate zones'!$A$2:$A$4292,MATCH(AI$4&amp;" "&amp;$N95,'Climate zones'!$I$2:$I$4292,0)),"")</f>
        <v/>
      </c>
      <c r="AJ95" s="165" t="str">
        <f>IFERROR(INDEX('Climate zones'!$A$2:$A$4292,MATCH(AJ$4&amp;" "&amp;$N95,'Climate zones'!$I$2:$I$4292,0)),"")</f>
        <v>Whatoro</v>
      </c>
      <c r="AK95" s="165" t="str">
        <f>IFERROR(INDEX('Climate zones'!$A$2:$A$4292,MATCH(AK$4&amp;" "&amp;$N95,'Climate zones'!$I$2:$I$4292,0)),"")</f>
        <v/>
      </c>
      <c r="AL95" s="165" t="str">
        <f>IFERROR(INDEX('Climate zones'!$A$2:$A$4292,MATCH(AL$4&amp;" "&amp;$N95,'Climate zones'!$I$2:$I$4292,0)),"")</f>
        <v/>
      </c>
      <c r="AM95" s="165" t="str">
        <f>IFERROR(INDEX('Climate zones'!$A$2:$A$4292,MATCH(AM$4&amp;" "&amp;$N95,'Climate zones'!$I$2:$I$4292,0)),"")</f>
        <v/>
      </c>
      <c r="AN95" s="165" t="str">
        <f>IFERROR(INDEX('Climate zones'!$A$2:$A$4292,MATCH(AN$4&amp;" "&amp;$N95,'Climate zones'!$I$2:$I$4292,0)),"")</f>
        <v/>
      </c>
      <c r="AO95" s="165" t="str">
        <f>IFERROR(INDEX('Climate zones'!$A$2:$A$4292,MATCH(AO$4&amp;" "&amp;$N95,'Climate zones'!$I$2:$I$4292,0)),"")</f>
        <v/>
      </c>
      <c r="AP95" s="165" t="str">
        <f>IFERROR(INDEX('Climate zones'!$A$2:$A$4292,MATCH(AP$4&amp;" "&amp;$N95,'Climate zones'!$I$2:$I$4292,0)),"")</f>
        <v/>
      </c>
      <c r="AQ95" s="165" t="str">
        <f>IFERROR(INDEX('Climate zones'!$A$2:$A$4292,MATCH(AQ$4&amp;" "&amp;$N95,'Climate zones'!$I$2:$I$4292,0)),"")</f>
        <v/>
      </c>
      <c r="AR95" s="165" t="str">
        <f>IFERROR(INDEX('Climate zones'!$A$2:$A$4292,MATCH(AR$4&amp;" "&amp;$N95,'Climate zones'!$I$2:$I$4292,0)),"")</f>
        <v/>
      </c>
      <c r="AS95" s="165" t="str">
        <f>IFERROR(INDEX('Climate zones'!$A$2:$A$4292,MATCH(AS$4&amp;" "&amp;$N95,'Climate zones'!$I$2:$I$4292,0)),"")</f>
        <v/>
      </c>
      <c r="AT95" s="165" t="str">
        <f>IFERROR(INDEX('Climate zones'!$A$2:$A$4292,MATCH(AT$4&amp;" "&amp;$N95,'Climate zones'!$I$2:$I$4292,0)),"")</f>
        <v/>
      </c>
      <c r="AU95" s="165" t="str">
        <f>IFERROR(INDEX('Climate zones'!$A$2:$A$4292,MATCH(AU$4&amp;" "&amp;$N95,'Climate zones'!$I$2:$I$4292,0)),"")</f>
        <v/>
      </c>
      <c r="AV95" s="165" t="str">
        <f>IFERROR(INDEX('Climate zones'!$A$2:$A$4292,MATCH(AV$4&amp;" "&amp;$N95,'Climate zones'!$I$2:$I$4292,0)),"")</f>
        <v/>
      </c>
      <c r="AW95" s="165" t="str">
        <f>IFERROR(INDEX('Climate zones'!$A$2:$A$4292,MATCH(AW$4&amp;" "&amp;$N95,'Climate zones'!$I$2:$I$4292,0)),"")</f>
        <v/>
      </c>
      <c r="AX95" s="165" t="str">
        <f>IFERROR(INDEX('Climate zones'!$A$2:$A$4292,MATCH(AX$4&amp;" "&amp;$N95,'Climate zones'!$I$2:$I$4292,0)),"")</f>
        <v/>
      </c>
      <c r="AY95" s="165" t="str">
        <f>IFERROR(INDEX('Climate zones'!$A$2:$A$4292,MATCH(AY$4&amp;" "&amp;$N95,'Climate zones'!$I$2:$I$4292,0)),"")</f>
        <v/>
      </c>
      <c r="AZ95" s="165" t="str">
        <f>IFERROR(INDEX('Climate zones'!$A$2:$A$4292,MATCH(AZ$4&amp;" "&amp;$N95,'Climate zones'!$I$2:$I$4292,0)),"")</f>
        <v/>
      </c>
      <c r="BA95" s="165" t="str">
        <f>IFERROR(INDEX('Climate zones'!$A$2:$A$4292,MATCH(BA$4&amp;" "&amp;$N95,'Climate zones'!$I$2:$I$4292,0)),"")</f>
        <v/>
      </c>
      <c r="BB95" s="165" t="str">
        <f>IFERROR(INDEX('Climate zones'!$A$2:$A$4292,MATCH(BB$4&amp;" "&amp;$N95,'Climate zones'!$I$2:$I$4292,0)),"")</f>
        <v/>
      </c>
      <c r="BC95" s="165" t="str">
        <f>IFERROR(INDEX('Climate zones'!$A$2:$A$4292,MATCH(BC$4&amp;" "&amp;$N95,'Climate zones'!$I$2:$I$4292,0)),"")</f>
        <v/>
      </c>
      <c r="BD95" s="165" t="str">
        <f>IFERROR(INDEX('Climate zones'!$A$2:$A$4292,MATCH(BD$4&amp;" "&amp;$N95,'Climate zones'!$I$2:$I$4292,0)),"")</f>
        <v/>
      </c>
      <c r="BE95" s="165" t="str">
        <f>IFERROR(INDEX('Climate zones'!$A$2:$A$4292,MATCH(BE$4&amp;" "&amp;$N95,'Climate zones'!$I$2:$I$4292,0)),"")</f>
        <v>Woodhill</v>
      </c>
      <c r="BF95" s="165" t="str">
        <f>IFERROR(INDEX('Climate zones'!$A$2:$A$4292,MATCH(BF$4&amp;" "&amp;$N95,'Climate zones'!$I$2:$I$4292,0)),"")</f>
        <v/>
      </c>
      <c r="BG95" s="165" t="str">
        <f>IFERROR(INDEX('Climate zones'!$A$2:$A$4292,MATCH(BG$4&amp;" "&amp;$N95,'Climate zones'!$I$2:$I$4292,0)),"")</f>
        <v/>
      </c>
      <c r="BH95" s="165" t="str">
        <f>IFERROR(INDEX('Climate zones'!$A$2:$A$4292,MATCH(BH$4&amp;" "&amp;$N95,'Climate zones'!$I$2:$I$4292,0)),"")</f>
        <v/>
      </c>
      <c r="BI95" s="165" t="str">
        <f>IFERROR(INDEX('Climate zones'!$A$2:$A$4292,MATCH(BI$4&amp;" "&amp;$N95,'Climate zones'!$I$2:$I$4292,0)),"")</f>
        <v/>
      </c>
      <c r="BJ95" s="165" t="str">
        <f>IFERROR(INDEX('Climate zones'!$A$2:$A$4292,MATCH(BJ$4&amp;" "&amp;$N95,'Climate zones'!$I$2:$I$4292,0)),"")</f>
        <v/>
      </c>
      <c r="BK95" s="165" t="str">
        <f>IFERROR(INDEX('Climate zones'!$A$2:$A$4292,MATCH(BK$4&amp;" "&amp;$N95,'Climate zones'!$I$2:$I$4292,0)),"")</f>
        <v/>
      </c>
      <c r="BL95" s="165" t="str">
        <f>IFERROR(INDEX('Climate zones'!$A$2:$A$4292,MATCH(BL$4&amp;" "&amp;$N95,'Climate zones'!$I$2:$I$4292,0)),"")</f>
        <v>New Windsor</v>
      </c>
      <c r="BM95" s="165" t="str">
        <f>IFERROR(INDEX('Climate zones'!$A$2:$A$4292,MATCH(BM$4&amp;" "&amp;$N95,'Climate zones'!$I$2:$I$4292,0)),"")</f>
        <v/>
      </c>
      <c r="BN95" s="165" t="str">
        <f>IFERROR(INDEX('Climate zones'!$A$2:$A$4292,MATCH(BN$4&amp;" "&amp;$N95,'Climate zones'!$I$2:$I$4292,0)),"")</f>
        <v>Waiaruhe</v>
      </c>
      <c r="BO95" s="165" t="str">
        <f>IFERROR(INDEX('Climate zones'!$A$2:$A$4292,MATCH(BO$4&amp;" "&amp;$N95,'Climate zones'!$I$2:$I$4292,0)),"")</f>
        <v>Six Mile</v>
      </c>
      <c r="BP95" s="165" t="str">
        <f>IFERROR(INDEX('Climate zones'!$A$2:$A$4292,MATCH(BP$4&amp;" "&amp;$N95,'Climate zones'!$I$2:$I$4292,0)),"")</f>
        <v/>
      </c>
      <c r="BQ95" s="165" t="str">
        <f>IFERROR(INDEX('Climate zones'!$A$2:$A$4292,MATCH(BQ$4&amp;" "&amp;$N95,'Climate zones'!$I$2:$I$4292,0)),"")</f>
        <v/>
      </c>
      <c r="BR95" s="165" t="str">
        <f>IFERROR(INDEX('Climate zones'!$A$2:$A$4292,MATCH(BR$4&amp;" "&amp;$N95,'Climate zones'!$I$2:$I$4292,0)),"")</f>
        <v/>
      </c>
      <c r="BS95" s="165" t="str">
        <f>IFERROR(INDEX('Climate zones'!$A$2:$A$4292,MATCH(BS$4&amp;" "&amp;$N95,'Climate zones'!$I$2:$I$4292,0)),"")</f>
        <v/>
      </c>
      <c r="BT95" s="165" t="str">
        <f>IFERROR(INDEX('Climate zones'!$A$2:$A$4292,MATCH(BT$4&amp;" "&amp;$N95,'Climate zones'!$I$2:$I$4292,0)),"")</f>
        <v/>
      </c>
      <c r="BU95" s="165" t="str">
        <f>IFERROR(INDEX('Climate zones'!$A$2:$A$4292,MATCH(BU$4&amp;" "&amp;$N95,'Climate zones'!$I$2:$I$4292,0)),"")</f>
        <v>Weavers Crossing</v>
      </c>
      <c r="BV95" s="165" t="str">
        <f>IFERROR(INDEX('Climate zones'!$A$2:$A$4292,MATCH(BV$4&amp;" "&amp;$N95,'Climate zones'!$I$2:$I$4292,0)),"")</f>
        <v/>
      </c>
      <c r="BW95" s="165" t="str">
        <f>IFERROR(INDEX('Climate zones'!$A$2:$A$4292,MATCH(BW$4&amp;" "&amp;$N95,'Climate zones'!$I$2:$I$4292,0)),"")</f>
        <v/>
      </c>
      <c r="BX95" s="165" t="str">
        <f>IFERROR(INDEX('Climate zones'!$A$2:$A$4292,MATCH(BX$4&amp;" "&amp;$N95,'Climate zones'!$I$2:$I$4292,0)),"")</f>
        <v/>
      </c>
      <c r="BY95" s="165" t="str">
        <f>IFERROR(INDEX('Climate zones'!$A$2:$A$4292,MATCH(BY$4&amp;" "&amp;$N95,'Climate zones'!$I$2:$I$4292,0)),"")</f>
        <v/>
      </c>
      <c r="BZ95" s="165" t="str">
        <f>IFERROR(INDEX('Climate zones'!$A$2:$A$4292,MATCH(BZ$4&amp;" "&amp;$N95,'Climate zones'!$I$2:$I$4292,0)),"")</f>
        <v/>
      </c>
      <c r="CA95" s="165" t="str">
        <f>IFERROR(INDEX('Climate zones'!$A$2:$A$4292,MATCH(CA$4&amp;" "&amp;$N95,'Climate zones'!$I$2:$I$4292,0)),"")</f>
        <v>Windsor</v>
      </c>
      <c r="CB95" s="165" t="str">
        <f>IFERROR(INDEX('Climate zones'!$A$2:$A$4292,MATCH(CB$4&amp;" "&amp;$N95,'Climate zones'!$I$2:$I$4292,0)),"")</f>
        <v/>
      </c>
      <c r="CC95" s="165" t="str">
        <f>IFERROR(INDEX('Climate zones'!$A$2:$A$4292,MATCH(CC$4&amp;" "&amp;$N95,'Climate zones'!$I$2:$I$4292,0)),"")</f>
        <v/>
      </c>
      <c r="CD95" s="165" t="str">
        <f>IFERROR(INDEX('Climate zones'!$A$2:$A$4292,MATCH(CD$4&amp;" "&amp;$N95,'Climate zones'!$I$2:$I$4292,0)),"")</f>
        <v/>
      </c>
      <c r="CE95" s="165" t="str">
        <f>IFERROR(INDEX('Climate zones'!$A$2:$A$4292,MATCH(CE$4&amp;" "&amp;$N95,'Climate zones'!$I$2:$I$4292,0)),"")</f>
        <v/>
      </c>
      <c r="CF95" s="165" t="str">
        <f>IFERROR(INDEX('Climate zones'!$A$2:$A$4292,MATCH(CF$4&amp;" "&amp;$N95,'Climate zones'!$I$2:$I$4292,0)),"")</f>
        <v/>
      </c>
      <c r="CG95" s="165" t="str">
        <f>IFERROR(INDEX('Climate zones'!$A$2:$A$4292,MATCH(CG$4&amp;" "&amp;$N95,'Climate zones'!$I$2:$I$4292,0)),"")</f>
        <v/>
      </c>
      <c r="CH95" s="165" t="str">
        <f>IFERROR(INDEX('Climate zones'!$A$2:$A$4292,MATCH(CH$4&amp;" "&amp;$N95,'Climate zones'!$I$2:$I$4292,0)),"")</f>
        <v>Tuparehuia</v>
      </c>
    </row>
    <row r="96" spans="1:86">
      <c r="A96" s="156" t="s">
        <v>265</v>
      </c>
      <c r="B96" s="156" t="s">
        <v>97</v>
      </c>
      <c r="C96" s="156" t="s">
        <v>96</v>
      </c>
      <c r="D96" s="156" t="s">
        <v>241</v>
      </c>
      <c r="E96" s="157">
        <v>-36.86</v>
      </c>
      <c r="F96" s="157">
        <v>174.84</v>
      </c>
      <c r="G96" s="156" t="str">
        <f t="shared" si="4"/>
        <v>Auckland City AK</v>
      </c>
      <c r="H96" s="156">
        <f t="shared" si="5"/>
        <v>24</v>
      </c>
      <c r="I96" s="156" t="str">
        <f t="shared" si="6"/>
        <v>Auckland City 24</v>
      </c>
      <c r="N96" s="162">
        <f t="shared" si="7"/>
        <v>92</v>
      </c>
      <c r="O96" s="163" t="str">
        <f>IFERROR(INDEX('Climate zones'!$A$2:$A$4292,MATCH(O$4&amp;" "&amp;$N96,'Climate zones'!$I$2:$I$4292,0)),"")</f>
        <v/>
      </c>
      <c r="P96" s="163" t="str">
        <f>IFERROR(INDEX('Climate zones'!$A$2:$A$4292,MATCH(P$4&amp;" "&amp;$N96,'Climate zones'!$I$2:$I$4292,0)),"")</f>
        <v/>
      </c>
      <c r="Q96" s="163" t="str">
        <f>IFERROR(INDEX('Climate zones'!$A$2:$A$4292,MATCH(Q$4&amp;" "&amp;$N96,'Climate zones'!$I$2:$I$4292,0)),"")</f>
        <v/>
      </c>
      <c r="R96" s="163" t="str">
        <f>IFERROR(INDEX('Climate zones'!$A$2:$A$4292,MATCH(R$4&amp;" "&amp;$N96,'Climate zones'!$I$2:$I$4292,0)),"")</f>
        <v/>
      </c>
      <c r="S96" s="163" t="str">
        <f>IFERROR(INDEX('Climate zones'!$A$2:$A$4292,MATCH(S$4&amp;" "&amp;$N96,'Climate zones'!$I$2:$I$4292,0)),"")</f>
        <v/>
      </c>
      <c r="T96" s="163" t="str">
        <f>IFERROR(INDEX('Climate zones'!$A$2:$A$4292,MATCH(T$4&amp;" "&amp;$N96,'Climate zones'!$I$2:$I$4292,0)),"")</f>
        <v/>
      </c>
      <c r="U96" s="163" t="str">
        <f>IFERROR(INDEX('Climate zones'!$A$2:$A$4292,MATCH(U$4&amp;" "&amp;$N96,'Climate zones'!$I$2:$I$4292,0)),"")</f>
        <v>Somerfield</v>
      </c>
      <c r="V96" s="163" t="str">
        <f>IFERROR(INDEX('Climate zones'!$A$2:$A$4292,MATCH(V$4&amp;" "&amp;$N96,'Climate zones'!$I$2:$I$4292,0)),"")</f>
        <v>Stirling</v>
      </c>
      <c r="W96" s="163" t="str">
        <f>IFERROR(INDEX('Climate zones'!$A$2:$A$4292,MATCH(W$4&amp;" "&amp;$N96,'Climate zones'!$I$2:$I$4292,0)),"")</f>
        <v>Port Chalmers</v>
      </c>
      <c r="X96" s="163" t="str">
        <f>IFERROR(INDEX('Climate zones'!$A$2:$A$4292,MATCH(X$4&amp;" "&amp;$N96,'Climate zones'!$I$2:$I$4292,0)),"")</f>
        <v>Ngapuhi</v>
      </c>
      <c r="Y96" s="163" t="str">
        <f>IFERROR(INDEX('Climate zones'!$A$2:$A$4292,MATCH(Y$4&amp;" "&amp;$N96,'Climate zones'!$I$2:$I$4292,0)),"")</f>
        <v/>
      </c>
      <c r="Z96" s="163" t="str">
        <f>IFERROR(INDEX('Climate zones'!$A$2:$A$4292,MATCH(Z$4&amp;" "&amp;$N96,'Climate zones'!$I$2:$I$4292,0)),"")</f>
        <v>Whakapourangi</v>
      </c>
      <c r="AA96" s="163" t="str">
        <f>IFERROR(INDEX('Climate zones'!$A$2:$A$4292,MATCH(AA$4&amp;" "&amp;$N96,'Climate zones'!$I$2:$I$4292,0)),"")</f>
        <v/>
      </c>
      <c r="AB96" s="163" t="str">
        <f>IFERROR(INDEX('Climate zones'!$A$2:$A$4292,MATCH(AB$4&amp;" "&amp;$N96,'Climate zones'!$I$2:$I$4292,0)),"")</f>
        <v/>
      </c>
      <c r="AC96" s="163" t="str">
        <f>IFERROR(INDEX('Climate zones'!$A$2:$A$4292,MATCH(AC$4&amp;" "&amp;$N96,'Climate zones'!$I$2:$I$4292,0)),"")</f>
        <v/>
      </c>
      <c r="AD96" s="163" t="str">
        <f>IFERROR(INDEX('Climate zones'!$A$2:$A$4292,MATCH(AD$4&amp;" "&amp;$N96,'Climate zones'!$I$2:$I$4292,0)),"")</f>
        <v/>
      </c>
      <c r="AE96" s="163" t="str">
        <f>IFERROR(INDEX('Climate zones'!$A$2:$A$4292,MATCH(AE$4&amp;" "&amp;$N96,'Climate zones'!$I$2:$I$4292,0)),"")</f>
        <v/>
      </c>
      <c r="AF96" s="163" t="str">
        <f>IFERROR(INDEX('Climate zones'!$A$2:$A$4292,MATCH(AF$4&amp;" "&amp;$N96,'Climate zones'!$I$2:$I$4292,0)),"")</f>
        <v/>
      </c>
      <c r="AG96" s="163" t="str">
        <f>IFERROR(INDEX('Climate zones'!$A$2:$A$4292,MATCH(AG$4&amp;" "&amp;$N96,'Climate zones'!$I$2:$I$4292,0)),"")</f>
        <v/>
      </c>
      <c r="AH96" s="163" t="str">
        <f>IFERROR(INDEX('Climate zones'!$A$2:$A$4292,MATCH(AH$4&amp;" "&amp;$N96,'Climate zones'!$I$2:$I$4292,0)),"")</f>
        <v/>
      </c>
      <c r="AI96" s="163" t="str">
        <f>IFERROR(INDEX('Climate zones'!$A$2:$A$4292,MATCH(AI$4&amp;" "&amp;$N96,'Climate zones'!$I$2:$I$4292,0)),"")</f>
        <v/>
      </c>
      <c r="AJ96" s="163" t="str">
        <f>IFERROR(INDEX('Climate zones'!$A$2:$A$4292,MATCH(AJ$4&amp;" "&amp;$N96,'Climate zones'!$I$2:$I$4292,0)),"")</f>
        <v>Whenuanui</v>
      </c>
      <c r="AK96" s="163" t="str">
        <f>IFERROR(INDEX('Climate zones'!$A$2:$A$4292,MATCH(AK$4&amp;" "&amp;$N96,'Climate zones'!$I$2:$I$4292,0)),"")</f>
        <v/>
      </c>
      <c r="AL96" s="163" t="str">
        <f>IFERROR(INDEX('Climate zones'!$A$2:$A$4292,MATCH(AL$4&amp;" "&amp;$N96,'Climate zones'!$I$2:$I$4292,0)),"")</f>
        <v/>
      </c>
      <c r="AM96" s="163" t="str">
        <f>IFERROR(INDEX('Climate zones'!$A$2:$A$4292,MATCH(AM$4&amp;" "&amp;$N96,'Climate zones'!$I$2:$I$4292,0)),"")</f>
        <v/>
      </c>
      <c r="AN96" s="163" t="str">
        <f>IFERROR(INDEX('Climate zones'!$A$2:$A$4292,MATCH(AN$4&amp;" "&amp;$N96,'Climate zones'!$I$2:$I$4292,0)),"")</f>
        <v/>
      </c>
      <c r="AO96" s="163" t="str">
        <f>IFERROR(INDEX('Climate zones'!$A$2:$A$4292,MATCH(AO$4&amp;" "&amp;$N96,'Climate zones'!$I$2:$I$4292,0)),"")</f>
        <v/>
      </c>
      <c r="AP96" s="163" t="str">
        <f>IFERROR(INDEX('Climate zones'!$A$2:$A$4292,MATCH(AP$4&amp;" "&amp;$N96,'Climate zones'!$I$2:$I$4292,0)),"")</f>
        <v/>
      </c>
      <c r="AQ96" s="163" t="str">
        <f>IFERROR(INDEX('Climate zones'!$A$2:$A$4292,MATCH(AQ$4&amp;" "&amp;$N96,'Climate zones'!$I$2:$I$4292,0)),"")</f>
        <v/>
      </c>
      <c r="AR96" s="163" t="str">
        <f>IFERROR(INDEX('Climate zones'!$A$2:$A$4292,MATCH(AR$4&amp;" "&amp;$N96,'Climate zones'!$I$2:$I$4292,0)),"")</f>
        <v/>
      </c>
      <c r="AS96" s="163" t="str">
        <f>IFERROR(INDEX('Climate zones'!$A$2:$A$4292,MATCH(AS$4&amp;" "&amp;$N96,'Climate zones'!$I$2:$I$4292,0)),"")</f>
        <v/>
      </c>
      <c r="AT96" s="163" t="str">
        <f>IFERROR(INDEX('Climate zones'!$A$2:$A$4292,MATCH(AT$4&amp;" "&amp;$N96,'Climate zones'!$I$2:$I$4292,0)),"")</f>
        <v/>
      </c>
      <c r="AU96" s="163" t="str">
        <f>IFERROR(INDEX('Climate zones'!$A$2:$A$4292,MATCH(AU$4&amp;" "&amp;$N96,'Climate zones'!$I$2:$I$4292,0)),"")</f>
        <v/>
      </c>
      <c r="AV96" s="163" t="str">
        <f>IFERROR(INDEX('Climate zones'!$A$2:$A$4292,MATCH(AV$4&amp;" "&amp;$N96,'Climate zones'!$I$2:$I$4292,0)),"")</f>
        <v/>
      </c>
      <c r="AW96" s="163" t="str">
        <f>IFERROR(INDEX('Climate zones'!$A$2:$A$4292,MATCH(AW$4&amp;" "&amp;$N96,'Climate zones'!$I$2:$I$4292,0)),"")</f>
        <v/>
      </c>
      <c r="AX96" s="163" t="str">
        <f>IFERROR(INDEX('Climate zones'!$A$2:$A$4292,MATCH(AX$4&amp;" "&amp;$N96,'Climate zones'!$I$2:$I$4292,0)),"")</f>
        <v/>
      </c>
      <c r="AY96" s="163" t="str">
        <f>IFERROR(INDEX('Climate zones'!$A$2:$A$4292,MATCH(AY$4&amp;" "&amp;$N96,'Climate zones'!$I$2:$I$4292,0)),"")</f>
        <v/>
      </c>
      <c r="AZ96" s="163" t="str">
        <f>IFERROR(INDEX('Climate zones'!$A$2:$A$4292,MATCH(AZ$4&amp;" "&amp;$N96,'Climate zones'!$I$2:$I$4292,0)),"")</f>
        <v/>
      </c>
      <c r="BA96" s="163" t="str">
        <f>IFERROR(INDEX('Climate zones'!$A$2:$A$4292,MATCH(BA$4&amp;" "&amp;$N96,'Climate zones'!$I$2:$I$4292,0)),"")</f>
        <v/>
      </c>
      <c r="BB96" s="163" t="str">
        <f>IFERROR(INDEX('Climate zones'!$A$2:$A$4292,MATCH(BB$4&amp;" "&amp;$N96,'Climate zones'!$I$2:$I$4292,0)),"")</f>
        <v/>
      </c>
      <c r="BC96" s="163" t="str">
        <f>IFERROR(INDEX('Climate zones'!$A$2:$A$4292,MATCH(BC$4&amp;" "&amp;$N96,'Climate zones'!$I$2:$I$4292,0)),"")</f>
        <v/>
      </c>
      <c r="BD96" s="163" t="str">
        <f>IFERROR(INDEX('Climate zones'!$A$2:$A$4292,MATCH(BD$4&amp;" "&amp;$N96,'Climate zones'!$I$2:$I$4292,0)),"")</f>
        <v/>
      </c>
      <c r="BE96" s="163" t="str">
        <f>IFERROR(INDEX('Climate zones'!$A$2:$A$4292,MATCH(BE$4&amp;" "&amp;$N96,'Climate zones'!$I$2:$I$4292,0)),"")</f>
        <v/>
      </c>
      <c r="BF96" s="163" t="str">
        <f>IFERROR(INDEX('Climate zones'!$A$2:$A$4292,MATCH(BF$4&amp;" "&amp;$N96,'Climate zones'!$I$2:$I$4292,0)),"")</f>
        <v/>
      </c>
      <c r="BG96" s="163" t="str">
        <f>IFERROR(INDEX('Climate zones'!$A$2:$A$4292,MATCH(BG$4&amp;" "&amp;$N96,'Climate zones'!$I$2:$I$4292,0)),"")</f>
        <v/>
      </c>
      <c r="BH96" s="163" t="str">
        <f>IFERROR(INDEX('Climate zones'!$A$2:$A$4292,MATCH(BH$4&amp;" "&amp;$N96,'Climate zones'!$I$2:$I$4292,0)),"")</f>
        <v/>
      </c>
      <c r="BI96" s="163" t="str">
        <f>IFERROR(INDEX('Climate zones'!$A$2:$A$4292,MATCH(BI$4&amp;" "&amp;$N96,'Climate zones'!$I$2:$I$4292,0)),"")</f>
        <v/>
      </c>
      <c r="BJ96" s="163" t="str">
        <f>IFERROR(INDEX('Climate zones'!$A$2:$A$4292,MATCH(BJ$4&amp;" "&amp;$N96,'Climate zones'!$I$2:$I$4292,0)),"")</f>
        <v/>
      </c>
      <c r="BK96" s="163" t="str">
        <f>IFERROR(INDEX('Climate zones'!$A$2:$A$4292,MATCH(BK$4&amp;" "&amp;$N96,'Climate zones'!$I$2:$I$4292,0)),"")</f>
        <v/>
      </c>
      <c r="BL96" s="163" t="str">
        <f>IFERROR(INDEX('Climate zones'!$A$2:$A$4292,MATCH(BL$4&amp;" "&amp;$N96,'Climate zones'!$I$2:$I$4292,0)),"")</f>
        <v>Niagara</v>
      </c>
      <c r="BM96" s="163" t="str">
        <f>IFERROR(INDEX('Climate zones'!$A$2:$A$4292,MATCH(BM$4&amp;" "&amp;$N96,'Climate zones'!$I$2:$I$4292,0)),"")</f>
        <v/>
      </c>
      <c r="BN96" s="163" t="str">
        <f>IFERROR(INDEX('Climate zones'!$A$2:$A$4292,MATCH(BN$4&amp;" "&amp;$N96,'Climate zones'!$I$2:$I$4292,0)),"")</f>
        <v>Waihoki</v>
      </c>
      <c r="BO96" s="163" t="str">
        <f>IFERROR(INDEX('Climate zones'!$A$2:$A$4292,MATCH(BO$4&amp;" "&amp;$N96,'Climate zones'!$I$2:$I$4292,0)),"")</f>
        <v>Spring Grove</v>
      </c>
      <c r="BP96" s="163" t="str">
        <f>IFERROR(INDEX('Climate zones'!$A$2:$A$4292,MATCH(BP$4&amp;" "&amp;$N96,'Climate zones'!$I$2:$I$4292,0)),"")</f>
        <v/>
      </c>
      <c r="BQ96" s="163" t="str">
        <f>IFERROR(INDEX('Climate zones'!$A$2:$A$4292,MATCH(BQ$4&amp;" "&amp;$N96,'Climate zones'!$I$2:$I$4292,0)),"")</f>
        <v/>
      </c>
      <c r="BR96" s="163" t="str">
        <f>IFERROR(INDEX('Climate zones'!$A$2:$A$4292,MATCH(BR$4&amp;" "&amp;$N96,'Climate zones'!$I$2:$I$4292,0)),"")</f>
        <v/>
      </c>
      <c r="BS96" s="163" t="str">
        <f>IFERROR(INDEX('Climate zones'!$A$2:$A$4292,MATCH(BS$4&amp;" "&amp;$N96,'Climate zones'!$I$2:$I$4292,0)),"")</f>
        <v/>
      </c>
      <c r="BT96" s="163" t="str">
        <f>IFERROR(INDEX('Climate zones'!$A$2:$A$4292,MATCH(BT$4&amp;" "&amp;$N96,'Climate zones'!$I$2:$I$4292,0)),"")</f>
        <v/>
      </c>
      <c r="BU96" s="163" t="str">
        <f>IFERROR(INDEX('Climate zones'!$A$2:$A$4292,MATCH(BU$4&amp;" "&amp;$N96,'Climate zones'!$I$2:$I$4292,0)),"")</f>
        <v>Westmere</v>
      </c>
      <c r="BV96" s="163" t="str">
        <f>IFERROR(INDEX('Climate zones'!$A$2:$A$4292,MATCH(BV$4&amp;" "&amp;$N96,'Climate zones'!$I$2:$I$4292,0)),"")</f>
        <v/>
      </c>
      <c r="BW96" s="163" t="str">
        <f>IFERROR(INDEX('Climate zones'!$A$2:$A$4292,MATCH(BW$4&amp;" "&amp;$N96,'Climate zones'!$I$2:$I$4292,0)),"")</f>
        <v/>
      </c>
      <c r="BX96" s="163" t="str">
        <f>IFERROR(INDEX('Climate zones'!$A$2:$A$4292,MATCH(BX$4&amp;" "&amp;$N96,'Climate zones'!$I$2:$I$4292,0)),"")</f>
        <v/>
      </c>
      <c r="BY96" s="163" t="str">
        <f>IFERROR(INDEX('Climate zones'!$A$2:$A$4292,MATCH(BY$4&amp;" "&amp;$N96,'Climate zones'!$I$2:$I$4292,0)),"")</f>
        <v/>
      </c>
      <c r="BZ96" s="163" t="str">
        <f>IFERROR(INDEX('Climate zones'!$A$2:$A$4292,MATCH(BZ$4&amp;" "&amp;$N96,'Climate zones'!$I$2:$I$4292,0)),"")</f>
        <v/>
      </c>
      <c r="CA96" s="163" t="str">
        <f>IFERROR(INDEX('Climate zones'!$A$2:$A$4292,MATCH(CA$4&amp;" "&amp;$N96,'Climate zones'!$I$2:$I$4292,0)),"")</f>
        <v>Windsor Park</v>
      </c>
      <c r="CB96" s="163" t="str">
        <f>IFERROR(INDEX('Climate zones'!$A$2:$A$4292,MATCH(CB$4&amp;" "&amp;$N96,'Climate zones'!$I$2:$I$4292,0)),"")</f>
        <v/>
      </c>
      <c r="CC96" s="163" t="str">
        <f>IFERROR(INDEX('Climate zones'!$A$2:$A$4292,MATCH(CC$4&amp;" "&amp;$N96,'Climate zones'!$I$2:$I$4292,0)),"")</f>
        <v/>
      </c>
      <c r="CD96" s="163" t="str">
        <f>IFERROR(INDEX('Climate zones'!$A$2:$A$4292,MATCH(CD$4&amp;" "&amp;$N96,'Climate zones'!$I$2:$I$4292,0)),"")</f>
        <v/>
      </c>
      <c r="CE96" s="163" t="str">
        <f>IFERROR(INDEX('Climate zones'!$A$2:$A$4292,MATCH(CE$4&amp;" "&amp;$N96,'Climate zones'!$I$2:$I$4292,0)),"")</f>
        <v/>
      </c>
      <c r="CF96" s="163" t="str">
        <f>IFERROR(INDEX('Climate zones'!$A$2:$A$4292,MATCH(CF$4&amp;" "&amp;$N96,'Climate zones'!$I$2:$I$4292,0)),"")</f>
        <v/>
      </c>
      <c r="CG96" s="163" t="str">
        <f>IFERROR(INDEX('Climate zones'!$A$2:$A$4292,MATCH(CG$4&amp;" "&amp;$N96,'Climate zones'!$I$2:$I$4292,0)),"")</f>
        <v/>
      </c>
      <c r="CH96" s="163" t="str">
        <f>IFERROR(INDEX('Climate zones'!$A$2:$A$4292,MATCH(CH$4&amp;" "&amp;$N96,'Climate zones'!$I$2:$I$4292,0)),"")</f>
        <v>Tutaematai</v>
      </c>
    </row>
    <row r="97" spans="1:86">
      <c r="A97" s="156" t="s">
        <v>266</v>
      </c>
      <c r="B97" s="156" t="s">
        <v>97</v>
      </c>
      <c r="C97" s="156" t="s">
        <v>96</v>
      </c>
      <c r="D97" s="156" t="s">
        <v>241</v>
      </c>
      <c r="E97" s="157">
        <v>-36.93</v>
      </c>
      <c r="F97" s="157">
        <v>174.72</v>
      </c>
      <c r="G97" s="156" t="str">
        <f t="shared" si="4"/>
        <v>Auckland City AK</v>
      </c>
      <c r="H97" s="156">
        <f t="shared" si="5"/>
        <v>25</v>
      </c>
      <c r="I97" s="156" t="str">
        <f t="shared" si="6"/>
        <v>Auckland City 25</v>
      </c>
      <c r="N97" s="164">
        <f t="shared" si="7"/>
        <v>93</v>
      </c>
      <c r="O97" s="165" t="str">
        <f>IFERROR(INDEX('Climate zones'!$A$2:$A$4292,MATCH(O$4&amp;" "&amp;$N97,'Climate zones'!$I$2:$I$4292,0)),"")</f>
        <v/>
      </c>
      <c r="P97" s="165" t="str">
        <f>IFERROR(INDEX('Climate zones'!$A$2:$A$4292,MATCH(P$4&amp;" "&amp;$N97,'Climate zones'!$I$2:$I$4292,0)),"")</f>
        <v/>
      </c>
      <c r="Q97" s="165" t="str">
        <f>IFERROR(INDEX('Climate zones'!$A$2:$A$4292,MATCH(Q$4&amp;" "&amp;$N97,'Climate zones'!$I$2:$I$4292,0)),"")</f>
        <v/>
      </c>
      <c r="R97" s="165" t="str">
        <f>IFERROR(INDEX('Climate zones'!$A$2:$A$4292,MATCH(R$4&amp;" "&amp;$N97,'Climate zones'!$I$2:$I$4292,0)),"")</f>
        <v/>
      </c>
      <c r="S97" s="165" t="str">
        <f>IFERROR(INDEX('Climate zones'!$A$2:$A$4292,MATCH(S$4&amp;" "&amp;$N97,'Climate zones'!$I$2:$I$4292,0)),"")</f>
        <v/>
      </c>
      <c r="T97" s="165" t="str">
        <f>IFERROR(INDEX('Climate zones'!$A$2:$A$4292,MATCH(T$4&amp;" "&amp;$N97,'Climate zones'!$I$2:$I$4292,0)),"")</f>
        <v/>
      </c>
      <c r="U97" s="165" t="str">
        <f>IFERROR(INDEX('Climate zones'!$A$2:$A$4292,MATCH(U$4&amp;" "&amp;$N97,'Climate zones'!$I$2:$I$4292,0)),"")</f>
        <v>South New Brighton</v>
      </c>
      <c r="V97" s="165" t="str">
        <f>IFERROR(INDEX('Climate zones'!$A$2:$A$4292,MATCH(V$4&amp;" "&amp;$N97,'Climate zones'!$I$2:$I$4292,0)),"")</f>
        <v>Stony Creek</v>
      </c>
      <c r="W97" s="165" t="str">
        <f>IFERROR(INDEX('Climate zones'!$A$2:$A$4292,MATCH(W$4&amp;" "&amp;$N97,'Climate zones'!$I$2:$I$4292,0)),"")</f>
        <v>Portobello</v>
      </c>
      <c r="X97" s="165" t="str">
        <f>IFERROR(INDEX('Climate zones'!$A$2:$A$4292,MATCH(X$4&amp;" "&amp;$N97,'Climate zones'!$I$2:$I$4292,0)),"")</f>
        <v>Ngataki</v>
      </c>
      <c r="Y97" s="165" t="str">
        <f>IFERROR(INDEX('Climate zones'!$A$2:$A$4292,MATCH(Y$4&amp;" "&amp;$N97,'Climate zones'!$I$2:$I$4292,0)),"")</f>
        <v/>
      </c>
      <c r="Z97" s="165" t="str">
        <f>IFERROR(INDEX('Climate zones'!$A$2:$A$4292,MATCH(Z$4&amp;" "&amp;$N97,'Climate zones'!$I$2:$I$4292,0)),"")</f>
        <v>Whakawhitira</v>
      </c>
      <c r="AA97" s="165" t="str">
        <f>IFERROR(INDEX('Climate zones'!$A$2:$A$4292,MATCH(AA$4&amp;" "&amp;$N97,'Climate zones'!$I$2:$I$4292,0)),"")</f>
        <v/>
      </c>
      <c r="AB97" s="165" t="str">
        <f>IFERROR(INDEX('Climate zones'!$A$2:$A$4292,MATCH(AB$4&amp;" "&amp;$N97,'Climate zones'!$I$2:$I$4292,0)),"")</f>
        <v/>
      </c>
      <c r="AC97" s="165" t="str">
        <f>IFERROR(INDEX('Climate zones'!$A$2:$A$4292,MATCH(AC$4&amp;" "&amp;$N97,'Climate zones'!$I$2:$I$4292,0)),"")</f>
        <v/>
      </c>
      <c r="AD97" s="165" t="str">
        <f>IFERROR(INDEX('Climate zones'!$A$2:$A$4292,MATCH(AD$4&amp;" "&amp;$N97,'Climate zones'!$I$2:$I$4292,0)),"")</f>
        <v/>
      </c>
      <c r="AE97" s="165" t="str">
        <f>IFERROR(INDEX('Climate zones'!$A$2:$A$4292,MATCH(AE$4&amp;" "&amp;$N97,'Climate zones'!$I$2:$I$4292,0)),"")</f>
        <v/>
      </c>
      <c r="AF97" s="165" t="str">
        <f>IFERROR(INDEX('Climate zones'!$A$2:$A$4292,MATCH(AF$4&amp;" "&amp;$N97,'Climate zones'!$I$2:$I$4292,0)),"")</f>
        <v/>
      </c>
      <c r="AG97" s="165" t="str">
        <f>IFERROR(INDEX('Climate zones'!$A$2:$A$4292,MATCH(AG$4&amp;" "&amp;$N97,'Climate zones'!$I$2:$I$4292,0)),"")</f>
        <v/>
      </c>
      <c r="AH97" s="165" t="str">
        <f>IFERROR(INDEX('Climate zones'!$A$2:$A$4292,MATCH(AH$4&amp;" "&amp;$N97,'Climate zones'!$I$2:$I$4292,0)),"")</f>
        <v/>
      </c>
      <c r="AI97" s="165" t="str">
        <f>IFERROR(INDEX('Climate zones'!$A$2:$A$4292,MATCH(AI$4&amp;" "&amp;$N97,'Climate zones'!$I$2:$I$4292,0)),"")</f>
        <v/>
      </c>
      <c r="AJ97" s="165" t="str">
        <f>IFERROR(INDEX('Climate zones'!$A$2:$A$4292,MATCH(AJ$4&amp;" "&amp;$N97,'Climate zones'!$I$2:$I$4292,0)),"")</f>
        <v>Windy Hill</v>
      </c>
      <c r="AK97" s="165" t="str">
        <f>IFERROR(INDEX('Climate zones'!$A$2:$A$4292,MATCH(AK$4&amp;" "&amp;$N97,'Climate zones'!$I$2:$I$4292,0)),"")</f>
        <v/>
      </c>
      <c r="AL97" s="165" t="str">
        <f>IFERROR(INDEX('Climate zones'!$A$2:$A$4292,MATCH(AL$4&amp;" "&amp;$N97,'Climate zones'!$I$2:$I$4292,0)),"")</f>
        <v/>
      </c>
      <c r="AM97" s="165" t="str">
        <f>IFERROR(INDEX('Climate zones'!$A$2:$A$4292,MATCH(AM$4&amp;" "&amp;$N97,'Climate zones'!$I$2:$I$4292,0)),"")</f>
        <v/>
      </c>
      <c r="AN97" s="165" t="str">
        <f>IFERROR(INDEX('Climate zones'!$A$2:$A$4292,MATCH(AN$4&amp;" "&amp;$N97,'Climate zones'!$I$2:$I$4292,0)),"")</f>
        <v/>
      </c>
      <c r="AO97" s="165" t="str">
        <f>IFERROR(INDEX('Climate zones'!$A$2:$A$4292,MATCH(AO$4&amp;" "&amp;$N97,'Climate zones'!$I$2:$I$4292,0)),"")</f>
        <v/>
      </c>
      <c r="AP97" s="165" t="str">
        <f>IFERROR(INDEX('Climate zones'!$A$2:$A$4292,MATCH(AP$4&amp;" "&amp;$N97,'Climate zones'!$I$2:$I$4292,0)),"")</f>
        <v/>
      </c>
      <c r="AQ97" s="165" t="str">
        <f>IFERROR(INDEX('Climate zones'!$A$2:$A$4292,MATCH(AQ$4&amp;" "&amp;$N97,'Climate zones'!$I$2:$I$4292,0)),"")</f>
        <v/>
      </c>
      <c r="AR97" s="165" t="str">
        <f>IFERROR(INDEX('Climate zones'!$A$2:$A$4292,MATCH(AR$4&amp;" "&amp;$N97,'Climate zones'!$I$2:$I$4292,0)),"")</f>
        <v/>
      </c>
      <c r="AS97" s="165" t="str">
        <f>IFERROR(INDEX('Climate zones'!$A$2:$A$4292,MATCH(AS$4&amp;" "&amp;$N97,'Climate zones'!$I$2:$I$4292,0)),"")</f>
        <v/>
      </c>
      <c r="AT97" s="165" t="str">
        <f>IFERROR(INDEX('Climate zones'!$A$2:$A$4292,MATCH(AT$4&amp;" "&amp;$N97,'Climate zones'!$I$2:$I$4292,0)),"")</f>
        <v/>
      </c>
      <c r="AU97" s="165" t="str">
        <f>IFERROR(INDEX('Climate zones'!$A$2:$A$4292,MATCH(AU$4&amp;" "&amp;$N97,'Climate zones'!$I$2:$I$4292,0)),"")</f>
        <v/>
      </c>
      <c r="AV97" s="165" t="str">
        <f>IFERROR(INDEX('Climate zones'!$A$2:$A$4292,MATCH(AV$4&amp;" "&amp;$N97,'Climate zones'!$I$2:$I$4292,0)),"")</f>
        <v/>
      </c>
      <c r="AW97" s="165" t="str">
        <f>IFERROR(INDEX('Climate zones'!$A$2:$A$4292,MATCH(AW$4&amp;" "&amp;$N97,'Climate zones'!$I$2:$I$4292,0)),"")</f>
        <v/>
      </c>
      <c r="AX97" s="165" t="str">
        <f>IFERROR(INDEX('Climate zones'!$A$2:$A$4292,MATCH(AX$4&amp;" "&amp;$N97,'Climate zones'!$I$2:$I$4292,0)),"")</f>
        <v/>
      </c>
      <c r="AY97" s="165" t="str">
        <f>IFERROR(INDEX('Climate zones'!$A$2:$A$4292,MATCH(AY$4&amp;" "&amp;$N97,'Climate zones'!$I$2:$I$4292,0)),"")</f>
        <v/>
      </c>
      <c r="AZ97" s="165" t="str">
        <f>IFERROR(INDEX('Climate zones'!$A$2:$A$4292,MATCH(AZ$4&amp;" "&amp;$N97,'Climate zones'!$I$2:$I$4292,0)),"")</f>
        <v/>
      </c>
      <c r="BA97" s="165" t="str">
        <f>IFERROR(INDEX('Climate zones'!$A$2:$A$4292,MATCH(BA$4&amp;" "&amp;$N97,'Climate zones'!$I$2:$I$4292,0)),"")</f>
        <v/>
      </c>
      <c r="BB97" s="165" t="str">
        <f>IFERROR(INDEX('Climate zones'!$A$2:$A$4292,MATCH(BB$4&amp;" "&amp;$N97,'Climate zones'!$I$2:$I$4292,0)),"")</f>
        <v/>
      </c>
      <c r="BC97" s="165" t="str">
        <f>IFERROR(INDEX('Climate zones'!$A$2:$A$4292,MATCH(BC$4&amp;" "&amp;$N97,'Climate zones'!$I$2:$I$4292,0)),"")</f>
        <v/>
      </c>
      <c r="BD97" s="165" t="str">
        <f>IFERROR(INDEX('Climate zones'!$A$2:$A$4292,MATCH(BD$4&amp;" "&amp;$N97,'Climate zones'!$I$2:$I$4292,0)),"")</f>
        <v/>
      </c>
      <c r="BE97" s="165" t="str">
        <f>IFERROR(INDEX('Climate zones'!$A$2:$A$4292,MATCH(BE$4&amp;" "&amp;$N97,'Climate zones'!$I$2:$I$4292,0)),"")</f>
        <v/>
      </c>
      <c r="BF97" s="165" t="str">
        <f>IFERROR(INDEX('Climate zones'!$A$2:$A$4292,MATCH(BF$4&amp;" "&amp;$N97,'Climate zones'!$I$2:$I$4292,0)),"")</f>
        <v/>
      </c>
      <c r="BG97" s="165" t="str">
        <f>IFERROR(INDEX('Climate zones'!$A$2:$A$4292,MATCH(BG$4&amp;" "&amp;$N97,'Climate zones'!$I$2:$I$4292,0)),"")</f>
        <v/>
      </c>
      <c r="BH97" s="165" t="str">
        <f>IFERROR(INDEX('Climate zones'!$A$2:$A$4292,MATCH(BH$4&amp;" "&amp;$N97,'Climate zones'!$I$2:$I$4292,0)),"")</f>
        <v/>
      </c>
      <c r="BI97" s="165" t="str">
        <f>IFERROR(INDEX('Climate zones'!$A$2:$A$4292,MATCH(BI$4&amp;" "&amp;$N97,'Climate zones'!$I$2:$I$4292,0)),"")</f>
        <v/>
      </c>
      <c r="BJ97" s="165" t="str">
        <f>IFERROR(INDEX('Climate zones'!$A$2:$A$4292,MATCH(BJ$4&amp;" "&amp;$N97,'Climate zones'!$I$2:$I$4292,0)),"")</f>
        <v/>
      </c>
      <c r="BK97" s="165" t="str">
        <f>IFERROR(INDEX('Climate zones'!$A$2:$A$4292,MATCH(BK$4&amp;" "&amp;$N97,'Climate zones'!$I$2:$I$4292,0)),"")</f>
        <v/>
      </c>
      <c r="BL97" s="165" t="str">
        <f>IFERROR(INDEX('Climate zones'!$A$2:$A$4292,MATCH(BL$4&amp;" "&amp;$N97,'Climate zones'!$I$2:$I$4292,0)),"")</f>
        <v>Nightcaps</v>
      </c>
      <c r="BM97" s="165" t="str">
        <f>IFERROR(INDEX('Climate zones'!$A$2:$A$4292,MATCH(BM$4&amp;" "&amp;$N97,'Climate zones'!$I$2:$I$4292,0)),"")</f>
        <v/>
      </c>
      <c r="BN97" s="165" t="str">
        <f>IFERROR(INDEX('Climate zones'!$A$2:$A$4292,MATCH(BN$4&amp;" "&amp;$N97,'Climate zones'!$I$2:$I$4292,0)),"")</f>
        <v>Waihoki Valley</v>
      </c>
      <c r="BO97" s="165" t="str">
        <f>IFERROR(INDEX('Climate zones'!$A$2:$A$4292,MATCH(BO$4&amp;" "&amp;$N97,'Climate zones'!$I$2:$I$4292,0)),"")</f>
        <v>Spring Grove</v>
      </c>
      <c r="BP97" s="165" t="str">
        <f>IFERROR(INDEX('Climate zones'!$A$2:$A$4292,MATCH(BP$4&amp;" "&amp;$N97,'Climate zones'!$I$2:$I$4292,0)),"")</f>
        <v/>
      </c>
      <c r="BQ97" s="165" t="str">
        <f>IFERROR(INDEX('Climate zones'!$A$2:$A$4292,MATCH(BQ$4&amp;" "&amp;$N97,'Climate zones'!$I$2:$I$4292,0)),"")</f>
        <v/>
      </c>
      <c r="BR97" s="165" t="str">
        <f>IFERROR(INDEX('Climate zones'!$A$2:$A$4292,MATCH(BR$4&amp;" "&amp;$N97,'Climate zones'!$I$2:$I$4292,0)),"")</f>
        <v/>
      </c>
      <c r="BS97" s="165" t="str">
        <f>IFERROR(INDEX('Climate zones'!$A$2:$A$4292,MATCH(BS$4&amp;" "&amp;$N97,'Climate zones'!$I$2:$I$4292,0)),"")</f>
        <v/>
      </c>
      <c r="BT97" s="165" t="str">
        <f>IFERROR(INDEX('Climate zones'!$A$2:$A$4292,MATCH(BT$4&amp;" "&amp;$N97,'Climate zones'!$I$2:$I$4292,0)),"")</f>
        <v/>
      </c>
      <c r="BU97" s="165" t="str">
        <f>IFERROR(INDEX('Climate zones'!$A$2:$A$4292,MATCH(BU$4&amp;" "&amp;$N97,'Climate zones'!$I$2:$I$4292,0)),"")</f>
        <v>Whangamarino</v>
      </c>
      <c r="BV97" s="165" t="str">
        <f>IFERROR(INDEX('Climate zones'!$A$2:$A$4292,MATCH(BV$4&amp;" "&amp;$N97,'Climate zones'!$I$2:$I$4292,0)),"")</f>
        <v/>
      </c>
      <c r="BW97" s="165" t="str">
        <f>IFERROR(INDEX('Climate zones'!$A$2:$A$4292,MATCH(BW$4&amp;" "&amp;$N97,'Climate zones'!$I$2:$I$4292,0)),"")</f>
        <v/>
      </c>
      <c r="BX97" s="165" t="str">
        <f>IFERROR(INDEX('Climate zones'!$A$2:$A$4292,MATCH(BX$4&amp;" "&amp;$N97,'Climate zones'!$I$2:$I$4292,0)),"")</f>
        <v/>
      </c>
      <c r="BY97" s="165" t="str">
        <f>IFERROR(INDEX('Climate zones'!$A$2:$A$4292,MATCH(BY$4&amp;" "&amp;$N97,'Climate zones'!$I$2:$I$4292,0)),"")</f>
        <v/>
      </c>
      <c r="BZ97" s="165" t="str">
        <f>IFERROR(INDEX('Climate zones'!$A$2:$A$4292,MATCH(BZ$4&amp;" "&amp;$N97,'Climate zones'!$I$2:$I$4292,0)),"")</f>
        <v/>
      </c>
      <c r="CA97" s="165" t="str">
        <f>IFERROR(INDEX('Climate zones'!$A$2:$A$4292,MATCH(CA$4&amp;" "&amp;$N97,'Climate zones'!$I$2:$I$4292,0)),"")</f>
        <v/>
      </c>
      <c r="CB97" s="165" t="str">
        <f>IFERROR(INDEX('Climate zones'!$A$2:$A$4292,MATCH(CB$4&amp;" "&amp;$N97,'Climate zones'!$I$2:$I$4292,0)),"")</f>
        <v/>
      </c>
      <c r="CC97" s="165" t="str">
        <f>IFERROR(INDEX('Climate zones'!$A$2:$A$4292,MATCH(CC$4&amp;" "&amp;$N97,'Climate zones'!$I$2:$I$4292,0)),"")</f>
        <v/>
      </c>
      <c r="CD97" s="165" t="str">
        <f>IFERROR(INDEX('Climate zones'!$A$2:$A$4292,MATCH(CD$4&amp;" "&amp;$N97,'Climate zones'!$I$2:$I$4292,0)),"")</f>
        <v/>
      </c>
      <c r="CE97" s="165" t="str">
        <f>IFERROR(INDEX('Climate zones'!$A$2:$A$4292,MATCH(CE$4&amp;" "&amp;$N97,'Climate zones'!$I$2:$I$4292,0)),"")</f>
        <v/>
      </c>
      <c r="CF97" s="165" t="str">
        <f>IFERROR(INDEX('Climate zones'!$A$2:$A$4292,MATCH(CF$4&amp;" "&amp;$N97,'Climate zones'!$I$2:$I$4292,0)),"")</f>
        <v/>
      </c>
      <c r="CG97" s="165" t="str">
        <f>IFERROR(INDEX('Climate zones'!$A$2:$A$4292,MATCH(CG$4&amp;" "&amp;$N97,'Climate zones'!$I$2:$I$4292,0)),"")</f>
        <v/>
      </c>
      <c r="CH97" s="165" t="str">
        <f>IFERROR(INDEX('Climate zones'!$A$2:$A$4292,MATCH(CH$4&amp;" "&amp;$N97,'Climate zones'!$I$2:$I$4292,0)),"")</f>
        <v>Tutukaka</v>
      </c>
    </row>
    <row r="98" spans="1:86">
      <c r="A98" s="156" t="s">
        <v>267</v>
      </c>
      <c r="B98" s="156" t="s">
        <v>97</v>
      </c>
      <c r="C98" s="156" t="s">
        <v>93</v>
      </c>
      <c r="D98" s="156" t="s">
        <v>241</v>
      </c>
      <c r="E98" s="157">
        <v>-36.81</v>
      </c>
      <c r="F98" s="157">
        <v>174.94</v>
      </c>
      <c r="G98" s="156" t="str">
        <f t="shared" si="4"/>
        <v>Auckland City AK</v>
      </c>
      <c r="H98" s="156">
        <f t="shared" si="5"/>
        <v>26</v>
      </c>
      <c r="I98" s="156" t="str">
        <f t="shared" si="6"/>
        <v>Auckland City 26</v>
      </c>
      <c r="N98" s="162">
        <f t="shared" si="7"/>
        <v>94</v>
      </c>
      <c r="O98" s="163" t="str">
        <f>IFERROR(INDEX('Climate zones'!$A$2:$A$4292,MATCH(O$4&amp;" "&amp;$N98,'Climate zones'!$I$2:$I$4292,0)),"")</f>
        <v/>
      </c>
      <c r="P98" s="163" t="str">
        <f>IFERROR(INDEX('Climate zones'!$A$2:$A$4292,MATCH(P$4&amp;" "&amp;$N98,'Climate zones'!$I$2:$I$4292,0)),"")</f>
        <v/>
      </c>
      <c r="Q98" s="163" t="str">
        <f>IFERROR(INDEX('Climate zones'!$A$2:$A$4292,MATCH(Q$4&amp;" "&amp;$N98,'Climate zones'!$I$2:$I$4292,0)),"")</f>
        <v/>
      </c>
      <c r="R98" s="163" t="str">
        <f>IFERROR(INDEX('Climate zones'!$A$2:$A$4292,MATCH(R$4&amp;" "&amp;$N98,'Climate zones'!$I$2:$I$4292,0)),"")</f>
        <v/>
      </c>
      <c r="S98" s="163" t="str">
        <f>IFERROR(INDEX('Climate zones'!$A$2:$A$4292,MATCH(S$4&amp;" "&amp;$N98,'Climate zones'!$I$2:$I$4292,0)),"")</f>
        <v/>
      </c>
      <c r="T98" s="163" t="str">
        <f>IFERROR(INDEX('Climate zones'!$A$2:$A$4292,MATCH(T$4&amp;" "&amp;$N98,'Climate zones'!$I$2:$I$4292,0)),"")</f>
        <v/>
      </c>
      <c r="U98" s="163" t="str">
        <f>IFERROR(INDEX('Climate zones'!$A$2:$A$4292,MATCH(U$4&amp;" "&amp;$N98,'Climate zones'!$I$2:$I$4292,0)),"")</f>
        <v>Southshore</v>
      </c>
      <c r="V98" s="163" t="str">
        <f>IFERROR(INDEX('Climate zones'!$A$2:$A$4292,MATCH(V$4&amp;" "&amp;$N98,'Climate zones'!$I$2:$I$4292,0)),"")</f>
        <v>Stuarts</v>
      </c>
      <c r="W98" s="163" t="str">
        <f>IFERROR(INDEX('Climate zones'!$A$2:$A$4292,MATCH(W$4&amp;" "&amp;$N98,'Climate zones'!$I$2:$I$4292,0)),"")</f>
        <v>Pukehiki</v>
      </c>
      <c r="X98" s="163" t="str">
        <f>IFERROR(INDEX('Climate zones'!$A$2:$A$4292,MATCH(X$4&amp;" "&amp;$N98,'Climate zones'!$I$2:$I$4292,0)),"")</f>
        <v>Ngatiwhetu</v>
      </c>
      <c r="Y98" s="163" t="str">
        <f>IFERROR(INDEX('Climate zones'!$A$2:$A$4292,MATCH(Y$4&amp;" "&amp;$N98,'Climate zones'!$I$2:$I$4292,0)),"")</f>
        <v/>
      </c>
      <c r="Z98" s="163" t="str">
        <f>IFERROR(INDEX('Climate zones'!$A$2:$A$4292,MATCH(Z$4&amp;" "&amp;$N98,'Climate zones'!$I$2:$I$4292,0)),"")</f>
        <v>Whangara</v>
      </c>
      <c r="AA98" s="163" t="str">
        <f>IFERROR(INDEX('Climate zones'!$A$2:$A$4292,MATCH(AA$4&amp;" "&amp;$N98,'Climate zones'!$I$2:$I$4292,0)),"")</f>
        <v/>
      </c>
      <c r="AB98" s="163" t="str">
        <f>IFERROR(INDEX('Climate zones'!$A$2:$A$4292,MATCH(AB$4&amp;" "&amp;$N98,'Climate zones'!$I$2:$I$4292,0)),"")</f>
        <v/>
      </c>
      <c r="AC98" s="163" t="str">
        <f>IFERROR(INDEX('Climate zones'!$A$2:$A$4292,MATCH(AC$4&amp;" "&amp;$N98,'Climate zones'!$I$2:$I$4292,0)),"")</f>
        <v/>
      </c>
      <c r="AD98" s="163" t="str">
        <f>IFERROR(INDEX('Climate zones'!$A$2:$A$4292,MATCH(AD$4&amp;" "&amp;$N98,'Climate zones'!$I$2:$I$4292,0)),"")</f>
        <v/>
      </c>
      <c r="AE98" s="163" t="str">
        <f>IFERROR(INDEX('Climate zones'!$A$2:$A$4292,MATCH(AE$4&amp;" "&amp;$N98,'Climate zones'!$I$2:$I$4292,0)),"")</f>
        <v/>
      </c>
      <c r="AF98" s="163" t="str">
        <f>IFERROR(INDEX('Climate zones'!$A$2:$A$4292,MATCH(AF$4&amp;" "&amp;$N98,'Climate zones'!$I$2:$I$4292,0)),"")</f>
        <v/>
      </c>
      <c r="AG98" s="163" t="str">
        <f>IFERROR(INDEX('Climate zones'!$A$2:$A$4292,MATCH(AG$4&amp;" "&amp;$N98,'Climate zones'!$I$2:$I$4292,0)),"")</f>
        <v/>
      </c>
      <c r="AH98" s="163" t="str">
        <f>IFERROR(INDEX('Climate zones'!$A$2:$A$4292,MATCH(AH$4&amp;" "&amp;$N98,'Climate zones'!$I$2:$I$4292,0)),"")</f>
        <v/>
      </c>
      <c r="AI98" s="163" t="str">
        <f>IFERROR(INDEX('Climate zones'!$A$2:$A$4292,MATCH(AI$4&amp;" "&amp;$N98,'Climate zones'!$I$2:$I$4292,0)),"")</f>
        <v/>
      </c>
      <c r="AJ98" s="163" t="str">
        <f>IFERROR(INDEX('Climate zones'!$A$2:$A$4292,MATCH(AJ$4&amp;" "&amp;$N98,'Climate zones'!$I$2:$I$4292,0)),"")</f>
        <v/>
      </c>
      <c r="AK98" s="163" t="str">
        <f>IFERROR(INDEX('Climate zones'!$A$2:$A$4292,MATCH(AK$4&amp;" "&amp;$N98,'Climate zones'!$I$2:$I$4292,0)),"")</f>
        <v/>
      </c>
      <c r="AL98" s="163" t="str">
        <f>IFERROR(INDEX('Climate zones'!$A$2:$A$4292,MATCH(AL$4&amp;" "&amp;$N98,'Climate zones'!$I$2:$I$4292,0)),"")</f>
        <v/>
      </c>
      <c r="AM98" s="163" t="str">
        <f>IFERROR(INDEX('Climate zones'!$A$2:$A$4292,MATCH(AM$4&amp;" "&amp;$N98,'Climate zones'!$I$2:$I$4292,0)),"")</f>
        <v/>
      </c>
      <c r="AN98" s="163" t="str">
        <f>IFERROR(INDEX('Climate zones'!$A$2:$A$4292,MATCH(AN$4&amp;" "&amp;$N98,'Climate zones'!$I$2:$I$4292,0)),"")</f>
        <v/>
      </c>
      <c r="AO98" s="163" t="str">
        <f>IFERROR(INDEX('Climate zones'!$A$2:$A$4292,MATCH(AO$4&amp;" "&amp;$N98,'Climate zones'!$I$2:$I$4292,0)),"")</f>
        <v/>
      </c>
      <c r="AP98" s="163" t="str">
        <f>IFERROR(INDEX('Climate zones'!$A$2:$A$4292,MATCH(AP$4&amp;" "&amp;$N98,'Climate zones'!$I$2:$I$4292,0)),"")</f>
        <v/>
      </c>
      <c r="AQ98" s="163" t="str">
        <f>IFERROR(INDEX('Climate zones'!$A$2:$A$4292,MATCH(AQ$4&amp;" "&amp;$N98,'Climate zones'!$I$2:$I$4292,0)),"")</f>
        <v/>
      </c>
      <c r="AR98" s="163" t="str">
        <f>IFERROR(INDEX('Climate zones'!$A$2:$A$4292,MATCH(AR$4&amp;" "&amp;$N98,'Climate zones'!$I$2:$I$4292,0)),"")</f>
        <v/>
      </c>
      <c r="AS98" s="163" t="str">
        <f>IFERROR(INDEX('Climate zones'!$A$2:$A$4292,MATCH(AS$4&amp;" "&amp;$N98,'Climate zones'!$I$2:$I$4292,0)),"")</f>
        <v/>
      </c>
      <c r="AT98" s="163" t="str">
        <f>IFERROR(INDEX('Climate zones'!$A$2:$A$4292,MATCH(AT$4&amp;" "&amp;$N98,'Climate zones'!$I$2:$I$4292,0)),"")</f>
        <v/>
      </c>
      <c r="AU98" s="163" t="str">
        <f>IFERROR(INDEX('Climate zones'!$A$2:$A$4292,MATCH(AU$4&amp;" "&amp;$N98,'Climate zones'!$I$2:$I$4292,0)),"")</f>
        <v/>
      </c>
      <c r="AV98" s="163" t="str">
        <f>IFERROR(INDEX('Climate zones'!$A$2:$A$4292,MATCH(AV$4&amp;" "&amp;$N98,'Climate zones'!$I$2:$I$4292,0)),"")</f>
        <v/>
      </c>
      <c r="AW98" s="163" t="str">
        <f>IFERROR(INDEX('Climate zones'!$A$2:$A$4292,MATCH(AW$4&amp;" "&amp;$N98,'Climate zones'!$I$2:$I$4292,0)),"")</f>
        <v/>
      </c>
      <c r="AX98" s="163" t="str">
        <f>IFERROR(INDEX('Climate zones'!$A$2:$A$4292,MATCH(AX$4&amp;" "&amp;$N98,'Climate zones'!$I$2:$I$4292,0)),"")</f>
        <v/>
      </c>
      <c r="AY98" s="163" t="str">
        <f>IFERROR(INDEX('Climate zones'!$A$2:$A$4292,MATCH(AY$4&amp;" "&amp;$N98,'Climate zones'!$I$2:$I$4292,0)),"")</f>
        <v/>
      </c>
      <c r="AZ98" s="163" t="str">
        <f>IFERROR(INDEX('Climate zones'!$A$2:$A$4292,MATCH(AZ$4&amp;" "&amp;$N98,'Climate zones'!$I$2:$I$4292,0)),"")</f>
        <v/>
      </c>
      <c r="BA98" s="163" t="str">
        <f>IFERROR(INDEX('Climate zones'!$A$2:$A$4292,MATCH(BA$4&amp;" "&amp;$N98,'Climate zones'!$I$2:$I$4292,0)),"")</f>
        <v/>
      </c>
      <c r="BB98" s="163" t="str">
        <f>IFERROR(INDEX('Climate zones'!$A$2:$A$4292,MATCH(BB$4&amp;" "&amp;$N98,'Climate zones'!$I$2:$I$4292,0)),"")</f>
        <v/>
      </c>
      <c r="BC98" s="163" t="str">
        <f>IFERROR(INDEX('Climate zones'!$A$2:$A$4292,MATCH(BC$4&amp;" "&amp;$N98,'Climate zones'!$I$2:$I$4292,0)),"")</f>
        <v/>
      </c>
      <c r="BD98" s="163" t="str">
        <f>IFERROR(INDEX('Climate zones'!$A$2:$A$4292,MATCH(BD$4&amp;" "&amp;$N98,'Climate zones'!$I$2:$I$4292,0)),"")</f>
        <v/>
      </c>
      <c r="BE98" s="163" t="str">
        <f>IFERROR(INDEX('Climate zones'!$A$2:$A$4292,MATCH(BE$4&amp;" "&amp;$N98,'Climate zones'!$I$2:$I$4292,0)),"")</f>
        <v/>
      </c>
      <c r="BF98" s="163" t="str">
        <f>IFERROR(INDEX('Climate zones'!$A$2:$A$4292,MATCH(BF$4&amp;" "&amp;$N98,'Climate zones'!$I$2:$I$4292,0)),"")</f>
        <v/>
      </c>
      <c r="BG98" s="163" t="str">
        <f>IFERROR(INDEX('Climate zones'!$A$2:$A$4292,MATCH(BG$4&amp;" "&amp;$N98,'Climate zones'!$I$2:$I$4292,0)),"")</f>
        <v/>
      </c>
      <c r="BH98" s="163" t="str">
        <f>IFERROR(INDEX('Climate zones'!$A$2:$A$4292,MATCH(BH$4&amp;" "&amp;$N98,'Climate zones'!$I$2:$I$4292,0)),"")</f>
        <v/>
      </c>
      <c r="BI98" s="163" t="str">
        <f>IFERROR(INDEX('Climate zones'!$A$2:$A$4292,MATCH(BI$4&amp;" "&amp;$N98,'Climate zones'!$I$2:$I$4292,0)),"")</f>
        <v/>
      </c>
      <c r="BJ98" s="163" t="str">
        <f>IFERROR(INDEX('Climate zones'!$A$2:$A$4292,MATCH(BJ$4&amp;" "&amp;$N98,'Climate zones'!$I$2:$I$4292,0)),"")</f>
        <v/>
      </c>
      <c r="BK98" s="163" t="str">
        <f>IFERROR(INDEX('Climate zones'!$A$2:$A$4292,MATCH(BK$4&amp;" "&amp;$N98,'Climate zones'!$I$2:$I$4292,0)),"")</f>
        <v/>
      </c>
      <c r="BL98" s="163" t="str">
        <f>IFERROR(INDEX('Climate zones'!$A$2:$A$4292,MATCH(BL$4&amp;" "&amp;$N98,'Climate zones'!$I$2:$I$4292,0)),"")</f>
        <v>Nokomai</v>
      </c>
      <c r="BM98" s="163" t="str">
        <f>IFERROR(INDEX('Climate zones'!$A$2:$A$4292,MATCH(BM$4&amp;" "&amp;$N98,'Climate zones'!$I$2:$I$4292,0)),"")</f>
        <v/>
      </c>
      <c r="BN98" s="163" t="str">
        <f>IFERROR(INDEX('Climate zones'!$A$2:$A$4292,MATCH(BN$4&amp;" "&amp;$N98,'Climate zones'!$I$2:$I$4292,0)),"")</f>
        <v>Waimiro</v>
      </c>
      <c r="BO98" s="163" t="str">
        <f>IFERROR(INDEX('Climate zones'!$A$2:$A$4292,MATCH(BO$4&amp;" "&amp;$N98,'Climate zones'!$I$2:$I$4292,0)),"")</f>
        <v>St Arnaud</v>
      </c>
      <c r="BP98" s="163" t="str">
        <f>IFERROR(INDEX('Climate zones'!$A$2:$A$4292,MATCH(BP$4&amp;" "&amp;$N98,'Climate zones'!$I$2:$I$4292,0)),"")</f>
        <v/>
      </c>
      <c r="BQ98" s="163" t="str">
        <f>IFERROR(INDEX('Climate zones'!$A$2:$A$4292,MATCH(BQ$4&amp;" "&amp;$N98,'Climate zones'!$I$2:$I$4292,0)),"")</f>
        <v/>
      </c>
      <c r="BR98" s="163" t="str">
        <f>IFERROR(INDEX('Climate zones'!$A$2:$A$4292,MATCH(BR$4&amp;" "&amp;$N98,'Climate zones'!$I$2:$I$4292,0)),"")</f>
        <v/>
      </c>
      <c r="BS98" s="163" t="str">
        <f>IFERROR(INDEX('Climate zones'!$A$2:$A$4292,MATCH(BS$4&amp;" "&amp;$N98,'Climate zones'!$I$2:$I$4292,0)),"")</f>
        <v/>
      </c>
      <c r="BT98" s="163" t="str">
        <f>IFERROR(INDEX('Climate zones'!$A$2:$A$4292,MATCH(BT$4&amp;" "&amp;$N98,'Climate zones'!$I$2:$I$4292,0)),"")</f>
        <v/>
      </c>
      <c r="BU98" s="163" t="str">
        <f>IFERROR(INDEX('Climate zones'!$A$2:$A$4292,MATCH(BU$4&amp;" "&amp;$N98,'Climate zones'!$I$2:$I$4292,0)),"")</f>
        <v>Whatawhata</v>
      </c>
      <c r="BV98" s="163" t="str">
        <f>IFERROR(INDEX('Climate zones'!$A$2:$A$4292,MATCH(BV$4&amp;" "&amp;$N98,'Climate zones'!$I$2:$I$4292,0)),"")</f>
        <v/>
      </c>
      <c r="BW98" s="163" t="str">
        <f>IFERROR(INDEX('Climate zones'!$A$2:$A$4292,MATCH(BW$4&amp;" "&amp;$N98,'Climate zones'!$I$2:$I$4292,0)),"")</f>
        <v/>
      </c>
      <c r="BX98" s="163" t="str">
        <f>IFERROR(INDEX('Climate zones'!$A$2:$A$4292,MATCH(BX$4&amp;" "&amp;$N98,'Climate zones'!$I$2:$I$4292,0)),"")</f>
        <v/>
      </c>
      <c r="BY98" s="163" t="str">
        <f>IFERROR(INDEX('Climate zones'!$A$2:$A$4292,MATCH(BY$4&amp;" "&amp;$N98,'Climate zones'!$I$2:$I$4292,0)),"")</f>
        <v/>
      </c>
      <c r="BZ98" s="163" t="str">
        <f>IFERROR(INDEX('Climate zones'!$A$2:$A$4292,MATCH(BZ$4&amp;" "&amp;$N98,'Climate zones'!$I$2:$I$4292,0)),"")</f>
        <v/>
      </c>
      <c r="CA98" s="163" t="str">
        <f>IFERROR(INDEX('Climate zones'!$A$2:$A$4292,MATCH(CA$4&amp;" "&amp;$N98,'Climate zones'!$I$2:$I$4292,0)),"")</f>
        <v/>
      </c>
      <c r="CB98" s="163" t="str">
        <f>IFERROR(INDEX('Climate zones'!$A$2:$A$4292,MATCH(CB$4&amp;" "&amp;$N98,'Climate zones'!$I$2:$I$4292,0)),"")</f>
        <v/>
      </c>
      <c r="CC98" s="163" t="str">
        <f>IFERROR(INDEX('Climate zones'!$A$2:$A$4292,MATCH(CC$4&amp;" "&amp;$N98,'Climate zones'!$I$2:$I$4292,0)),"")</f>
        <v/>
      </c>
      <c r="CD98" s="163" t="str">
        <f>IFERROR(INDEX('Climate zones'!$A$2:$A$4292,MATCH(CD$4&amp;" "&amp;$N98,'Climate zones'!$I$2:$I$4292,0)),"")</f>
        <v/>
      </c>
      <c r="CE98" s="163" t="str">
        <f>IFERROR(INDEX('Climate zones'!$A$2:$A$4292,MATCH(CE$4&amp;" "&amp;$N98,'Climate zones'!$I$2:$I$4292,0)),"")</f>
        <v/>
      </c>
      <c r="CF98" s="163" t="str">
        <f>IFERROR(INDEX('Climate zones'!$A$2:$A$4292,MATCH(CF$4&amp;" "&amp;$N98,'Climate zones'!$I$2:$I$4292,0)),"")</f>
        <v/>
      </c>
      <c r="CG98" s="163" t="str">
        <f>IFERROR(INDEX('Climate zones'!$A$2:$A$4292,MATCH(CG$4&amp;" "&amp;$N98,'Climate zones'!$I$2:$I$4292,0)),"")</f>
        <v/>
      </c>
      <c r="CH98" s="163" t="str">
        <f>IFERROR(INDEX('Climate zones'!$A$2:$A$4292,MATCH(CH$4&amp;" "&amp;$N98,'Climate zones'!$I$2:$I$4292,0)),"")</f>
        <v>Twin Bridges</v>
      </c>
    </row>
    <row r="99" spans="1:86">
      <c r="A99" s="156" t="s">
        <v>268</v>
      </c>
      <c r="B99" s="156" t="s">
        <v>97</v>
      </c>
      <c r="C99" s="156" t="s">
        <v>93</v>
      </c>
      <c r="D99" s="156" t="s">
        <v>241</v>
      </c>
      <c r="E99" s="157">
        <v>-36.22</v>
      </c>
      <c r="F99" s="157">
        <v>175.05</v>
      </c>
      <c r="G99" s="156" t="str">
        <f t="shared" si="4"/>
        <v>Auckland City AK</v>
      </c>
      <c r="H99" s="156">
        <f t="shared" si="5"/>
        <v>27</v>
      </c>
      <c r="I99" s="156" t="str">
        <f t="shared" si="6"/>
        <v>Auckland City 27</v>
      </c>
      <c r="N99" s="164">
        <f t="shared" si="7"/>
        <v>95</v>
      </c>
      <c r="O99" s="165" t="str">
        <f>IFERROR(INDEX('Climate zones'!$A$2:$A$4292,MATCH(O$4&amp;" "&amp;$N99,'Climate zones'!$I$2:$I$4292,0)),"")</f>
        <v/>
      </c>
      <c r="P99" s="165" t="str">
        <f>IFERROR(INDEX('Climate zones'!$A$2:$A$4292,MATCH(P$4&amp;" "&amp;$N99,'Climate zones'!$I$2:$I$4292,0)),"")</f>
        <v/>
      </c>
      <c r="Q99" s="165" t="str">
        <f>IFERROR(INDEX('Climate zones'!$A$2:$A$4292,MATCH(Q$4&amp;" "&amp;$N99,'Climate zones'!$I$2:$I$4292,0)),"")</f>
        <v/>
      </c>
      <c r="R99" s="165" t="str">
        <f>IFERROR(INDEX('Climate zones'!$A$2:$A$4292,MATCH(R$4&amp;" "&amp;$N99,'Climate zones'!$I$2:$I$4292,0)),"")</f>
        <v/>
      </c>
      <c r="S99" s="165" t="str">
        <f>IFERROR(INDEX('Climate zones'!$A$2:$A$4292,MATCH(S$4&amp;" "&amp;$N99,'Climate zones'!$I$2:$I$4292,0)),"")</f>
        <v/>
      </c>
      <c r="T99" s="165" t="str">
        <f>IFERROR(INDEX('Climate zones'!$A$2:$A$4292,MATCH(T$4&amp;" "&amp;$N99,'Climate zones'!$I$2:$I$4292,0)),"")</f>
        <v/>
      </c>
      <c r="U99" s="165" t="str">
        <f>IFERROR(INDEX('Climate zones'!$A$2:$A$4292,MATCH(U$4&amp;" "&amp;$N99,'Climate zones'!$I$2:$I$4292,0)),"")</f>
        <v>Spencerville</v>
      </c>
      <c r="V99" s="165" t="str">
        <f>IFERROR(INDEX('Climate zones'!$A$2:$A$4292,MATCH(V$4&amp;" "&amp;$N99,'Climate zones'!$I$2:$I$4292,0)),"")</f>
        <v>Summer Hill</v>
      </c>
      <c r="W99" s="165" t="str">
        <f>IFERROR(INDEX('Climate zones'!$A$2:$A$4292,MATCH(W$4&amp;" "&amp;$N99,'Climate zones'!$I$2:$I$4292,0)),"")</f>
        <v>Pukerangi</v>
      </c>
      <c r="X99" s="165" t="str">
        <f>IFERROR(INDEX('Climate zones'!$A$2:$A$4292,MATCH(X$4&amp;" "&amp;$N99,'Climate zones'!$I$2:$I$4292,0)),"")</f>
        <v>Ngawha</v>
      </c>
      <c r="Y99" s="165" t="str">
        <f>IFERROR(INDEX('Climate zones'!$A$2:$A$4292,MATCH(Y$4&amp;" "&amp;$N99,'Climate zones'!$I$2:$I$4292,0)),"")</f>
        <v/>
      </c>
      <c r="Z99" s="165" t="str">
        <f>IFERROR(INDEX('Climate zones'!$A$2:$A$4292,MATCH(Z$4&amp;" "&amp;$N99,'Climate zones'!$I$2:$I$4292,0)),"")</f>
        <v>Wharekaka</v>
      </c>
      <c r="AA99" s="165" t="str">
        <f>IFERROR(INDEX('Climate zones'!$A$2:$A$4292,MATCH(AA$4&amp;" "&amp;$N99,'Climate zones'!$I$2:$I$4292,0)),"")</f>
        <v/>
      </c>
      <c r="AB99" s="165" t="str">
        <f>IFERROR(INDEX('Climate zones'!$A$2:$A$4292,MATCH(AB$4&amp;" "&amp;$N99,'Climate zones'!$I$2:$I$4292,0)),"")</f>
        <v/>
      </c>
      <c r="AC99" s="165" t="str">
        <f>IFERROR(INDEX('Climate zones'!$A$2:$A$4292,MATCH(AC$4&amp;" "&amp;$N99,'Climate zones'!$I$2:$I$4292,0)),"")</f>
        <v/>
      </c>
      <c r="AD99" s="165" t="str">
        <f>IFERROR(INDEX('Climate zones'!$A$2:$A$4292,MATCH(AD$4&amp;" "&amp;$N99,'Climate zones'!$I$2:$I$4292,0)),"")</f>
        <v/>
      </c>
      <c r="AE99" s="165" t="str">
        <f>IFERROR(INDEX('Climate zones'!$A$2:$A$4292,MATCH(AE$4&amp;" "&amp;$N99,'Climate zones'!$I$2:$I$4292,0)),"")</f>
        <v/>
      </c>
      <c r="AF99" s="165" t="str">
        <f>IFERROR(INDEX('Climate zones'!$A$2:$A$4292,MATCH(AF$4&amp;" "&amp;$N99,'Climate zones'!$I$2:$I$4292,0)),"")</f>
        <v/>
      </c>
      <c r="AG99" s="165" t="str">
        <f>IFERROR(INDEX('Climate zones'!$A$2:$A$4292,MATCH(AG$4&amp;" "&amp;$N99,'Climate zones'!$I$2:$I$4292,0)),"")</f>
        <v/>
      </c>
      <c r="AH99" s="165" t="str">
        <f>IFERROR(INDEX('Climate zones'!$A$2:$A$4292,MATCH(AH$4&amp;" "&amp;$N99,'Climate zones'!$I$2:$I$4292,0)),"")</f>
        <v/>
      </c>
      <c r="AI99" s="165" t="str">
        <f>IFERROR(INDEX('Climate zones'!$A$2:$A$4292,MATCH(AI$4&amp;" "&amp;$N99,'Climate zones'!$I$2:$I$4292,0)),"")</f>
        <v/>
      </c>
      <c r="AJ99" s="165" t="str">
        <f>IFERROR(INDEX('Climate zones'!$A$2:$A$4292,MATCH(AJ$4&amp;" "&amp;$N99,'Climate zones'!$I$2:$I$4292,0)),"")</f>
        <v/>
      </c>
      <c r="AK99" s="165" t="str">
        <f>IFERROR(INDEX('Climate zones'!$A$2:$A$4292,MATCH(AK$4&amp;" "&amp;$N99,'Climate zones'!$I$2:$I$4292,0)),"")</f>
        <v/>
      </c>
      <c r="AL99" s="165" t="str">
        <f>IFERROR(INDEX('Climate zones'!$A$2:$A$4292,MATCH(AL$4&amp;" "&amp;$N99,'Climate zones'!$I$2:$I$4292,0)),"")</f>
        <v/>
      </c>
      <c r="AM99" s="165" t="str">
        <f>IFERROR(INDEX('Climate zones'!$A$2:$A$4292,MATCH(AM$4&amp;" "&amp;$N99,'Climate zones'!$I$2:$I$4292,0)),"")</f>
        <v/>
      </c>
      <c r="AN99" s="165" t="str">
        <f>IFERROR(INDEX('Climate zones'!$A$2:$A$4292,MATCH(AN$4&amp;" "&amp;$N99,'Climate zones'!$I$2:$I$4292,0)),"")</f>
        <v/>
      </c>
      <c r="AO99" s="165" t="str">
        <f>IFERROR(INDEX('Climate zones'!$A$2:$A$4292,MATCH(AO$4&amp;" "&amp;$N99,'Climate zones'!$I$2:$I$4292,0)),"")</f>
        <v/>
      </c>
      <c r="AP99" s="165" t="str">
        <f>IFERROR(INDEX('Climate zones'!$A$2:$A$4292,MATCH(AP$4&amp;" "&amp;$N99,'Climate zones'!$I$2:$I$4292,0)),"")</f>
        <v/>
      </c>
      <c r="AQ99" s="165" t="str">
        <f>IFERROR(INDEX('Climate zones'!$A$2:$A$4292,MATCH(AQ$4&amp;" "&amp;$N99,'Climate zones'!$I$2:$I$4292,0)),"")</f>
        <v/>
      </c>
      <c r="AR99" s="165" t="str">
        <f>IFERROR(INDEX('Climate zones'!$A$2:$A$4292,MATCH(AR$4&amp;" "&amp;$N99,'Climate zones'!$I$2:$I$4292,0)),"")</f>
        <v/>
      </c>
      <c r="AS99" s="165" t="str">
        <f>IFERROR(INDEX('Climate zones'!$A$2:$A$4292,MATCH(AS$4&amp;" "&amp;$N99,'Climate zones'!$I$2:$I$4292,0)),"")</f>
        <v/>
      </c>
      <c r="AT99" s="165" t="str">
        <f>IFERROR(INDEX('Climate zones'!$A$2:$A$4292,MATCH(AT$4&amp;" "&amp;$N99,'Climate zones'!$I$2:$I$4292,0)),"")</f>
        <v/>
      </c>
      <c r="AU99" s="165" t="str">
        <f>IFERROR(INDEX('Climate zones'!$A$2:$A$4292,MATCH(AU$4&amp;" "&amp;$N99,'Climate zones'!$I$2:$I$4292,0)),"")</f>
        <v/>
      </c>
      <c r="AV99" s="165" t="str">
        <f>IFERROR(INDEX('Climate zones'!$A$2:$A$4292,MATCH(AV$4&amp;" "&amp;$N99,'Climate zones'!$I$2:$I$4292,0)),"")</f>
        <v/>
      </c>
      <c r="AW99" s="165" t="str">
        <f>IFERROR(INDEX('Climate zones'!$A$2:$A$4292,MATCH(AW$4&amp;" "&amp;$N99,'Climate zones'!$I$2:$I$4292,0)),"")</f>
        <v/>
      </c>
      <c r="AX99" s="165" t="str">
        <f>IFERROR(INDEX('Climate zones'!$A$2:$A$4292,MATCH(AX$4&amp;" "&amp;$N99,'Climate zones'!$I$2:$I$4292,0)),"")</f>
        <v/>
      </c>
      <c r="AY99" s="165" t="str">
        <f>IFERROR(INDEX('Climate zones'!$A$2:$A$4292,MATCH(AY$4&amp;" "&amp;$N99,'Climate zones'!$I$2:$I$4292,0)),"")</f>
        <v/>
      </c>
      <c r="AZ99" s="165" t="str">
        <f>IFERROR(INDEX('Climate zones'!$A$2:$A$4292,MATCH(AZ$4&amp;" "&amp;$N99,'Climate zones'!$I$2:$I$4292,0)),"")</f>
        <v/>
      </c>
      <c r="BA99" s="165" t="str">
        <f>IFERROR(INDEX('Climate zones'!$A$2:$A$4292,MATCH(BA$4&amp;" "&amp;$N99,'Climate zones'!$I$2:$I$4292,0)),"")</f>
        <v/>
      </c>
      <c r="BB99" s="165" t="str">
        <f>IFERROR(INDEX('Climate zones'!$A$2:$A$4292,MATCH(BB$4&amp;" "&amp;$N99,'Climate zones'!$I$2:$I$4292,0)),"")</f>
        <v/>
      </c>
      <c r="BC99" s="165" t="str">
        <f>IFERROR(INDEX('Climate zones'!$A$2:$A$4292,MATCH(BC$4&amp;" "&amp;$N99,'Climate zones'!$I$2:$I$4292,0)),"")</f>
        <v/>
      </c>
      <c r="BD99" s="165" t="str">
        <f>IFERROR(INDEX('Climate zones'!$A$2:$A$4292,MATCH(BD$4&amp;" "&amp;$N99,'Climate zones'!$I$2:$I$4292,0)),"")</f>
        <v/>
      </c>
      <c r="BE99" s="165" t="str">
        <f>IFERROR(INDEX('Climate zones'!$A$2:$A$4292,MATCH(BE$4&amp;" "&amp;$N99,'Climate zones'!$I$2:$I$4292,0)),"")</f>
        <v/>
      </c>
      <c r="BF99" s="165" t="str">
        <f>IFERROR(INDEX('Climate zones'!$A$2:$A$4292,MATCH(BF$4&amp;" "&amp;$N99,'Climate zones'!$I$2:$I$4292,0)),"")</f>
        <v/>
      </c>
      <c r="BG99" s="165" t="str">
        <f>IFERROR(INDEX('Climate zones'!$A$2:$A$4292,MATCH(BG$4&amp;" "&amp;$N99,'Climate zones'!$I$2:$I$4292,0)),"")</f>
        <v/>
      </c>
      <c r="BH99" s="165" t="str">
        <f>IFERROR(INDEX('Climate zones'!$A$2:$A$4292,MATCH(BH$4&amp;" "&amp;$N99,'Climate zones'!$I$2:$I$4292,0)),"")</f>
        <v/>
      </c>
      <c r="BI99" s="165" t="str">
        <f>IFERROR(INDEX('Climate zones'!$A$2:$A$4292,MATCH(BI$4&amp;" "&amp;$N99,'Climate zones'!$I$2:$I$4292,0)),"")</f>
        <v/>
      </c>
      <c r="BJ99" s="165" t="str">
        <f>IFERROR(INDEX('Climate zones'!$A$2:$A$4292,MATCH(BJ$4&amp;" "&amp;$N99,'Climate zones'!$I$2:$I$4292,0)),"")</f>
        <v/>
      </c>
      <c r="BK99" s="165" t="str">
        <f>IFERROR(INDEX('Climate zones'!$A$2:$A$4292,MATCH(BK$4&amp;" "&amp;$N99,'Climate zones'!$I$2:$I$4292,0)),"")</f>
        <v/>
      </c>
      <c r="BL99" s="165" t="str">
        <f>IFERROR(INDEX('Climate zones'!$A$2:$A$4292,MATCH(BL$4&amp;" "&amp;$N99,'Climate zones'!$I$2:$I$4292,0)),"")</f>
        <v>Northope</v>
      </c>
      <c r="BM99" s="165" t="str">
        <f>IFERROR(INDEX('Climate zones'!$A$2:$A$4292,MATCH(BM$4&amp;" "&amp;$N99,'Climate zones'!$I$2:$I$4292,0)),"")</f>
        <v/>
      </c>
      <c r="BN99" s="165" t="str">
        <f>IFERROR(INDEX('Climate zones'!$A$2:$A$4292,MATCH(BN$4&amp;" "&amp;$N99,'Climate zones'!$I$2:$I$4292,0)),"")</f>
        <v>Waione</v>
      </c>
      <c r="BO99" s="165" t="str">
        <f>IFERROR(INDEX('Climate zones'!$A$2:$A$4292,MATCH(BO$4&amp;" "&amp;$N99,'Climate zones'!$I$2:$I$4292,0)),"")</f>
        <v>Stanley Brook</v>
      </c>
      <c r="BP99" s="165" t="str">
        <f>IFERROR(INDEX('Climate zones'!$A$2:$A$4292,MATCH(BP$4&amp;" "&amp;$N99,'Climate zones'!$I$2:$I$4292,0)),"")</f>
        <v/>
      </c>
      <c r="BQ99" s="165" t="str">
        <f>IFERROR(INDEX('Climate zones'!$A$2:$A$4292,MATCH(BQ$4&amp;" "&amp;$N99,'Climate zones'!$I$2:$I$4292,0)),"")</f>
        <v/>
      </c>
      <c r="BR99" s="165" t="str">
        <f>IFERROR(INDEX('Climate zones'!$A$2:$A$4292,MATCH(BR$4&amp;" "&amp;$N99,'Climate zones'!$I$2:$I$4292,0)),"")</f>
        <v/>
      </c>
      <c r="BS99" s="165" t="str">
        <f>IFERROR(INDEX('Climate zones'!$A$2:$A$4292,MATCH(BS$4&amp;" "&amp;$N99,'Climate zones'!$I$2:$I$4292,0)),"")</f>
        <v/>
      </c>
      <c r="BT99" s="165" t="str">
        <f>IFERROR(INDEX('Climate zones'!$A$2:$A$4292,MATCH(BT$4&amp;" "&amp;$N99,'Climate zones'!$I$2:$I$4292,0)),"")</f>
        <v/>
      </c>
      <c r="BU99" s="165" t="str">
        <f>IFERROR(INDEX('Climate zones'!$A$2:$A$4292,MATCH(BU$4&amp;" "&amp;$N99,'Climate zones'!$I$2:$I$4292,0)),"")</f>
        <v>Whitikahu</v>
      </c>
      <c r="BV99" s="165" t="str">
        <f>IFERROR(INDEX('Climate zones'!$A$2:$A$4292,MATCH(BV$4&amp;" "&amp;$N99,'Climate zones'!$I$2:$I$4292,0)),"")</f>
        <v/>
      </c>
      <c r="BW99" s="165" t="str">
        <f>IFERROR(INDEX('Climate zones'!$A$2:$A$4292,MATCH(BW$4&amp;" "&amp;$N99,'Climate zones'!$I$2:$I$4292,0)),"")</f>
        <v/>
      </c>
      <c r="BX99" s="165" t="str">
        <f>IFERROR(INDEX('Climate zones'!$A$2:$A$4292,MATCH(BX$4&amp;" "&amp;$N99,'Climate zones'!$I$2:$I$4292,0)),"")</f>
        <v/>
      </c>
      <c r="BY99" s="165" t="str">
        <f>IFERROR(INDEX('Climate zones'!$A$2:$A$4292,MATCH(BY$4&amp;" "&amp;$N99,'Climate zones'!$I$2:$I$4292,0)),"")</f>
        <v/>
      </c>
      <c r="BZ99" s="165" t="str">
        <f>IFERROR(INDEX('Climate zones'!$A$2:$A$4292,MATCH(BZ$4&amp;" "&amp;$N99,'Climate zones'!$I$2:$I$4292,0)),"")</f>
        <v/>
      </c>
      <c r="CA99" s="165" t="str">
        <f>IFERROR(INDEX('Climate zones'!$A$2:$A$4292,MATCH(CA$4&amp;" "&amp;$N99,'Climate zones'!$I$2:$I$4292,0)),"")</f>
        <v/>
      </c>
      <c r="CB99" s="165" t="str">
        <f>IFERROR(INDEX('Climate zones'!$A$2:$A$4292,MATCH(CB$4&amp;" "&amp;$N99,'Climate zones'!$I$2:$I$4292,0)),"")</f>
        <v/>
      </c>
      <c r="CC99" s="165" t="str">
        <f>IFERROR(INDEX('Climate zones'!$A$2:$A$4292,MATCH(CC$4&amp;" "&amp;$N99,'Climate zones'!$I$2:$I$4292,0)),"")</f>
        <v/>
      </c>
      <c r="CD99" s="165" t="str">
        <f>IFERROR(INDEX('Climate zones'!$A$2:$A$4292,MATCH(CD$4&amp;" "&amp;$N99,'Climate zones'!$I$2:$I$4292,0)),"")</f>
        <v/>
      </c>
      <c r="CE99" s="165" t="str">
        <f>IFERROR(INDEX('Climate zones'!$A$2:$A$4292,MATCH(CE$4&amp;" "&amp;$N99,'Climate zones'!$I$2:$I$4292,0)),"")</f>
        <v/>
      </c>
      <c r="CF99" s="165" t="str">
        <f>IFERROR(INDEX('Climate zones'!$A$2:$A$4292,MATCH(CF$4&amp;" "&amp;$N99,'Climate zones'!$I$2:$I$4292,0)),"")</f>
        <v/>
      </c>
      <c r="CG99" s="165" t="str">
        <f>IFERROR(INDEX('Climate zones'!$A$2:$A$4292,MATCH(CG$4&amp;" "&amp;$N99,'Climate zones'!$I$2:$I$4292,0)),"")</f>
        <v/>
      </c>
      <c r="CH99" s="165" t="str">
        <f>IFERROR(INDEX('Climate zones'!$A$2:$A$4292,MATCH(CH$4&amp;" "&amp;$N99,'Climate zones'!$I$2:$I$4292,0)),"")</f>
        <v>Urquharts Bay</v>
      </c>
    </row>
    <row r="100" spans="1:86">
      <c r="A100" s="156" t="s">
        <v>269</v>
      </c>
      <c r="B100" s="156" t="s">
        <v>97</v>
      </c>
      <c r="C100" s="156" t="s">
        <v>93</v>
      </c>
      <c r="D100" s="156" t="s">
        <v>241</v>
      </c>
      <c r="E100" s="157">
        <v>-36.81</v>
      </c>
      <c r="F100" s="157">
        <v>174.95</v>
      </c>
      <c r="G100" s="156" t="str">
        <f t="shared" si="4"/>
        <v>Auckland City AK</v>
      </c>
      <c r="H100" s="156">
        <f t="shared" si="5"/>
        <v>28</v>
      </c>
      <c r="I100" s="156" t="str">
        <f t="shared" si="6"/>
        <v>Auckland City 28</v>
      </c>
      <c r="N100" s="162">
        <f t="shared" si="7"/>
        <v>96</v>
      </c>
      <c r="O100" s="163" t="str">
        <f>IFERROR(INDEX('Climate zones'!$A$2:$A$4292,MATCH(O$4&amp;" "&amp;$N100,'Climate zones'!$I$2:$I$4292,0)),"")</f>
        <v/>
      </c>
      <c r="P100" s="163" t="str">
        <f>IFERROR(INDEX('Climate zones'!$A$2:$A$4292,MATCH(P$4&amp;" "&amp;$N100,'Climate zones'!$I$2:$I$4292,0)),"")</f>
        <v/>
      </c>
      <c r="Q100" s="163" t="str">
        <f>IFERROR(INDEX('Climate zones'!$A$2:$A$4292,MATCH(Q$4&amp;" "&amp;$N100,'Climate zones'!$I$2:$I$4292,0)),"")</f>
        <v/>
      </c>
      <c r="R100" s="163" t="str">
        <f>IFERROR(INDEX('Climate zones'!$A$2:$A$4292,MATCH(R$4&amp;" "&amp;$N100,'Climate zones'!$I$2:$I$4292,0)),"")</f>
        <v/>
      </c>
      <c r="S100" s="163" t="str">
        <f>IFERROR(INDEX('Climate zones'!$A$2:$A$4292,MATCH(S$4&amp;" "&amp;$N100,'Climate zones'!$I$2:$I$4292,0)),"")</f>
        <v/>
      </c>
      <c r="T100" s="163" t="str">
        <f>IFERROR(INDEX('Climate zones'!$A$2:$A$4292,MATCH(T$4&amp;" "&amp;$N100,'Climate zones'!$I$2:$I$4292,0)),"")</f>
        <v/>
      </c>
      <c r="U100" s="163" t="str">
        <f>IFERROR(INDEX('Climate zones'!$A$2:$A$4292,MATCH(U$4&amp;" "&amp;$N100,'Climate zones'!$I$2:$I$4292,0)),"")</f>
        <v>Spreydon</v>
      </c>
      <c r="V100" s="163" t="str">
        <f>IFERROR(INDEX('Climate zones'!$A$2:$A$4292,MATCH(V$4&amp;" "&amp;$N100,'Climate zones'!$I$2:$I$4292,0)),"")</f>
        <v>Tahakopa</v>
      </c>
      <c r="W100" s="163" t="str">
        <f>IFERROR(INDEX('Climate zones'!$A$2:$A$4292,MATCH(W$4&amp;" "&amp;$N100,'Climate zones'!$I$2:$I$4292,0)),"")</f>
        <v>Puketeraki</v>
      </c>
      <c r="X100" s="163" t="str">
        <f>IFERROR(INDEX('Climate zones'!$A$2:$A$4292,MATCH(X$4&amp;" "&amp;$N100,'Climate zones'!$I$2:$I$4292,0)),"")</f>
        <v>Ngawha Springs</v>
      </c>
      <c r="Y100" s="163" t="str">
        <f>IFERROR(INDEX('Climate zones'!$A$2:$A$4292,MATCH(Y$4&amp;" "&amp;$N100,'Climate zones'!$I$2:$I$4292,0)),"")</f>
        <v/>
      </c>
      <c r="Z100" s="163" t="str">
        <f>IFERROR(INDEX('Climate zones'!$A$2:$A$4292,MATCH(Z$4&amp;" "&amp;$N100,'Climate zones'!$I$2:$I$4292,0)),"")</f>
        <v>Wharekopae</v>
      </c>
      <c r="AA100" s="163" t="str">
        <f>IFERROR(INDEX('Climate zones'!$A$2:$A$4292,MATCH(AA$4&amp;" "&amp;$N100,'Climate zones'!$I$2:$I$4292,0)),"")</f>
        <v/>
      </c>
      <c r="AB100" s="163" t="str">
        <f>IFERROR(INDEX('Climate zones'!$A$2:$A$4292,MATCH(AB$4&amp;" "&amp;$N100,'Climate zones'!$I$2:$I$4292,0)),"")</f>
        <v/>
      </c>
      <c r="AC100" s="163" t="str">
        <f>IFERROR(INDEX('Climate zones'!$A$2:$A$4292,MATCH(AC$4&amp;" "&amp;$N100,'Climate zones'!$I$2:$I$4292,0)),"")</f>
        <v/>
      </c>
      <c r="AD100" s="163" t="str">
        <f>IFERROR(INDEX('Climate zones'!$A$2:$A$4292,MATCH(AD$4&amp;" "&amp;$N100,'Climate zones'!$I$2:$I$4292,0)),"")</f>
        <v/>
      </c>
      <c r="AE100" s="163" t="str">
        <f>IFERROR(INDEX('Climate zones'!$A$2:$A$4292,MATCH(AE$4&amp;" "&amp;$N100,'Climate zones'!$I$2:$I$4292,0)),"")</f>
        <v/>
      </c>
      <c r="AF100" s="163" t="str">
        <f>IFERROR(INDEX('Climate zones'!$A$2:$A$4292,MATCH(AF$4&amp;" "&amp;$N100,'Climate zones'!$I$2:$I$4292,0)),"")</f>
        <v/>
      </c>
      <c r="AG100" s="163" t="str">
        <f>IFERROR(INDEX('Climate zones'!$A$2:$A$4292,MATCH(AG$4&amp;" "&amp;$N100,'Climate zones'!$I$2:$I$4292,0)),"")</f>
        <v/>
      </c>
      <c r="AH100" s="163" t="str">
        <f>IFERROR(INDEX('Climate zones'!$A$2:$A$4292,MATCH(AH$4&amp;" "&amp;$N100,'Climate zones'!$I$2:$I$4292,0)),"")</f>
        <v/>
      </c>
      <c r="AI100" s="163" t="str">
        <f>IFERROR(INDEX('Climate zones'!$A$2:$A$4292,MATCH(AI$4&amp;" "&amp;$N100,'Climate zones'!$I$2:$I$4292,0)),"")</f>
        <v/>
      </c>
      <c r="AJ100" s="163" t="str">
        <f>IFERROR(INDEX('Climate zones'!$A$2:$A$4292,MATCH(AJ$4&amp;" "&amp;$N100,'Climate zones'!$I$2:$I$4292,0)),"")</f>
        <v/>
      </c>
      <c r="AK100" s="163" t="str">
        <f>IFERROR(INDEX('Climate zones'!$A$2:$A$4292,MATCH(AK$4&amp;" "&amp;$N100,'Climate zones'!$I$2:$I$4292,0)),"")</f>
        <v/>
      </c>
      <c r="AL100" s="163" t="str">
        <f>IFERROR(INDEX('Climate zones'!$A$2:$A$4292,MATCH(AL$4&amp;" "&amp;$N100,'Climate zones'!$I$2:$I$4292,0)),"")</f>
        <v/>
      </c>
      <c r="AM100" s="163" t="str">
        <f>IFERROR(INDEX('Climate zones'!$A$2:$A$4292,MATCH(AM$4&amp;" "&amp;$N100,'Climate zones'!$I$2:$I$4292,0)),"")</f>
        <v/>
      </c>
      <c r="AN100" s="163" t="str">
        <f>IFERROR(INDEX('Climate zones'!$A$2:$A$4292,MATCH(AN$4&amp;" "&amp;$N100,'Climate zones'!$I$2:$I$4292,0)),"")</f>
        <v/>
      </c>
      <c r="AO100" s="163" t="str">
        <f>IFERROR(INDEX('Climate zones'!$A$2:$A$4292,MATCH(AO$4&amp;" "&amp;$N100,'Climate zones'!$I$2:$I$4292,0)),"")</f>
        <v/>
      </c>
      <c r="AP100" s="163" t="str">
        <f>IFERROR(INDEX('Climate zones'!$A$2:$A$4292,MATCH(AP$4&amp;" "&amp;$N100,'Climate zones'!$I$2:$I$4292,0)),"")</f>
        <v/>
      </c>
      <c r="AQ100" s="163" t="str">
        <f>IFERROR(INDEX('Climate zones'!$A$2:$A$4292,MATCH(AQ$4&amp;" "&amp;$N100,'Climate zones'!$I$2:$I$4292,0)),"")</f>
        <v/>
      </c>
      <c r="AR100" s="163" t="str">
        <f>IFERROR(INDEX('Climate zones'!$A$2:$A$4292,MATCH(AR$4&amp;" "&amp;$N100,'Climate zones'!$I$2:$I$4292,0)),"")</f>
        <v/>
      </c>
      <c r="AS100" s="163" t="str">
        <f>IFERROR(INDEX('Climate zones'!$A$2:$A$4292,MATCH(AS$4&amp;" "&amp;$N100,'Climate zones'!$I$2:$I$4292,0)),"")</f>
        <v/>
      </c>
      <c r="AT100" s="163" t="str">
        <f>IFERROR(INDEX('Climate zones'!$A$2:$A$4292,MATCH(AT$4&amp;" "&amp;$N100,'Climate zones'!$I$2:$I$4292,0)),"")</f>
        <v/>
      </c>
      <c r="AU100" s="163" t="str">
        <f>IFERROR(INDEX('Climate zones'!$A$2:$A$4292,MATCH(AU$4&amp;" "&amp;$N100,'Climate zones'!$I$2:$I$4292,0)),"")</f>
        <v/>
      </c>
      <c r="AV100" s="163" t="str">
        <f>IFERROR(INDEX('Climate zones'!$A$2:$A$4292,MATCH(AV$4&amp;" "&amp;$N100,'Climate zones'!$I$2:$I$4292,0)),"")</f>
        <v/>
      </c>
      <c r="AW100" s="163" t="str">
        <f>IFERROR(INDEX('Climate zones'!$A$2:$A$4292,MATCH(AW$4&amp;" "&amp;$N100,'Climate zones'!$I$2:$I$4292,0)),"")</f>
        <v/>
      </c>
      <c r="AX100" s="163" t="str">
        <f>IFERROR(INDEX('Climate zones'!$A$2:$A$4292,MATCH(AX$4&amp;" "&amp;$N100,'Climate zones'!$I$2:$I$4292,0)),"")</f>
        <v/>
      </c>
      <c r="AY100" s="163" t="str">
        <f>IFERROR(INDEX('Climate zones'!$A$2:$A$4292,MATCH(AY$4&amp;" "&amp;$N100,'Climate zones'!$I$2:$I$4292,0)),"")</f>
        <v/>
      </c>
      <c r="AZ100" s="163" t="str">
        <f>IFERROR(INDEX('Climate zones'!$A$2:$A$4292,MATCH(AZ$4&amp;" "&amp;$N100,'Climate zones'!$I$2:$I$4292,0)),"")</f>
        <v/>
      </c>
      <c r="BA100" s="163" t="str">
        <f>IFERROR(INDEX('Climate zones'!$A$2:$A$4292,MATCH(BA$4&amp;" "&amp;$N100,'Climate zones'!$I$2:$I$4292,0)),"")</f>
        <v/>
      </c>
      <c r="BB100" s="163" t="str">
        <f>IFERROR(INDEX('Climate zones'!$A$2:$A$4292,MATCH(BB$4&amp;" "&amp;$N100,'Climate zones'!$I$2:$I$4292,0)),"")</f>
        <v/>
      </c>
      <c r="BC100" s="163" t="str">
        <f>IFERROR(INDEX('Climate zones'!$A$2:$A$4292,MATCH(BC$4&amp;" "&amp;$N100,'Climate zones'!$I$2:$I$4292,0)),"")</f>
        <v/>
      </c>
      <c r="BD100" s="163" t="str">
        <f>IFERROR(INDEX('Climate zones'!$A$2:$A$4292,MATCH(BD$4&amp;" "&amp;$N100,'Climate zones'!$I$2:$I$4292,0)),"")</f>
        <v/>
      </c>
      <c r="BE100" s="163" t="str">
        <f>IFERROR(INDEX('Climate zones'!$A$2:$A$4292,MATCH(BE$4&amp;" "&amp;$N100,'Climate zones'!$I$2:$I$4292,0)),"")</f>
        <v/>
      </c>
      <c r="BF100" s="163" t="str">
        <f>IFERROR(INDEX('Climate zones'!$A$2:$A$4292,MATCH(BF$4&amp;" "&amp;$N100,'Climate zones'!$I$2:$I$4292,0)),"")</f>
        <v/>
      </c>
      <c r="BG100" s="163" t="str">
        <f>IFERROR(INDEX('Climate zones'!$A$2:$A$4292,MATCH(BG$4&amp;" "&amp;$N100,'Climate zones'!$I$2:$I$4292,0)),"")</f>
        <v/>
      </c>
      <c r="BH100" s="163" t="str">
        <f>IFERROR(INDEX('Climate zones'!$A$2:$A$4292,MATCH(BH$4&amp;" "&amp;$N100,'Climate zones'!$I$2:$I$4292,0)),"")</f>
        <v/>
      </c>
      <c r="BI100" s="163" t="str">
        <f>IFERROR(INDEX('Climate zones'!$A$2:$A$4292,MATCH(BI$4&amp;" "&amp;$N100,'Climate zones'!$I$2:$I$4292,0)),"")</f>
        <v/>
      </c>
      <c r="BJ100" s="163" t="str">
        <f>IFERROR(INDEX('Climate zones'!$A$2:$A$4292,MATCH(BJ$4&amp;" "&amp;$N100,'Climate zones'!$I$2:$I$4292,0)),"")</f>
        <v/>
      </c>
      <c r="BK100" s="163" t="str">
        <f>IFERROR(INDEX('Climate zones'!$A$2:$A$4292,MATCH(BK$4&amp;" "&amp;$N100,'Climate zones'!$I$2:$I$4292,0)),"")</f>
        <v/>
      </c>
      <c r="BL100" s="163" t="str">
        <f>IFERROR(INDEX('Climate zones'!$A$2:$A$4292,MATCH(BL$4&amp;" "&amp;$N100,'Climate zones'!$I$2:$I$4292,0)),"")</f>
        <v>Ohai</v>
      </c>
      <c r="BM100" s="163" t="str">
        <f>IFERROR(INDEX('Climate zones'!$A$2:$A$4292,MATCH(BM$4&amp;" "&amp;$N100,'Climate zones'!$I$2:$I$4292,0)),"")</f>
        <v/>
      </c>
      <c r="BN100" s="163" t="str">
        <f>IFERROR(INDEX('Climate zones'!$A$2:$A$4292,MATCH(BN$4&amp;" "&amp;$N100,'Climate zones'!$I$2:$I$4292,0)),"")</f>
        <v>Waipatiki</v>
      </c>
      <c r="BO100" s="163" t="str">
        <f>IFERROR(INDEX('Climate zones'!$A$2:$A$4292,MATCH(BO$4&amp;" "&amp;$N100,'Climate zones'!$I$2:$I$4292,0)),"")</f>
        <v>Tadmor</v>
      </c>
      <c r="BP100" s="163" t="str">
        <f>IFERROR(INDEX('Climate zones'!$A$2:$A$4292,MATCH(BP$4&amp;" "&amp;$N100,'Climate zones'!$I$2:$I$4292,0)),"")</f>
        <v/>
      </c>
      <c r="BQ100" s="163" t="str">
        <f>IFERROR(INDEX('Climate zones'!$A$2:$A$4292,MATCH(BQ$4&amp;" "&amp;$N100,'Climate zones'!$I$2:$I$4292,0)),"")</f>
        <v/>
      </c>
      <c r="BR100" s="163" t="str">
        <f>IFERROR(INDEX('Climate zones'!$A$2:$A$4292,MATCH(BR$4&amp;" "&amp;$N100,'Climate zones'!$I$2:$I$4292,0)),"")</f>
        <v/>
      </c>
      <c r="BS100" s="163" t="str">
        <f>IFERROR(INDEX('Climate zones'!$A$2:$A$4292,MATCH(BS$4&amp;" "&amp;$N100,'Climate zones'!$I$2:$I$4292,0)),"")</f>
        <v/>
      </c>
      <c r="BT100" s="163" t="str">
        <f>IFERROR(INDEX('Climate zones'!$A$2:$A$4292,MATCH(BT$4&amp;" "&amp;$N100,'Climate zones'!$I$2:$I$4292,0)),"")</f>
        <v/>
      </c>
      <c r="BU100" s="163" t="str">
        <f>IFERROR(INDEX('Climate zones'!$A$2:$A$4292,MATCH(BU$4&amp;" "&amp;$N100,'Climate zones'!$I$2:$I$4292,0)),"")</f>
        <v/>
      </c>
      <c r="BV100" s="163" t="str">
        <f>IFERROR(INDEX('Climate zones'!$A$2:$A$4292,MATCH(BV$4&amp;" "&amp;$N100,'Climate zones'!$I$2:$I$4292,0)),"")</f>
        <v/>
      </c>
      <c r="BW100" s="163" t="str">
        <f>IFERROR(INDEX('Climate zones'!$A$2:$A$4292,MATCH(BW$4&amp;" "&amp;$N100,'Climate zones'!$I$2:$I$4292,0)),"")</f>
        <v/>
      </c>
      <c r="BX100" s="163" t="str">
        <f>IFERROR(INDEX('Climate zones'!$A$2:$A$4292,MATCH(BX$4&amp;" "&amp;$N100,'Climate zones'!$I$2:$I$4292,0)),"")</f>
        <v/>
      </c>
      <c r="BY100" s="163" t="str">
        <f>IFERROR(INDEX('Climate zones'!$A$2:$A$4292,MATCH(BY$4&amp;" "&amp;$N100,'Climate zones'!$I$2:$I$4292,0)),"")</f>
        <v/>
      </c>
      <c r="BZ100" s="163" t="str">
        <f>IFERROR(INDEX('Climate zones'!$A$2:$A$4292,MATCH(BZ$4&amp;" "&amp;$N100,'Climate zones'!$I$2:$I$4292,0)),"")</f>
        <v/>
      </c>
      <c r="CA100" s="163" t="str">
        <f>IFERROR(INDEX('Climate zones'!$A$2:$A$4292,MATCH(CA$4&amp;" "&amp;$N100,'Climate zones'!$I$2:$I$4292,0)),"")</f>
        <v/>
      </c>
      <c r="CB100" s="163" t="str">
        <f>IFERROR(INDEX('Climate zones'!$A$2:$A$4292,MATCH(CB$4&amp;" "&amp;$N100,'Climate zones'!$I$2:$I$4292,0)),"")</f>
        <v/>
      </c>
      <c r="CC100" s="163" t="str">
        <f>IFERROR(INDEX('Climate zones'!$A$2:$A$4292,MATCH(CC$4&amp;" "&amp;$N100,'Climate zones'!$I$2:$I$4292,0)),"")</f>
        <v/>
      </c>
      <c r="CD100" s="163" t="str">
        <f>IFERROR(INDEX('Climate zones'!$A$2:$A$4292,MATCH(CD$4&amp;" "&amp;$N100,'Climate zones'!$I$2:$I$4292,0)),"")</f>
        <v/>
      </c>
      <c r="CE100" s="163" t="str">
        <f>IFERROR(INDEX('Climate zones'!$A$2:$A$4292,MATCH(CE$4&amp;" "&amp;$N100,'Climate zones'!$I$2:$I$4292,0)),"")</f>
        <v/>
      </c>
      <c r="CF100" s="163" t="str">
        <f>IFERROR(INDEX('Climate zones'!$A$2:$A$4292,MATCH(CF$4&amp;" "&amp;$N100,'Climate zones'!$I$2:$I$4292,0)),"")</f>
        <v/>
      </c>
      <c r="CG100" s="163" t="str">
        <f>IFERROR(INDEX('Climate zones'!$A$2:$A$4292,MATCH(CG$4&amp;" "&amp;$N100,'Climate zones'!$I$2:$I$4292,0)),"")</f>
        <v/>
      </c>
      <c r="CH100" s="163" t="str">
        <f>IFERROR(INDEX('Climate zones'!$A$2:$A$4292,MATCH(CH$4&amp;" "&amp;$N100,'Climate zones'!$I$2:$I$4292,0)),"")</f>
        <v>Waikaraka</v>
      </c>
    </row>
    <row r="101" spans="1:86">
      <c r="A101" s="156" t="s">
        <v>270</v>
      </c>
      <c r="B101" s="156" t="s">
        <v>97</v>
      </c>
      <c r="C101" s="156" t="s">
        <v>96</v>
      </c>
      <c r="D101" s="156" t="s">
        <v>241</v>
      </c>
      <c r="E101" s="157">
        <v>-36.869999999999997</v>
      </c>
      <c r="F101" s="157">
        <v>174.82</v>
      </c>
      <c r="G101" s="156" t="str">
        <f t="shared" si="4"/>
        <v>Auckland City AK</v>
      </c>
      <c r="H101" s="156">
        <f t="shared" si="5"/>
        <v>29</v>
      </c>
      <c r="I101" s="156" t="str">
        <f t="shared" si="6"/>
        <v>Auckland City 29</v>
      </c>
      <c r="N101" s="164">
        <f t="shared" si="7"/>
        <v>97</v>
      </c>
      <c r="O101" s="165" t="str">
        <f>IFERROR(INDEX('Climate zones'!$A$2:$A$4292,MATCH(O$4&amp;" "&amp;$N101,'Climate zones'!$I$2:$I$4292,0)),"")</f>
        <v/>
      </c>
      <c r="P101" s="165" t="str">
        <f>IFERROR(INDEX('Climate zones'!$A$2:$A$4292,MATCH(P$4&amp;" "&amp;$N101,'Climate zones'!$I$2:$I$4292,0)),"")</f>
        <v/>
      </c>
      <c r="Q101" s="165" t="str">
        <f>IFERROR(INDEX('Climate zones'!$A$2:$A$4292,MATCH(Q$4&amp;" "&amp;$N101,'Climate zones'!$I$2:$I$4292,0)),"")</f>
        <v/>
      </c>
      <c r="R101" s="165" t="str">
        <f>IFERROR(INDEX('Climate zones'!$A$2:$A$4292,MATCH(R$4&amp;" "&amp;$N101,'Climate zones'!$I$2:$I$4292,0)),"")</f>
        <v/>
      </c>
      <c r="S101" s="165" t="str">
        <f>IFERROR(INDEX('Climate zones'!$A$2:$A$4292,MATCH(S$4&amp;" "&amp;$N101,'Climate zones'!$I$2:$I$4292,0)),"")</f>
        <v/>
      </c>
      <c r="T101" s="165" t="str">
        <f>IFERROR(INDEX('Climate zones'!$A$2:$A$4292,MATCH(T$4&amp;" "&amp;$N101,'Climate zones'!$I$2:$I$4292,0)),"")</f>
        <v/>
      </c>
      <c r="U101" s="165" t="str">
        <f>IFERROR(INDEX('Climate zones'!$A$2:$A$4292,MATCH(U$4&amp;" "&amp;$N101,'Climate zones'!$I$2:$I$4292,0)),"")</f>
        <v>Stewarts Gully</v>
      </c>
      <c r="V101" s="165" t="str">
        <f>IFERROR(INDEX('Climate zones'!$A$2:$A$4292,MATCH(V$4&amp;" "&amp;$N101,'Climate zones'!$I$2:$I$4292,0)),"")</f>
        <v>Tahatika</v>
      </c>
      <c r="W101" s="165" t="str">
        <f>IFERROR(INDEX('Climate zones'!$A$2:$A$4292,MATCH(W$4&amp;" "&amp;$N101,'Climate zones'!$I$2:$I$4292,0)),"")</f>
        <v>Purakaunui</v>
      </c>
      <c r="X101" s="165" t="str">
        <f>IFERROR(INDEX('Climate zones'!$A$2:$A$4292,MATCH(X$4&amp;" "&amp;$N101,'Climate zones'!$I$2:$I$4292,0)),"")</f>
        <v>Ohaeawai</v>
      </c>
      <c r="Y101" s="165" t="str">
        <f>IFERROR(INDEX('Climate zones'!$A$2:$A$4292,MATCH(Y$4&amp;" "&amp;$N101,'Climate zones'!$I$2:$I$4292,0)),"")</f>
        <v/>
      </c>
      <c r="Z101" s="165" t="str">
        <f>IFERROR(INDEX('Climate zones'!$A$2:$A$4292,MATCH(Z$4&amp;" "&amp;$N101,'Climate zones'!$I$2:$I$4292,0)),"")</f>
        <v>Whareponga</v>
      </c>
      <c r="AA101" s="165" t="str">
        <f>IFERROR(INDEX('Climate zones'!$A$2:$A$4292,MATCH(AA$4&amp;" "&amp;$N101,'Climate zones'!$I$2:$I$4292,0)),"")</f>
        <v/>
      </c>
      <c r="AB101" s="165" t="str">
        <f>IFERROR(INDEX('Climate zones'!$A$2:$A$4292,MATCH(AB$4&amp;" "&amp;$N101,'Climate zones'!$I$2:$I$4292,0)),"")</f>
        <v/>
      </c>
      <c r="AC101" s="165" t="str">
        <f>IFERROR(INDEX('Climate zones'!$A$2:$A$4292,MATCH(AC$4&amp;" "&amp;$N101,'Climate zones'!$I$2:$I$4292,0)),"")</f>
        <v/>
      </c>
      <c r="AD101" s="165" t="str">
        <f>IFERROR(INDEX('Climate zones'!$A$2:$A$4292,MATCH(AD$4&amp;" "&amp;$N101,'Climate zones'!$I$2:$I$4292,0)),"")</f>
        <v/>
      </c>
      <c r="AE101" s="165" t="str">
        <f>IFERROR(INDEX('Climate zones'!$A$2:$A$4292,MATCH(AE$4&amp;" "&amp;$N101,'Climate zones'!$I$2:$I$4292,0)),"")</f>
        <v/>
      </c>
      <c r="AF101" s="165" t="str">
        <f>IFERROR(INDEX('Climate zones'!$A$2:$A$4292,MATCH(AF$4&amp;" "&amp;$N101,'Climate zones'!$I$2:$I$4292,0)),"")</f>
        <v/>
      </c>
      <c r="AG101" s="165" t="str">
        <f>IFERROR(INDEX('Climate zones'!$A$2:$A$4292,MATCH(AG$4&amp;" "&amp;$N101,'Climate zones'!$I$2:$I$4292,0)),"")</f>
        <v/>
      </c>
      <c r="AH101" s="165" t="str">
        <f>IFERROR(INDEX('Climate zones'!$A$2:$A$4292,MATCH(AH$4&amp;" "&amp;$N101,'Climate zones'!$I$2:$I$4292,0)),"")</f>
        <v/>
      </c>
      <c r="AI101" s="165" t="str">
        <f>IFERROR(INDEX('Climate zones'!$A$2:$A$4292,MATCH(AI$4&amp;" "&amp;$N101,'Climate zones'!$I$2:$I$4292,0)),"")</f>
        <v/>
      </c>
      <c r="AJ101" s="165" t="str">
        <f>IFERROR(INDEX('Climate zones'!$A$2:$A$4292,MATCH(AJ$4&amp;" "&amp;$N101,'Climate zones'!$I$2:$I$4292,0)),"")</f>
        <v/>
      </c>
      <c r="AK101" s="165" t="str">
        <f>IFERROR(INDEX('Climate zones'!$A$2:$A$4292,MATCH(AK$4&amp;" "&amp;$N101,'Climate zones'!$I$2:$I$4292,0)),"")</f>
        <v/>
      </c>
      <c r="AL101" s="165" t="str">
        <f>IFERROR(INDEX('Climate zones'!$A$2:$A$4292,MATCH(AL$4&amp;" "&amp;$N101,'Climate zones'!$I$2:$I$4292,0)),"")</f>
        <v/>
      </c>
      <c r="AM101" s="165" t="str">
        <f>IFERROR(INDEX('Climate zones'!$A$2:$A$4292,MATCH(AM$4&amp;" "&amp;$N101,'Climate zones'!$I$2:$I$4292,0)),"")</f>
        <v/>
      </c>
      <c r="AN101" s="165" t="str">
        <f>IFERROR(INDEX('Climate zones'!$A$2:$A$4292,MATCH(AN$4&amp;" "&amp;$N101,'Climate zones'!$I$2:$I$4292,0)),"")</f>
        <v/>
      </c>
      <c r="AO101" s="165" t="str">
        <f>IFERROR(INDEX('Climate zones'!$A$2:$A$4292,MATCH(AO$4&amp;" "&amp;$N101,'Climate zones'!$I$2:$I$4292,0)),"")</f>
        <v/>
      </c>
      <c r="AP101" s="165" t="str">
        <f>IFERROR(INDEX('Climate zones'!$A$2:$A$4292,MATCH(AP$4&amp;" "&amp;$N101,'Climate zones'!$I$2:$I$4292,0)),"")</f>
        <v/>
      </c>
      <c r="AQ101" s="165" t="str">
        <f>IFERROR(INDEX('Climate zones'!$A$2:$A$4292,MATCH(AQ$4&amp;" "&amp;$N101,'Climate zones'!$I$2:$I$4292,0)),"")</f>
        <v/>
      </c>
      <c r="AR101" s="165" t="str">
        <f>IFERROR(INDEX('Climate zones'!$A$2:$A$4292,MATCH(AR$4&amp;" "&amp;$N101,'Climate zones'!$I$2:$I$4292,0)),"")</f>
        <v/>
      </c>
      <c r="AS101" s="165" t="str">
        <f>IFERROR(INDEX('Climate zones'!$A$2:$A$4292,MATCH(AS$4&amp;" "&amp;$N101,'Climate zones'!$I$2:$I$4292,0)),"")</f>
        <v/>
      </c>
      <c r="AT101" s="165" t="str">
        <f>IFERROR(INDEX('Climate zones'!$A$2:$A$4292,MATCH(AT$4&amp;" "&amp;$N101,'Climate zones'!$I$2:$I$4292,0)),"")</f>
        <v/>
      </c>
      <c r="AU101" s="165" t="str">
        <f>IFERROR(INDEX('Climate zones'!$A$2:$A$4292,MATCH(AU$4&amp;" "&amp;$N101,'Climate zones'!$I$2:$I$4292,0)),"")</f>
        <v/>
      </c>
      <c r="AV101" s="165" t="str">
        <f>IFERROR(INDEX('Climate zones'!$A$2:$A$4292,MATCH(AV$4&amp;" "&amp;$N101,'Climate zones'!$I$2:$I$4292,0)),"")</f>
        <v/>
      </c>
      <c r="AW101" s="165" t="str">
        <f>IFERROR(INDEX('Climate zones'!$A$2:$A$4292,MATCH(AW$4&amp;" "&amp;$N101,'Climate zones'!$I$2:$I$4292,0)),"")</f>
        <v/>
      </c>
      <c r="AX101" s="165" t="str">
        <f>IFERROR(INDEX('Climate zones'!$A$2:$A$4292,MATCH(AX$4&amp;" "&amp;$N101,'Climate zones'!$I$2:$I$4292,0)),"")</f>
        <v/>
      </c>
      <c r="AY101" s="165" t="str">
        <f>IFERROR(INDEX('Climate zones'!$A$2:$A$4292,MATCH(AY$4&amp;" "&amp;$N101,'Climate zones'!$I$2:$I$4292,0)),"")</f>
        <v/>
      </c>
      <c r="AZ101" s="165" t="str">
        <f>IFERROR(INDEX('Climate zones'!$A$2:$A$4292,MATCH(AZ$4&amp;" "&amp;$N101,'Climate zones'!$I$2:$I$4292,0)),"")</f>
        <v/>
      </c>
      <c r="BA101" s="165" t="str">
        <f>IFERROR(INDEX('Climate zones'!$A$2:$A$4292,MATCH(BA$4&amp;" "&amp;$N101,'Climate zones'!$I$2:$I$4292,0)),"")</f>
        <v/>
      </c>
      <c r="BB101" s="165" t="str">
        <f>IFERROR(INDEX('Climate zones'!$A$2:$A$4292,MATCH(BB$4&amp;" "&amp;$N101,'Climate zones'!$I$2:$I$4292,0)),"")</f>
        <v/>
      </c>
      <c r="BC101" s="165" t="str">
        <f>IFERROR(INDEX('Climate zones'!$A$2:$A$4292,MATCH(BC$4&amp;" "&amp;$N101,'Climate zones'!$I$2:$I$4292,0)),"")</f>
        <v/>
      </c>
      <c r="BD101" s="165" t="str">
        <f>IFERROR(INDEX('Climate zones'!$A$2:$A$4292,MATCH(BD$4&amp;" "&amp;$N101,'Climate zones'!$I$2:$I$4292,0)),"")</f>
        <v/>
      </c>
      <c r="BE101" s="165" t="str">
        <f>IFERROR(INDEX('Climate zones'!$A$2:$A$4292,MATCH(BE$4&amp;" "&amp;$N101,'Climate zones'!$I$2:$I$4292,0)),"")</f>
        <v/>
      </c>
      <c r="BF101" s="165" t="str">
        <f>IFERROR(INDEX('Climate zones'!$A$2:$A$4292,MATCH(BF$4&amp;" "&amp;$N101,'Climate zones'!$I$2:$I$4292,0)),"")</f>
        <v/>
      </c>
      <c r="BG101" s="165" t="str">
        <f>IFERROR(INDEX('Climate zones'!$A$2:$A$4292,MATCH(BG$4&amp;" "&amp;$N101,'Climate zones'!$I$2:$I$4292,0)),"")</f>
        <v/>
      </c>
      <c r="BH101" s="165" t="str">
        <f>IFERROR(INDEX('Climate zones'!$A$2:$A$4292,MATCH(BH$4&amp;" "&amp;$N101,'Climate zones'!$I$2:$I$4292,0)),"")</f>
        <v/>
      </c>
      <c r="BI101" s="165" t="str">
        <f>IFERROR(INDEX('Climate zones'!$A$2:$A$4292,MATCH(BI$4&amp;" "&amp;$N101,'Climate zones'!$I$2:$I$4292,0)),"")</f>
        <v/>
      </c>
      <c r="BJ101" s="165" t="str">
        <f>IFERROR(INDEX('Climate zones'!$A$2:$A$4292,MATCH(BJ$4&amp;" "&amp;$N101,'Climate zones'!$I$2:$I$4292,0)),"")</f>
        <v/>
      </c>
      <c r="BK101" s="165" t="str">
        <f>IFERROR(INDEX('Climate zones'!$A$2:$A$4292,MATCH(BK$4&amp;" "&amp;$N101,'Climate zones'!$I$2:$I$4292,0)),"")</f>
        <v/>
      </c>
      <c r="BL101" s="165" t="str">
        <f>IFERROR(INDEX('Climate zones'!$A$2:$A$4292,MATCH(BL$4&amp;" "&amp;$N101,'Climate zones'!$I$2:$I$4292,0)),"")</f>
        <v>Opio</v>
      </c>
      <c r="BM101" s="165" t="str">
        <f>IFERROR(INDEX('Climate zones'!$A$2:$A$4292,MATCH(BM$4&amp;" "&amp;$N101,'Climate zones'!$I$2:$I$4292,0)),"")</f>
        <v/>
      </c>
      <c r="BN101" s="165" t="str">
        <f>IFERROR(INDEX('Climate zones'!$A$2:$A$4292,MATCH(BN$4&amp;" "&amp;$N101,'Climate zones'!$I$2:$I$4292,0)),"")</f>
        <v>Waitahora</v>
      </c>
      <c r="BO101" s="165" t="str">
        <f>IFERROR(INDEX('Climate zones'!$A$2:$A$4292,MATCH(BO$4&amp;" "&amp;$N101,'Climate zones'!$I$2:$I$4292,0)),"")</f>
        <v>Takaka</v>
      </c>
      <c r="BP101" s="165" t="str">
        <f>IFERROR(INDEX('Climate zones'!$A$2:$A$4292,MATCH(BP$4&amp;" "&amp;$N101,'Climate zones'!$I$2:$I$4292,0)),"")</f>
        <v/>
      </c>
      <c r="BQ101" s="165" t="str">
        <f>IFERROR(INDEX('Climate zones'!$A$2:$A$4292,MATCH(BQ$4&amp;" "&amp;$N101,'Climate zones'!$I$2:$I$4292,0)),"")</f>
        <v/>
      </c>
      <c r="BR101" s="165" t="str">
        <f>IFERROR(INDEX('Climate zones'!$A$2:$A$4292,MATCH(BR$4&amp;" "&amp;$N101,'Climate zones'!$I$2:$I$4292,0)),"")</f>
        <v/>
      </c>
      <c r="BS101" s="165" t="str">
        <f>IFERROR(INDEX('Climate zones'!$A$2:$A$4292,MATCH(BS$4&amp;" "&amp;$N101,'Climate zones'!$I$2:$I$4292,0)),"")</f>
        <v/>
      </c>
      <c r="BT101" s="165" t="str">
        <f>IFERROR(INDEX('Climate zones'!$A$2:$A$4292,MATCH(BT$4&amp;" "&amp;$N101,'Climate zones'!$I$2:$I$4292,0)),"")</f>
        <v/>
      </c>
      <c r="BU101" s="165" t="str">
        <f>IFERROR(INDEX('Climate zones'!$A$2:$A$4292,MATCH(BU$4&amp;" "&amp;$N101,'Climate zones'!$I$2:$I$4292,0)),"")</f>
        <v/>
      </c>
      <c r="BV101" s="165" t="str">
        <f>IFERROR(INDEX('Climate zones'!$A$2:$A$4292,MATCH(BV$4&amp;" "&amp;$N101,'Climate zones'!$I$2:$I$4292,0)),"")</f>
        <v/>
      </c>
      <c r="BW101" s="165" t="str">
        <f>IFERROR(INDEX('Climate zones'!$A$2:$A$4292,MATCH(BW$4&amp;" "&amp;$N101,'Climate zones'!$I$2:$I$4292,0)),"")</f>
        <v/>
      </c>
      <c r="BX101" s="165" t="str">
        <f>IFERROR(INDEX('Climate zones'!$A$2:$A$4292,MATCH(BX$4&amp;" "&amp;$N101,'Climate zones'!$I$2:$I$4292,0)),"")</f>
        <v/>
      </c>
      <c r="BY101" s="165" t="str">
        <f>IFERROR(INDEX('Climate zones'!$A$2:$A$4292,MATCH(BY$4&amp;" "&amp;$N101,'Climate zones'!$I$2:$I$4292,0)),"")</f>
        <v/>
      </c>
      <c r="BZ101" s="165" t="str">
        <f>IFERROR(INDEX('Climate zones'!$A$2:$A$4292,MATCH(BZ$4&amp;" "&amp;$N101,'Climate zones'!$I$2:$I$4292,0)),"")</f>
        <v/>
      </c>
      <c r="CA101" s="165" t="str">
        <f>IFERROR(INDEX('Climate zones'!$A$2:$A$4292,MATCH(CA$4&amp;" "&amp;$N101,'Climate zones'!$I$2:$I$4292,0)),"")</f>
        <v/>
      </c>
      <c r="CB101" s="165" t="str">
        <f>IFERROR(INDEX('Climate zones'!$A$2:$A$4292,MATCH(CB$4&amp;" "&amp;$N101,'Climate zones'!$I$2:$I$4292,0)),"")</f>
        <v/>
      </c>
      <c r="CC101" s="165" t="str">
        <f>IFERROR(INDEX('Climate zones'!$A$2:$A$4292,MATCH(CC$4&amp;" "&amp;$N101,'Climate zones'!$I$2:$I$4292,0)),"")</f>
        <v/>
      </c>
      <c r="CD101" s="165" t="str">
        <f>IFERROR(INDEX('Climate zones'!$A$2:$A$4292,MATCH(CD$4&amp;" "&amp;$N101,'Climate zones'!$I$2:$I$4292,0)),"")</f>
        <v/>
      </c>
      <c r="CE101" s="165" t="str">
        <f>IFERROR(INDEX('Climate zones'!$A$2:$A$4292,MATCH(CE$4&amp;" "&amp;$N101,'Climate zones'!$I$2:$I$4292,0)),"")</f>
        <v/>
      </c>
      <c r="CF101" s="165" t="str">
        <f>IFERROR(INDEX('Climate zones'!$A$2:$A$4292,MATCH(CF$4&amp;" "&amp;$N101,'Climate zones'!$I$2:$I$4292,0)),"")</f>
        <v/>
      </c>
      <c r="CG101" s="165" t="str">
        <f>IFERROR(INDEX('Climate zones'!$A$2:$A$4292,MATCH(CG$4&amp;" "&amp;$N101,'Climate zones'!$I$2:$I$4292,0)),"")</f>
        <v/>
      </c>
      <c r="CH101" s="165" t="str">
        <f>IFERROR(INDEX('Climate zones'!$A$2:$A$4292,MATCH(CH$4&amp;" "&amp;$N101,'Climate zones'!$I$2:$I$4292,0)),"")</f>
        <v>Waikiekie</v>
      </c>
    </row>
    <row r="102" spans="1:86">
      <c r="A102" s="156" t="s">
        <v>271</v>
      </c>
      <c r="B102" s="156" t="s">
        <v>97</v>
      </c>
      <c r="C102" s="156" t="s">
        <v>96</v>
      </c>
      <c r="D102" s="156" t="s">
        <v>241</v>
      </c>
      <c r="E102" s="157">
        <v>-36.840000000000003</v>
      </c>
      <c r="F102" s="157">
        <v>174.78</v>
      </c>
      <c r="G102" s="156" t="str">
        <f t="shared" si="4"/>
        <v>Auckland City AK</v>
      </c>
      <c r="H102" s="156">
        <f t="shared" si="5"/>
        <v>30</v>
      </c>
      <c r="I102" s="156" t="str">
        <f t="shared" si="6"/>
        <v>Auckland City 30</v>
      </c>
      <c r="N102" s="162">
        <f t="shared" si="7"/>
        <v>98</v>
      </c>
      <c r="O102" s="163" t="str">
        <f>IFERROR(INDEX('Climate zones'!$A$2:$A$4292,MATCH(O$4&amp;" "&amp;$N102,'Climate zones'!$I$2:$I$4292,0)),"")</f>
        <v/>
      </c>
      <c r="P102" s="163" t="str">
        <f>IFERROR(INDEX('Climate zones'!$A$2:$A$4292,MATCH(P$4&amp;" "&amp;$N102,'Climate zones'!$I$2:$I$4292,0)),"")</f>
        <v/>
      </c>
      <c r="Q102" s="163" t="str">
        <f>IFERROR(INDEX('Climate zones'!$A$2:$A$4292,MATCH(Q$4&amp;" "&amp;$N102,'Climate zones'!$I$2:$I$4292,0)),"")</f>
        <v/>
      </c>
      <c r="R102" s="163" t="str">
        <f>IFERROR(INDEX('Climate zones'!$A$2:$A$4292,MATCH(R$4&amp;" "&amp;$N102,'Climate zones'!$I$2:$I$4292,0)),"")</f>
        <v/>
      </c>
      <c r="S102" s="163" t="str">
        <f>IFERROR(INDEX('Climate zones'!$A$2:$A$4292,MATCH(S$4&amp;" "&amp;$N102,'Climate zones'!$I$2:$I$4292,0)),"")</f>
        <v/>
      </c>
      <c r="T102" s="163" t="str">
        <f>IFERROR(INDEX('Climate zones'!$A$2:$A$4292,MATCH(T$4&amp;" "&amp;$N102,'Climate zones'!$I$2:$I$4292,0)),"")</f>
        <v/>
      </c>
      <c r="U102" s="163" t="str">
        <f>IFERROR(INDEX('Climate zones'!$A$2:$A$4292,MATCH(U$4&amp;" "&amp;$N102,'Climate zones'!$I$2:$I$4292,0)),"")</f>
        <v>Sydenham</v>
      </c>
      <c r="V102" s="163" t="str">
        <f>IFERROR(INDEX('Climate zones'!$A$2:$A$4292,MATCH(V$4&amp;" "&amp;$N102,'Climate zones'!$I$2:$I$4292,0)),"")</f>
        <v>Taieri Beach</v>
      </c>
      <c r="W102" s="163" t="str">
        <f>IFERROR(INDEX('Climate zones'!$A$2:$A$4292,MATCH(W$4&amp;" "&amp;$N102,'Climate zones'!$I$2:$I$4292,0)),"")</f>
        <v>Ravensbourne</v>
      </c>
      <c r="X102" s="163" t="str">
        <f>IFERROR(INDEX('Climate zones'!$A$2:$A$4292,MATCH(X$4&amp;" "&amp;$N102,'Climate zones'!$I$2:$I$4292,0)),"")</f>
        <v>Ohuri</v>
      </c>
      <c r="Y102" s="163" t="str">
        <f>IFERROR(INDEX('Climate zones'!$A$2:$A$4292,MATCH(Y$4&amp;" "&amp;$N102,'Climate zones'!$I$2:$I$4292,0)),"")</f>
        <v/>
      </c>
      <c r="Z102" s="163" t="str">
        <f>IFERROR(INDEX('Climate zones'!$A$2:$A$4292,MATCH(Z$4&amp;" "&amp;$N102,'Climate zones'!$I$2:$I$4292,0)),"")</f>
        <v>Wharerata</v>
      </c>
      <c r="AA102" s="163" t="str">
        <f>IFERROR(INDEX('Climate zones'!$A$2:$A$4292,MATCH(AA$4&amp;" "&amp;$N102,'Climate zones'!$I$2:$I$4292,0)),"")</f>
        <v/>
      </c>
      <c r="AB102" s="163" t="str">
        <f>IFERROR(INDEX('Climate zones'!$A$2:$A$4292,MATCH(AB$4&amp;" "&amp;$N102,'Climate zones'!$I$2:$I$4292,0)),"")</f>
        <v/>
      </c>
      <c r="AC102" s="163" t="str">
        <f>IFERROR(INDEX('Climate zones'!$A$2:$A$4292,MATCH(AC$4&amp;" "&amp;$N102,'Climate zones'!$I$2:$I$4292,0)),"")</f>
        <v/>
      </c>
      <c r="AD102" s="163" t="str">
        <f>IFERROR(INDEX('Climate zones'!$A$2:$A$4292,MATCH(AD$4&amp;" "&amp;$N102,'Climate zones'!$I$2:$I$4292,0)),"")</f>
        <v/>
      </c>
      <c r="AE102" s="163" t="str">
        <f>IFERROR(INDEX('Climate zones'!$A$2:$A$4292,MATCH(AE$4&amp;" "&amp;$N102,'Climate zones'!$I$2:$I$4292,0)),"")</f>
        <v/>
      </c>
      <c r="AF102" s="163" t="str">
        <f>IFERROR(INDEX('Climate zones'!$A$2:$A$4292,MATCH(AF$4&amp;" "&amp;$N102,'Climate zones'!$I$2:$I$4292,0)),"")</f>
        <v/>
      </c>
      <c r="AG102" s="163" t="str">
        <f>IFERROR(INDEX('Climate zones'!$A$2:$A$4292,MATCH(AG$4&amp;" "&amp;$N102,'Climate zones'!$I$2:$I$4292,0)),"")</f>
        <v/>
      </c>
      <c r="AH102" s="163" t="str">
        <f>IFERROR(INDEX('Climate zones'!$A$2:$A$4292,MATCH(AH$4&amp;" "&amp;$N102,'Climate zones'!$I$2:$I$4292,0)),"")</f>
        <v/>
      </c>
      <c r="AI102" s="163" t="str">
        <f>IFERROR(INDEX('Climate zones'!$A$2:$A$4292,MATCH(AI$4&amp;" "&amp;$N102,'Climate zones'!$I$2:$I$4292,0)),"")</f>
        <v/>
      </c>
      <c r="AJ102" s="163" t="str">
        <f>IFERROR(INDEX('Climate zones'!$A$2:$A$4292,MATCH(AJ$4&amp;" "&amp;$N102,'Climate zones'!$I$2:$I$4292,0)),"")</f>
        <v/>
      </c>
      <c r="AK102" s="163" t="str">
        <f>IFERROR(INDEX('Climate zones'!$A$2:$A$4292,MATCH(AK$4&amp;" "&amp;$N102,'Climate zones'!$I$2:$I$4292,0)),"")</f>
        <v/>
      </c>
      <c r="AL102" s="163" t="str">
        <f>IFERROR(INDEX('Climate zones'!$A$2:$A$4292,MATCH(AL$4&amp;" "&amp;$N102,'Climate zones'!$I$2:$I$4292,0)),"")</f>
        <v/>
      </c>
      <c r="AM102" s="163" t="str">
        <f>IFERROR(INDEX('Climate zones'!$A$2:$A$4292,MATCH(AM$4&amp;" "&amp;$N102,'Climate zones'!$I$2:$I$4292,0)),"")</f>
        <v/>
      </c>
      <c r="AN102" s="163" t="str">
        <f>IFERROR(INDEX('Climate zones'!$A$2:$A$4292,MATCH(AN$4&amp;" "&amp;$N102,'Climate zones'!$I$2:$I$4292,0)),"")</f>
        <v/>
      </c>
      <c r="AO102" s="163" t="str">
        <f>IFERROR(INDEX('Climate zones'!$A$2:$A$4292,MATCH(AO$4&amp;" "&amp;$N102,'Climate zones'!$I$2:$I$4292,0)),"")</f>
        <v/>
      </c>
      <c r="AP102" s="163" t="str">
        <f>IFERROR(INDEX('Climate zones'!$A$2:$A$4292,MATCH(AP$4&amp;" "&amp;$N102,'Climate zones'!$I$2:$I$4292,0)),"")</f>
        <v/>
      </c>
      <c r="AQ102" s="163" t="str">
        <f>IFERROR(INDEX('Climate zones'!$A$2:$A$4292,MATCH(AQ$4&amp;" "&amp;$N102,'Climate zones'!$I$2:$I$4292,0)),"")</f>
        <v/>
      </c>
      <c r="AR102" s="163" t="str">
        <f>IFERROR(INDEX('Climate zones'!$A$2:$A$4292,MATCH(AR$4&amp;" "&amp;$N102,'Climate zones'!$I$2:$I$4292,0)),"")</f>
        <v/>
      </c>
      <c r="AS102" s="163" t="str">
        <f>IFERROR(INDEX('Climate zones'!$A$2:$A$4292,MATCH(AS$4&amp;" "&amp;$N102,'Climate zones'!$I$2:$I$4292,0)),"")</f>
        <v/>
      </c>
      <c r="AT102" s="163" t="str">
        <f>IFERROR(INDEX('Climate zones'!$A$2:$A$4292,MATCH(AT$4&amp;" "&amp;$N102,'Climate zones'!$I$2:$I$4292,0)),"")</f>
        <v/>
      </c>
      <c r="AU102" s="163" t="str">
        <f>IFERROR(INDEX('Climate zones'!$A$2:$A$4292,MATCH(AU$4&amp;" "&amp;$N102,'Climate zones'!$I$2:$I$4292,0)),"")</f>
        <v/>
      </c>
      <c r="AV102" s="163" t="str">
        <f>IFERROR(INDEX('Climate zones'!$A$2:$A$4292,MATCH(AV$4&amp;" "&amp;$N102,'Climate zones'!$I$2:$I$4292,0)),"")</f>
        <v/>
      </c>
      <c r="AW102" s="163" t="str">
        <f>IFERROR(INDEX('Climate zones'!$A$2:$A$4292,MATCH(AW$4&amp;" "&amp;$N102,'Climate zones'!$I$2:$I$4292,0)),"")</f>
        <v/>
      </c>
      <c r="AX102" s="163" t="str">
        <f>IFERROR(INDEX('Climate zones'!$A$2:$A$4292,MATCH(AX$4&amp;" "&amp;$N102,'Climate zones'!$I$2:$I$4292,0)),"")</f>
        <v/>
      </c>
      <c r="AY102" s="163" t="str">
        <f>IFERROR(INDEX('Climate zones'!$A$2:$A$4292,MATCH(AY$4&amp;" "&amp;$N102,'Climate zones'!$I$2:$I$4292,0)),"")</f>
        <v/>
      </c>
      <c r="AZ102" s="163" t="str">
        <f>IFERROR(INDEX('Climate zones'!$A$2:$A$4292,MATCH(AZ$4&amp;" "&amp;$N102,'Climate zones'!$I$2:$I$4292,0)),"")</f>
        <v/>
      </c>
      <c r="BA102" s="163" t="str">
        <f>IFERROR(INDEX('Climate zones'!$A$2:$A$4292,MATCH(BA$4&amp;" "&amp;$N102,'Climate zones'!$I$2:$I$4292,0)),"")</f>
        <v/>
      </c>
      <c r="BB102" s="163" t="str">
        <f>IFERROR(INDEX('Climate zones'!$A$2:$A$4292,MATCH(BB$4&amp;" "&amp;$N102,'Climate zones'!$I$2:$I$4292,0)),"")</f>
        <v/>
      </c>
      <c r="BC102" s="163" t="str">
        <f>IFERROR(INDEX('Climate zones'!$A$2:$A$4292,MATCH(BC$4&amp;" "&amp;$N102,'Climate zones'!$I$2:$I$4292,0)),"")</f>
        <v/>
      </c>
      <c r="BD102" s="163" t="str">
        <f>IFERROR(INDEX('Climate zones'!$A$2:$A$4292,MATCH(BD$4&amp;" "&amp;$N102,'Climate zones'!$I$2:$I$4292,0)),"")</f>
        <v/>
      </c>
      <c r="BE102" s="163" t="str">
        <f>IFERROR(INDEX('Climate zones'!$A$2:$A$4292,MATCH(BE$4&amp;" "&amp;$N102,'Climate zones'!$I$2:$I$4292,0)),"")</f>
        <v/>
      </c>
      <c r="BF102" s="163" t="str">
        <f>IFERROR(INDEX('Climate zones'!$A$2:$A$4292,MATCH(BF$4&amp;" "&amp;$N102,'Climate zones'!$I$2:$I$4292,0)),"")</f>
        <v/>
      </c>
      <c r="BG102" s="163" t="str">
        <f>IFERROR(INDEX('Climate zones'!$A$2:$A$4292,MATCH(BG$4&amp;" "&amp;$N102,'Climate zones'!$I$2:$I$4292,0)),"")</f>
        <v/>
      </c>
      <c r="BH102" s="163" t="str">
        <f>IFERROR(INDEX('Climate zones'!$A$2:$A$4292,MATCH(BH$4&amp;" "&amp;$N102,'Climate zones'!$I$2:$I$4292,0)),"")</f>
        <v/>
      </c>
      <c r="BI102" s="163" t="str">
        <f>IFERROR(INDEX('Climate zones'!$A$2:$A$4292,MATCH(BI$4&amp;" "&amp;$N102,'Climate zones'!$I$2:$I$4292,0)),"")</f>
        <v/>
      </c>
      <c r="BJ102" s="163" t="str">
        <f>IFERROR(INDEX('Climate zones'!$A$2:$A$4292,MATCH(BJ$4&amp;" "&amp;$N102,'Climate zones'!$I$2:$I$4292,0)),"")</f>
        <v/>
      </c>
      <c r="BK102" s="163" t="str">
        <f>IFERROR(INDEX('Climate zones'!$A$2:$A$4292,MATCH(BK$4&amp;" "&amp;$N102,'Climate zones'!$I$2:$I$4292,0)),"")</f>
        <v/>
      </c>
      <c r="BL102" s="163" t="str">
        <f>IFERROR(INDEX('Climate zones'!$A$2:$A$4292,MATCH(BL$4&amp;" "&amp;$N102,'Climate zones'!$I$2:$I$4292,0)),"")</f>
        <v>Oporo</v>
      </c>
      <c r="BM102" s="163" t="str">
        <f>IFERROR(INDEX('Climate zones'!$A$2:$A$4292,MATCH(BM$4&amp;" "&amp;$N102,'Climate zones'!$I$2:$I$4292,0)),"")</f>
        <v/>
      </c>
      <c r="BN102" s="163" t="str">
        <f>IFERROR(INDEX('Climate zones'!$A$2:$A$4292,MATCH(BN$4&amp;" "&amp;$N102,'Climate zones'!$I$2:$I$4292,0)),"")</f>
        <v>Waiwaka</v>
      </c>
      <c r="BO102" s="163" t="str">
        <f>IFERROR(INDEX('Climate zones'!$A$2:$A$4292,MATCH(BO$4&amp;" "&amp;$N102,'Climate zones'!$I$2:$I$4292,0)),"")</f>
        <v>Takapou</v>
      </c>
      <c r="BP102" s="163" t="str">
        <f>IFERROR(INDEX('Climate zones'!$A$2:$A$4292,MATCH(BP$4&amp;" "&amp;$N102,'Climate zones'!$I$2:$I$4292,0)),"")</f>
        <v/>
      </c>
      <c r="BQ102" s="163" t="str">
        <f>IFERROR(INDEX('Climate zones'!$A$2:$A$4292,MATCH(BQ$4&amp;" "&amp;$N102,'Climate zones'!$I$2:$I$4292,0)),"")</f>
        <v/>
      </c>
      <c r="BR102" s="163" t="str">
        <f>IFERROR(INDEX('Climate zones'!$A$2:$A$4292,MATCH(BR$4&amp;" "&amp;$N102,'Climate zones'!$I$2:$I$4292,0)),"")</f>
        <v/>
      </c>
      <c r="BS102" s="163" t="str">
        <f>IFERROR(INDEX('Climate zones'!$A$2:$A$4292,MATCH(BS$4&amp;" "&amp;$N102,'Climate zones'!$I$2:$I$4292,0)),"")</f>
        <v/>
      </c>
      <c r="BT102" s="163" t="str">
        <f>IFERROR(INDEX('Climate zones'!$A$2:$A$4292,MATCH(BT$4&amp;" "&amp;$N102,'Climate zones'!$I$2:$I$4292,0)),"")</f>
        <v/>
      </c>
      <c r="BU102" s="163" t="str">
        <f>IFERROR(INDEX('Climate zones'!$A$2:$A$4292,MATCH(BU$4&amp;" "&amp;$N102,'Climate zones'!$I$2:$I$4292,0)),"")</f>
        <v/>
      </c>
      <c r="BV102" s="163" t="str">
        <f>IFERROR(INDEX('Climate zones'!$A$2:$A$4292,MATCH(BV$4&amp;" "&amp;$N102,'Climate zones'!$I$2:$I$4292,0)),"")</f>
        <v/>
      </c>
      <c r="BW102" s="163" t="str">
        <f>IFERROR(INDEX('Climate zones'!$A$2:$A$4292,MATCH(BW$4&amp;" "&amp;$N102,'Climate zones'!$I$2:$I$4292,0)),"")</f>
        <v/>
      </c>
      <c r="BX102" s="163" t="str">
        <f>IFERROR(INDEX('Climate zones'!$A$2:$A$4292,MATCH(BX$4&amp;" "&amp;$N102,'Climate zones'!$I$2:$I$4292,0)),"")</f>
        <v/>
      </c>
      <c r="BY102" s="163" t="str">
        <f>IFERROR(INDEX('Climate zones'!$A$2:$A$4292,MATCH(BY$4&amp;" "&amp;$N102,'Climate zones'!$I$2:$I$4292,0)),"")</f>
        <v/>
      </c>
      <c r="BZ102" s="163" t="str">
        <f>IFERROR(INDEX('Climate zones'!$A$2:$A$4292,MATCH(BZ$4&amp;" "&amp;$N102,'Climate zones'!$I$2:$I$4292,0)),"")</f>
        <v/>
      </c>
      <c r="CA102" s="163" t="str">
        <f>IFERROR(INDEX('Climate zones'!$A$2:$A$4292,MATCH(CA$4&amp;" "&amp;$N102,'Climate zones'!$I$2:$I$4292,0)),"")</f>
        <v/>
      </c>
      <c r="CB102" s="163" t="str">
        <f>IFERROR(INDEX('Climate zones'!$A$2:$A$4292,MATCH(CB$4&amp;" "&amp;$N102,'Climate zones'!$I$2:$I$4292,0)),"")</f>
        <v/>
      </c>
      <c r="CC102" s="163" t="str">
        <f>IFERROR(INDEX('Climate zones'!$A$2:$A$4292,MATCH(CC$4&amp;" "&amp;$N102,'Climate zones'!$I$2:$I$4292,0)),"")</f>
        <v/>
      </c>
      <c r="CD102" s="163" t="str">
        <f>IFERROR(INDEX('Climate zones'!$A$2:$A$4292,MATCH(CD$4&amp;" "&amp;$N102,'Climate zones'!$I$2:$I$4292,0)),"")</f>
        <v/>
      </c>
      <c r="CE102" s="163" t="str">
        <f>IFERROR(INDEX('Climate zones'!$A$2:$A$4292,MATCH(CE$4&amp;" "&amp;$N102,'Climate zones'!$I$2:$I$4292,0)),"")</f>
        <v/>
      </c>
      <c r="CF102" s="163" t="str">
        <f>IFERROR(INDEX('Climate zones'!$A$2:$A$4292,MATCH(CF$4&amp;" "&amp;$N102,'Climate zones'!$I$2:$I$4292,0)),"")</f>
        <v/>
      </c>
      <c r="CG102" s="163" t="str">
        <f>IFERROR(INDEX('Climate zones'!$A$2:$A$4292,MATCH(CG$4&amp;" "&amp;$N102,'Climate zones'!$I$2:$I$4292,0)),"")</f>
        <v/>
      </c>
      <c r="CH102" s="163" t="str">
        <f>IFERROR(INDEX('Climate zones'!$A$2:$A$4292,MATCH(CH$4&amp;" "&amp;$N102,'Climate zones'!$I$2:$I$4292,0)),"")</f>
        <v>Waiotira</v>
      </c>
    </row>
    <row r="103" spans="1:86">
      <c r="A103" s="156" t="s">
        <v>272</v>
      </c>
      <c r="B103" s="156" t="s">
        <v>97</v>
      </c>
      <c r="C103" s="156" t="s">
        <v>96</v>
      </c>
      <c r="D103" s="156" t="s">
        <v>241</v>
      </c>
      <c r="E103" s="157">
        <v>-36.85</v>
      </c>
      <c r="F103" s="157">
        <v>174.83</v>
      </c>
      <c r="G103" s="156" t="str">
        <f t="shared" si="4"/>
        <v>Auckland City AK</v>
      </c>
      <c r="H103" s="156">
        <f t="shared" si="5"/>
        <v>31</v>
      </c>
      <c r="I103" s="156" t="str">
        <f t="shared" si="6"/>
        <v>Auckland City 31</v>
      </c>
      <c r="N103" s="164">
        <f t="shared" si="7"/>
        <v>99</v>
      </c>
      <c r="O103" s="165" t="str">
        <f>IFERROR(INDEX('Climate zones'!$A$2:$A$4292,MATCH(O$4&amp;" "&amp;$N103,'Climate zones'!$I$2:$I$4292,0)),"")</f>
        <v/>
      </c>
      <c r="P103" s="165" t="str">
        <f>IFERROR(INDEX('Climate zones'!$A$2:$A$4292,MATCH(P$4&amp;" "&amp;$N103,'Climate zones'!$I$2:$I$4292,0)),"")</f>
        <v/>
      </c>
      <c r="Q103" s="165" t="str">
        <f>IFERROR(INDEX('Climate zones'!$A$2:$A$4292,MATCH(Q$4&amp;" "&amp;$N103,'Climate zones'!$I$2:$I$4292,0)),"")</f>
        <v/>
      </c>
      <c r="R103" s="165" t="str">
        <f>IFERROR(INDEX('Climate zones'!$A$2:$A$4292,MATCH(R$4&amp;" "&amp;$N103,'Climate zones'!$I$2:$I$4292,0)),"")</f>
        <v/>
      </c>
      <c r="S103" s="165" t="str">
        <f>IFERROR(INDEX('Climate zones'!$A$2:$A$4292,MATCH(S$4&amp;" "&amp;$N103,'Climate zones'!$I$2:$I$4292,0)),"")</f>
        <v/>
      </c>
      <c r="T103" s="165" t="str">
        <f>IFERROR(INDEX('Climate zones'!$A$2:$A$4292,MATCH(T$4&amp;" "&amp;$N103,'Climate zones'!$I$2:$I$4292,0)),"")</f>
        <v/>
      </c>
      <c r="U103" s="165" t="str">
        <f>IFERROR(INDEX('Climate zones'!$A$2:$A$4292,MATCH(U$4&amp;" "&amp;$N103,'Climate zones'!$I$2:$I$4292,0)),"")</f>
        <v>Takamatua</v>
      </c>
      <c r="V103" s="165" t="str">
        <f>IFERROR(INDEX('Climate zones'!$A$2:$A$4292,MATCH(V$4&amp;" "&amp;$N103,'Climate zones'!$I$2:$I$4292,0)),"")</f>
        <v>Taieri Mouth</v>
      </c>
      <c r="W103" s="165" t="str">
        <f>IFERROR(INDEX('Climate zones'!$A$2:$A$4292,MATCH(W$4&amp;" "&amp;$N103,'Climate zones'!$I$2:$I$4292,0)),"")</f>
        <v>Rock and Pillar</v>
      </c>
      <c r="X103" s="165" t="str">
        <f>IFERROR(INDEX('Climate zones'!$A$2:$A$4292,MATCH(X$4&amp;" "&amp;$N103,'Climate zones'!$I$2:$I$4292,0)),"")</f>
        <v>Okahu</v>
      </c>
      <c r="Y103" s="165" t="str">
        <f>IFERROR(INDEX('Climate zones'!$A$2:$A$4292,MATCH(Y$4&amp;" "&amp;$N103,'Climate zones'!$I$2:$I$4292,0)),"")</f>
        <v/>
      </c>
      <c r="Z103" s="165" t="str">
        <f>IFERROR(INDEX('Climate zones'!$A$2:$A$4292,MATCH(Z$4&amp;" "&amp;$N103,'Climate zones'!$I$2:$I$4292,0)),"")</f>
        <v>Whatatutu</v>
      </c>
      <c r="AA103" s="165" t="str">
        <f>IFERROR(INDEX('Climate zones'!$A$2:$A$4292,MATCH(AA$4&amp;" "&amp;$N103,'Climate zones'!$I$2:$I$4292,0)),"")</f>
        <v/>
      </c>
      <c r="AB103" s="165" t="str">
        <f>IFERROR(INDEX('Climate zones'!$A$2:$A$4292,MATCH(AB$4&amp;" "&amp;$N103,'Climate zones'!$I$2:$I$4292,0)),"")</f>
        <v/>
      </c>
      <c r="AC103" s="165" t="str">
        <f>IFERROR(INDEX('Climate zones'!$A$2:$A$4292,MATCH(AC$4&amp;" "&amp;$N103,'Climate zones'!$I$2:$I$4292,0)),"")</f>
        <v/>
      </c>
      <c r="AD103" s="165" t="str">
        <f>IFERROR(INDEX('Climate zones'!$A$2:$A$4292,MATCH(AD$4&amp;" "&amp;$N103,'Climate zones'!$I$2:$I$4292,0)),"")</f>
        <v/>
      </c>
      <c r="AE103" s="165" t="str">
        <f>IFERROR(INDEX('Climate zones'!$A$2:$A$4292,MATCH(AE$4&amp;" "&amp;$N103,'Climate zones'!$I$2:$I$4292,0)),"")</f>
        <v/>
      </c>
      <c r="AF103" s="165" t="str">
        <f>IFERROR(INDEX('Climate zones'!$A$2:$A$4292,MATCH(AF$4&amp;" "&amp;$N103,'Climate zones'!$I$2:$I$4292,0)),"")</f>
        <v/>
      </c>
      <c r="AG103" s="165" t="str">
        <f>IFERROR(INDEX('Climate zones'!$A$2:$A$4292,MATCH(AG$4&amp;" "&amp;$N103,'Climate zones'!$I$2:$I$4292,0)),"")</f>
        <v/>
      </c>
      <c r="AH103" s="165" t="str">
        <f>IFERROR(INDEX('Climate zones'!$A$2:$A$4292,MATCH(AH$4&amp;" "&amp;$N103,'Climate zones'!$I$2:$I$4292,0)),"")</f>
        <v/>
      </c>
      <c r="AI103" s="165" t="str">
        <f>IFERROR(INDEX('Climate zones'!$A$2:$A$4292,MATCH(AI$4&amp;" "&amp;$N103,'Climate zones'!$I$2:$I$4292,0)),"")</f>
        <v/>
      </c>
      <c r="AJ103" s="165" t="str">
        <f>IFERROR(INDEX('Climate zones'!$A$2:$A$4292,MATCH(AJ$4&amp;" "&amp;$N103,'Climate zones'!$I$2:$I$4292,0)),"")</f>
        <v/>
      </c>
      <c r="AK103" s="165" t="str">
        <f>IFERROR(INDEX('Climate zones'!$A$2:$A$4292,MATCH(AK$4&amp;" "&amp;$N103,'Climate zones'!$I$2:$I$4292,0)),"")</f>
        <v/>
      </c>
      <c r="AL103" s="165" t="str">
        <f>IFERROR(INDEX('Climate zones'!$A$2:$A$4292,MATCH(AL$4&amp;" "&amp;$N103,'Climate zones'!$I$2:$I$4292,0)),"")</f>
        <v/>
      </c>
      <c r="AM103" s="165" t="str">
        <f>IFERROR(INDEX('Climate zones'!$A$2:$A$4292,MATCH(AM$4&amp;" "&amp;$N103,'Climate zones'!$I$2:$I$4292,0)),"")</f>
        <v/>
      </c>
      <c r="AN103" s="165" t="str">
        <f>IFERROR(INDEX('Climate zones'!$A$2:$A$4292,MATCH(AN$4&amp;" "&amp;$N103,'Climate zones'!$I$2:$I$4292,0)),"")</f>
        <v/>
      </c>
      <c r="AO103" s="165" t="str">
        <f>IFERROR(INDEX('Climate zones'!$A$2:$A$4292,MATCH(AO$4&amp;" "&amp;$N103,'Climate zones'!$I$2:$I$4292,0)),"")</f>
        <v/>
      </c>
      <c r="AP103" s="165" t="str">
        <f>IFERROR(INDEX('Climate zones'!$A$2:$A$4292,MATCH(AP$4&amp;" "&amp;$N103,'Climate zones'!$I$2:$I$4292,0)),"")</f>
        <v/>
      </c>
      <c r="AQ103" s="165" t="str">
        <f>IFERROR(INDEX('Climate zones'!$A$2:$A$4292,MATCH(AQ$4&amp;" "&amp;$N103,'Climate zones'!$I$2:$I$4292,0)),"")</f>
        <v/>
      </c>
      <c r="AR103" s="165" t="str">
        <f>IFERROR(INDEX('Climate zones'!$A$2:$A$4292,MATCH(AR$4&amp;" "&amp;$N103,'Climate zones'!$I$2:$I$4292,0)),"")</f>
        <v/>
      </c>
      <c r="AS103" s="165" t="str">
        <f>IFERROR(INDEX('Climate zones'!$A$2:$A$4292,MATCH(AS$4&amp;" "&amp;$N103,'Climate zones'!$I$2:$I$4292,0)),"")</f>
        <v/>
      </c>
      <c r="AT103" s="165" t="str">
        <f>IFERROR(INDEX('Climate zones'!$A$2:$A$4292,MATCH(AT$4&amp;" "&amp;$N103,'Climate zones'!$I$2:$I$4292,0)),"")</f>
        <v/>
      </c>
      <c r="AU103" s="165" t="str">
        <f>IFERROR(INDEX('Climate zones'!$A$2:$A$4292,MATCH(AU$4&amp;" "&amp;$N103,'Climate zones'!$I$2:$I$4292,0)),"")</f>
        <v/>
      </c>
      <c r="AV103" s="165" t="str">
        <f>IFERROR(INDEX('Climate zones'!$A$2:$A$4292,MATCH(AV$4&amp;" "&amp;$N103,'Climate zones'!$I$2:$I$4292,0)),"")</f>
        <v/>
      </c>
      <c r="AW103" s="165" t="str">
        <f>IFERROR(INDEX('Climate zones'!$A$2:$A$4292,MATCH(AW$4&amp;" "&amp;$N103,'Climate zones'!$I$2:$I$4292,0)),"")</f>
        <v/>
      </c>
      <c r="AX103" s="165" t="str">
        <f>IFERROR(INDEX('Climate zones'!$A$2:$A$4292,MATCH(AX$4&amp;" "&amp;$N103,'Climate zones'!$I$2:$I$4292,0)),"")</f>
        <v/>
      </c>
      <c r="AY103" s="165" t="str">
        <f>IFERROR(INDEX('Climate zones'!$A$2:$A$4292,MATCH(AY$4&amp;" "&amp;$N103,'Climate zones'!$I$2:$I$4292,0)),"")</f>
        <v/>
      </c>
      <c r="AZ103" s="165" t="str">
        <f>IFERROR(INDEX('Climate zones'!$A$2:$A$4292,MATCH(AZ$4&amp;" "&amp;$N103,'Climate zones'!$I$2:$I$4292,0)),"")</f>
        <v/>
      </c>
      <c r="BA103" s="165" t="str">
        <f>IFERROR(INDEX('Climate zones'!$A$2:$A$4292,MATCH(BA$4&amp;" "&amp;$N103,'Climate zones'!$I$2:$I$4292,0)),"")</f>
        <v/>
      </c>
      <c r="BB103" s="165" t="str">
        <f>IFERROR(INDEX('Climate zones'!$A$2:$A$4292,MATCH(BB$4&amp;" "&amp;$N103,'Climate zones'!$I$2:$I$4292,0)),"")</f>
        <v/>
      </c>
      <c r="BC103" s="165" t="str">
        <f>IFERROR(INDEX('Climate zones'!$A$2:$A$4292,MATCH(BC$4&amp;" "&amp;$N103,'Climate zones'!$I$2:$I$4292,0)),"")</f>
        <v/>
      </c>
      <c r="BD103" s="165" t="str">
        <f>IFERROR(INDEX('Climate zones'!$A$2:$A$4292,MATCH(BD$4&amp;" "&amp;$N103,'Climate zones'!$I$2:$I$4292,0)),"")</f>
        <v/>
      </c>
      <c r="BE103" s="165" t="str">
        <f>IFERROR(INDEX('Climate zones'!$A$2:$A$4292,MATCH(BE$4&amp;" "&amp;$N103,'Climate zones'!$I$2:$I$4292,0)),"")</f>
        <v/>
      </c>
      <c r="BF103" s="165" t="str">
        <f>IFERROR(INDEX('Climate zones'!$A$2:$A$4292,MATCH(BF$4&amp;" "&amp;$N103,'Climate zones'!$I$2:$I$4292,0)),"")</f>
        <v/>
      </c>
      <c r="BG103" s="165" t="str">
        <f>IFERROR(INDEX('Climate zones'!$A$2:$A$4292,MATCH(BG$4&amp;" "&amp;$N103,'Climate zones'!$I$2:$I$4292,0)),"")</f>
        <v/>
      </c>
      <c r="BH103" s="165" t="str">
        <f>IFERROR(INDEX('Climate zones'!$A$2:$A$4292,MATCH(BH$4&amp;" "&amp;$N103,'Climate zones'!$I$2:$I$4292,0)),"")</f>
        <v/>
      </c>
      <c r="BI103" s="165" t="str">
        <f>IFERROR(INDEX('Climate zones'!$A$2:$A$4292,MATCH(BI$4&amp;" "&amp;$N103,'Climate zones'!$I$2:$I$4292,0)),"")</f>
        <v/>
      </c>
      <c r="BJ103" s="165" t="str">
        <f>IFERROR(INDEX('Climate zones'!$A$2:$A$4292,MATCH(BJ$4&amp;" "&amp;$N103,'Climate zones'!$I$2:$I$4292,0)),"")</f>
        <v/>
      </c>
      <c r="BK103" s="165" t="str">
        <f>IFERROR(INDEX('Climate zones'!$A$2:$A$4292,MATCH(BK$4&amp;" "&amp;$N103,'Climate zones'!$I$2:$I$4292,0)),"")</f>
        <v/>
      </c>
      <c r="BL103" s="165" t="str">
        <f>IFERROR(INDEX('Climate zones'!$A$2:$A$4292,MATCH(BL$4&amp;" "&amp;$N103,'Climate zones'!$I$2:$I$4292,0)),"")</f>
        <v>Orawia</v>
      </c>
      <c r="BM103" s="165" t="str">
        <f>IFERROR(INDEX('Climate zones'!$A$2:$A$4292,MATCH(BM$4&amp;" "&amp;$N103,'Climate zones'!$I$2:$I$4292,0)),"")</f>
        <v/>
      </c>
      <c r="BN103" s="165" t="str">
        <f>IFERROR(INDEX('Climate zones'!$A$2:$A$4292,MATCH(BN$4&amp;" "&amp;$N103,'Climate zones'!$I$2:$I$4292,0)),"")</f>
        <v>Waiwera</v>
      </c>
      <c r="BO103" s="165" t="str">
        <f>IFERROR(INDEX('Climate zones'!$A$2:$A$4292,MATCH(BO$4&amp;" "&amp;$N103,'Climate zones'!$I$2:$I$4292,0)),"")</f>
        <v>Tapawera</v>
      </c>
      <c r="BP103" s="165" t="str">
        <f>IFERROR(INDEX('Climate zones'!$A$2:$A$4292,MATCH(BP$4&amp;" "&amp;$N103,'Climate zones'!$I$2:$I$4292,0)),"")</f>
        <v/>
      </c>
      <c r="BQ103" s="165" t="str">
        <f>IFERROR(INDEX('Climate zones'!$A$2:$A$4292,MATCH(BQ$4&amp;" "&amp;$N103,'Climate zones'!$I$2:$I$4292,0)),"")</f>
        <v/>
      </c>
      <c r="BR103" s="165" t="str">
        <f>IFERROR(INDEX('Climate zones'!$A$2:$A$4292,MATCH(BR$4&amp;" "&amp;$N103,'Climate zones'!$I$2:$I$4292,0)),"")</f>
        <v/>
      </c>
      <c r="BS103" s="165" t="str">
        <f>IFERROR(INDEX('Climate zones'!$A$2:$A$4292,MATCH(BS$4&amp;" "&amp;$N103,'Climate zones'!$I$2:$I$4292,0)),"")</f>
        <v/>
      </c>
      <c r="BT103" s="165" t="str">
        <f>IFERROR(INDEX('Climate zones'!$A$2:$A$4292,MATCH(BT$4&amp;" "&amp;$N103,'Climate zones'!$I$2:$I$4292,0)),"")</f>
        <v/>
      </c>
      <c r="BU103" s="165" t="str">
        <f>IFERROR(INDEX('Climate zones'!$A$2:$A$4292,MATCH(BU$4&amp;" "&amp;$N103,'Climate zones'!$I$2:$I$4292,0)),"")</f>
        <v/>
      </c>
      <c r="BV103" s="165" t="str">
        <f>IFERROR(INDEX('Climate zones'!$A$2:$A$4292,MATCH(BV$4&amp;" "&amp;$N103,'Climate zones'!$I$2:$I$4292,0)),"")</f>
        <v/>
      </c>
      <c r="BW103" s="165" t="str">
        <f>IFERROR(INDEX('Climate zones'!$A$2:$A$4292,MATCH(BW$4&amp;" "&amp;$N103,'Climate zones'!$I$2:$I$4292,0)),"")</f>
        <v/>
      </c>
      <c r="BX103" s="165" t="str">
        <f>IFERROR(INDEX('Climate zones'!$A$2:$A$4292,MATCH(BX$4&amp;" "&amp;$N103,'Climate zones'!$I$2:$I$4292,0)),"")</f>
        <v/>
      </c>
      <c r="BY103" s="165" t="str">
        <f>IFERROR(INDEX('Climate zones'!$A$2:$A$4292,MATCH(BY$4&amp;" "&amp;$N103,'Climate zones'!$I$2:$I$4292,0)),"")</f>
        <v/>
      </c>
      <c r="BZ103" s="165" t="str">
        <f>IFERROR(INDEX('Climate zones'!$A$2:$A$4292,MATCH(BZ$4&amp;" "&amp;$N103,'Climate zones'!$I$2:$I$4292,0)),"")</f>
        <v/>
      </c>
      <c r="CA103" s="165" t="str">
        <f>IFERROR(INDEX('Climate zones'!$A$2:$A$4292,MATCH(CA$4&amp;" "&amp;$N103,'Climate zones'!$I$2:$I$4292,0)),"")</f>
        <v/>
      </c>
      <c r="CB103" s="165" t="str">
        <f>IFERROR(INDEX('Climate zones'!$A$2:$A$4292,MATCH(CB$4&amp;" "&amp;$N103,'Climate zones'!$I$2:$I$4292,0)),"")</f>
        <v/>
      </c>
      <c r="CC103" s="165" t="str">
        <f>IFERROR(INDEX('Climate zones'!$A$2:$A$4292,MATCH(CC$4&amp;" "&amp;$N103,'Climate zones'!$I$2:$I$4292,0)),"")</f>
        <v/>
      </c>
      <c r="CD103" s="165" t="str">
        <f>IFERROR(INDEX('Climate zones'!$A$2:$A$4292,MATCH(CD$4&amp;" "&amp;$N103,'Climate zones'!$I$2:$I$4292,0)),"")</f>
        <v/>
      </c>
      <c r="CE103" s="165" t="str">
        <f>IFERROR(INDEX('Climate zones'!$A$2:$A$4292,MATCH(CE$4&amp;" "&amp;$N103,'Climate zones'!$I$2:$I$4292,0)),"")</f>
        <v/>
      </c>
      <c r="CF103" s="165" t="str">
        <f>IFERROR(INDEX('Climate zones'!$A$2:$A$4292,MATCH(CF$4&amp;" "&amp;$N103,'Climate zones'!$I$2:$I$4292,0)),"")</f>
        <v/>
      </c>
      <c r="CG103" s="165" t="str">
        <f>IFERROR(INDEX('Climate zones'!$A$2:$A$4292,MATCH(CG$4&amp;" "&amp;$N103,'Climate zones'!$I$2:$I$4292,0)),"")</f>
        <v/>
      </c>
      <c r="CH103" s="165" t="str">
        <f>IFERROR(INDEX('Climate zones'!$A$2:$A$4292,MATCH(CH$4&amp;" "&amp;$N103,'Climate zones'!$I$2:$I$4292,0)),"")</f>
        <v>Waiotu</v>
      </c>
    </row>
    <row r="104" spans="1:86">
      <c r="A104" s="156" t="s">
        <v>273</v>
      </c>
      <c r="B104" s="156" t="s">
        <v>97</v>
      </c>
      <c r="C104" s="156" t="s">
        <v>96</v>
      </c>
      <c r="D104" s="156" t="s">
        <v>241</v>
      </c>
      <c r="E104" s="157">
        <v>-36.869999999999997</v>
      </c>
      <c r="F104" s="157">
        <v>174.73</v>
      </c>
      <c r="G104" s="156" t="str">
        <f t="shared" si="4"/>
        <v>Auckland City AK</v>
      </c>
      <c r="H104" s="156">
        <f t="shared" si="5"/>
        <v>32</v>
      </c>
      <c r="I104" s="156" t="str">
        <f t="shared" si="6"/>
        <v>Auckland City 32</v>
      </c>
      <c r="N104" s="162">
        <f t="shared" si="7"/>
        <v>100</v>
      </c>
      <c r="O104" s="163" t="str">
        <f>IFERROR(INDEX('Climate zones'!$A$2:$A$4292,MATCH(O$4&amp;" "&amp;$N104,'Climate zones'!$I$2:$I$4292,0)),"")</f>
        <v/>
      </c>
      <c r="P104" s="163" t="str">
        <f>IFERROR(INDEX('Climate zones'!$A$2:$A$4292,MATCH(P$4&amp;" "&amp;$N104,'Climate zones'!$I$2:$I$4292,0)),"")</f>
        <v/>
      </c>
      <c r="Q104" s="163" t="str">
        <f>IFERROR(INDEX('Climate zones'!$A$2:$A$4292,MATCH(Q$4&amp;" "&amp;$N104,'Climate zones'!$I$2:$I$4292,0)),"")</f>
        <v/>
      </c>
      <c r="R104" s="163" t="str">
        <f>IFERROR(INDEX('Climate zones'!$A$2:$A$4292,MATCH(R$4&amp;" "&amp;$N104,'Climate zones'!$I$2:$I$4292,0)),"")</f>
        <v/>
      </c>
      <c r="S104" s="163" t="str">
        <f>IFERROR(INDEX('Climate zones'!$A$2:$A$4292,MATCH(S$4&amp;" "&amp;$N104,'Climate zones'!$I$2:$I$4292,0)),"")</f>
        <v/>
      </c>
      <c r="T104" s="163" t="str">
        <f>IFERROR(INDEX('Climate zones'!$A$2:$A$4292,MATCH(T$4&amp;" "&amp;$N104,'Climate zones'!$I$2:$I$4292,0)),"")</f>
        <v/>
      </c>
      <c r="U104" s="163" t="str">
        <f>IFERROR(INDEX('Climate zones'!$A$2:$A$4292,MATCH(U$4&amp;" "&amp;$N104,'Climate zones'!$I$2:$I$4292,0)),"")</f>
        <v>Taukahara</v>
      </c>
      <c r="V104" s="163" t="str">
        <f>IFERROR(INDEX('Climate zones'!$A$2:$A$4292,MATCH(V$4&amp;" "&amp;$N104,'Climate zones'!$I$2:$I$4292,0)),"")</f>
        <v>Tapanui</v>
      </c>
      <c r="W104" s="163" t="str">
        <f>IFERROR(INDEX('Climate zones'!$A$2:$A$4292,MATCH(W$4&amp;" "&amp;$N104,'Climate zones'!$I$2:$I$4292,0)),"")</f>
        <v>Roseneath</v>
      </c>
      <c r="X104" s="163" t="str">
        <f>IFERROR(INDEX('Climate zones'!$A$2:$A$4292,MATCH(X$4&amp;" "&amp;$N104,'Climate zones'!$I$2:$I$4292,0)),"")</f>
        <v>Okaihau</v>
      </c>
      <c r="Y104" s="163" t="str">
        <f>IFERROR(INDEX('Climate zones'!$A$2:$A$4292,MATCH(Y$4&amp;" "&amp;$N104,'Climate zones'!$I$2:$I$4292,0)),"")</f>
        <v/>
      </c>
      <c r="Z104" s="163" t="str">
        <f>IFERROR(INDEX('Climate zones'!$A$2:$A$4292,MATCH(Z$4&amp;" "&amp;$N104,'Climate zones'!$I$2:$I$4292,0)),"")</f>
        <v>Whataupoko</v>
      </c>
      <c r="AA104" s="163" t="str">
        <f>IFERROR(INDEX('Climate zones'!$A$2:$A$4292,MATCH(AA$4&amp;" "&amp;$N104,'Climate zones'!$I$2:$I$4292,0)),"")</f>
        <v/>
      </c>
      <c r="AB104" s="163" t="str">
        <f>IFERROR(INDEX('Climate zones'!$A$2:$A$4292,MATCH(AB$4&amp;" "&amp;$N104,'Climate zones'!$I$2:$I$4292,0)),"")</f>
        <v/>
      </c>
      <c r="AC104" s="163" t="str">
        <f>IFERROR(INDEX('Climate zones'!$A$2:$A$4292,MATCH(AC$4&amp;" "&amp;$N104,'Climate zones'!$I$2:$I$4292,0)),"")</f>
        <v/>
      </c>
      <c r="AD104" s="163" t="str">
        <f>IFERROR(INDEX('Climate zones'!$A$2:$A$4292,MATCH(AD$4&amp;" "&amp;$N104,'Climate zones'!$I$2:$I$4292,0)),"")</f>
        <v/>
      </c>
      <c r="AE104" s="163" t="str">
        <f>IFERROR(INDEX('Climate zones'!$A$2:$A$4292,MATCH(AE$4&amp;" "&amp;$N104,'Climate zones'!$I$2:$I$4292,0)),"")</f>
        <v/>
      </c>
      <c r="AF104" s="163" t="str">
        <f>IFERROR(INDEX('Climate zones'!$A$2:$A$4292,MATCH(AF$4&amp;" "&amp;$N104,'Climate zones'!$I$2:$I$4292,0)),"")</f>
        <v/>
      </c>
      <c r="AG104" s="163" t="str">
        <f>IFERROR(INDEX('Climate zones'!$A$2:$A$4292,MATCH(AG$4&amp;" "&amp;$N104,'Climate zones'!$I$2:$I$4292,0)),"")</f>
        <v/>
      </c>
      <c r="AH104" s="163" t="str">
        <f>IFERROR(INDEX('Climate zones'!$A$2:$A$4292,MATCH(AH$4&amp;" "&amp;$N104,'Climate zones'!$I$2:$I$4292,0)),"")</f>
        <v/>
      </c>
      <c r="AI104" s="163" t="str">
        <f>IFERROR(INDEX('Climate zones'!$A$2:$A$4292,MATCH(AI$4&amp;" "&amp;$N104,'Climate zones'!$I$2:$I$4292,0)),"")</f>
        <v/>
      </c>
      <c r="AJ104" s="163" t="str">
        <f>IFERROR(INDEX('Climate zones'!$A$2:$A$4292,MATCH(AJ$4&amp;" "&amp;$N104,'Climate zones'!$I$2:$I$4292,0)),"")</f>
        <v/>
      </c>
      <c r="AK104" s="163" t="str">
        <f>IFERROR(INDEX('Climate zones'!$A$2:$A$4292,MATCH(AK$4&amp;" "&amp;$N104,'Climate zones'!$I$2:$I$4292,0)),"")</f>
        <v/>
      </c>
      <c r="AL104" s="163" t="str">
        <f>IFERROR(INDEX('Climate zones'!$A$2:$A$4292,MATCH(AL$4&amp;" "&amp;$N104,'Climate zones'!$I$2:$I$4292,0)),"")</f>
        <v/>
      </c>
      <c r="AM104" s="163" t="str">
        <f>IFERROR(INDEX('Climate zones'!$A$2:$A$4292,MATCH(AM$4&amp;" "&amp;$N104,'Climate zones'!$I$2:$I$4292,0)),"")</f>
        <v/>
      </c>
      <c r="AN104" s="163" t="str">
        <f>IFERROR(INDEX('Climate zones'!$A$2:$A$4292,MATCH(AN$4&amp;" "&amp;$N104,'Climate zones'!$I$2:$I$4292,0)),"")</f>
        <v/>
      </c>
      <c r="AO104" s="163" t="str">
        <f>IFERROR(INDEX('Climate zones'!$A$2:$A$4292,MATCH(AO$4&amp;" "&amp;$N104,'Climate zones'!$I$2:$I$4292,0)),"")</f>
        <v/>
      </c>
      <c r="AP104" s="163" t="str">
        <f>IFERROR(INDEX('Climate zones'!$A$2:$A$4292,MATCH(AP$4&amp;" "&amp;$N104,'Climate zones'!$I$2:$I$4292,0)),"")</f>
        <v/>
      </c>
      <c r="AQ104" s="163" t="str">
        <f>IFERROR(INDEX('Climate zones'!$A$2:$A$4292,MATCH(AQ$4&amp;" "&amp;$N104,'Climate zones'!$I$2:$I$4292,0)),"")</f>
        <v/>
      </c>
      <c r="AR104" s="163" t="str">
        <f>IFERROR(INDEX('Climate zones'!$A$2:$A$4292,MATCH(AR$4&amp;" "&amp;$N104,'Climate zones'!$I$2:$I$4292,0)),"")</f>
        <v/>
      </c>
      <c r="AS104" s="163" t="str">
        <f>IFERROR(INDEX('Climate zones'!$A$2:$A$4292,MATCH(AS$4&amp;" "&amp;$N104,'Climate zones'!$I$2:$I$4292,0)),"")</f>
        <v/>
      </c>
      <c r="AT104" s="163" t="str">
        <f>IFERROR(INDEX('Climate zones'!$A$2:$A$4292,MATCH(AT$4&amp;" "&amp;$N104,'Climate zones'!$I$2:$I$4292,0)),"")</f>
        <v/>
      </c>
      <c r="AU104" s="163" t="str">
        <f>IFERROR(INDEX('Climate zones'!$A$2:$A$4292,MATCH(AU$4&amp;" "&amp;$N104,'Climate zones'!$I$2:$I$4292,0)),"")</f>
        <v/>
      </c>
      <c r="AV104" s="163" t="str">
        <f>IFERROR(INDEX('Climate zones'!$A$2:$A$4292,MATCH(AV$4&amp;" "&amp;$N104,'Climate zones'!$I$2:$I$4292,0)),"")</f>
        <v/>
      </c>
      <c r="AW104" s="163" t="str">
        <f>IFERROR(INDEX('Climate zones'!$A$2:$A$4292,MATCH(AW$4&amp;" "&amp;$N104,'Climate zones'!$I$2:$I$4292,0)),"")</f>
        <v/>
      </c>
      <c r="AX104" s="163" t="str">
        <f>IFERROR(INDEX('Climate zones'!$A$2:$A$4292,MATCH(AX$4&amp;" "&amp;$N104,'Climate zones'!$I$2:$I$4292,0)),"")</f>
        <v/>
      </c>
      <c r="AY104" s="163" t="str">
        <f>IFERROR(INDEX('Climate zones'!$A$2:$A$4292,MATCH(AY$4&amp;" "&amp;$N104,'Climate zones'!$I$2:$I$4292,0)),"")</f>
        <v/>
      </c>
      <c r="AZ104" s="163" t="str">
        <f>IFERROR(INDEX('Climate zones'!$A$2:$A$4292,MATCH(AZ$4&amp;" "&amp;$N104,'Climate zones'!$I$2:$I$4292,0)),"")</f>
        <v/>
      </c>
      <c r="BA104" s="163" t="str">
        <f>IFERROR(INDEX('Climate zones'!$A$2:$A$4292,MATCH(BA$4&amp;" "&amp;$N104,'Climate zones'!$I$2:$I$4292,0)),"")</f>
        <v/>
      </c>
      <c r="BB104" s="163" t="str">
        <f>IFERROR(INDEX('Climate zones'!$A$2:$A$4292,MATCH(BB$4&amp;" "&amp;$N104,'Climate zones'!$I$2:$I$4292,0)),"")</f>
        <v/>
      </c>
      <c r="BC104" s="163" t="str">
        <f>IFERROR(INDEX('Climate zones'!$A$2:$A$4292,MATCH(BC$4&amp;" "&amp;$N104,'Climate zones'!$I$2:$I$4292,0)),"")</f>
        <v/>
      </c>
      <c r="BD104" s="163" t="str">
        <f>IFERROR(INDEX('Climate zones'!$A$2:$A$4292,MATCH(BD$4&amp;" "&amp;$N104,'Climate zones'!$I$2:$I$4292,0)),"")</f>
        <v/>
      </c>
      <c r="BE104" s="163" t="str">
        <f>IFERROR(INDEX('Climate zones'!$A$2:$A$4292,MATCH(BE$4&amp;" "&amp;$N104,'Climate zones'!$I$2:$I$4292,0)),"")</f>
        <v/>
      </c>
      <c r="BF104" s="163" t="str">
        <f>IFERROR(INDEX('Climate zones'!$A$2:$A$4292,MATCH(BF$4&amp;" "&amp;$N104,'Climate zones'!$I$2:$I$4292,0)),"")</f>
        <v/>
      </c>
      <c r="BG104" s="163" t="str">
        <f>IFERROR(INDEX('Climate zones'!$A$2:$A$4292,MATCH(BG$4&amp;" "&amp;$N104,'Climate zones'!$I$2:$I$4292,0)),"")</f>
        <v/>
      </c>
      <c r="BH104" s="163" t="str">
        <f>IFERROR(INDEX('Climate zones'!$A$2:$A$4292,MATCH(BH$4&amp;" "&amp;$N104,'Climate zones'!$I$2:$I$4292,0)),"")</f>
        <v/>
      </c>
      <c r="BI104" s="163" t="str">
        <f>IFERROR(INDEX('Climate zones'!$A$2:$A$4292,MATCH(BI$4&amp;" "&amp;$N104,'Climate zones'!$I$2:$I$4292,0)),"")</f>
        <v/>
      </c>
      <c r="BJ104" s="163" t="str">
        <f>IFERROR(INDEX('Climate zones'!$A$2:$A$4292,MATCH(BJ$4&amp;" "&amp;$N104,'Climate zones'!$I$2:$I$4292,0)),"")</f>
        <v/>
      </c>
      <c r="BK104" s="163" t="str">
        <f>IFERROR(INDEX('Climate zones'!$A$2:$A$4292,MATCH(BK$4&amp;" "&amp;$N104,'Climate zones'!$I$2:$I$4292,0)),"")</f>
        <v/>
      </c>
      <c r="BL104" s="163" t="str">
        <f>IFERROR(INDEX('Climate zones'!$A$2:$A$4292,MATCH(BL$4&amp;" "&amp;$N104,'Climate zones'!$I$2:$I$4292,0)),"")</f>
        <v>Orepuki</v>
      </c>
      <c r="BM104" s="163" t="str">
        <f>IFERROR(INDEX('Climate zones'!$A$2:$A$4292,MATCH(BM$4&amp;" "&amp;$N104,'Climate zones'!$I$2:$I$4292,0)),"")</f>
        <v/>
      </c>
      <c r="BN104" s="163" t="str">
        <f>IFERROR(INDEX('Climate zones'!$A$2:$A$4292,MATCH(BN$4&amp;" "&amp;$N104,'Climate zones'!$I$2:$I$4292,0)),"")</f>
        <v>Weber</v>
      </c>
      <c r="BO104" s="163" t="str">
        <f>IFERROR(INDEX('Climate zones'!$A$2:$A$4292,MATCH(BO$4&amp;" "&amp;$N104,'Climate zones'!$I$2:$I$4292,0)),"")</f>
        <v>Tarakohe</v>
      </c>
      <c r="BP104" s="163" t="str">
        <f>IFERROR(INDEX('Climate zones'!$A$2:$A$4292,MATCH(BP$4&amp;" "&amp;$N104,'Climate zones'!$I$2:$I$4292,0)),"")</f>
        <v/>
      </c>
      <c r="BQ104" s="163" t="str">
        <f>IFERROR(INDEX('Climate zones'!$A$2:$A$4292,MATCH(BQ$4&amp;" "&amp;$N104,'Climate zones'!$I$2:$I$4292,0)),"")</f>
        <v/>
      </c>
      <c r="BR104" s="163" t="str">
        <f>IFERROR(INDEX('Climate zones'!$A$2:$A$4292,MATCH(BR$4&amp;" "&amp;$N104,'Climate zones'!$I$2:$I$4292,0)),"")</f>
        <v/>
      </c>
      <c r="BS104" s="163" t="str">
        <f>IFERROR(INDEX('Climate zones'!$A$2:$A$4292,MATCH(BS$4&amp;" "&amp;$N104,'Climate zones'!$I$2:$I$4292,0)),"")</f>
        <v/>
      </c>
      <c r="BT104" s="163" t="str">
        <f>IFERROR(INDEX('Climate zones'!$A$2:$A$4292,MATCH(BT$4&amp;" "&amp;$N104,'Climate zones'!$I$2:$I$4292,0)),"")</f>
        <v/>
      </c>
      <c r="BU104" s="163" t="str">
        <f>IFERROR(INDEX('Climate zones'!$A$2:$A$4292,MATCH(BU$4&amp;" "&amp;$N104,'Climate zones'!$I$2:$I$4292,0)),"")</f>
        <v/>
      </c>
      <c r="BV104" s="163" t="str">
        <f>IFERROR(INDEX('Climate zones'!$A$2:$A$4292,MATCH(BV$4&amp;" "&amp;$N104,'Climate zones'!$I$2:$I$4292,0)),"")</f>
        <v/>
      </c>
      <c r="BW104" s="163" t="str">
        <f>IFERROR(INDEX('Climate zones'!$A$2:$A$4292,MATCH(BW$4&amp;" "&amp;$N104,'Climate zones'!$I$2:$I$4292,0)),"")</f>
        <v/>
      </c>
      <c r="BX104" s="163" t="str">
        <f>IFERROR(INDEX('Climate zones'!$A$2:$A$4292,MATCH(BX$4&amp;" "&amp;$N104,'Climate zones'!$I$2:$I$4292,0)),"")</f>
        <v/>
      </c>
      <c r="BY104" s="163" t="str">
        <f>IFERROR(INDEX('Climate zones'!$A$2:$A$4292,MATCH(BY$4&amp;" "&amp;$N104,'Climate zones'!$I$2:$I$4292,0)),"")</f>
        <v/>
      </c>
      <c r="BZ104" s="163" t="str">
        <f>IFERROR(INDEX('Climate zones'!$A$2:$A$4292,MATCH(BZ$4&amp;" "&amp;$N104,'Climate zones'!$I$2:$I$4292,0)),"")</f>
        <v/>
      </c>
      <c r="CA104" s="163" t="str">
        <f>IFERROR(INDEX('Climate zones'!$A$2:$A$4292,MATCH(CA$4&amp;" "&amp;$N104,'Climate zones'!$I$2:$I$4292,0)),"")</f>
        <v/>
      </c>
      <c r="CB104" s="163" t="str">
        <f>IFERROR(INDEX('Climate zones'!$A$2:$A$4292,MATCH(CB$4&amp;" "&amp;$N104,'Climate zones'!$I$2:$I$4292,0)),"")</f>
        <v/>
      </c>
      <c r="CC104" s="163" t="str">
        <f>IFERROR(INDEX('Climate zones'!$A$2:$A$4292,MATCH(CC$4&amp;" "&amp;$N104,'Climate zones'!$I$2:$I$4292,0)),"")</f>
        <v/>
      </c>
      <c r="CD104" s="163" t="str">
        <f>IFERROR(INDEX('Climate zones'!$A$2:$A$4292,MATCH(CD$4&amp;" "&amp;$N104,'Climate zones'!$I$2:$I$4292,0)),"")</f>
        <v/>
      </c>
      <c r="CE104" s="163" t="str">
        <f>IFERROR(INDEX('Climate zones'!$A$2:$A$4292,MATCH(CE$4&amp;" "&amp;$N104,'Climate zones'!$I$2:$I$4292,0)),"")</f>
        <v/>
      </c>
      <c r="CF104" s="163" t="str">
        <f>IFERROR(INDEX('Climate zones'!$A$2:$A$4292,MATCH(CF$4&amp;" "&amp;$N104,'Climate zones'!$I$2:$I$4292,0)),"")</f>
        <v/>
      </c>
      <c r="CG104" s="163" t="str">
        <f>IFERROR(INDEX('Climate zones'!$A$2:$A$4292,MATCH(CG$4&amp;" "&amp;$N104,'Climate zones'!$I$2:$I$4292,0)),"")</f>
        <v/>
      </c>
      <c r="CH104" s="163" t="str">
        <f>IFERROR(INDEX('Climate zones'!$A$2:$A$4292,MATCH(CH$4&amp;" "&amp;$N104,'Climate zones'!$I$2:$I$4292,0)),"")</f>
        <v>Waipaipai</v>
      </c>
    </row>
    <row r="105" spans="1:86">
      <c r="A105" s="156" t="s">
        <v>274</v>
      </c>
      <c r="B105" s="156" t="s">
        <v>97</v>
      </c>
      <c r="C105" s="156" t="s">
        <v>93</v>
      </c>
      <c r="D105" s="156" t="s">
        <v>241</v>
      </c>
      <c r="E105" s="157">
        <v>-36.119999999999997</v>
      </c>
      <c r="F105" s="157">
        <v>175.37</v>
      </c>
      <c r="G105" s="156" t="str">
        <f t="shared" si="4"/>
        <v>Auckland City AK</v>
      </c>
      <c r="H105" s="156">
        <f t="shared" si="5"/>
        <v>33</v>
      </c>
      <c r="I105" s="156" t="str">
        <f t="shared" si="6"/>
        <v>Auckland City 33</v>
      </c>
      <c r="N105" s="164">
        <f t="shared" si="7"/>
        <v>101</v>
      </c>
      <c r="O105" s="165" t="str">
        <f>IFERROR(INDEX('Climate zones'!$A$2:$A$4292,MATCH(O$4&amp;" "&amp;$N105,'Climate zones'!$I$2:$I$4292,0)),"")</f>
        <v/>
      </c>
      <c r="P105" s="165" t="str">
        <f>IFERROR(INDEX('Climate zones'!$A$2:$A$4292,MATCH(P$4&amp;" "&amp;$N105,'Climate zones'!$I$2:$I$4292,0)),"")</f>
        <v/>
      </c>
      <c r="Q105" s="165" t="str">
        <f>IFERROR(INDEX('Climate zones'!$A$2:$A$4292,MATCH(Q$4&amp;" "&amp;$N105,'Climate zones'!$I$2:$I$4292,0)),"")</f>
        <v/>
      </c>
      <c r="R105" s="165" t="str">
        <f>IFERROR(INDEX('Climate zones'!$A$2:$A$4292,MATCH(R$4&amp;" "&amp;$N105,'Climate zones'!$I$2:$I$4292,0)),"")</f>
        <v/>
      </c>
      <c r="S105" s="165" t="str">
        <f>IFERROR(INDEX('Climate zones'!$A$2:$A$4292,MATCH(S$4&amp;" "&amp;$N105,'Climate zones'!$I$2:$I$4292,0)),"")</f>
        <v/>
      </c>
      <c r="T105" s="165" t="str">
        <f>IFERROR(INDEX('Climate zones'!$A$2:$A$4292,MATCH(T$4&amp;" "&amp;$N105,'Climate zones'!$I$2:$I$4292,0)),"")</f>
        <v/>
      </c>
      <c r="U105" s="165" t="str">
        <f>IFERROR(INDEX('Climate zones'!$A$2:$A$4292,MATCH(U$4&amp;" "&amp;$N105,'Climate zones'!$I$2:$I$4292,0)),"")</f>
        <v>Te Awaparahi</v>
      </c>
      <c r="V105" s="165" t="str">
        <f>IFERROR(INDEX('Climate zones'!$A$2:$A$4292,MATCH(V$4&amp;" "&amp;$N105,'Climate zones'!$I$2:$I$4292,0)),"")</f>
        <v>Tarara</v>
      </c>
      <c r="W105" s="165" t="str">
        <f>IFERROR(INDEX('Climate zones'!$A$2:$A$4292,MATCH(W$4&amp;" "&amp;$N105,'Climate zones'!$I$2:$I$4292,0)),"")</f>
        <v>Roslyn</v>
      </c>
      <c r="X105" s="165" t="str">
        <f>IFERROR(INDEX('Climate zones'!$A$2:$A$4292,MATCH(X$4&amp;" "&amp;$N105,'Climate zones'!$I$2:$I$4292,0)),"")</f>
        <v>Okaka</v>
      </c>
      <c r="Y105" s="165" t="str">
        <f>IFERROR(INDEX('Climate zones'!$A$2:$A$4292,MATCH(Y$4&amp;" "&amp;$N105,'Climate zones'!$I$2:$I$4292,0)),"")</f>
        <v/>
      </c>
      <c r="Z105" s="165" t="str">
        <f>IFERROR(INDEX('Climate zones'!$A$2:$A$4292,MATCH(Z$4&amp;" "&amp;$N105,'Climate zones'!$I$2:$I$4292,0)),"")</f>
        <v/>
      </c>
      <c r="AA105" s="165" t="str">
        <f>IFERROR(INDEX('Climate zones'!$A$2:$A$4292,MATCH(AA$4&amp;" "&amp;$N105,'Climate zones'!$I$2:$I$4292,0)),"")</f>
        <v/>
      </c>
      <c r="AB105" s="165" t="str">
        <f>IFERROR(INDEX('Climate zones'!$A$2:$A$4292,MATCH(AB$4&amp;" "&amp;$N105,'Climate zones'!$I$2:$I$4292,0)),"")</f>
        <v/>
      </c>
      <c r="AC105" s="165" t="str">
        <f>IFERROR(INDEX('Climate zones'!$A$2:$A$4292,MATCH(AC$4&amp;" "&amp;$N105,'Climate zones'!$I$2:$I$4292,0)),"")</f>
        <v/>
      </c>
      <c r="AD105" s="165" t="str">
        <f>IFERROR(INDEX('Climate zones'!$A$2:$A$4292,MATCH(AD$4&amp;" "&amp;$N105,'Climate zones'!$I$2:$I$4292,0)),"")</f>
        <v/>
      </c>
      <c r="AE105" s="165" t="str">
        <f>IFERROR(INDEX('Climate zones'!$A$2:$A$4292,MATCH(AE$4&amp;" "&amp;$N105,'Climate zones'!$I$2:$I$4292,0)),"")</f>
        <v/>
      </c>
      <c r="AF105" s="165" t="str">
        <f>IFERROR(INDEX('Climate zones'!$A$2:$A$4292,MATCH(AF$4&amp;" "&amp;$N105,'Climate zones'!$I$2:$I$4292,0)),"")</f>
        <v/>
      </c>
      <c r="AG105" s="165" t="str">
        <f>IFERROR(INDEX('Climate zones'!$A$2:$A$4292,MATCH(AG$4&amp;" "&amp;$N105,'Climate zones'!$I$2:$I$4292,0)),"")</f>
        <v/>
      </c>
      <c r="AH105" s="165" t="str">
        <f>IFERROR(INDEX('Climate zones'!$A$2:$A$4292,MATCH(AH$4&amp;" "&amp;$N105,'Climate zones'!$I$2:$I$4292,0)),"")</f>
        <v/>
      </c>
      <c r="AI105" s="165" t="str">
        <f>IFERROR(INDEX('Climate zones'!$A$2:$A$4292,MATCH(AI$4&amp;" "&amp;$N105,'Climate zones'!$I$2:$I$4292,0)),"")</f>
        <v/>
      </c>
      <c r="AJ105" s="165" t="str">
        <f>IFERROR(INDEX('Climate zones'!$A$2:$A$4292,MATCH(AJ$4&amp;" "&amp;$N105,'Climate zones'!$I$2:$I$4292,0)),"")</f>
        <v/>
      </c>
      <c r="AK105" s="165" t="str">
        <f>IFERROR(INDEX('Climate zones'!$A$2:$A$4292,MATCH(AK$4&amp;" "&amp;$N105,'Climate zones'!$I$2:$I$4292,0)),"")</f>
        <v/>
      </c>
      <c r="AL105" s="165" t="str">
        <f>IFERROR(INDEX('Climate zones'!$A$2:$A$4292,MATCH(AL$4&amp;" "&amp;$N105,'Climate zones'!$I$2:$I$4292,0)),"")</f>
        <v/>
      </c>
      <c r="AM105" s="165" t="str">
        <f>IFERROR(INDEX('Climate zones'!$A$2:$A$4292,MATCH(AM$4&amp;" "&amp;$N105,'Climate zones'!$I$2:$I$4292,0)),"")</f>
        <v/>
      </c>
      <c r="AN105" s="165" t="str">
        <f>IFERROR(INDEX('Climate zones'!$A$2:$A$4292,MATCH(AN$4&amp;" "&amp;$N105,'Climate zones'!$I$2:$I$4292,0)),"")</f>
        <v/>
      </c>
      <c r="AO105" s="165" t="str">
        <f>IFERROR(INDEX('Climate zones'!$A$2:$A$4292,MATCH(AO$4&amp;" "&amp;$N105,'Climate zones'!$I$2:$I$4292,0)),"")</f>
        <v/>
      </c>
      <c r="AP105" s="165" t="str">
        <f>IFERROR(INDEX('Climate zones'!$A$2:$A$4292,MATCH(AP$4&amp;" "&amp;$N105,'Climate zones'!$I$2:$I$4292,0)),"")</f>
        <v/>
      </c>
      <c r="AQ105" s="165" t="str">
        <f>IFERROR(INDEX('Climate zones'!$A$2:$A$4292,MATCH(AQ$4&amp;" "&amp;$N105,'Climate zones'!$I$2:$I$4292,0)),"")</f>
        <v/>
      </c>
      <c r="AR105" s="165" t="str">
        <f>IFERROR(INDEX('Climate zones'!$A$2:$A$4292,MATCH(AR$4&amp;" "&amp;$N105,'Climate zones'!$I$2:$I$4292,0)),"")</f>
        <v/>
      </c>
      <c r="AS105" s="165" t="str">
        <f>IFERROR(INDEX('Climate zones'!$A$2:$A$4292,MATCH(AS$4&amp;" "&amp;$N105,'Climate zones'!$I$2:$I$4292,0)),"")</f>
        <v/>
      </c>
      <c r="AT105" s="165" t="str">
        <f>IFERROR(INDEX('Climate zones'!$A$2:$A$4292,MATCH(AT$4&amp;" "&amp;$N105,'Climate zones'!$I$2:$I$4292,0)),"")</f>
        <v/>
      </c>
      <c r="AU105" s="165" t="str">
        <f>IFERROR(INDEX('Climate zones'!$A$2:$A$4292,MATCH(AU$4&amp;" "&amp;$N105,'Climate zones'!$I$2:$I$4292,0)),"")</f>
        <v/>
      </c>
      <c r="AV105" s="165" t="str">
        <f>IFERROR(INDEX('Climate zones'!$A$2:$A$4292,MATCH(AV$4&amp;" "&amp;$N105,'Climate zones'!$I$2:$I$4292,0)),"")</f>
        <v/>
      </c>
      <c r="AW105" s="165" t="str">
        <f>IFERROR(INDEX('Climate zones'!$A$2:$A$4292,MATCH(AW$4&amp;" "&amp;$N105,'Climate zones'!$I$2:$I$4292,0)),"")</f>
        <v/>
      </c>
      <c r="AX105" s="165" t="str">
        <f>IFERROR(INDEX('Climate zones'!$A$2:$A$4292,MATCH(AX$4&amp;" "&amp;$N105,'Climate zones'!$I$2:$I$4292,0)),"")</f>
        <v/>
      </c>
      <c r="AY105" s="165" t="str">
        <f>IFERROR(INDEX('Climate zones'!$A$2:$A$4292,MATCH(AY$4&amp;" "&amp;$N105,'Climate zones'!$I$2:$I$4292,0)),"")</f>
        <v/>
      </c>
      <c r="AZ105" s="165" t="str">
        <f>IFERROR(INDEX('Climate zones'!$A$2:$A$4292,MATCH(AZ$4&amp;" "&amp;$N105,'Climate zones'!$I$2:$I$4292,0)),"")</f>
        <v/>
      </c>
      <c r="BA105" s="165" t="str">
        <f>IFERROR(INDEX('Climate zones'!$A$2:$A$4292,MATCH(BA$4&amp;" "&amp;$N105,'Climate zones'!$I$2:$I$4292,0)),"")</f>
        <v/>
      </c>
      <c r="BB105" s="165" t="str">
        <f>IFERROR(INDEX('Climate zones'!$A$2:$A$4292,MATCH(BB$4&amp;" "&amp;$N105,'Climate zones'!$I$2:$I$4292,0)),"")</f>
        <v/>
      </c>
      <c r="BC105" s="165" t="str">
        <f>IFERROR(INDEX('Climate zones'!$A$2:$A$4292,MATCH(BC$4&amp;" "&amp;$N105,'Climate zones'!$I$2:$I$4292,0)),"")</f>
        <v/>
      </c>
      <c r="BD105" s="165" t="str">
        <f>IFERROR(INDEX('Climate zones'!$A$2:$A$4292,MATCH(BD$4&amp;" "&amp;$N105,'Climate zones'!$I$2:$I$4292,0)),"")</f>
        <v/>
      </c>
      <c r="BE105" s="165" t="str">
        <f>IFERROR(INDEX('Climate zones'!$A$2:$A$4292,MATCH(BE$4&amp;" "&amp;$N105,'Climate zones'!$I$2:$I$4292,0)),"")</f>
        <v/>
      </c>
      <c r="BF105" s="165" t="str">
        <f>IFERROR(INDEX('Climate zones'!$A$2:$A$4292,MATCH(BF$4&amp;" "&amp;$N105,'Climate zones'!$I$2:$I$4292,0)),"")</f>
        <v/>
      </c>
      <c r="BG105" s="165" t="str">
        <f>IFERROR(INDEX('Climate zones'!$A$2:$A$4292,MATCH(BG$4&amp;" "&amp;$N105,'Climate zones'!$I$2:$I$4292,0)),"")</f>
        <v/>
      </c>
      <c r="BH105" s="165" t="str">
        <f>IFERROR(INDEX('Climate zones'!$A$2:$A$4292,MATCH(BH$4&amp;" "&amp;$N105,'Climate zones'!$I$2:$I$4292,0)),"")</f>
        <v/>
      </c>
      <c r="BI105" s="165" t="str">
        <f>IFERROR(INDEX('Climate zones'!$A$2:$A$4292,MATCH(BI$4&amp;" "&amp;$N105,'Climate zones'!$I$2:$I$4292,0)),"")</f>
        <v/>
      </c>
      <c r="BJ105" s="165" t="str">
        <f>IFERROR(INDEX('Climate zones'!$A$2:$A$4292,MATCH(BJ$4&amp;" "&amp;$N105,'Climate zones'!$I$2:$I$4292,0)),"")</f>
        <v/>
      </c>
      <c r="BK105" s="165" t="str">
        <f>IFERROR(INDEX('Climate zones'!$A$2:$A$4292,MATCH(BK$4&amp;" "&amp;$N105,'Climate zones'!$I$2:$I$4292,0)),"")</f>
        <v/>
      </c>
      <c r="BL105" s="165" t="str">
        <f>IFERROR(INDEX('Climate zones'!$A$2:$A$4292,MATCH(BL$4&amp;" "&amp;$N105,'Climate zones'!$I$2:$I$4292,0)),"")</f>
        <v>Oreti Plains</v>
      </c>
      <c r="BM105" s="165" t="str">
        <f>IFERROR(INDEX('Climate zones'!$A$2:$A$4292,MATCH(BM$4&amp;" "&amp;$N105,'Climate zones'!$I$2:$I$4292,0)),"")</f>
        <v/>
      </c>
      <c r="BN105" s="165" t="str">
        <f>IFERROR(INDEX('Climate zones'!$A$2:$A$4292,MATCH(BN$4&amp;" "&amp;$N105,'Climate zones'!$I$2:$I$4292,0)),"")</f>
        <v>Whetukura</v>
      </c>
      <c r="BO105" s="165" t="str">
        <f>IFERROR(INDEX('Climate zones'!$A$2:$A$4292,MATCH(BO$4&amp;" "&amp;$N105,'Climate zones'!$I$2:$I$4292,0)),"")</f>
        <v>Tasman</v>
      </c>
      <c r="BP105" s="165" t="str">
        <f>IFERROR(INDEX('Climate zones'!$A$2:$A$4292,MATCH(BP$4&amp;" "&amp;$N105,'Climate zones'!$I$2:$I$4292,0)),"")</f>
        <v/>
      </c>
      <c r="BQ105" s="165" t="str">
        <f>IFERROR(INDEX('Climate zones'!$A$2:$A$4292,MATCH(BQ$4&amp;" "&amp;$N105,'Climate zones'!$I$2:$I$4292,0)),"")</f>
        <v/>
      </c>
      <c r="BR105" s="165" t="str">
        <f>IFERROR(INDEX('Climate zones'!$A$2:$A$4292,MATCH(BR$4&amp;" "&amp;$N105,'Climate zones'!$I$2:$I$4292,0)),"")</f>
        <v/>
      </c>
      <c r="BS105" s="165" t="str">
        <f>IFERROR(INDEX('Climate zones'!$A$2:$A$4292,MATCH(BS$4&amp;" "&amp;$N105,'Climate zones'!$I$2:$I$4292,0)),"")</f>
        <v/>
      </c>
      <c r="BT105" s="165" t="str">
        <f>IFERROR(INDEX('Climate zones'!$A$2:$A$4292,MATCH(BT$4&amp;" "&amp;$N105,'Climate zones'!$I$2:$I$4292,0)),"")</f>
        <v/>
      </c>
      <c r="BU105" s="165" t="str">
        <f>IFERROR(INDEX('Climate zones'!$A$2:$A$4292,MATCH(BU$4&amp;" "&amp;$N105,'Climate zones'!$I$2:$I$4292,0)),"")</f>
        <v/>
      </c>
      <c r="BV105" s="165" t="str">
        <f>IFERROR(INDEX('Climate zones'!$A$2:$A$4292,MATCH(BV$4&amp;" "&amp;$N105,'Climate zones'!$I$2:$I$4292,0)),"")</f>
        <v/>
      </c>
      <c r="BW105" s="165" t="str">
        <f>IFERROR(INDEX('Climate zones'!$A$2:$A$4292,MATCH(BW$4&amp;" "&amp;$N105,'Climate zones'!$I$2:$I$4292,0)),"")</f>
        <v/>
      </c>
      <c r="BX105" s="165" t="str">
        <f>IFERROR(INDEX('Climate zones'!$A$2:$A$4292,MATCH(BX$4&amp;" "&amp;$N105,'Climate zones'!$I$2:$I$4292,0)),"")</f>
        <v/>
      </c>
      <c r="BY105" s="165" t="str">
        <f>IFERROR(INDEX('Climate zones'!$A$2:$A$4292,MATCH(BY$4&amp;" "&amp;$N105,'Climate zones'!$I$2:$I$4292,0)),"")</f>
        <v/>
      </c>
      <c r="BZ105" s="165" t="str">
        <f>IFERROR(INDEX('Climate zones'!$A$2:$A$4292,MATCH(BZ$4&amp;" "&amp;$N105,'Climate zones'!$I$2:$I$4292,0)),"")</f>
        <v/>
      </c>
      <c r="CA105" s="165" t="str">
        <f>IFERROR(INDEX('Climate zones'!$A$2:$A$4292,MATCH(CA$4&amp;" "&amp;$N105,'Climate zones'!$I$2:$I$4292,0)),"")</f>
        <v/>
      </c>
      <c r="CB105" s="165" t="str">
        <f>IFERROR(INDEX('Climate zones'!$A$2:$A$4292,MATCH(CB$4&amp;" "&amp;$N105,'Climate zones'!$I$2:$I$4292,0)),"")</f>
        <v/>
      </c>
      <c r="CC105" s="165" t="str">
        <f>IFERROR(INDEX('Climate zones'!$A$2:$A$4292,MATCH(CC$4&amp;" "&amp;$N105,'Climate zones'!$I$2:$I$4292,0)),"")</f>
        <v/>
      </c>
      <c r="CD105" s="165" t="str">
        <f>IFERROR(INDEX('Climate zones'!$A$2:$A$4292,MATCH(CD$4&amp;" "&amp;$N105,'Climate zones'!$I$2:$I$4292,0)),"")</f>
        <v/>
      </c>
      <c r="CE105" s="165" t="str">
        <f>IFERROR(INDEX('Climate zones'!$A$2:$A$4292,MATCH(CE$4&amp;" "&amp;$N105,'Climate zones'!$I$2:$I$4292,0)),"")</f>
        <v/>
      </c>
      <c r="CF105" s="165" t="str">
        <f>IFERROR(INDEX('Climate zones'!$A$2:$A$4292,MATCH(CF$4&amp;" "&amp;$N105,'Climate zones'!$I$2:$I$4292,0)),"")</f>
        <v/>
      </c>
      <c r="CG105" s="165" t="str">
        <f>IFERROR(INDEX('Climate zones'!$A$2:$A$4292,MATCH(CG$4&amp;" "&amp;$N105,'Climate zones'!$I$2:$I$4292,0)),"")</f>
        <v/>
      </c>
      <c r="CH105" s="165" t="str">
        <f>IFERROR(INDEX('Climate zones'!$A$2:$A$4292,MATCH(CH$4&amp;" "&amp;$N105,'Climate zones'!$I$2:$I$4292,0)),"")</f>
        <v>Waiparera</v>
      </c>
    </row>
    <row r="106" spans="1:86">
      <c r="A106" s="156" t="s">
        <v>275</v>
      </c>
      <c r="B106" s="156" t="s">
        <v>97</v>
      </c>
      <c r="C106" s="156" t="s">
        <v>229</v>
      </c>
      <c r="D106" s="156" t="s">
        <v>241</v>
      </c>
      <c r="E106" s="157">
        <v>-36.880000000000003</v>
      </c>
      <c r="F106" s="157">
        <v>174.72</v>
      </c>
      <c r="G106" s="156" t="str">
        <f t="shared" si="4"/>
        <v>Auckland City AK</v>
      </c>
      <c r="H106" s="156">
        <f t="shared" si="5"/>
        <v>34</v>
      </c>
      <c r="I106" s="156" t="str">
        <f t="shared" si="6"/>
        <v>Auckland City 34</v>
      </c>
      <c r="N106" s="162">
        <f t="shared" si="7"/>
        <v>102</v>
      </c>
      <c r="O106" s="163" t="str">
        <f>IFERROR(INDEX('Climate zones'!$A$2:$A$4292,MATCH(O$4&amp;" "&amp;$N106,'Climate zones'!$I$2:$I$4292,0)),"")</f>
        <v/>
      </c>
      <c r="P106" s="163" t="str">
        <f>IFERROR(INDEX('Climate zones'!$A$2:$A$4292,MATCH(P$4&amp;" "&amp;$N106,'Climate zones'!$I$2:$I$4292,0)),"")</f>
        <v/>
      </c>
      <c r="Q106" s="163" t="str">
        <f>IFERROR(INDEX('Climate zones'!$A$2:$A$4292,MATCH(Q$4&amp;" "&amp;$N106,'Climate zones'!$I$2:$I$4292,0)),"")</f>
        <v/>
      </c>
      <c r="R106" s="163" t="str">
        <f>IFERROR(INDEX('Climate zones'!$A$2:$A$4292,MATCH(R$4&amp;" "&amp;$N106,'Climate zones'!$I$2:$I$4292,0)),"")</f>
        <v/>
      </c>
      <c r="S106" s="163" t="str">
        <f>IFERROR(INDEX('Climate zones'!$A$2:$A$4292,MATCH(S$4&amp;" "&amp;$N106,'Climate zones'!$I$2:$I$4292,0)),"")</f>
        <v/>
      </c>
      <c r="T106" s="163" t="str">
        <f>IFERROR(INDEX('Climate zones'!$A$2:$A$4292,MATCH(T$4&amp;" "&amp;$N106,'Climate zones'!$I$2:$I$4292,0)),"")</f>
        <v/>
      </c>
      <c r="U106" s="163" t="str">
        <f>IFERROR(INDEX('Climate zones'!$A$2:$A$4292,MATCH(U$4&amp;" "&amp;$N106,'Climate zones'!$I$2:$I$4292,0)),"")</f>
        <v>Te Onepoto/Taylors Mistake</v>
      </c>
      <c r="V106" s="163" t="str">
        <f>IFERROR(INDEX('Climate zones'!$A$2:$A$4292,MATCH(V$4&amp;" "&amp;$N106,'Climate zones'!$I$2:$I$4292,0)),"")</f>
        <v>Taumata</v>
      </c>
      <c r="W106" s="163" t="str">
        <f>IFERROR(INDEX('Climate zones'!$A$2:$A$4292,MATCH(W$4&amp;" "&amp;$N106,'Climate zones'!$I$2:$I$4292,0)),"")</f>
        <v>Saddle Hill</v>
      </c>
      <c r="X106" s="163" t="str">
        <f>IFERROR(INDEX('Climate zones'!$A$2:$A$4292,MATCH(X$4&amp;" "&amp;$N106,'Climate zones'!$I$2:$I$4292,0)),"")</f>
        <v>Okiato</v>
      </c>
      <c r="Y106" s="163" t="str">
        <f>IFERROR(INDEX('Climate zones'!$A$2:$A$4292,MATCH(Y$4&amp;" "&amp;$N106,'Climate zones'!$I$2:$I$4292,0)),"")</f>
        <v/>
      </c>
      <c r="Z106" s="163" t="str">
        <f>IFERROR(INDEX('Climate zones'!$A$2:$A$4292,MATCH(Z$4&amp;" "&amp;$N106,'Climate zones'!$I$2:$I$4292,0)),"")</f>
        <v/>
      </c>
      <c r="AA106" s="163" t="str">
        <f>IFERROR(INDEX('Climate zones'!$A$2:$A$4292,MATCH(AA$4&amp;" "&amp;$N106,'Climate zones'!$I$2:$I$4292,0)),"")</f>
        <v/>
      </c>
      <c r="AB106" s="163" t="str">
        <f>IFERROR(INDEX('Climate zones'!$A$2:$A$4292,MATCH(AB$4&amp;" "&amp;$N106,'Climate zones'!$I$2:$I$4292,0)),"")</f>
        <v/>
      </c>
      <c r="AC106" s="163" t="str">
        <f>IFERROR(INDEX('Climate zones'!$A$2:$A$4292,MATCH(AC$4&amp;" "&amp;$N106,'Climate zones'!$I$2:$I$4292,0)),"")</f>
        <v/>
      </c>
      <c r="AD106" s="163" t="str">
        <f>IFERROR(INDEX('Climate zones'!$A$2:$A$4292,MATCH(AD$4&amp;" "&amp;$N106,'Climate zones'!$I$2:$I$4292,0)),"")</f>
        <v/>
      </c>
      <c r="AE106" s="163" t="str">
        <f>IFERROR(INDEX('Climate zones'!$A$2:$A$4292,MATCH(AE$4&amp;" "&amp;$N106,'Climate zones'!$I$2:$I$4292,0)),"")</f>
        <v/>
      </c>
      <c r="AF106" s="163" t="str">
        <f>IFERROR(INDEX('Climate zones'!$A$2:$A$4292,MATCH(AF$4&amp;" "&amp;$N106,'Climate zones'!$I$2:$I$4292,0)),"")</f>
        <v/>
      </c>
      <c r="AG106" s="163" t="str">
        <f>IFERROR(INDEX('Climate zones'!$A$2:$A$4292,MATCH(AG$4&amp;" "&amp;$N106,'Climate zones'!$I$2:$I$4292,0)),"")</f>
        <v/>
      </c>
      <c r="AH106" s="163" t="str">
        <f>IFERROR(INDEX('Climate zones'!$A$2:$A$4292,MATCH(AH$4&amp;" "&amp;$N106,'Climate zones'!$I$2:$I$4292,0)),"")</f>
        <v/>
      </c>
      <c r="AI106" s="163" t="str">
        <f>IFERROR(INDEX('Climate zones'!$A$2:$A$4292,MATCH(AI$4&amp;" "&amp;$N106,'Climate zones'!$I$2:$I$4292,0)),"")</f>
        <v/>
      </c>
      <c r="AJ106" s="163" t="str">
        <f>IFERROR(INDEX('Climate zones'!$A$2:$A$4292,MATCH(AJ$4&amp;" "&amp;$N106,'Climate zones'!$I$2:$I$4292,0)),"")</f>
        <v/>
      </c>
      <c r="AK106" s="163" t="str">
        <f>IFERROR(INDEX('Climate zones'!$A$2:$A$4292,MATCH(AK$4&amp;" "&amp;$N106,'Climate zones'!$I$2:$I$4292,0)),"")</f>
        <v/>
      </c>
      <c r="AL106" s="163" t="str">
        <f>IFERROR(INDEX('Climate zones'!$A$2:$A$4292,MATCH(AL$4&amp;" "&amp;$N106,'Climate zones'!$I$2:$I$4292,0)),"")</f>
        <v/>
      </c>
      <c r="AM106" s="163" t="str">
        <f>IFERROR(INDEX('Climate zones'!$A$2:$A$4292,MATCH(AM$4&amp;" "&amp;$N106,'Climate zones'!$I$2:$I$4292,0)),"")</f>
        <v/>
      </c>
      <c r="AN106" s="163" t="str">
        <f>IFERROR(INDEX('Climate zones'!$A$2:$A$4292,MATCH(AN$4&amp;" "&amp;$N106,'Climate zones'!$I$2:$I$4292,0)),"")</f>
        <v/>
      </c>
      <c r="AO106" s="163" t="str">
        <f>IFERROR(INDEX('Climate zones'!$A$2:$A$4292,MATCH(AO$4&amp;" "&amp;$N106,'Climate zones'!$I$2:$I$4292,0)),"")</f>
        <v/>
      </c>
      <c r="AP106" s="163" t="str">
        <f>IFERROR(INDEX('Climate zones'!$A$2:$A$4292,MATCH(AP$4&amp;" "&amp;$N106,'Climate zones'!$I$2:$I$4292,0)),"")</f>
        <v/>
      </c>
      <c r="AQ106" s="163" t="str">
        <f>IFERROR(INDEX('Climate zones'!$A$2:$A$4292,MATCH(AQ$4&amp;" "&amp;$N106,'Climate zones'!$I$2:$I$4292,0)),"")</f>
        <v/>
      </c>
      <c r="AR106" s="163" t="str">
        <f>IFERROR(INDEX('Climate zones'!$A$2:$A$4292,MATCH(AR$4&amp;" "&amp;$N106,'Climate zones'!$I$2:$I$4292,0)),"")</f>
        <v/>
      </c>
      <c r="AS106" s="163" t="str">
        <f>IFERROR(INDEX('Climate zones'!$A$2:$A$4292,MATCH(AS$4&amp;" "&amp;$N106,'Climate zones'!$I$2:$I$4292,0)),"")</f>
        <v/>
      </c>
      <c r="AT106" s="163" t="str">
        <f>IFERROR(INDEX('Climate zones'!$A$2:$A$4292,MATCH(AT$4&amp;" "&amp;$N106,'Climate zones'!$I$2:$I$4292,0)),"")</f>
        <v/>
      </c>
      <c r="AU106" s="163" t="str">
        <f>IFERROR(INDEX('Climate zones'!$A$2:$A$4292,MATCH(AU$4&amp;" "&amp;$N106,'Climate zones'!$I$2:$I$4292,0)),"")</f>
        <v/>
      </c>
      <c r="AV106" s="163" t="str">
        <f>IFERROR(INDEX('Climate zones'!$A$2:$A$4292,MATCH(AV$4&amp;" "&amp;$N106,'Climate zones'!$I$2:$I$4292,0)),"")</f>
        <v/>
      </c>
      <c r="AW106" s="163" t="str">
        <f>IFERROR(INDEX('Climate zones'!$A$2:$A$4292,MATCH(AW$4&amp;" "&amp;$N106,'Climate zones'!$I$2:$I$4292,0)),"")</f>
        <v/>
      </c>
      <c r="AX106" s="163" t="str">
        <f>IFERROR(INDEX('Climate zones'!$A$2:$A$4292,MATCH(AX$4&amp;" "&amp;$N106,'Climate zones'!$I$2:$I$4292,0)),"")</f>
        <v/>
      </c>
      <c r="AY106" s="163" t="str">
        <f>IFERROR(INDEX('Climate zones'!$A$2:$A$4292,MATCH(AY$4&amp;" "&amp;$N106,'Climate zones'!$I$2:$I$4292,0)),"")</f>
        <v/>
      </c>
      <c r="AZ106" s="163" t="str">
        <f>IFERROR(INDEX('Climate zones'!$A$2:$A$4292,MATCH(AZ$4&amp;" "&amp;$N106,'Climate zones'!$I$2:$I$4292,0)),"")</f>
        <v/>
      </c>
      <c r="BA106" s="163" t="str">
        <f>IFERROR(INDEX('Climate zones'!$A$2:$A$4292,MATCH(BA$4&amp;" "&amp;$N106,'Climate zones'!$I$2:$I$4292,0)),"")</f>
        <v/>
      </c>
      <c r="BB106" s="163" t="str">
        <f>IFERROR(INDEX('Climate zones'!$A$2:$A$4292,MATCH(BB$4&amp;" "&amp;$N106,'Climate zones'!$I$2:$I$4292,0)),"")</f>
        <v/>
      </c>
      <c r="BC106" s="163" t="str">
        <f>IFERROR(INDEX('Climate zones'!$A$2:$A$4292,MATCH(BC$4&amp;" "&amp;$N106,'Climate zones'!$I$2:$I$4292,0)),"")</f>
        <v/>
      </c>
      <c r="BD106" s="163" t="str">
        <f>IFERROR(INDEX('Climate zones'!$A$2:$A$4292,MATCH(BD$4&amp;" "&amp;$N106,'Climate zones'!$I$2:$I$4292,0)),"")</f>
        <v/>
      </c>
      <c r="BE106" s="163" t="str">
        <f>IFERROR(INDEX('Climate zones'!$A$2:$A$4292,MATCH(BE$4&amp;" "&amp;$N106,'Climate zones'!$I$2:$I$4292,0)),"")</f>
        <v/>
      </c>
      <c r="BF106" s="163" t="str">
        <f>IFERROR(INDEX('Climate zones'!$A$2:$A$4292,MATCH(BF$4&amp;" "&amp;$N106,'Climate zones'!$I$2:$I$4292,0)),"")</f>
        <v/>
      </c>
      <c r="BG106" s="163" t="str">
        <f>IFERROR(INDEX('Climate zones'!$A$2:$A$4292,MATCH(BG$4&amp;" "&amp;$N106,'Climate zones'!$I$2:$I$4292,0)),"")</f>
        <v/>
      </c>
      <c r="BH106" s="163" t="str">
        <f>IFERROR(INDEX('Climate zones'!$A$2:$A$4292,MATCH(BH$4&amp;" "&amp;$N106,'Climate zones'!$I$2:$I$4292,0)),"")</f>
        <v/>
      </c>
      <c r="BI106" s="163" t="str">
        <f>IFERROR(INDEX('Climate zones'!$A$2:$A$4292,MATCH(BI$4&amp;" "&amp;$N106,'Climate zones'!$I$2:$I$4292,0)),"")</f>
        <v/>
      </c>
      <c r="BJ106" s="163" t="str">
        <f>IFERROR(INDEX('Climate zones'!$A$2:$A$4292,MATCH(BJ$4&amp;" "&amp;$N106,'Climate zones'!$I$2:$I$4292,0)),"")</f>
        <v/>
      </c>
      <c r="BK106" s="163" t="str">
        <f>IFERROR(INDEX('Climate zones'!$A$2:$A$4292,MATCH(BK$4&amp;" "&amp;$N106,'Climate zones'!$I$2:$I$4292,0)),"")</f>
        <v/>
      </c>
      <c r="BL106" s="163" t="str">
        <f>IFERROR(INDEX('Climate zones'!$A$2:$A$4292,MATCH(BL$4&amp;" "&amp;$N106,'Climate zones'!$I$2:$I$4292,0)),"")</f>
        <v>Ota Creek</v>
      </c>
      <c r="BM106" s="163" t="str">
        <f>IFERROR(INDEX('Climate zones'!$A$2:$A$4292,MATCH(BM$4&amp;" "&amp;$N106,'Climate zones'!$I$2:$I$4292,0)),"")</f>
        <v/>
      </c>
      <c r="BN106" s="163" t="str">
        <f>IFERROR(INDEX('Climate zones'!$A$2:$A$4292,MATCH(BN$4&amp;" "&amp;$N106,'Climate zones'!$I$2:$I$4292,0)),"")</f>
        <v>Wimbledon</v>
      </c>
      <c r="BO106" s="163" t="str">
        <f>IFERROR(INDEX('Climate zones'!$A$2:$A$4292,MATCH(BO$4&amp;" "&amp;$N106,'Climate zones'!$I$2:$I$4292,0)),"")</f>
        <v>Te Hapu</v>
      </c>
      <c r="BP106" s="163" t="str">
        <f>IFERROR(INDEX('Climate zones'!$A$2:$A$4292,MATCH(BP$4&amp;" "&amp;$N106,'Climate zones'!$I$2:$I$4292,0)),"")</f>
        <v/>
      </c>
      <c r="BQ106" s="163" t="str">
        <f>IFERROR(INDEX('Climate zones'!$A$2:$A$4292,MATCH(BQ$4&amp;" "&amp;$N106,'Climate zones'!$I$2:$I$4292,0)),"")</f>
        <v/>
      </c>
      <c r="BR106" s="163" t="str">
        <f>IFERROR(INDEX('Climate zones'!$A$2:$A$4292,MATCH(BR$4&amp;" "&amp;$N106,'Climate zones'!$I$2:$I$4292,0)),"")</f>
        <v/>
      </c>
      <c r="BS106" s="163" t="str">
        <f>IFERROR(INDEX('Climate zones'!$A$2:$A$4292,MATCH(BS$4&amp;" "&amp;$N106,'Climate zones'!$I$2:$I$4292,0)),"")</f>
        <v/>
      </c>
      <c r="BT106" s="163" t="str">
        <f>IFERROR(INDEX('Climate zones'!$A$2:$A$4292,MATCH(BT$4&amp;" "&amp;$N106,'Climate zones'!$I$2:$I$4292,0)),"")</f>
        <v/>
      </c>
      <c r="BU106" s="163" t="str">
        <f>IFERROR(INDEX('Climate zones'!$A$2:$A$4292,MATCH(BU$4&amp;" "&amp;$N106,'Climate zones'!$I$2:$I$4292,0)),"")</f>
        <v/>
      </c>
      <c r="BV106" s="163" t="str">
        <f>IFERROR(INDEX('Climate zones'!$A$2:$A$4292,MATCH(BV$4&amp;" "&amp;$N106,'Climate zones'!$I$2:$I$4292,0)),"")</f>
        <v/>
      </c>
      <c r="BW106" s="163" t="str">
        <f>IFERROR(INDEX('Climate zones'!$A$2:$A$4292,MATCH(BW$4&amp;" "&amp;$N106,'Climate zones'!$I$2:$I$4292,0)),"")</f>
        <v/>
      </c>
      <c r="BX106" s="163" t="str">
        <f>IFERROR(INDEX('Climate zones'!$A$2:$A$4292,MATCH(BX$4&amp;" "&amp;$N106,'Climate zones'!$I$2:$I$4292,0)),"")</f>
        <v/>
      </c>
      <c r="BY106" s="163" t="str">
        <f>IFERROR(INDEX('Climate zones'!$A$2:$A$4292,MATCH(BY$4&amp;" "&amp;$N106,'Climate zones'!$I$2:$I$4292,0)),"")</f>
        <v/>
      </c>
      <c r="BZ106" s="163" t="str">
        <f>IFERROR(INDEX('Climate zones'!$A$2:$A$4292,MATCH(BZ$4&amp;" "&amp;$N106,'Climate zones'!$I$2:$I$4292,0)),"")</f>
        <v/>
      </c>
      <c r="CA106" s="163" t="str">
        <f>IFERROR(INDEX('Climate zones'!$A$2:$A$4292,MATCH(CA$4&amp;" "&amp;$N106,'Climate zones'!$I$2:$I$4292,0)),"")</f>
        <v/>
      </c>
      <c r="CB106" s="163" t="str">
        <f>IFERROR(INDEX('Climate zones'!$A$2:$A$4292,MATCH(CB$4&amp;" "&amp;$N106,'Climate zones'!$I$2:$I$4292,0)),"")</f>
        <v/>
      </c>
      <c r="CC106" s="163" t="str">
        <f>IFERROR(INDEX('Climate zones'!$A$2:$A$4292,MATCH(CC$4&amp;" "&amp;$N106,'Climate zones'!$I$2:$I$4292,0)),"")</f>
        <v/>
      </c>
      <c r="CD106" s="163" t="str">
        <f>IFERROR(INDEX('Climate zones'!$A$2:$A$4292,MATCH(CD$4&amp;" "&amp;$N106,'Climate zones'!$I$2:$I$4292,0)),"")</f>
        <v/>
      </c>
      <c r="CE106" s="163" t="str">
        <f>IFERROR(INDEX('Climate zones'!$A$2:$A$4292,MATCH(CE$4&amp;" "&amp;$N106,'Climate zones'!$I$2:$I$4292,0)),"")</f>
        <v/>
      </c>
      <c r="CF106" s="163" t="str">
        <f>IFERROR(INDEX('Climate zones'!$A$2:$A$4292,MATCH(CF$4&amp;" "&amp;$N106,'Climate zones'!$I$2:$I$4292,0)),"")</f>
        <v/>
      </c>
      <c r="CG106" s="163" t="str">
        <f>IFERROR(INDEX('Climate zones'!$A$2:$A$4292,MATCH(CG$4&amp;" "&amp;$N106,'Climate zones'!$I$2:$I$4292,0)),"")</f>
        <v/>
      </c>
      <c r="CH106" s="163" t="str">
        <f>IFERROR(INDEX('Climate zones'!$A$2:$A$4292,MATCH(CH$4&amp;" "&amp;$N106,'Climate zones'!$I$2:$I$4292,0)),"")</f>
        <v>Waipu</v>
      </c>
    </row>
    <row r="107" spans="1:86">
      <c r="A107" s="156" t="s">
        <v>276</v>
      </c>
      <c r="B107" s="156" t="s">
        <v>97</v>
      </c>
      <c r="C107" s="156" t="s">
        <v>229</v>
      </c>
      <c r="D107" s="156" t="s">
        <v>241</v>
      </c>
      <c r="E107" s="157">
        <v>-36.880000000000003</v>
      </c>
      <c r="F107" s="157">
        <v>174.75</v>
      </c>
      <c r="G107" s="156" t="str">
        <f t="shared" si="4"/>
        <v>Auckland City AK</v>
      </c>
      <c r="H107" s="156">
        <f t="shared" si="5"/>
        <v>35</v>
      </c>
      <c r="I107" s="156" t="str">
        <f t="shared" si="6"/>
        <v>Auckland City 35</v>
      </c>
      <c r="N107" s="164">
        <f t="shared" si="7"/>
        <v>103</v>
      </c>
      <c r="O107" s="165" t="str">
        <f>IFERROR(INDEX('Climate zones'!$A$2:$A$4292,MATCH(O$4&amp;" "&amp;$N107,'Climate zones'!$I$2:$I$4292,0)),"")</f>
        <v/>
      </c>
      <c r="P107" s="165" t="str">
        <f>IFERROR(INDEX('Climate zones'!$A$2:$A$4292,MATCH(P$4&amp;" "&amp;$N107,'Climate zones'!$I$2:$I$4292,0)),"")</f>
        <v/>
      </c>
      <c r="Q107" s="165" t="str">
        <f>IFERROR(INDEX('Climate zones'!$A$2:$A$4292,MATCH(Q$4&amp;" "&amp;$N107,'Climate zones'!$I$2:$I$4292,0)),"")</f>
        <v/>
      </c>
      <c r="R107" s="165" t="str">
        <f>IFERROR(INDEX('Climate zones'!$A$2:$A$4292,MATCH(R$4&amp;" "&amp;$N107,'Climate zones'!$I$2:$I$4292,0)),"")</f>
        <v/>
      </c>
      <c r="S107" s="165" t="str">
        <f>IFERROR(INDEX('Climate zones'!$A$2:$A$4292,MATCH(S$4&amp;" "&amp;$N107,'Climate zones'!$I$2:$I$4292,0)),"")</f>
        <v/>
      </c>
      <c r="T107" s="165" t="str">
        <f>IFERROR(INDEX('Climate zones'!$A$2:$A$4292,MATCH(T$4&amp;" "&amp;$N107,'Climate zones'!$I$2:$I$4292,0)),"")</f>
        <v/>
      </c>
      <c r="U107" s="165" t="str">
        <f>IFERROR(INDEX('Climate zones'!$A$2:$A$4292,MATCH(U$4&amp;" "&amp;$N107,'Climate zones'!$I$2:$I$4292,0)),"")</f>
        <v>Teddington</v>
      </c>
      <c r="V107" s="165" t="str">
        <f>IFERROR(INDEX('Climate zones'!$A$2:$A$4292,MATCH(V$4&amp;" "&amp;$N107,'Climate zones'!$I$2:$I$4292,0)),"")</f>
        <v>Tautuku</v>
      </c>
      <c r="W107" s="165" t="str">
        <f>IFERROR(INDEX('Climate zones'!$A$2:$A$4292,MATCH(W$4&amp;" "&amp;$N107,'Climate zones'!$I$2:$I$4292,0)),"")</f>
        <v>Saint Clair</v>
      </c>
      <c r="X107" s="165" t="str">
        <f>IFERROR(INDEX('Climate zones'!$A$2:$A$4292,MATCH(X$4&amp;" "&amp;$N107,'Climate zones'!$I$2:$I$4292,0)),"")</f>
        <v>Omahuta</v>
      </c>
      <c r="Y107" s="165" t="str">
        <f>IFERROR(INDEX('Climate zones'!$A$2:$A$4292,MATCH(Y$4&amp;" "&amp;$N107,'Climate zones'!$I$2:$I$4292,0)),"")</f>
        <v/>
      </c>
      <c r="Z107" s="165" t="str">
        <f>IFERROR(INDEX('Climate zones'!$A$2:$A$4292,MATCH(Z$4&amp;" "&amp;$N107,'Climate zones'!$I$2:$I$4292,0)),"")</f>
        <v/>
      </c>
      <c r="AA107" s="165" t="str">
        <f>IFERROR(INDEX('Climate zones'!$A$2:$A$4292,MATCH(AA$4&amp;" "&amp;$N107,'Climate zones'!$I$2:$I$4292,0)),"")</f>
        <v/>
      </c>
      <c r="AB107" s="165" t="str">
        <f>IFERROR(INDEX('Climate zones'!$A$2:$A$4292,MATCH(AB$4&amp;" "&amp;$N107,'Climate zones'!$I$2:$I$4292,0)),"")</f>
        <v/>
      </c>
      <c r="AC107" s="165" t="str">
        <f>IFERROR(INDEX('Climate zones'!$A$2:$A$4292,MATCH(AC$4&amp;" "&amp;$N107,'Climate zones'!$I$2:$I$4292,0)),"")</f>
        <v/>
      </c>
      <c r="AD107" s="165" t="str">
        <f>IFERROR(INDEX('Climate zones'!$A$2:$A$4292,MATCH(AD$4&amp;" "&amp;$N107,'Climate zones'!$I$2:$I$4292,0)),"")</f>
        <v/>
      </c>
      <c r="AE107" s="165" t="str">
        <f>IFERROR(INDEX('Climate zones'!$A$2:$A$4292,MATCH(AE$4&amp;" "&amp;$N107,'Climate zones'!$I$2:$I$4292,0)),"")</f>
        <v/>
      </c>
      <c r="AF107" s="165" t="str">
        <f>IFERROR(INDEX('Climate zones'!$A$2:$A$4292,MATCH(AF$4&amp;" "&amp;$N107,'Climate zones'!$I$2:$I$4292,0)),"")</f>
        <v/>
      </c>
      <c r="AG107" s="165" t="str">
        <f>IFERROR(INDEX('Climate zones'!$A$2:$A$4292,MATCH(AG$4&amp;" "&amp;$N107,'Climate zones'!$I$2:$I$4292,0)),"")</f>
        <v/>
      </c>
      <c r="AH107" s="165" t="str">
        <f>IFERROR(INDEX('Climate zones'!$A$2:$A$4292,MATCH(AH$4&amp;" "&amp;$N107,'Climate zones'!$I$2:$I$4292,0)),"")</f>
        <v/>
      </c>
      <c r="AI107" s="165" t="str">
        <f>IFERROR(INDEX('Climate zones'!$A$2:$A$4292,MATCH(AI$4&amp;" "&amp;$N107,'Climate zones'!$I$2:$I$4292,0)),"")</f>
        <v/>
      </c>
      <c r="AJ107" s="165" t="str">
        <f>IFERROR(INDEX('Climate zones'!$A$2:$A$4292,MATCH(AJ$4&amp;" "&amp;$N107,'Climate zones'!$I$2:$I$4292,0)),"")</f>
        <v/>
      </c>
      <c r="AK107" s="165" t="str">
        <f>IFERROR(INDEX('Climate zones'!$A$2:$A$4292,MATCH(AK$4&amp;" "&amp;$N107,'Climate zones'!$I$2:$I$4292,0)),"")</f>
        <v/>
      </c>
      <c r="AL107" s="165" t="str">
        <f>IFERROR(INDEX('Climate zones'!$A$2:$A$4292,MATCH(AL$4&amp;" "&amp;$N107,'Climate zones'!$I$2:$I$4292,0)),"")</f>
        <v/>
      </c>
      <c r="AM107" s="165" t="str">
        <f>IFERROR(INDEX('Climate zones'!$A$2:$A$4292,MATCH(AM$4&amp;" "&amp;$N107,'Climate zones'!$I$2:$I$4292,0)),"")</f>
        <v/>
      </c>
      <c r="AN107" s="165" t="str">
        <f>IFERROR(INDEX('Climate zones'!$A$2:$A$4292,MATCH(AN$4&amp;" "&amp;$N107,'Climate zones'!$I$2:$I$4292,0)),"")</f>
        <v/>
      </c>
      <c r="AO107" s="165" t="str">
        <f>IFERROR(INDEX('Climate zones'!$A$2:$A$4292,MATCH(AO$4&amp;" "&amp;$N107,'Climate zones'!$I$2:$I$4292,0)),"")</f>
        <v/>
      </c>
      <c r="AP107" s="165" t="str">
        <f>IFERROR(INDEX('Climate zones'!$A$2:$A$4292,MATCH(AP$4&amp;" "&amp;$N107,'Climate zones'!$I$2:$I$4292,0)),"")</f>
        <v/>
      </c>
      <c r="AQ107" s="165" t="str">
        <f>IFERROR(INDEX('Climate zones'!$A$2:$A$4292,MATCH(AQ$4&amp;" "&amp;$N107,'Climate zones'!$I$2:$I$4292,0)),"")</f>
        <v/>
      </c>
      <c r="AR107" s="165" t="str">
        <f>IFERROR(INDEX('Climate zones'!$A$2:$A$4292,MATCH(AR$4&amp;" "&amp;$N107,'Climate zones'!$I$2:$I$4292,0)),"")</f>
        <v/>
      </c>
      <c r="AS107" s="165" t="str">
        <f>IFERROR(INDEX('Climate zones'!$A$2:$A$4292,MATCH(AS$4&amp;" "&amp;$N107,'Climate zones'!$I$2:$I$4292,0)),"")</f>
        <v/>
      </c>
      <c r="AT107" s="165" t="str">
        <f>IFERROR(INDEX('Climate zones'!$A$2:$A$4292,MATCH(AT$4&amp;" "&amp;$N107,'Climate zones'!$I$2:$I$4292,0)),"")</f>
        <v/>
      </c>
      <c r="AU107" s="165" t="str">
        <f>IFERROR(INDEX('Climate zones'!$A$2:$A$4292,MATCH(AU$4&amp;" "&amp;$N107,'Climate zones'!$I$2:$I$4292,0)),"")</f>
        <v/>
      </c>
      <c r="AV107" s="165" t="str">
        <f>IFERROR(INDEX('Climate zones'!$A$2:$A$4292,MATCH(AV$4&amp;" "&amp;$N107,'Climate zones'!$I$2:$I$4292,0)),"")</f>
        <v/>
      </c>
      <c r="AW107" s="165" t="str">
        <f>IFERROR(INDEX('Climate zones'!$A$2:$A$4292,MATCH(AW$4&amp;" "&amp;$N107,'Climate zones'!$I$2:$I$4292,0)),"")</f>
        <v/>
      </c>
      <c r="AX107" s="165" t="str">
        <f>IFERROR(INDEX('Climate zones'!$A$2:$A$4292,MATCH(AX$4&amp;" "&amp;$N107,'Climate zones'!$I$2:$I$4292,0)),"")</f>
        <v/>
      </c>
      <c r="AY107" s="165" t="str">
        <f>IFERROR(INDEX('Climate zones'!$A$2:$A$4292,MATCH(AY$4&amp;" "&amp;$N107,'Climate zones'!$I$2:$I$4292,0)),"")</f>
        <v/>
      </c>
      <c r="AZ107" s="165" t="str">
        <f>IFERROR(INDEX('Climate zones'!$A$2:$A$4292,MATCH(AZ$4&amp;" "&amp;$N107,'Climate zones'!$I$2:$I$4292,0)),"")</f>
        <v/>
      </c>
      <c r="BA107" s="165" t="str">
        <f>IFERROR(INDEX('Climate zones'!$A$2:$A$4292,MATCH(BA$4&amp;" "&amp;$N107,'Climate zones'!$I$2:$I$4292,0)),"")</f>
        <v/>
      </c>
      <c r="BB107" s="165" t="str">
        <f>IFERROR(INDEX('Climate zones'!$A$2:$A$4292,MATCH(BB$4&amp;" "&amp;$N107,'Climate zones'!$I$2:$I$4292,0)),"")</f>
        <v/>
      </c>
      <c r="BC107" s="165" t="str">
        <f>IFERROR(INDEX('Climate zones'!$A$2:$A$4292,MATCH(BC$4&amp;" "&amp;$N107,'Climate zones'!$I$2:$I$4292,0)),"")</f>
        <v/>
      </c>
      <c r="BD107" s="165" t="str">
        <f>IFERROR(INDEX('Climate zones'!$A$2:$A$4292,MATCH(BD$4&amp;" "&amp;$N107,'Climate zones'!$I$2:$I$4292,0)),"")</f>
        <v/>
      </c>
      <c r="BE107" s="165" t="str">
        <f>IFERROR(INDEX('Climate zones'!$A$2:$A$4292,MATCH(BE$4&amp;" "&amp;$N107,'Climate zones'!$I$2:$I$4292,0)),"")</f>
        <v/>
      </c>
      <c r="BF107" s="165" t="str">
        <f>IFERROR(INDEX('Climate zones'!$A$2:$A$4292,MATCH(BF$4&amp;" "&amp;$N107,'Climate zones'!$I$2:$I$4292,0)),"")</f>
        <v/>
      </c>
      <c r="BG107" s="165" t="str">
        <f>IFERROR(INDEX('Climate zones'!$A$2:$A$4292,MATCH(BG$4&amp;" "&amp;$N107,'Climate zones'!$I$2:$I$4292,0)),"")</f>
        <v/>
      </c>
      <c r="BH107" s="165" t="str">
        <f>IFERROR(INDEX('Climate zones'!$A$2:$A$4292,MATCH(BH$4&amp;" "&amp;$N107,'Climate zones'!$I$2:$I$4292,0)),"")</f>
        <v/>
      </c>
      <c r="BI107" s="165" t="str">
        <f>IFERROR(INDEX('Climate zones'!$A$2:$A$4292,MATCH(BI$4&amp;" "&amp;$N107,'Climate zones'!$I$2:$I$4292,0)),"")</f>
        <v/>
      </c>
      <c r="BJ107" s="165" t="str">
        <f>IFERROR(INDEX('Climate zones'!$A$2:$A$4292,MATCH(BJ$4&amp;" "&amp;$N107,'Climate zones'!$I$2:$I$4292,0)),"")</f>
        <v/>
      </c>
      <c r="BK107" s="165" t="str">
        <f>IFERROR(INDEX('Climate zones'!$A$2:$A$4292,MATCH(BK$4&amp;" "&amp;$N107,'Climate zones'!$I$2:$I$4292,0)),"")</f>
        <v/>
      </c>
      <c r="BL107" s="165" t="str">
        <f>IFERROR(INDEX('Climate zones'!$A$2:$A$4292,MATCH(BL$4&amp;" "&amp;$N107,'Climate zones'!$I$2:$I$4292,0)),"")</f>
        <v>Otahu Flat</v>
      </c>
      <c r="BM107" s="165" t="str">
        <f>IFERROR(INDEX('Climate zones'!$A$2:$A$4292,MATCH(BM$4&amp;" "&amp;$N107,'Climate zones'!$I$2:$I$4292,0)),"")</f>
        <v/>
      </c>
      <c r="BN107" s="165" t="str">
        <f>IFERROR(INDEX('Climate zones'!$A$2:$A$4292,MATCH(BN$4&amp;" "&amp;$N107,'Climate zones'!$I$2:$I$4292,0)),"")</f>
        <v>Woodville</v>
      </c>
      <c r="BO107" s="165" t="str">
        <f>IFERROR(INDEX('Climate zones'!$A$2:$A$4292,MATCH(BO$4&amp;" "&amp;$N107,'Climate zones'!$I$2:$I$4292,0)),"")</f>
        <v>Te Rae</v>
      </c>
      <c r="BP107" s="165" t="str">
        <f>IFERROR(INDEX('Climate zones'!$A$2:$A$4292,MATCH(BP$4&amp;" "&amp;$N107,'Climate zones'!$I$2:$I$4292,0)),"")</f>
        <v/>
      </c>
      <c r="BQ107" s="165" t="str">
        <f>IFERROR(INDEX('Climate zones'!$A$2:$A$4292,MATCH(BQ$4&amp;" "&amp;$N107,'Climate zones'!$I$2:$I$4292,0)),"")</f>
        <v/>
      </c>
      <c r="BR107" s="165" t="str">
        <f>IFERROR(INDEX('Climate zones'!$A$2:$A$4292,MATCH(BR$4&amp;" "&amp;$N107,'Climate zones'!$I$2:$I$4292,0)),"")</f>
        <v/>
      </c>
      <c r="BS107" s="165" t="str">
        <f>IFERROR(INDEX('Climate zones'!$A$2:$A$4292,MATCH(BS$4&amp;" "&amp;$N107,'Climate zones'!$I$2:$I$4292,0)),"")</f>
        <v/>
      </c>
      <c r="BT107" s="165" t="str">
        <f>IFERROR(INDEX('Climate zones'!$A$2:$A$4292,MATCH(BT$4&amp;" "&amp;$N107,'Climate zones'!$I$2:$I$4292,0)),"")</f>
        <v/>
      </c>
      <c r="BU107" s="165" t="str">
        <f>IFERROR(INDEX('Climate zones'!$A$2:$A$4292,MATCH(BU$4&amp;" "&amp;$N107,'Climate zones'!$I$2:$I$4292,0)),"")</f>
        <v/>
      </c>
      <c r="BV107" s="165" t="str">
        <f>IFERROR(INDEX('Climate zones'!$A$2:$A$4292,MATCH(BV$4&amp;" "&amp;$N107,'Climate zones'!$I$2:$I$4292,0)),"")</f>
        <v/>
      </c>
      <c r="BW107" s="165" t="str">
        <f>IFERROR(INDEX('Climate zones'!$A$2:$A$4292,MATCH(BW$4&amp;" "&amp;$N107,'Climate zones'!$I$2:$I$4292,0)),"")</f>
        <v/>
      </c>
      <c r="BX107" s="165" t="str">
        <f>IFERROR(INDEX('Climate zones'!$A$2:$A$4292,MATCH(BX$4&amp;" "&amp;$N107,'Climate zones'!$I$2:$I$4292,0)),"")</f>
        <v/>
      </c>
      <c r="BY107" s="165" t="str">
        <f>IFERROR(INDEX('Climate zones'!$A$2:$A$4292,MATCH(BY$4&amp;" "&amp;$N107,'Climate zones'!$I$2:$I$4292,0)),"")</f>
        <v/>
      </c>
      <c r="BZ107" s="165" t="str">
        <f>IFERROR(INDEX('Climate zones'!$A$2:$A$4292,MATCH(BZ$4&amp;" "&amp;$N107,'Climate zones'!$I$2:$I$4292,0)),"")</f>
        <v/>
      </c>
      <c r="CA107" s="165" t="str">
        <f>IFERROR(INDEX('Climate zones'!$A$2:$A$4292,MATCH(CA$4&amp;" "&amp;$N107,'Climate zones'!$I$2:$I$4292,0)),"")</f>
        <v/>
      </c>
      <c r="CB107" s="165" t="str">
        <f>IFERROR(INDEX('Climate zones'!$A$2:$A$4292,MATCH(CB$4&amp;" "&amp;$N107,'Climate zones'!$I$2:$I$4292,0)),"")</f>
        <v/>
      </c>
      <c r="CC107" s="165" t="str">
        <f>IFERROR(INDEX('Climate zones'!$A$2:$A$4292,MATCH(CC$4&amp;" "&amp;$N107,'Climate zones'!$I$2:$I$4292,0)),"")</f>
        <v/>
      </c>
      <c r="CD107" s="165" t="str">
        <f>IFERROR(INDEX('Climate zones'!$A$2:$A$4292,MATCH(CD$4&amp;" "&amp;$N107,'Climate zones'!$I$2:$I$4292,0)),"")</f>
        <v/>
      </c>
      <c r="CE107" s="165" t="str">
        <f>IFERROR(INDEX('Climate zones'!$A$2:$A$4292,MATCH(CE$4&amp;" "&amp;$N107,'Climate zones'!$I$2:$I$4292,0)),"")</f>
        <v/>
      </c>
      <c r="CF107" s="165" t="str">
        <f>IFERROR(INDEX('Climate zones'!$A$2:$A$4292,MATCH(CF$4&amp;" "&amp;$N107,'Climate zones'!$I$2:$I$4292,0)),"")</f>
        <v/>
      </c>
      <c r="CG107" s="165" t="str">
        <f>IFERROR(INDEX('Climate zones'!$A$2:$A$4292,MATCH(CG$4&amp;" "&amp;$N107,'Climate zones'!$I$2:$I$4292,0)),"")</f>
        <v/>
      </c>
      <c r="CH107" s="165" t="str">
        <f>IFERROR(INDEX('Climate zones'!$A$2:$A$4292,MATCH(CH$4&amp;" "&amp;$N107,'Climate zones'!$I$2:$I$4292,0)),"")</f>
        <v>Waipu Caves</v>
      </c>
    </row>
    <row r="108" spans="1:86">
      <c r="A108" s="156" t="s">
        <v>277</v>
      </c>
      <c r="B108" s="156" t="s">
        <v>97</v>
      </c>
      <c r="C108" s="156" t="s">
        <v>229</v>
      </c>
      <c r="D108" s="156" t="s">
        <v>241</v>
      </c>
      <c r="E108" s="157">
        <v>-36.909999999999997</v>
      </c>
      <c r="F108" s="157">
        <v>174.73</v>
      </c>
      <c r="G108" s="156" t="str">
        <f t="shared" si="4"/>
        <v>Auckland City AK</v>
      </c>
      <c r="H108" s="156">
        <f t="shared" si="5"/>
        <v>36</v>
      </c>
      <c r="I108" s="156" t="str">
        <f t="shared" si="6"/>
        <v>Auckland City 36</v>
      </c>
      <c r="N108" s="162">
        <f t="shared" si="7"/>
        <v>104</v>
      </c>
      <c r="O108" s="163" t="str">
        <f>IFERROR(INDEX('Climate zones'!$A$2:$A$4292,MATCH(O$4&amp;" "&amp;$N108,'Climate zones'!$I$2:$I$4292,0)),"")</f>
        <v/>
      </c>
      <c r="P108" s="163" t="str">
        <f>IFERROR(INDEX('Climate zones'!$A$2:$A$4292,MATCH(P$4&amp;" "&amp;$N108,'Climate zones'!$I$2:$I$4292,0)),"")</f>
        <v/>
      </c>
      <c r="Q108" s="163" t="str">
        <f>IFERROR(INDEX('Climate zones'!$A$2:$A$4292,MATCH(Q$4&amp;" "&amp;$N108,'Climate zones'!$I$2:$I$4292,0)),"")</f>
        <v/>
      </c>
      <c r="R108" s="163" t="str">
        <f>IFERROR(INDEX('Climate zones'!$A$2:$A$4292,MATCH(R$4&amp;" "&amp;$N108,'Climate zones'!$I$2:$I$4292,0)),"")</f>
        <v/>
      </c>
      <c r="S108" s="163" t="str">
        <f>IFERROR(INDEX('Climate zones'!$A$2:$A$4292,MATCH(S$4&amp;" "&amp;$N108,'Climate zones'!$I$2:$I$4292,0)),"")</f>
        <v/>
      </c>
      <c r="T108" s="163" t="str">
        <f>IFERROR(INDEX('Climate zones'!$A$2:$A$4292,MATCH(T$4&amp;" "&amp;$N108,'Climate zones'!$I$2:$I$4292,0)),"")</f>
        <v/>
      </c>
      <c r="U108" s="163" t="str">
        <f>IFERROR(INDEX('Climate zones'!$A$2:$A$4292,MATCH(U$4&amp;" "&amp;$N108,'Climate zones'!$I$2:$I$4292,0)),"")</f>
        <v>Templeton</v>
      </c>
      <c r="V108" s="163" t="str">
        <f>IFERROR(INDEX('Climate zones'!$A$2:$A$4292,MATCH(V$4&amp;" "&amp;$N108,'Climate zones'!$I$2:$I$4292,0)),"")</f>
        <v>Tawanui</v>
      </c>
      <c r="W108" s="163" t="str">
        <f>IFERROR(INDEX('Climate zones'!$A$2:$A$4292,MATCH(W$4&amp;" "&amp;$N108,'Climate zones'!$I$2:$I$4292,0)),"")</f>
        <v>Saint Kilda</v>
      </c>
      <c r="X108" s="163" t="str">
        <f>IFERROR(INDEX('Climate zones'!$A$2:$A$4292,MATCH(X$4&amp;" "&amp;$N108,'Climate zones'!$I$2:$I$4292,0)),"")</f>
        <v>Omanaia</v>
      </c>
      <c r="Y108" s="163" t="str">
        <f>IFERROR(INDEX('Climate zones'!$A$2:$A$4292,MATCH(Y$4&amp;" "&amp;$N108,'Climate zones'!$I$2:$I$4292,0)),"")</f>
        <v/>
      </c>
      <c r="Z108" s="163" t="str">
        <f>IFERROR(INDEX('Climate zones'!$A$2:$A$4292,MATCH(Z$4&amp;" "&amp;$N108,'Climate zones'!$I$2:$I$4292,0)),"")</f>
        <v/>
      </c>
      <c r="AA108" s="163" t="str">
        <f>IFERROR(INDEX('Climate zones'!$A$2:$A$4292,MATCH(AA$4&amp;" "&amp;$N108,'Climate zones'!$I$2:$I$4292,0)),"")</f>
        <v/>
      </c>
      <c r="AB108" s="163" t="str">
        <f>IFERROR(INDEX('Climate zones'!$A$2:$A$4292,MATCH(AB$4&amp;" "&amp;$N108,'Climate zones'!$I$2:$I$4292,0)),"")</f>
        <v/>
      </c>
      <c r="AC108" s="163" t="str">
        <f>IFERROR(INDEX('Climate zones'!$A$2:$A$4292,MATCH(AC$4&amp;" "&amp;$N108,'Climate zones'!$I$2:$I$4292,0)),"")</f>
        <v/>
      </c>
      <c r="AD108" s="163" t="str">
        <f>IFERROR(INDEX('Climate zones'!$A$2:$A$4292,MATCH(AD$4&amp;" "&amp;$N108,'Climate zones'!$I$2:$I$4292,0)),"")</f>
        <v/>
      </c>
      <c r="AE108" s="163" t="str">
        <f>IFERROR(INDEX('Climate zones'!$A$2:$A$4292,MATCH(AE$4&amp;" "&amp;$N108,'Climate zones'!$I$2:$I$4292,0)),"")</f>
        <v/>
      </c>
      <c r="AF108" s="163" t="str">
        <f>IFERROR(INDEX('Climate zones'!$A$2:$A$4292,MATCH(AF$4&amp;" "&amp;$N108,'Climate zones'!$I$2:$I$4292,0)),"")</f>
        <v/>
      </c>
      <c r="AG108" s="163" t="str">
        <f>IFERROR(INDEX('Climate zones'!$A$2:$A$4292,MATCH(AG$4&amp;" "&amp;$N108,'Climate zones'!$I$2:$I$4292,0)),"")</f>
        <v/>
      </c>
      <c r="AH108" s="163" t="str">
        <f>IFERROR(INDEX('Climate zones'!$A$2:$A$4292,MATCH(AH$4&amp;" "&amp;$N108,'Climate zones'!$I$2:$I$4292,0)),"")</f>
        <v/>
      </c>
      <c r="AI108" s="163" t="str">
        <f>IFERROR(INDEX('Climate zones'!$A$2:$A$4292,MATCH(AI$4&amp;" "&amp;$N108,'Climate zones'!$I$2:$I$4292,0)),"")</f>
        <v/>
      </c>
      <c r="AJ108" s="163" t="str">
        <f>IFERROR(INDEX('Climate zones'!$A$2:$A$4292,MATCH(AJ$4&amp;" "&amp;$N108,'Climate zones'!$I$2:$I$4292,0)),"")</f>
        <v/>
      </c>
      <c r="AK108" s="163" t="str">
        <f>IFERROR(INDEX('Climate zones'!$A$2:$A$4292,MATCH(AK$4&amp;" "&amp;$N108,'Climate zones'!$I$2:$I$4292,0)),"")</f>
        <v/>
      </c>
      <c r="AL108" s="163" t="str">
        <f>IFERROR(INDEX('Climate zones'!$A$2:$A$4292,MATCH(AL$4&amp;" "&amp;$N108,'Climate zones'!$I$2:$I$4292,0)),"")</f>
        <v/>
      </c>
      <c r="AM108" s="163" t="str">
        <f>IFERROR(INDEX('Climate zones'!$A$2:$A$4292,MATCH(AM$4&amp;" "&amp;$N108,'Climate zones'!$I$2:$I$4292,0)),"")</f>
        <v/>
      </c>
      <c r="AN108" s="163" t="str">
        <f>IFERROR(INDEX('Climate zones'!$A$2:$A$4292,MATCH(AN$4&amp;" "&amp;$N108,'Climate zones'!$I$2:$I$4292,0)),"")</f>
        <v/>
      </c>
      <c r="AO108" s="163" t="str">
        <f>IFERROR(INDEX('Climate zones'!$A$2:$A$4292,MATCH(AO$4&amp;" "&amp;$N108,'Climate zones'!$I$2:$I$4292,0)),"")</f>
        <v/>
      </c>
      <c r="AP108" s="163" t="str">
        <f>IFERROR(INDEX('Climate zones'!$A$2:$A$4292,MATCH(AP$4&amp;" "&amp;$N108,'Climate zones'!$I$2:$I$4292,0)),"")</f>
        <v/>
      </c>
      <c r="AQ108" s="163" t="str">
        <f>IFERROR(INDEX('Climate zones'!$A$2:$A$4292,MATCH(AQ$4&amp;" "&amp;$N108,'Climate zones'!$I$2:$I$4292,0)),"")</f>
        <v/>
      </c>
      <c r="AR108" s="163" t="str">
        <f>IFERROR(INDEX('Climate zones'!$A$2:$A$4292,MATCH(AR$4&amp;" "&amp;$N108,'Climate zones'!$I$2:$I$4292,0)),"")</f>
        <v/>
      </c>
      <c r="AS108" s="163" t="str">
        <f>IFERROR(INDEX('Climate zones'!$A$2:$A$4292,MATCH(AS$4&amp;" "&amp;$N108,'Climate zones'!$I$2:$I$4292,0)),"")</f>
        <v/>
      </c>
      <c r="AT108" s="163" t="str">
        <f>IFERROR(INDEX('Climate zones'!$A$2:$A$4292,MATCH(AT$4&amp;" "&amp;$N108,'Climate zones'!$I$2:$I$4292,0)),"")</f>
        <v/>
      </c>
      <c r="AU108" s="163" t="str">
        <f>IFERROR(INDEX('Climate zones'!$A$2:$A$4292,MATCH(AU$4&amp;" "&amp;$N108,'Climate zones'!$I$2:$I$4292,0)),"")</f>
        <v/>
      </c>
      <c r="AV108" s="163" t="str">
        <f>IFERROR(INDEX('Climate zones'!$A$2:$A$4292,MATCH(AV$4&amp;" "&amp;$N108,'Climate zones'!$I$2:$I$4292,0)),"")</f>
        <v/>
      </c>
      <c r="AW108" s="163" t="str">
        <f>IFERROR(INDEX('Climate zones'!$A$2:$A$4292,MATCH(AW$4&amp;" "&amp;$N108,'Climate zones'!$I$2:$I$4292,0)),"")</f>
        <v/>
      </c>
      <c r="AX108" s="163" t="str">
        <f>IFERROR(INDEX('Climate zones'!$A$2:$A$4292,MATCH(AX$4&amp;" "&amp;$N108,'Climate zones'!$I$2:$I$4292,0)),"")</f>
        <v/>
      </c>
      <c r="AY108" s="163" t="str">
        <f>IFERROR(INDEX('Climate zones'!$A$2:$A$4292,MATCH(AY$4&amp;" "&amp;$N108,'Climate zones'!$I$2:$I$4292,0)),"")</f>
        <v/>
      </c>
      <c r="AZ108" s="163" t="str">
        <f>IFERROR(INDEX('Climate zones'!$A$2:$A$4292,MATCH(AZ$4&amp;" "&amp;$N108,'Climate zones'!$I$2:$I$4292,0)),"")</f>
        <v/>
      </c>
      <c r="BA108" s="163" t="str">
        <f>IFERROR(INDEX('Climate zones'!$A$2:$A$4292,MATCH(BA$4&amp;" "&amp;$N108,'Climate zones'!$I$2:$I$4292,0)),"")</f>
        <v/>
      </c>
      <c r="BB108" s="163" t="str">
        <f>IFERROR(INDEX('Climate zones'!$A$2:$A$4292,MATCH(BB$4&amp;" "&amp;$N108,'Climate zones'!$I$2:$I$4292,0)),"")</f>
        <v/>
      </c>
      <c r="BC108" s="163" t="str">
        <f>IFERROR(INDEX('Climate zones'!$A$2:$A$4292,MATCH(BC$4&amp;" "&amp;$N108,'Climate zones'!$I$2:$I$4292,0)),"")</f>
        <v/>
      </c>
      <c r="BD108" s="163" t="str">
        <f>IFERROR(INDEX('Climate zones'!$A$2:$A$4292,MATCH(BD$4&amp;" "&amp;$N108,'Climate zones'!$I$2:$I$4292,0)),"")</f>
        <v/>
      </c>
      <c r="BE108" s="163" t="str">
        <f>IFERROR(INDEX('Climate zones'!$A$2:$A$4292,MATCH(BE$4&amp;" "&amp;$N108,'Climate zones'!$I$2:$I$4292,0)),"")</f>
        <v/>
      </c>
      <c r="BF108" s="163" t="str">
        <f>IFERROR(INDEX('Climate zones'!$A$2:$A$4292,MATCH(BF$4&amp;" "&amp;$N108,'Climate zones'!$I$2:$I$4292,0)),"")</f>
        <v/>
      </c>
      <c r="BG108" s="163" t="str">
        <f>IFERROR(INDEX('Climate zones'!$A$2:$A$4292,MATCH(BG$4&amp;" "&amp;$N108,'Climate zones'!$I$2:$I$4292,0)),"")</f>
        <v/>
      </c>
      <c r="BH108" s="163" t="str">
        <f>IFERROR(INDEX('Climate zones'!$A$2:$A$4292,MATCH(BH$4&amp;" "&amp;$N108,'Climate zones'!$I$2:$I$4292,0)),"")</f>
        <v/>
      </c>
      <c r="BI108" s="163" t="str">
        <f>IFERROR(INDEX('Climate zones'!$A$2:$A$4292,MATCH(BI$4&amp;" "&amp;$N108,'Climate zones'!$I$2:$I$4292,0)),"")</f>
        <v/>
      </c>
      <c r="BJ108" s="163" t="str">
        <f>IFERROR(INDEX('Climate zones'!$A$2:$A$4292,MATCH(BJ$4&amp;" "&amp;$N108,'Climate zones'!$I$2:$I$4292,0)),"")</f>
        <v/>
      </c>
      <c r="BK108" s="163" t="str">
        <f>IFERROR(INDEX('Climate zones'!$A$2:$A$4292,MATCH(BK$4&amp;" "&amp;$N108,'Climate zones'!$I$2:$I$4292,0)),"")</f>
        <v/>
      </c>
      <c r="BL108" s="163" t="str">
        <f>IFERROR(INDEX('Climate zones'!$A$2:$A$4292,MATCH(BL$4&amp;" "&amp;$N108,'Climate zones'!$I$2:$I$4292,0)),"")</f>
        <v>Otahuti</v>
      </c>
      <c r="BM108" s="163" t="str">
        <f>IFERROR(INDEX('Climate zones'!$A$2:$A$4292,MATCH(BM$4&amp;" "&amp;$N108,'Climate zones'!$I$2:$I$4292,0)),"")</f>
        <v/>
      </c>
      <c r="BN108" s="163" t="str">
        <f>IFERROR(INDEX('Climate zones'!$A$2:$A$4292,MATCH(BN$4&amp;" "&amp;$N108,'Climate zones'!$I$2:$I$4292,0)),"")</f>
        <v/>
      </c>
      <c r="BO108" s="163" t="str">
        <f>IFERROR(INDEX('Climate zones'!$A$2:$A$4292,MATCH(BO$4&amp;" "&amp;$N108,'Climate zones'!$I$2:$I$4292,0)),"")</f>
        <v>Thorpe</v>
      </c>
      <c r="BP108" s="163" t="str">
        <f>IFERROR(INDEX('Climate zones'!$A$2:$A$4292,MATCH(BP$4&amp;" "&amp;$N108,'Climate zones'!$I$2:$I$4292,0)),"")</f>
        <v/>
      </c>
      <c r="BQ108" s="163" t="str">
        <f>IFERROR(INDEX('Climate zones'!$A$2:$A$4292,MATCH(BQ$4&amp;" "&amp;$N108,'Climate zones'!$I$2:$I$4292,0)),"")</f>
        <v/>
      </c>
      <c r="BR108" s="163" t="str">
        <f>IFERROR(INDEX('Climate zones'!$A$2:$A$4292,MATCH(BR$4&amp;" "&amp;$N108,'Climate zones'!$I$2:$I$4292,0)),"")</f>
        <v/>
      </c>
      <c r="BS108" s="163" t="str">
        <f>IFERROR(INDEX('Climate zones'!$A$2:$A$4292,MATCH(BS$4&amp;" "&amp;$N108,'Climate zones'!$I$2:$I$4292,0)),"")</f>
        <v/>
      </c>
      <c r="BT108" s="163" t="str">
        <f>IFERROR(INDEX('Climate zones'!$A$2:$A$4292,MATCH(BT$4&amp;" "&amp;$N108,'Climate zones'!$I$2:$I$4292,0)),"")</f>
        <v/>
      </c>
      <c r="BU108" s="163" t="str">
        <f>IFERROR(INDEX('Climate zones'!$A$2:$A$4292,MATCH(BU$4&amp;" "&amp;$N108,'Climate zones'!$I$2:$I$4292,0)),"")</f>
        <v/>
      </c>
      <c r="BV108" s="163" t="str">
        <f>IFERROR(INDEX('Climate zones'!$A$2:$A$4292,MATCH(BV$4&amp;" "&amp;$N108,'Climate zones'!$I$2:$I$4292,0)),"")</f>
        <v/>
      </c>
      <c r="BW108" s="163" t="str">
        <f>IFERROR(INDEX('Climate zones'!$A$2:$A$4292,MATCH(BW$4&amp;" "&amp;$N108,'Climate zones'!$I$2:$I$4292,0)),"")</f>
        <v/>
      </c>
      <c r="BX108" s="163" t="str">
        <f>IFERROR(INDEX('Climate zones'!$A$2:$A$4292,MATCH(BX$4&amp;" "&amp;$N108,'Climate zones'!$I$2:$I$4292,0)),"")</f>
        <v/>
      </c>
      <c r="BY108" s="163" t="str">
        <f>IFERROR(INDEX('Climate zones'!$A$2:$A$4292,MATCH(BY$4&amp;" "&amp;$N108,'Climate zones'!$I$2:$I$4292,0)),"")</f>
        <v/>
      </c>
      <c r="BZ108" s="163" t="str">
        <f>IFERROR(INDEX('Climate zones'!$A$2:$A$4292,MATCH(BZ$4&amp;" "&amp;$N108,'Climate zones'!$I$2:$I$4292,0)),"")</f>
        <v/>
      </c>
      <c r="CA108" s="163" t="str">
        <f>IFERROR(INDEX('Climate zones'!$A$2:$A$4292,MATCH(CA$4&amp;" "&amp;$N108,'Climate zones'!$I$2:$I$4292,0)),"")</f>
        <v/>
      </c>
      <c r="CB108" s="163" t="str">
        <f>IFERROR(INDEX('Climate zones'!$A$2:$A$4292,MATCH(CB$4&amp;" "&amp;$N108,'Climate zones'!$I$2:$I$4292,0)),"")</f>
        <v/>
      </c>
      <c r="CC108" s="163" t="str">
        <f>IFERROR(INDEX('Climate zones'!$A$2:$A$4292,MATCH(CC$4&amp;" "&amp;$N108,'Climate zones'!$I$2:$I$4292,0)),"")</f>
        <v/>
      </c>
      <c r="CD108" s="163" t="str">
        <f>IFERROR(INDEX('Climate zones'!$A$2:$A$4292,MATCH(CD$4&amp;" "&amp;$N108,'Climate zones'!$I$2:$I$4292,0)),"")</f>
        <v/>
      </c>
      <c r="CE108" s="163" t="str">
        <f>IFERROR(INDEX('Climate zones'!$A$2:$A$4292,MATCH(CE$4&amp;" "&amp;$N108,'Climate zones'!$I$2:$I$4292,0)),"")</f>
        <v/>
      </c>
      <c r="CF108" s="163" t="str">
        <f>IFERROR(INDEX('Climate zones'!$A$2:$A$4292,MATCH(CF$4&amp;" "&amp;$N108,'Climate zones'!$I$2:$I$4292,0)),"")</f>
        <v/>
      </c>
      <c r="CG108" s="163" t="str">
        <f>IFERROR(INDEX('Climate zones'!$A$2:$A$4292,MATCH(CG$4&amp;" "&amp;$N108,'Climate zones'!$I$2:$I$4292,0)),"")</f>
        <v/>
      </c>
      <c r="CH108" s="163" t="str">
        <f>IFERROR(INDEX('Climate zones'!$A$2:$A$4292,MATCH(CH$4&amp;" "&amp;$N108,'Climate zones'!$I$2:$I$4292,0)),"")</f>
        <v>Waipu Cove</v>
      </c>
    </row>
    <row r="109" spans="1:86">
      <c r="A109" s="156" t="s">
        <v>278</v>
      </c>
      <c r="B109" s="156" t="s">
        <v>97</v>
      </c>
      <c r="C109" s="156" t="s">
        <v>229</v>
      </c>
      <c r="D109" s="156" t="s">
        <v>241</v>
      </c>
      <c r="E109" s="157">
        <v>-36.909999999999997</v>
      </c>
      <c r="F109" s="157">
        <v>174.82</v>
      </c>
      <c r="G109" s="156" t="str">
        <f t="shared" si="4"/>
        <v>Auckland City AK</v>
      </c>
      <c r="H109" s="156">
        <f t="shared" si="5"/>
        <v>37</v>
      </c>
      <c r="I109" s="156" t="str">
        <f t="shared" si="6"/>
        <v>Auckland City 37</v>
      </c>
      <c r="N109" s="164">
        <f t="shared" si="7"/>
        <v>105</v>
      </c>
      <c r="O109" s="165" t="str">
        <f>IFERROR(INDEX('Climate zones'!$A$2:$A$4292,MATCH(O$4&amp;" "&amp;$N109,'Climate zones'!$I$2:$I$4292,0)),"")</f>
        <v/>
      </c>
      <c r="P109" s="165" t="str">
        <f>IFERROR(INDEX('Climate zones'!$A$2:$A$4292,MATCH(P$4&amp;" "&amp;$N109,'Climate zones'!$I$2:$I$4292,0)),"")</f>
        <v/>
      </c>
      <c r="Q109" s="165" t="str">
        <f>IFERROR(INDEX('Climate zones'!$A$2:$A$4292,MATCH(Q$4&amp;" "&amp;$N109,'Climate zones'!$I$2:$I$4292,0)),"")</f>
        <v/>
      </c>
      <c r="R109" s="165" t="str">
        <f>IFERROR(INDEX('Climate zones'!$A$2:$A$4292,MATCH(R$4&amp;" "&amp;$N109,'Climate zones'!$I$2:$I$4292,0)),"")</f>
        <v/>
      </c>
      <c r="S109" s="165" t="str">
        <f>IFERROR(INDEX('Climate zones'!$A$2:$A$4292,MATCH(S$4&amp;" "&amp;$N109,'Climate zones'!$I$2:$I$4292,0)),"")</f>
        <v/>
      </c>
      <c r="T109" s="165" t="str">
        <f>IFERROR(INDEX('Climate zones'!$A$2:$A$4292,MATCH(T$4&amp;" "&amp;$N109,'Climate zones'!$I$2:$I$4292,0)),"")</f>
        <v/>
      </c>
      <c r="U109" s="165" t="str">
        <f>IFERROR(INDEX('Climate zones'!$A$2:$A$4292,MATCH(U$4&amp;" "&amp;$N109,'Climate zones'!$I$2:$I$4292,0)),"")</f>
        <v>The Kaik</v>
      </c>
      <c r="V109" s="165" t="str">
        <f>IFERROR(INDEX('Climate zones'!$A$2:$A$4292,MATCH(V$4&amp;" "&amp;$N109,'Climate zones'!$I$2:$I$4292,0)),"")</f>
        <v>Te Houka</v>
      </c>
      <c r="W109" s="165" t="str">
        <f>IFERROR(INDEX('Climate zones'!$A$2:$A$4292,MATCH(W$4&amp;" "&amp;$N109,'Climate zones'!$I$2:$I$4292,0)),"")</f>
        <v>Saint Leonards</v>
      </c>
      <c r="X109" s="165" t="str">
        <f>IFERROR(INDEX('Climate zones'!$A$2:$A$4292,MATCH(X$4&amp;" "&amp;$N109,'Climate zones'!$I$2:$I$4292,0)),"")</f>
        <v>Omapere</v>
      </c>
      <c r="Y109" s="165" t="str">
        <f>IFERROR(INDEX('Climate zones'!$A$2:$A$4292,MATCH(Y$4&amp;" "&amp;$N109,'Climate zones'!$I$2:$I$4292,0)),"")</f>
        <v/>
      </c>
      <c r="Z109" s="165" t="str">
        <f>IFERROR(INDEX('Climate zones'!$A$2:$A$4292,MATCH(Z$4&amp;" "&amp;$N109,'Climate zones'!$I$2:$I$4292,0)),"")</f>
        <v/>
      </c>
      <c r="AA109" s="165" t="str">
        <f>IFERROR(INDEX('Climate zones'!$A$2:$A$4292,MATCH(AA$4&amp;" "&amp;$N109,'Climate zones'!$I$2:$I$4292,0)),"")</f>
        <v/>
      </c>
      <c r="AB109" s="165" t="str">
        <f>IFERROR(INDEX('Climate zones'!$A$2:$A$4292,MATCH(AB$4&amp;" "&amp;$N109,'Climate zones'!$I$2:$I$4292,0)),"")</f>
        <v/>
      </c>
      <c r="AC109" s="165" t="str">
        <f>IFERROR(INDEX('Climate zones'!$A$2:$A$4292,MATCH(AC$4&amp;" "&amp;$N109,'Climate zones'!$I$2:$I$4292,0)),"")</f>
        <v/>
      </c>
      <c r="AD109" s="165" t="str">
        <f>IFERROR(INDEX('Climate zones'!$A$2:$A$4292,MATCH(AD$4&amp;" "&amp;$N109,'Climate zones'!$I$2:$I$4292,0)),"")</f>
        <v/>
      </c>
      <c r="AE109" s="165" t="str">
        <f>IFERROR(INDEX('Climate zones'!$A$2:$A$4292,MATCH(AE$4&amp;" "&amp;$N109,'Climate zones'!$I$2:$I$4292,0)),"")</f>
        <v/>
      </c>
      <c r="AF109" s="165" t="str">
        <f>IFERROR(INDEX('Climate zones'!$A$2:$A$4292,MATCH(AF$4&amp;" "&amp;$N109,'Climate zones'!$I$2:$I$4292,0)),"")</f>
        <v/>
      </c>
      <c r="AG109" s="165" t="str">
        <f>IFERROR(INDEX('Climate zones'!$A$2:$A$4292,MATCH(AG$4&amp;" "&amp;$N109,'Climate zones'!$I$2:$I$4292,0)),"")</f>
        <v/>
      </c>
      <c r="AH109" s="165" t="str">
        <f>IFERROR(INDEX('Climate zones'!$A$2:$A$4292,MATCH(AH$4&amp;" "&amp;$N109,'Climate zones'!$I$2:$I$4292,0)),"")</f>
        <v/>
      </c>
      <c r="AI109" s="165" t="str">
        <f>IFERROR(INDEX('Climate zones'!$A$2:$A$4292,MATCH(AI$4&amp;" "&amp;$N109,'Climate zones'!$I$2:$I$4292,0)),"")</f>
        <v/>
      </c>
      <c r="AJ109" s="165" t="str">
        <f>IFERROR(INDEX('Climate zones'!$A$2:$A$4292,MATCH(AJ$4&amp;" "&amp;$N109,'Climate zones'!$I$2:$I$4292,0)),"")</f>
        <v/>
      </c>
      <c r="AK109" s="165" t="str">
        <f>IFERROR(INDEX('Climate zones'!$A$2:$A$4292,MATCH(AK$4&amp;" "&amp;$N109,'Climate zones'!$I$2:$I$4292,0)),"")</f>
        <v/>
      </c>
      <c r="AL109" s="165" t="str">
        <f>IFERROR(INDEX('Climate zones'!$A$2:$A$4292,MATCH(AL$4&amp;" "&amp;$N109,'Climate zones'!$I$2:$I$4292,0)),"")</f>
        <v/>
      </c>
      <c r="AM109" s="165" t="str">
        <f>IFERROR(INDEX('Climate zones'!$A$2:$A$4292,MATCH(AM$4&amp;" "&amp;$N109,'Climate zones'!$I$2:$I$4292,0)),"")</f>
        <v/>
      </c>
      <c r="AN109" s="165" t="str">
        <f>IFERROR(INDEX('Climate zones'!$A$2:$A$4292,MATCH(AN$4&amp;" "&amp;$N109,'Climate zones'!$I$2:$I$4292,0)),"")</f>
        <v/>
      </c>
      <c r="AO109" s="165" t="str">
        <f>IFERROR(INDEX('Climate zones'!$A$2:$A$4292,MATCH(AO$4&amp;" "&amp;$N109,'Climate zones'!$I$2:$I$4292,0)),"")</f>
        <v/>
      </c>
      <c r="AP109" s="165" t="str">
        <f>IFERROR(INDEX('Climate zones'!$A$2:$A$4292,MATCH(AP$4&amp;" "&amp;$N109,'Climate zones'!$I$2:$I$4292,0)),"")</f>
        <v/>
      </c>
      <c r="AQ109" s="165" t="str">
        <f>IFERROR(INDEX('Climate zones'!$A$2:$A$4292,MATCH(AQ$4&amp;" "&amp;$N109,'Climate zones'!$I$2:$I$4292,0)),"")</f>
        <v/>
      </c>
      <c r="AR109" s="165" t="str">
        <f>IFERROR(INDEX('Climate zones'!$A$2:$A$4292,MATCH(AR$4&amp;" "&amp;$N109,'Climate zones'!$I$2:$I$4292,0)),"")</f>
        <v/>
      </c>
      <c r="AS109" s="165" t="str">
        <f>IFERROR(INDEX('Climate zones'!$A$2:$A$4292,MATCH(AS$4&amp;" "&amp;$N109,'Climate zones'!$I$2:$I$4292,0)),"")</f>
        <v/>
      </c>
      <c r="AT109" s="165" t="str">
        <f>IFERROR(INDEX('Climate zones'!$A$2:$A$4292,MATCH(AT$4&amp;" "&amp;$N109,'Climate zones'!$I$2:$I$4292,0)),"")</f>
        <v/>
      </c>
      <c r="AU109" s="165" t="str">
        <f>IFERROR(INDEX('Climate zones'!$A$2:$A$4292,MATCH(AU$4&amp;" "&amp;$N109,'Climate zones'!$I$2:$I$4292,0)),"")</f>
        <v/>
      </c>
      <c r="AV109" s="165" t="str">
        <f>IFERROR(INDEX('Climate zones'!$A$2:$A$4292,MATCH(AV$4&amp;" "&amp;$N109,'Climate zones'!$I$2:$I$4292,0)),"")</f>
        <v/>
      </c>
      <c r="AW109" s="165" t="str">
        <f>IFERROR(INDEX('Climate zones'!$A$2:$A$4292,MATCH(AW$4&amp;" "&amp;$N109,'Climate zones'!$I$2:$I$4292,0)),"")</f>
        <v/>
      </c>
      <c r="AX109" s="165" t="str">
        <f>IFERROR(INDEX('Climate zones'!$A$2:$A$4292,MATCH(AX$4&amp;" "&amp;$N109,'Climate zones'!$I$2:$I$4292,0)),"")</f>
        <v/>
      </c>
      <c r="AY109" s="165" t="str">
        <f>IFERROR(INDEX('Climate zones'!$A$2:$A$4292,MATCH(AY$4&amp;" "&amp;$N109,'Climate zones'!$I$2:$I$4292,0)),"")</f>
        <v/>
      </c>
      <c r="AZ109" s="165" t="str">
        <f>IFERROR(INDEX('Climate zones'!$A$2:$A$4292,MATCH(AZ$4&amp;" "&amp;$N109,'Climate zones'!$I$2:$I$4292,0)),"")</f>
        <v/>
      </c>
      <c r="BA109" s="165" t="str">
        <f>IFERROR(INDEX('Climate zones'!$A$2:$A$4292,MATCH(BA$4&amp;" "&amp;$N109,'Climate zones'!$I$2:$I$4292,0)),"")</f>
        <v/>
      </c>
      <c r="BB109" s="165" t="str">
        <f>IFERROR(INDEX('Climate zones'!$A$2:$A$4292,MATCH(BB$4&amp;" "&amp;$N109,'Climate zones'!$I$2:$I$4292,0)),"")</f>
        <v/>
      </c>
      <c r="BC109" s="165" t="str">
        <f>IFERROR(INDEX('Climate zones'!$A$2:$A$4292,MATCH(BC$4&amp;" "&amp;$N109,'Climate zones'!$I$2:$I$4292,0)),"")</f>
        <v/>
      </c>
      <c r="BD109" s="165" t="str">
        <f>IFERROR(INDEX('Climate zones'!$A$2:$A$4292,MATCH(BD$4&amp;" "&amp;$N109,'Climate zones'!$I$2:$I$4292,0)),"")</f>
        <v/>
      </c>
      <c r="BE109" s="165" t="str">
        <f>IFERROR(INDEX('Climate zones'!$A$2:$A$4292,MATCH(BE$4&amp;" "&amp;$N109,'Climate zones'!$I$2:$I$4292,0)),"")</f>
        <v/>
      </c>
      <c r="BF109" s="165" t="str">
        <f>IFERROR(INDEX('Climate zones'!$A$2:$A$4292,MATCH(BF$4&amp;" "&amp;$N109,'Climate zones'!$I$2:$I$4292,0)),"")</f>
        <v/>
      </c>
      <c r="BG109" s="165" t="str">
        <f>IFERROR(INDEX('Climate zones'!$A$2:$A$4292,MATCH(BG$4&amp;" "&amp;$N109,'Climate zones'!$I$2:$I$4292,0)),"")</f>
        <v/>
      </c>
      <c r="BH109" s="165" t="str">
        <f>IFERROR(INDEX('Climate zones'!$A$2:$A$4292,MATCH(BH$4&amp;" "&amp;$N109,'Climate zones'!$I$2:$I$4292,0)),"")</f>
        <v/>
      </c>
      <c r="BI109" s="165" t="str">
        <f>IFERROR(INDEX('Climate zones'!$A$2:$A$4292,MATCH(BI$4&amp;" "&amp;$N109,'Climate zones'!$I$2:$I$4292,0)),"")</f>
        <v/>
      </c>
      <c r="BJ109" s="165" t="str">
        <f>IFERROR(INDEX('Climate zones'!$A$2:$A$4292,MATCH(BJ$4&amp;" "&amp;$N109,'Climate zones'!$I$2:$I$4292,0)),"")</f>
        <v/>
      </c>
      <c r="BK109" s="165" t="str">
        <f>IFERROR(INDEX('Climate zones'!$A$2:$A$4292,MATCH(BK$4&amp;" "&amp;$N109,'Climate zones'!$I$2:$I$4292,0)),"")</f>
        <v/>
      </c>
      <c r="BL109" s="165" t="str">
        <f>IFERROR(INDEX('Climate zones'!$A$2:$A$4292,MATCH(BL$4&amp;" "&amp;$N109,'Climate zones'!$I$2:$I$4292,0)),"")</f>
        <v>Otaitai Bush</v>
      </c>
      <c r="BM109" s="165" t="str">
        <f>IFERROR(INDEX('Climate zones'!$A$2:$A$4292,MATCH(BM$4&amp;" "&amp;$N109,'Climate zones'!$I$2:$I$4292,0)),"")</f>
        <v/>
      </c>
      <c r="BN109" s="165" t="str">
        <f>IFERROR(INDEX('Climate zones'!$A$2:$A$4292,MATCH(BN$4&amp;" "&amp;$N109,'Climate zones'!$I$2:$I$4292,0)),"")</f>
        <v/>
      </c>
      <c r="BO109" s="165" t="str">
        <f>IFERROR(INDEX('Climate zones'!$A$2:$A$4292,MATCH(BO$4&amp;" "&amp;$N109,'Climate zones'!$I$2:$I$4292,0)),"")</f>
        <v>Tophouse</v>
      </c>
      <c r="BP109" s="165" t="str">
        <f>IFERROR(INDEX('Climate zones'!$A$2:$A$4292,MATCH(BP$4&amp;" "&amp;$N109,'Climate zones'!$I$2:$I$4292,0)),"")</f>
        <v/>
      </c>
      <c r="BQ109" s="165" t="str">
        <f>IFERROR(INDEX('Climate zones'!$A$2:$A$4292,MATCH(BQ$4&amp;" "&amp;$N109,'Climate zones'!$I$2:$I$4292,0)),"")</f>
        <v/>
      </c>
      <c r="BR109" s="165" t="str">
        <f>IFERROR(INDEX('Climate zones'!$A$2:$A$4292,MATCH(BR$4&amp;" "&amp;$N109,'Climate zones'!$I$2:$I$4292,0)),"")</f>
        <v/>
      </c>
      <c r="BS109" s="165" t="str">
        <f>IFERROR(INDEX('Climate zones'!$A$2:$A$4292,MATCH(BS$4&amp;" "&amp;$N109,'Climate zones'!$I$2:$I$4292,0)),"")</f>
        <v/>
      </c>
      <c r="BT109" s="165" t="str">
        <f>IFERROR(INDEX('Climate zones'!$A$2:$A$4292,MATCH(BT$4&amp;" "&amp;$N109,'Climate zones'!$I$2:$I$4292,0)),"")</f>
        <v/>
      </c>
      <c r="BU109" s="165" t="str">
        <f>IFERROR(INDEX('Climate zones'!$A$2:$A$4292,MATCH(BU$4&amp;" "&amp;$N109,'Climate zones'!$I$2:$I$4292,0)),"")</f>
        <v/>
      </c>
      <c r="BV109" s="165" t="str">
        <f>IFERROR(INDEX('Climate zones'!$A$2:$A$4292,MATCH(BV$4&amp;" "&amp;$N109,'Climate zones'!$I$2:$I$4292,0)),"")</f>
        <v/>
      </c>
      <c r="BW109" s="165" t="str">
        <f>IFERROR(INDEX('Climate zones'!$A$2:$A$4292,MATCH(BW$4&amp;" "&amp;$N109,'Climate zones'!$I$2:$I$4292,0)),"")</f>
        <v/>
      </c>
      <c r="BX109" s="165" t="str">
        <f>IFERROR(INDEX('Climate zones'!$A$2:$A$4292,MATCH(BX$4&amp;" "&amp;$N109,'Climate zones'!$I$2:$I$4292,0)),"")</f>
        <v/>
      </c>
      <c r="BY109" s="165" t="str">
        <f>IFERROR(INDEX('Climate zones'!$A$2:$A$4292,MATCH(BY$4&amp;" "&amp;$N109,'Climate zones'!$I$2:$I$4292,0)),"")</f>
        <v/>
      </c>
      <c r="BZ109" s="165" t="str">
        <f>IFERROR(INDEX('Climate zones'!$A$2:$A$4292,MATCH(BZ$4&amp;" "&amp;$N109,'Climate zones'!$I$2:$I$4292,0)),"")</f>
        <v/>
      </c>
      <c r="CA109" s="165" t="str">
        <f>IFERROR(INDEX('Climate zones'!$A$2:$A$4292,MATCH(CA$4&amp;" "&amp;$N109,'Climate zones'!$I$2:$I$4292,0)),"")</f>
        <v/>
      </c>
      <c r="CB109" s="165" t="str">
        <f>IFERROR(INDEX('Climate zones'!$A$2:$A$4292,MATCH(CB$4&amp;" "&amp;$N109,'Climate zones'!$I$2:$I$4292,0)),"")</f>
        <v/>
      </c>
      <c r="CC109" s="165" t="str">
        <f>IFERROR(INDEX('Climate zones'!$A$2:$A$4292,MATCH(CC$4&amp;" "&amp;$N109,'Climate zones'!$I$2:$I$4292,0)),"")</f>
        <v/>
      </c>
      <c r="CD109" s="165" t="str">
        <f>IFERROR(INDEX('Climate zones'!$A$2:$A$4292,MATCH(CD$4&amp;" "&amp;$N109,'Climate zones'!$I$2:$I$4292,0)),"")</f>
        <v/>
      </c>
      <c r="CE109" s="165" t="str">
        <f>IFERROR(INDEX('Climate zones'!$A$2:$A$4292,MATCH(CE$4&amp;" "&amp;$N109,'Climate zones'!$I$2:$I$4292,0)),"")</f>
        <v/>
      </c>
      <c r="CF109" s="165" t="str">
        <f>IFERROR(INDEX('Climate zones'!$A$2:$A$4292,MATCH(CF$4&amp;" "&amp;$N109,'Climate zones'!$I$2:$I$4292,0)),"")</f>
        <v/>
      </c>
      <c r="CG109" s="165" t="str">
        <f>IFERROR(INDEX('Climate zones'!$A$2:$A$4292,MATCH(CG$4&amp;" "&amp;$N109,'Climate zones'!$I$2:$I$4292,0)),"")</f>
        <v/>
      </c>
      <c r="CH109" s="165" t="str">
        <f>IFERROR(INDEX('Climate zones'!$A$2:$A$4292,MATCH(CH$4&amp;" "&amp;$N109,'Climate zones'!$I$2:$I$4292,0)),"")</f>
        <v>Waro</v>
      </c>
    </row>
    <row r="110" spans="1:86">
      <c r="A110" s="156" t="s">
        <v>279</v>
      </c>
      <c r="B110" s="156" t="s">
        <v>97</v>
      </c>
      <c r="C110" s="156" t="s">
        <v>96</v>
      </c>
      <c r="D110" s="156" t="s">
        <v>241</v>
      </c>
      <c r="E110" s="157">
        <v>-36.9</v>
      </c>
      <c r="F110" s="157">
        <v>174.7</v>
      </c>
      <c r="G110" s="156" t="str">
        <f t="shared" si="4"/>
        <v>Auckland City AK</v>
      </c>
      <c r="H110" s="156">
        <f t="shared" si="5"/>
        <v>38</v>
      </c>
      <c r="I110" s="156" t="str">
        <f t="shared" si="6"/>
        <v>Auckland City 38</v>
      </c>
      <c r="N110" s="162">
        <f t="shared" si="7"/>
        <v>106</v>
      </c>
      <c r="O110" s="163" t="str">
        <f>IFERROR(INDEX('Climate zones'!$A$2:$A$4292,MATCH(O$4&amp;" "&amp;$N110,'Climate zones'!$I$2:$I$4292,0)),"")</f>
        <v/>
      </c>
      <c r="P110" s="163" t="str">
        <f>IFERROR(INDEX('Climate zones'!$A$2:$A$4292,MATCH(P$4&amp;" "&amp;$N110,'Climate zones'!$I$2:$I$4292,0)),"")</f>
        <v/>
      </c>
      <c r="Q110" s="163" t="str">
        <f>IFERROR(INDEX('Climate zones'!$A$2:$A$4292,MATCH(Q$4&amp;" "&amp;$N110,'Climate zones'!$I$2:$I$4292,0)),"")</f>
        <v/>
      </c>
      <c r="R110" s="163" t="str">
        <f>IFERROR(INDEX('Climate zones'!$A$2:$A$4292,MATCH(R$4&amp;" "&amp;$N110,'Climate zones'!$I$2:$I$4292,0)),"")</f>
        <v/>
      </c>
      <c r="S110" s="163" t="str">
        <f>IFERROR(INDEX('Climate zones'!$A$2:$A$4292,MATCH(S$4&amp;" "&amp;$N110,'Climate zones'!$I$2:$I$4292,0)),"")</f>
        <v/>
      </c>
      <c r="T110" s="163" t="str">
        <f>IFERROR(INDEX('Climate zones'!$A$2:$A$4292,MATCH(T$4&amp;" "&amp;$N110,'Climate zones'!$I$2:$I$4292,0)),"")</f>
        <v/>
      </c>
      <c r="U110" s="163" t="str">
        <f>IFERROR(INDEX('Climate zones'!$A$2:$A$4292,MATCH(U$4&amp;" "&amp;$N110,'Climate zones'!$I$2:$I$4292,0)),"")</f>
        <v>Upper Riccarton</v>
      </c>
      <c r="V110" s="163" t="str">
        <f>IFERROR(INDEX('Climate zones'!$A$2:$A$4292,MATCH(V$4&amp;" "&amp;$N110,'Climate zones'!$I$2:$I$4292,0)),"")</f>
        <v>Tirohanga</v>
      </c>
      <c r="W110" s="163" t="str">
        <f>IFERROR(INDEX('Climate zones'!$A$2:$A$4292,MATCH(W$4&amp;" "&amp;$N110,'Climate zones'!$I$2:$I$4292,0)),"")</f>
        <v>Sandymount</v>
      </c>
      <c r="X110" s="163" t="str">
        <f>IFERROR(INDEX('Climate zones'!$A$2:$A$4292,MATCH(X$4&amp;" "&amp;$N110,'Climate zones'!$I$2:$I$4292,0)),"")</f>
        <v>Omaunu</v>
      </c>
      <c r="Y110" s="163" t="str">
        <f>IFERROR(INDEX('Climate zones'!$A$2:$A$4292,MATCH(Y$4&amp;" "&amp;$N110,'Climate zones'!$I$2:$I$4292,0)),"")</f>
        <v/>
      </c>
      <c r="Z110" s="163" t="str">
        <f>IFERROR(INDEX('Climate zones'!$A$2:$A$4292,MATCH(Z$4&amp;" "&amp;$N110,'Climate zones'!$I$2:$I$4292,0)),"")</f>
        <v/>
      </c>
      <c r="AA110" s="163" t="str">
        <f>IFERROR(INDEX('Climate zones'!$A$2:$A$4292,MATCH(AA$4&amp;" "&amp;$N110,'Climate zones'!$I$2:$I$4292,0)),"")</f>
        <v/>
      </c>
      <c r="AB110" s="163" t="str">
        <f>IFERROR(INDEX('Climate zones'!$A$2:$A$4292,MATCH(AB$4&amp;" "&amp;$N110,'Climate zones'!$I$2:$I$4292,0)),"")</f>
        <v/>
      </c>
      <c r="AC110" s="163" t="str">
        <f>IFERROR(INDEX('Climate zones'!$A$2:$A$4292,MATCH(AC$4&amp;" "&amp;$N110,'Climate zones'!$I$2:$I$4292,0)),"")</f>
        <v/>
      </c>
      <c r="AD110" s="163" t="str">
        <f>IFERROR(INDEX('Climate zones'!$A$2:$A$4292,MATCH(AD$4&amp;" "&amp;$N110,'Climate zones'!$I$2:$I$4292,0)),"")</f>
        <v/>
      </c>
      <c r="AE110" s="163" t="str">
        <f>IFERROR(INDEX('Climate zones'!$A$2:$A$4292,MATCH(AE$4&amp;" "&amp;$N110,'Climate zones'!$I$2:$I$4292,0)),"")</f>
        <v/>
      </c>
      <c r="AF110" s="163" t="str">
        <f>IFERROR(INDEX('Climate zones'!$A$2:$A$4292,MATCH(AF$4&amp;" "&amp;$N110,'Climate zones'!$I$2:$I$4292,0)),"")</f>
        <v/>
      </c>
      <c r="AG110" s="163" t="str">
        <f>IFERROR(INDEX('Climate zones'!$A$2:$A$4292,MATCH(AG$4&amp;" "&amp;$N110,'Climate zones'!$I$2:$I$4292,0)),"")</f>
        <v/>
      </c>
      <c r="AH110" s="163" t="str">
        <f>IFERROR(INDEX('Climate zones'!$A$2:$A$4292,MATCH(AH$4&amp;" "&amp;$N110,'Climate zones'!$I$2:$I$4292,0)),"")</f>
        <v/>
      </c>
      <c r="AI110" s="163" t="str">
        <f>IFERROR(INDEX('Climate zones'!$A$2:$A$4292,MATCH(AI$4&amp;" "&amp;$N110,'Climate zones'!$I$2:$I$4292,0)),"")</f>
        <v/>
      </c>
      <c r="AJ110" s="163" t="str">
        <f>IFERROR(INDEX('Climate zones'!$A$2:$A$4292,MATCH(AJ$4&amp;" "&amp;$N110,'Climate zones'!$I$2:$I$4292,0)),"")</f>
        <v/>
      </c>
      <c r="AK110" s="163" t="str">
        <f>IFERROR(INDEX('Climate zones'!$A$2:$A$4292,MATCH(AK$4&amp;" "&amp;$N110,'Climate zones'!$I$2:$I$4292,0)),"")</f>
        <v/>
      </c>
      <c r="AL110" s="163" t="str">
        <f>IFERROR(INDEX('Climate zones'!$A$2:$A$4292,MATCH(AL$4&amp;" "&amp;$N110,'Climate zones'!$I$2:$I$4292,0)),"")</f>
        <v/>
      </c>
      <c r="AM110" s="163" t="str">
        <f>IFERROR(INDEX('Climate zones'!$A$2:$A$4292,MATCH(AM$4&amp;" "&amp;$N110,'Climate zones'!$I$2:$I$4292,0)),"")</f>
        <v/>
      </c>
      <c r="AN110" s="163" t="str">
        <f>IFERROR(INDEX('Climate zones'!$A$2:$A$4292,MATCH(AN$4&amp;" "&amp;$N110,'Climate zones'!$I$2:$I$4292,0)),"")</f>
        <v/>
      </c>
      <c r="AO110" s="163" t="str">
        <f>IFERROR(INDEX('Climate zones'!$A$2:$A$4292,MATCH(AO$4&amp;" "&amp;$N110,'Climate zones'!$I$2:$I$4292,0)),"")</f>
        <v/>
      </c>
      <c r="AP110" s="163" t="str">
        <f>IFERROR(INDEX('Climate zones'!$A$2:$A$4292,MATCH(AP$4&amp;" "&amp;$N110,'Climate zones'!$I$2:$I$4292,0)),"")</f>
        <v/>
      </c>
      <c r="AQ110" s="163" t="str">
        <f>IFERROR(INDEX('Climate zones'!$A$2:$A$4292,MATCH(AQ$4&amp;" "&amp;$N110,'Climate zones'!$I$2:$I$4292,0)),"")</f>
        <v/>
      </c>
      <c r="AR110" s="163" t="str">
        <f>IFERROR(INDEX('Climate zones'!$A$2:$A$4292,MATCH(AR$4&amp;" "&amp;$N110,'Climate zones'!$I$2:$I$4292,0)),"")</f>
        <v/>
      </c>
      <c r="AS110" s="163" t="str">
        <f>IFERROR(INDEX('Climate zones'!$A$2:$A$4292,MATCH(AS$4&amp;" "&amp;$N110,'Climate zones'!$I$2:$I$4292,0)),"")</f>
        <v/>
      </c>
      <c r="AT110" s="163" t="str">
        <f>IFERROR(INDEX('Climate zones'!$A$2:$A$4292,MATCH(AT$4&amp;" "&amp;$N110,'Climate zones'!$I$2:$I$4292,0)),"")</f>
        <v/>
      </c>
      <c r="AU110" s="163" t="str">
        <f>IFERROR(INDEX('Climate zones'!$A$2:$A$4292,MATCH(AU$4&amp;" "&amp;$N110,'Climate zones'!$I$2:$I$4292,0)),"")</f>
        <v/>
      </c>
      <c r="AV110" s="163" t="str">
        <f>IFERROR(INDEX('Climate zones'!$A$2:$A$4292,MATCH(AV$4&amp;" "&amp;$N110,'Climate zones'!$I$2:$I$4292,0)),"")</f>
        <v/>
      </c>
      <c r="AW110" s="163" t="str">
        <f>IFERROR(INDEX('Climate zones'!$A$2:$A$4292,MATCH(AW$4&amp;" "&amp;$N110,'Climate zones'!$I$2:$I$4292,0)),"")</f>
        <v/>
      </c>
      <c r="AX110" s="163" t="str">
        <f>IFERROR(INDEX('Climate zones'!$A$2:$A$4292,MATCH(AX$4&amp;" "&amp;$N110,'Climate zones'!$I$2:$I$4292,0)),"")</f>
        <v/>
      </c>
      <c r="AY110" s="163" t="str">
        <f>IFERROR(INDEX('Climate zones'!$A$2:$A$4292,MATCH(AY$4&amp;" "&amp;$N110,'Climate zones'!$I$2:$I$4292,0)),"")</f>
        <v/>
      </c>
      <c r="AZ110" s="163" t="str">
        <f>IFERROR(INDEX('Climate zones'!$A$2:$A$4292,MATCH(AZ$4&amp;" "&amp;$N110,'Climate zones'!$I$2:$I$4292,0)),"")</f>
        <v/>
      </c>
      <c r="BA110" s="163" t="str">
        <f>IFERROR(INDEX('Climate zones'!$A$2:$A$4292,MATCH(BA$4&amp;" "&amp;$N110,'Climate zones'!$I$2:$I$4292,0)),"")</f>
        <v/>
      </c>
      <c r="BB110" s="163" t="str">
        <f>IFERROR(INDEX('Climate zones'!$A$2:$A$4292,MATCH(BB$4&amp;" "&amp;$N110,'Climate zones'!$I$2:$I$4292,0)),"")</f>
        <v/>
      </c>
      <c r="BC110" s="163" t="str">
        <f>IFERROR(INDEX('Climate zones'!$A$2:$A$4292,MATCH(BC$4&amp;" "&amp;$N110,'Climate zones'!$I$2:$I$4292,0)),"")</f>
        <v/>
      </c>
      <c r="BD110" s="163" t="str">
        <f>IFERROR(INDEX('Climate zones'!$A$2:$A$4292,MATCH(BD$4&amp;" "&amp;$N110,'Climate zones'!$I$2:$I$4292,0)),"")</f>
        <v/>
      </c>
      <c r="BE110" s="163" t="str">
        <f>IFERROR(INDEX('Climate zones'!$A$2:$A$4292,MATCH(BE$4&amp;" "&amp;$N110,'Climate zones'!$I$2:$I$4292,0)),"")</f>
        <v/>
      </c>
      <c r="BF110" s="163" t="str">
        <f>IFERROR(INDEX('Climate zones'!$A$2:$A$4292,MATCH(BF$4&amp;" "&amp;$N110,'Climate zones'!$I$2:$I$4292,0)),"")</f>
        <v/>
      </c>
      <c r="BG110" s="163" t="str">
        <f>IFERROR(INDEX('Climate zones'!$A$2:$A$4292,MATCH(BG$4&amp;" "&amp;$N110,'Climate zones'!$I$2:$I$4292,0)),"")</f>
        <v/>
      </c>
      <c r="BH110" s="163" t="str">
        <f>IFERROR(INDEX('Climate zones'!$A$2:$A$4292,MATCH(BH$4&amp;" "&amp;$N110,'Climate zones'!$I$2:$I$4292,0)),"")</f>
        <v/>
      </c>
      <c r="BI110" s="163" t="str">
        <f>IFERROR(INDEX('Climate zones'!$A$2:$A$4292,MATCH(BI$4&amp;" "&amp;$N110,'Climate zones'!$I$2:$I$4292,0)),"")</f>
        <v/>
      </c>
      <c r="BJ110" s="163" t="str">
        <f>IFERROR(INDEX('Climate zones'!$A$2:$A$4292,MATCH(BJ$4&amp;" "&amp;$N110,'Climate zones'!$I$2:$I$4292,0)),"")</f>
        <v/>
      </c>
      <c r="BK110" s="163" t="str">
        <f>IFERROR(INDEX('Climate zones'!$A$2:$A$4292,MATCH(BK$4&amp;" "&amp;$N110,'Climate zones'!$I$2:$I$4292,0)),"")</f>
        <v/>
      </c>
      <c r="BL110" s="163" t="str">
        <f>IFERROR(INDEX('Climate zones'!$A$2:$A$4292,MATCH(BL$4&amp;" "&amp;$N110,'Climate zones'!$I$2:$I$4292,0)),"")</f>
        <v>Otapiri</v>
      </c>
      <c r="BM110" s="163" t="str">
        <f>IFERROR(INDEX('Climate zones'!$A$2:$A$4292,MATCH(BM$4&amp;" "&amp;$N110,'Climate zones'!$I$2:$I$4292,0)),"")</f>
        <v/>
      </c>
      <c r="BN110" s="163" t="str">
        <f>IFERROR(INDEX('Climate zones'!$A$2:$A$4292,MATCH(BN$4&amp;" "&amp;$N110,'Climate zones'!$I$2:$I$4292,0)),"")</f>
        <v/>
      </c>
      <c r="BO110" s="163" t="str">
        <f>IFERROR(INDEX('Climate zones'!$A$2:$A$4292,MATCH(BO$4&amp;" "&amp;$N110,'Climate zones'!$I$2:$I$4292,0)),"")</f>
        <v>Tophouse Settlement</v>
      </c>
      <c r="BP110" s="163" t="str">
        <f>IFERROR(INDEX('Climate zones'!$A$2:$A$4292,MATCH(BP$4&amp;" "&amp;$N110,'Climate zones'!$I$2:$I$4292,0)),"")</f>
        <v/>
      </c>
      <c r="BQ110" s="163" t="str">
        <f>IFERROR(INDEX('Climate zones'!$A$2:$A$4292,MATCH(BQ$4&amp;" "&amp;$N110,'Climate zones'!$I$2:$I$4292,0)),"")</f>
        <v/>
      </c>
      <c r="BR110" s="163" t="str">
        <f>IFERROR(INDEX('Climate zones'!$A$2:$A$4292,MATCH(BR$4&amp;" "&amp;$N110,'Climate zones'!$I$2:$I$4292,0)),"")</f>
        <v/>
      </c>
      <c r="BS110" s="163" t="str">
        <f>IFERROR(INDEX('Climate zones'!$A$2:$A$4292,MATCH(BS$4&amp;" "&amp;$N110,'Climate zones'!$I$2:$I$4292,0)),"")</f>
        <v/>
      </c>
      <c r="BT110" s="163" t="str">
        <f>IFERROR(INDEX('Climate zones'!$A$2:$A$4292,MATCH(BT$4&amp;" "&amp;$N110,'Climate zones'!$I$2:$I$4292,0)),"")</f>
        <v/>
      </c>
      <c r="BU110" s="163" t="str">
        <f>IFERROR(INDEX('Climate zones'!$A$2:$A$4292,MATCH(BU$4&amp;" "&amp;$N110,'Climate zones'!$I$2:$I$4292,0)),"")</f>
        <v/>
      </c>
      <c r="BV110" s="163" t="str">
        <f>IFERROR(INDEX('Climate zones'!$A$2:$A$4292,MATCH(BV$4&amp;" "&amp;$N110,'Climate zones'!$I$2:$I$4292,0)),"")</f>
        <v/>
      </c>
      <c r="BW110" s="163" t="str">
        <f>IFERROR(INDEX('Climate zones'!$A$2:$A$4292,MATCH(BW$4&amp;" "&amp;$N110,'Climate zones'!$I$2:$I$4292,0)),"")</f>
        <v/>
      </c>
      <c r="BX110" s="163" t="str">
        <f>IFERROR(INDEX('Climate zones'!$A$2:$A$4292,MATCH(BX$4&amp;" "&amp;$N110,'Climate zones'!$I$2:$I$4292,0)),"")</f>
        <v/>
      </c>
      <c r="BY110" s="163" t="str">
        <f>IFERROR(INDEX('Climate zones'!$A$2:$A$4292,MATCH(BY$4&amp;" "&amp;$N110,'Climate zones'!$I$2:$I$4292,0)),"")</f>
        <v/>
      </c>
      <c r="BZ110" s="163" t="str">
        <f>IFERROR(INDEX('Climate zones'!$A$2:$A$4292,MATCH(BZ$4&amp;" "&amp;$N110,'Climate zones'!$I$2:$I$4292,0)),"")</f>
        <v/>
      </c>
      <c r="CA110" s="163" t="str">
        <f>IFERROR(INDEX('Climate zones'!$A$2:$A$4292,MATCH(CA$4&amp;" "&amp;$N110,'Climate zones'!$I$2:$I$4292,0)),"")</f>
        <v/>
      </c>
      <c r="CB110" s="163" t="str">
        <f>IFERROR(INDEX('Climate zones'!$A$2:$A$4292,MATCH(CB$4&amp;" "&amp;$N110,'Climate zones'!$I$2:$I$4292,0)),"")</f>
        <v/>
      </c>
      <c r="CC110" s="163" t="str">
        <f>IFERROR(INDEX('Climate zones'!$A$2:$A$4292,MATCH(CC$4&amp;" "&amp;$N110,'Climate zones'!$I$2:$I$4292,0)),"")</f>
        <v/>
      </c>
      <c r="CD110" s="163" t="str">
        <f>IFERROR(INDEX('Climate zones'!$A$2:$A$4292,MATCH(CD$4&amp;" "&amp;$N110,'Climate zones'!$I$2:$I$4292,0)),"")</f>
        <v/>
      </c>
      <c r="CE110" s="163" t="str">
        <f>IFERROR(INDEX('Climate zones'!$A$2:$A$4292,MATCH(CE$4&amp;" "&amp;$N110,'Climate zones'!$I$2:$I$4292,0)),"")</f>
        <v/>
      </c>
      <c r="CF110" s="163" t="str">
        <f>IFERROR(INDEX('Climate zones'!$A$2:$A$4292,MATCH(CF$4&amp;" "&amp;$N110,'Climate zones'!$I$2:$I$4292,0)),"")</f>
        <v/>
      </c>
      <c r="CG110" s="163" t="str">
        <f>IFERROR(INDEX('Climate zones'!$A$2:$A$4292,MATCH(CG$4&amp;" "&amp;$N110,'Climate zones'!$I$2:$I$4292,0)),"")</f>
        <v/>
      </c>
      <c r="CH110" s="163" t="str">
        <f>IFERROR(INDEX('Climate zones'!$A$2:$A$4292,MATCH(CH$4&amp;" "&amp;$N110,'Climate zones'!$I$2:$I$4292,0)),"")</f>
        <v>Whakapara</v>
      </c>
    </row>
    <row r="111" spans="1:86">
      <c r="A111" s="156" t="s">
        <v>280</v>
      </c>
      <c r="B111" s="156" t="s">
        <v>97</v>
      </c>
      <c r="C111" s="156" t="s">
        <v>229</v>
      </c>
      <c r="D111" s="156" t="s">
        <v>241</v>
      </c>
      <c r="E111" s="157">
        <v>-36.86</v>
      </c>
      <c r="F111" s="157">
        <v>174.76</v>
      </c>
      <c r="G111" s="156" t="str">
        <f t="shared" si="4"/>
        <v>Auckland City AK</v>
      </c>
      <c r="H111" s="156">
        <f t="shared" si="5"/>
        <v>39</v>
      </c>
      <c r="I111" s="156" t="str">
        <f t="shared" si="6"/>
        <v>Auckland City 39</v>
      </c>
      <c r="N111" s="164">
        <f t="shared" si="7"/>
        <v>107</v>
      </c>
      <c r="O111" s="165" t="str">
        <f>IFERROR(INDEX('Climate zones'!$A$2:$A$4292,MATCH(O$4&amp;" "&amp;$N111,'Climate zones'!$I$2:$I$4292,0)),"")</f>
        <v/>
      </c>
      <c r="P111" s="165" t="str">
        <f>IFERROR(INDEX('Climate zones'!$A$2:$A$4292,MATCH(P$4&amp;" "&amp;$N111,'Climate zones'!$I$2:$I$4292,0)),"")</f>
        <v/>
      </c>
      <c r="Q111" s="165" t="str">
        <f>IFERROR(INDEX('Climate zones'!$A$2:$A$4292,MATCH(Q$4&amp;" "&amp;$N111,'Climate zones'!$I$2:$I$4292,0)),"")</f>
        <v/>
      </c>
      <c r="R111" s="165" t="str">
        <f>IFERROR(INDEX('Climate zones'!$A$2:$A$4292,MATCH(R$4&amp;" "&amp;$N111,'Climate zones'!$I$2:$I$4292,0)),"")</f>
        <v/>
      </c>
      <c r="S111" s="165" t="str">
        <f>IFERROR(INDEX('Climate zones'!$A$2:$A$4292,MATCH(S$4&amp;" "&amp;$N111,'Climate zones'!$I$2:$I$4292,0)),"")</f>
        <v/>
      </c>
      <c r="T111" s="165" t="str">
        <f>IFERROR(INDEX('Climate zones'!$A$2:$A$4292,MATCH(T$4&amp;" "&amp;$N111,'Climate zones'!$I$2:$I$4292,0)),"")</f>
        <v/>
      </c>
      <c r="U111" s="165" t="str">
        <f>IFERROR(INDEX('Climate zones'!$A$2:$A$4292,MATCH(U$4&amp;" "&amp;$N111,'Climate zones'!$I$2:$I$4292,0)),"")</f>
        <v>Waimairi Beach</v>
      </c>
      <c r="V111" s="165" t="str">
        <f>IFERROR(INDEX('Climate zones'!$A$2:$A$4292,MATCH(V$4&amp;" "&amp;$N111,'Climate zones'!$I$2:$I$4292,0)),"")</f>
        <v>Titri</v>
      </c>
      <c r="W111" s="165" t="str">
        <f>IFERROR(INDEX('Climate zones'!$A$2:$A$4292,MATCH(W$4&amp;" "&amp;$N111,'Climate zones'!$I$2:$I$4292,0)),"")</f>
        <v>Sawyers Bay</v>
      </c>
      <c r="X111" s="165" t="str">
        <f>IFERROR(INDEX('Climate zones'!$A$2:$A$4292,MATCH(X$4&amp;" "&amp;$N111,'Climate zones'!$I$2:$I$4292,0)),"")</f>
        <v>Onoke</v>
      </c>
      <c r="Y111" s="165" t="str">
        <f>IFERROR(INDEX('Climate zones'!$A$2:$A$4292,MATCH(Y$4&amp;" "&amp;$N111,'Climate zones'!$I$2:$I$4292,0)),"")</f>
        <v/>
      </c>
      <c r="Z111" s="165" t="str">
        <f>IFERROR(INDEX('Climate zones'!$A$2:$A$4292,MATCH(Z$4&amp;" "&amp;$N111,'Climate zones'!$I$2:$I$4292,0)),"")</f>
        <v/>
      </c>
      <c r="AA111" s="165" t="str">
        <f>IFERROR(INDEX('Climate zones'!$A$2:$A$4292,MATCH(AA$4&amp;" "&amp;$N111,'Climate zones'!$I$2:$I$4292,0)),"")</f>
        <v/>
      </c>
      <c r="AB111" s="165" t="str">
        <f>IFERROR(INDEX('Climate zones'!$A$2:$A$4292,MATCH(AB$4&amp;" "&amp;$N111,'Climate zones'!$I$2:$I$4292,0)),"")</f>
        <v/>
      </c>
      <c r="AC111" s="165" t="str">
        <f>IFERROR(INDEX('Climate zones'!$A$2:$A$4292,MATCH(AC$4&amp;" "&amp;$N111,'Climate zones'!$I$2:$I$4292,0)),"")</f>
        <v/>
      </c>
      <c r="AD111" s="165" t="str">
        <f>IFERROR(INDEX('Climate zones'!$A$2:$A$4292,MATCH(AD$4&amp;" "&amp;$N111,'Climate zones'!$I$2:$I$4292,0)),"")</f>
        <v/>
      </c>
      <c r="AE111" s="165" t="str">
        <f>IFERROR(INDEX('Climate zones'!$A$2:$A$4292,MATCH(AE$4&amp;" "&amp;$N111,'Climate zones'!$I$2:$I$4292,0)),"")</f>
        <v/>
      </c>
      <c r="AF111" s="165" t="str">
        <f>IFERROR(INDEX('Climate zones'!$A$2:$A$4292,MATCH(AF$4&amp;" "&amp;$N111,'Climate zones'!$I$2:$I$4292,0)),"")</f>
        <v/>
      </c>
      <c r="AG111" s="165" t="str">
        <f>IFERROR(INDEX('Climate zones'!$A$2:$A$4292,MATCH(AG$4&amp;" "&amp;$N111,'Climate zones'!$I$2:$I$4292,0)),"")</f>
        <v/>
      </c>
      <c r="AH111" s="165" t="str">
        <f>IFERROR(INDEX('Climate zones'!$A$2:$A$4292,MATCH(AH$4&amp;" "&amp;$N111,'Climate zones'!$I$2:$I$4292,0)),"")</f>
        <v/>
      </c>
      <c r="AI111" s="165" t="str">
        <f>IFERROR(INDEX('Climate zones'!$A$2:$A$4292,MATCH(AI$4&amp;" "&amp;$N111,'Climate zones'!$I$2:$I$4292,0)),"")</f>
        <v/>
      </c>
      <c r="AJ111" s="165" t="str">
        <f>IFERROR(INDEX('Climate zones'!$A$2:$A$4292,MATCH(AJ$4&amp;" "&amp;$N111,'Climate zones'!$I$2:$I$4292,0)),"")</f>
        <v/>
      </c>
      <c r="AK111" s="165" t="str">
        <f>IFERROR(INDEX('Climate zones'!$A$2:$A$4292,MATCH(AK$4&amp;" "&amp;$N111,'Climate zones'!$I$2:$I$4292,0)),"")</f>
        <v/>
      </c>
      <c r="AL111" s="165" t="str">
        <f>IFERROR(INDEX('Climate zones'!$A$2:$A$4292,MATCH(AL$4&amp;" "&amp;$N111,'Climate zones'!$I$2:$I$4292,0)),"")</f>
        <v/>
      </c>
      <c r="AM111" s="165" t="str">
        <f>IFERROR(INDEX('Climate zones'!$A$2:$A$4292,MATCH(AM$4&amp;" "&amp;$N111,'Climate zones'!$I$2:$I$4292,0)),"")</f>
        <v/>
      </c>
      <c r="AN111" s="165" t="str">
        <f>IFERROR(INDEX('Climate zones'!$A$2:$A$4292,MATCH(AN$4&amp;" "&amp;$N111,'Climate zones'!$I$2:$I$4292,0)),"")</f>
        <v/>
      </c>
      <c r="AO111" s="165" t="str">
        <f>IFERROR(INDEX('Climate zones'!$A$2:$A$4292,MATCH(AO$4&amp;" "&amp;$N111,'Climate zones'!$I$2:$I$4292,0)),"")</f>
        <v/>
      </c>
      <c r="AP111" s="165" t="str">
        <f>IFERROR(INDEX('Climate zones'!$A$2:$A$4292,MATCH(AP$4&amp;" "&amp;$N111,'Climate zones'!$I$2:$I$4292,0)),"")</f>
        <v/>
      </c>
      <c r="AQ111" s="165" t="str">
        <f>IFERROR(INDEX('Climate zones'!$A$2:$A$4292,MATCH(AQ$4&amp;" "&amp;$N111,'Climate zones'!$I$2:$I$4292,0)),"")</f>
        <v/>
      </c>
      <c r="AR111" s="165" t="str">
        <f>IFERROR(INDEX('Climate zones'!$A$2:$A$4292,MATCH(AR$4&amp;" "&amp;$N111,'Climate zones'!$I$2:$I$4292,0)),"")</f>
        <v/>
      </c>
      <c r="AS111" s="165" t="str">
        <f>IFERROR(INDEX('Climate zones'!$A$2:$A$4292,MATCH(AS$4&amp;" "&amp;$N111,'Climate zones'!$I$2:$I$4292,0)),"")</f>
        <v/>
      </c>
      <c r="AT111" s="165" t="str">
        <f>IFERROR(INDEX('Climate zones'!$A$2:$A$4292,MATCH(AT$4&amp;" "&amp;$N111,'Climate zones'!$I$2:$I$4292,0)),"")</f>
        <v/>
      </c>
      <c r="AU111" s="165" t="str">
        <f>IFERROR(INDEX('Climate zones'!$A$2:$A$4292,MATCH(AU$4&amp;" "&amp;$N111,'Climate zones'!$I$2:$I$4292,0)),"")</f>
        <v/>
      </c>
      <c r="AV111" s="165" t="str">
        <f>IFERROR(INDEX('Climate zones'!$A$2:$A$4292,MATCH(AV$4&amp;" "&amp;$N111,'Climate zones'!$I$2:$I$4292,0)),"")</f>
        <v/>
      </c>
      <c r="AW111" s="165" t="str">
        <f>IFERROR(INDEX('Climate zones'!$A$2:$A$4292,MATCH(AW$4&amp;" "&amp;$N111,'Climate zones'!$I$2:$I$4292,0)),"")</f>
        <v/>
      </c>
      <c r="AX111" s="165" t="str">
        <f>IFERROR(INDEX('Climate zones'!$A$2:$A$4292,MATCH(AX$4&amp;" "&amp;$N111,'Climate zones'!$I$2:$I$4292,0)),"")</f>
        <v/>
      </c>
      <c r="AY111" s="165" t="str">
        <f>IFERROR(INDEX('Climate zones'!$A$2:$A$4292,MATCH(AY$4&amp;" "&amp;$N111,'Climate zones'!$I$2:$I$4292,0)),"")</f>
        <v/>
      </c>
      <c r="AZ111" s="165" t="str">
        <f>IFERROR(INDEX('Climate zones'!$A$2:$A$4292,MATCH(AZ$4&amp;" "&amp;$N111,'Climate zones'!$I$2:$I$4292,0)),"")</f>
        <v/>
      </c>
      <c r="BA111" s="165" t="str">
        <f>IFERROR(INDEX('Climate zones'!$A$2:$A$4292,MATCH(BA$4&amp;" "&amp;$N111,'Climate zones'!$I$2:$I$4292,0)),"")</f>
        <v/>
      </c>
      <c r="BB111" s="165" t="str">
        <f>IFERROR(INDEX('Climate zones'!$A$2:$A$4292,MATCH(BB$4&amp;" "&amp;$N111,'Climate zones'!$I$2:$I$4292,0)),"")</f>
        <v/>
      </c>
      <c r="BC111" s="165" t="str">
        <f>IFERROR(INDEX('Climate zones'!$A$2:$A$4292,MATCH(BC$4&amp;" "&amp;$N111,'Climate zones'!$I$2:$I$4292,0)),"")</f>
        <v/>
      </c>
      <c r="BD111" s="165" t="str">
        <f>IFERROR(INDEX('Climate zones'!$A$2:$A$4292,MATCH(BD$4&amp;" "&amp;$N111,'Climate zones'!$I$2:$I$4292,0)),"")</f>
        <v/>
      </c>
      <c r="BE111" s="165" t="str">
        <f>IFERROR(INDEX('Climate zones'!$A$2:$A$4292,MATCH(BE$4&amp;" "&amp;$N111,'Climate zones'!$I$2:$I$4292,0)),"")</f>
        <v/>
      </c>
      <c r="BF111" s="165" t="str">
        <f>IFERROR(INDEX('Climate zones'!$A$2:$A$4292,MATCH(BF$4&amp;" "&amp;$N111,'Climate zones'!$I$2:$I$4292,0)),"")</f>
        <v/>
      </c>
      <c r="BG111" s="165" t="str">
        <f>IFERROR(INDEX('Climate zones'!$A$2:$A$4292,MATCH(BG$4&amp;" "&amp;$N111,'Climate zones'!$I$2:$I$4292,0)),"")</f>
        <v/>
      </c>
      <c r="BH111" s="165" t="str">
        <f>IFERROR(INDEX('Climate zones'!$A$2:$A$4292,MATCH(BH$4&amp;" "&amp;$N111,'Climate zones'!$I$2:$I$4292,0)),"")</f>
        <v/>
      </c>
      <c r="BI111" s="165" t="str">
        <f>IFERROR(INDEX('Climate zones'!$A$2:$A$4292,MATCH(BI$4&amp;" "&amp;$N111,'Climate zones'!$I$2:$I$4292,0)),"")</f>
        <v/>
      </c>
      <c r="BJ111" s="165" t="str">
        <f>IFERROR(INDEX('Climate zones'!$A$2:$A$4292,MATCH(BJ$4&amp;" "&amp;$N111,'Climate zones'!$I$2:$I$4292,0)),"")</f>
        <v/>
      </c>
      <c r="BK111" s="165" t="str">
        <f>IFERROR(INDEX('Climate zones'!$A$2:$A$4292,MATCH(BK$4&amp;" "&amp;$N111,'Climate zones'!$I$2:$I$4292,0)),"")</f>
        <v/>
      </c>
      <c r="BL111" s="165" t="str">
        <f>IFERROR(INDEX('Climate zones'!$A$2:$A$4292,MATCH(BL$4&amp;" "&amp;$N111,'Climate zones'!$I$2:$I$4292,0)),"")</f>
        <v>Otapiri Gorge</v>
      </c>
      <c r="BM111" s="165" t="str">
        <f>IFERROR(INDEX('Climate zones'!$A$2:$A$4292,MATCH(BM$4&amp;" "&amp;$N111,'Climate zones'!$I$2:$I$4292,0)),"")</f>
        <v/>
      </c>
      <c r="BN111" s="165" t="str">
        <f>IFERROR(INDEX('Climate zones'!$A$2:$A$4292,MATCH(BN$4&amp;" "&amp;$N111,'Climate zones'!$I$2:$I$4292,0)),"")</f>
        <v/>
      </c>
      <c r="BO111" s="165" t="str">
        <f>IFERROR(INDEX('Climate zones'!$A$2:$A$4292,MATCH(BO$4&amp;" "&amp;$N111,'Climate zones'!$I$2:$I$4292,0)),"")</f>
        <v>Totaranui</v>
      </c>
      <c r="BP111" s="165" t="str">
        <f>IFERROR(INDEX('Climate zones'!$A$2:$A$4292,MATCH(BP$4&amp;" "&amp;$N111,'Climate zones'!$I$2:$I$4292,0)),"")</f>
        <v/>
      </c>
      <c r="BQ111" s="165" t="str">
        <f>IFERROR(INDEX('Climate zones'!$A$2:$A$4292,MATCH(BQ$4&amp;" "&amp;$N111,'Climate zones'!$I$2:$I$4292,0)),"")</f>
        <v/>
      </c>
      <c r="BR111" s="165" t="str">
        <f>IFERROR(INDEX('Climate zones'!$A$2:$A$4292,MATCH(BR$4&amp;" "&amp;$N111,'Climate zones'!$I$2:$I$4292,0)),"")</f>
        <v/>
      </c>
      <c r="BS111" s="165" t="str">
        <f>IFERROR(INDEX('Climate zones'!$A$2:$A$4292,MATCH(BS$4&amp;" "&amp;$N111,'Climate zones'!$I$2:$I$4292,0)),"")</f>
        <v/>
      </c>
      <c r="BT111" s="165" t="str">
        <f>IFERROR(INDEX('Climate zones'!$A$2:$A$4292,MATCH(BT$4&amp;" "&amp;$N111,'Climate zones'!$I$2:$I$4292,0)),"")</f>
        <v/>
      </c>
      <c r="BU111" s="165" t="str">
        <f>IFERROR(INDEX('Climate zones'!$A$2:$A$4292,MATCH(BU$4&amp;" "&amp;$N111,'Climate zones'!$I$2:$I$4292,0)),"")</f>
        <v/>
      </c>
      <c r="BV111" s="165" t="str">
        <f>IFERROR(INDEX('Climate zones'!$A$2:$A$4292,MATCH(BV$4&amp;" "&amp;$N111,'Climate zones'!$I$2:$I$4292,0)),"")</f>
        <v/>
      </c>
      <c r="BW111" s="165" t="str">
        <f>IFERROR(INDEX('Climate zones'!$A$2:$A$4292,MATCH(BW$4&amp;" "&amp;$N111,'Climate zones'!$I$2:$I$4292,0)),"")</f>
        <v/>
      </c>
      <c r="BX111" s="165" t="str">
        <f>IFERROR(INDEX('Climate zones'!$A$2:$A$4292,MATCH(BX$4&amp;" "&amp;$N111,'Climate zones'!$I$2:$I$4292,0)),"")</f>
        <v/>
      </c>
      <c r="BY111" s="165" t="str">
        <f>IFERROR(INDEX('Climate zones'!$A$2:$A$4292,MATCH(BY$4&amp;" "&amp;$N111,'Climate zones'!$I$2:$I$4292,0)),"")</f>
        <v/>
      </c>
      <c r="BZ111" s="165" t="str">
        <f>IFERROR(INDEX('Climate zones'!$A$2:$A$4292,MATCH(BZ$4&amp;" "&amp;$N111,'Climate zones'!$I$2:$I$4292,0)),"")</f>
        <v/>
      </c>
      <c r="CA111" s="165" t="str">
        <f>IFERROR(INDEX('Climate zones'!$A$2:$A$4292,MATCH(CA$4&amp;" "&amp;$N111,'Climate zones'!$I$2:$I$4292,0)),"")</f>
        <v/>
      </c>
      <c r="CB111" s="165" t="str">
        <f>IFERROR(INDEX('Climate zones'!$A$2:$A$4292,MATCH(CB$4&amp;" "&amp;$N111,'Climate zones'!$I$2:$I$4292,0)),"")</f>
        <v/>
      </c>
      <c r="CC111" s="165" t="str">
        <f>IFERROR(INDEX('Climate zones'!$A$2:$A$4292,MATCH(CC$4&amp;" "&amp;$N111,'Climate zones'!$I$2:$I$4292,0)),"")</f>
        <v/>
      </c>
      <c r="CD111" s="165" t="str">
        <f>IFERROR(INDEX('Climate zones'!$A$2:$A$4292,MATCH(CD$4&amp;" "&amp;$N111,'Climate zones'!$I$2:$I$4292,0)),"")</f>
        <v/>
      </c>
      <c r="CE111" s="165" t="str">
        <f>IFERROR(INDEX('Climate zones'!$A$2:$A$4292,MATCH(CE$4&amp;" "&amp;$N111,'Climate zones'!$I$2:$I$4292,0)),"")</f>
        <v/>
      </c>
      <c r="CF111" s="165" t="str">
        <f>IFERROR(INDEX('Climate zones'!$A$2:$A$4292,MATCH(CF$4&amp;" "&amp;$N111,'Climate zones'!$I$2:$I$4292,0)),"")</f>
        <v/>
      </c>
      <c r="CG111" s="165" t="str">
        <f>IFERROR(INDEX('Climate zones'!$A$2:$A$4292,MATCH(CG$4&amp;" "&amp;$N111,'Climate zones'!$I$2:$I$4292,0)),"")</f>
        <v/>
      </c>
      <c r="CH111" s="165" t="str">
        <f>IFERROR(INDEX('Climate zones'!$A$2:$A$4292,MATCH(CH$4&amp;" "&amp;$N111,'Climate zones'!$I$2:$I$4292,0)),"")</f>
        <v>Whananaki</v>
      </c>
    </row>
    <row r="112" spans="1:86">
      <c r="A112" s="156" t="s">
        <v>281</v>
      </c>
      <c r="B112" s="156" t="s">
        <v>97</v>
      </c>
      <c r="C112" s="156" t="s">
        <v>96</v>
      </c>
      <c r="D112" s="156" t="s">
        <v>241</v>
      </c>
      <c r="E112" s="157">
        <v>-36.86</v>
      </c>
      <c r="F112" s="157">
        <v>174.75</v>
      </c>
      <c r="G112" s="156" t="str">
        <f t="shared" si="4"/>
        <v>Auckland City AK</v>
      </c>
      <c r="H112" s="156">
        <f t="shared" si="5"/>
        <v>40</v>
      </c>
      <c r="I112" s="156" t="str">
        <f t="shared" si="6"/>
        <v>Auckland City 40</v>
      </c>
      <c r="N112" s="162">
        <f t="shared" si="7"/>
        <v>108</v>
      </c>
      <c r="O112" s="163" t="str">
        <f>IFERROR(INDEX('Climate zones'!$A$2:$A$4292,MATCH(O$4&amp;" "&amp;$N112,'Climate zones'!$I$2:$I$4292,0)),"")</f>
        <v/>
      </c>
      <c r="P112" s="163" t="str">
        <f>IFERROR(INDEX('Climate zones'!$A$2:$A$4292,MATCH(P$4&amp;" "&amp;$N112,'Climate zones'!$I$2:$I$4292,0)),"")</f>
        <v/>
      </c>
      <c r="Q112" s="163" t="str">
        <f>IFERROR(INDEX('Climate zones'!$A$2:$A$4292,MATCH(Q$4&amp;" "&amp;$N112,'Climate zones'!$I$2:$I$4292,0)),"")</f>
        <v/>
      </c>
      <c r="R112" s="163" t="str">
        <f>IFERROR(INDEX('Climate zones'!$A$2:$A$4292,MATCH(R$4&amp;" "&amp;$N112,'Climate zones'!$I$2:$I$4292,0)),"")</f>
        <v/>
      </c>
      <c r="S112" s="163" t="str">
        <f>IFERROR(INDEX('Climate zones'!$A$2:$A$4292,MATCH(S$4&amp;" "&amp;$N112,'Climate zones'!$I$2:$I$4292,0)),"")</f>
        <v/>
      </c>
      <c r="T112" s="163" t="str">
        <f>IFERROR(INDEX('Climate zones'!$A$2:$A$4292,MATCH(T$4&amp;" "&amp;$N112,'Climate zones'!$I$2:$I$4292,0)),"")</f>
        <v/>
      </c>
      <c r="U112" s="163" t="str">
        <f>IFERROR(INDEX('Climate zones'!$A$2:$A$4292,MATCH(U$4&amp;" "&amp;$N112,'Climate zones'!$I$2:$I$4292,0)),"")</f>
        <v>Wainoni</v>
      </c>
      <c r="V112" s="163" t="str">
        <f>IFERROR(INDEX('Climate zones'!$A$2:$A$4292,MATCH(V$4&amp;" "&amp;$N112,'Climate zones'!$I$2:$I$4292,0)),"")</f>
        <v>Toko Mouth</v>
      </c>
      <c r="W112" s="163" t="str">
        <f>IFERROR(INDEX('Climate zones'!$A$2:$A$4292,MATCH(W$4&amp;" "&amp;$N112,'Climate zones'!$I$2:$I$4292,0)),"")</f>
        <v>Scroggs Hill</v>
      </c>
      <c r="X112" s="163" t="str">
        <f>IFERROR(INDEX('Climate zones'!$A$2:$A$4292,MATCH(X$4&amp;" "&amp;$N112,'Climate zones'!$I$2:$I$4292,0)),"")</f>
        <v>Opahi</v>
      </c>
      <c r="Y112" s="163" t="str">
        <f>IFERROR(INDEX('Climate zones'!$A$2:$A$4292,MATCH(Y$4&amp;" "&amp;$N112,'Climate zones'!$I$2:$I$4292,0)),"")</f>
        <v/>
      </c>
      <c r="Z112" s="163" t="str">
        <f>IFERROR(INDEX('Climate zones'!$A$2:$A$4292,MATCH(Z$4&amp;" "&amp;$N112,'Climate zones'!$I$2:$I$4292,0)),"")</f>
        <v/>
      </c>
      <c r="AA112" s="163" t="str">
        <f>IFERROR(INDEX('Climate zones'!$A$2:$A$4292,MATCH(AA$4&amp;" "&amp;$N112,'Climate zones'!$I$2:$I$4292,0)),"")</f>
        <v/>
      </c>
      <c r="AB112" s="163" t="str">
        <f>IFERROR(INDEX('Climate zones'!$A$2:$A$4292,MATCH(AB$4&amp;" "&amp;$N112,'Climate zones'!$I$2:$I$4292,0)),"")</f>
        <v/>
      </c>
      <c r="AC112" s="163" t="str">
        <f>IFERROR(INDEX('Climate zones'!$A$2:$A$4292,MATCH(AC$4&amp;" "&amp;$N112,'Climate zones'!$I$2:$I$4292,0)),"")</f>
        <v/>
      </c>
      <c r="AD112" s="163" t="str">
        <f>IFERROR(INDEX('Climate zones'!$A$2:$A$4292,MATCH(AD$4&amp;" "&amp;$N112,'Climate zones'!$I$2:$I$4292,0)),"")</f>
        <v/>
      </c>
      <c r="AE112" s="163" t="str">
        <f>IFERROR(INDEX('Climate zones'!$A$2:$A$4292,MATCH(AE$4&amp;" "&amp;$N112,'Climate zones'!$I$2:$I$4292,0)),"")</f>
        <v/>
      </c>
      <c r="AF112" s="163" t="str">
        <f>IFERROR(INDEX('Climate zones'!$A$2:$A$4292,MATCH(AF$4&amp;" "&amp;$N112,'Climate zones'!$I$2:$I$4292,0)),"")</f>
        <v/>
      </c>
      <c r="AG112" s="163" t="str">
        <f>IFERROR(INDEX('Climate zones'!$A$2:$A$4292,MATCH(AG$4&amp;" "&amp;$N112,'Climate zones'!$I$2:$I$4292,0)),"")</f>
        <v/>
      </c>
      <c r="AH112" s="163" t="str">
        <f>IFERROR(INDEX('Climate zones'!$A$2:$A$4292,MATCH(AH$4&amp;" "&amp;$N112,'Climate zones'!$I$2:$I$4292,0)),"")</f>
        <v/>
      </c>
      <c r="AI112" s="163" t="str">
        <f>IFERROR(INDEX('Climate zones'!$A$2:$A$4292,MATCH(AI$4&amp;" "&amp;$N112,'Climate zones'!$I$2:$I$4292,0)),"")</f>
        <v/>
      </c>
      <c r="AJ112" s="163" t="str">
        <f>IFERROR(INDEX('Climate zones'!$A$2:$A$4292,MATCH(AJ$4&amp;" "&amp;$N112,'Climate zones'!$I$2:$I$4292,0)),"")</f>
        <v/>
      </c>
      <c r="AK112" s="163" t="str">
        <f>IFERROR(INDEX('Climate zones'!$A$2:$A$4292,MATCH(AK$4&amp;" "&amp;$N112,'Climate zones'!$I$2:$I$4292,0)),"")</f>
        <v/>
      </c>
      <c r="AL112" s="163" t="str">
        <f>IFERROR(INDEX('Climate zones'!$A$2:$A$4292,MATCH(AL$4&amp;" "&amp;$N112,'Climate zones'!$I$2:$I$4292,0)),"")</f>
        <v/>
      </c>
      <c r="AM112" s="163" t="str">
        <f>IFERROR(INDEX('Climate zones'!$A$2:$A$4292,MATCH(AM$4&amp;" "&amp;$N112,'Climate zones'!$I$2:$I$4292,0)),"")</f>
        <v/>
      </c>
      <c r="AN112" s="163" t="str">
        <f>IFERROR(INDEX('Climate zones'!$A$2:$A$4292,MATCH(AN$4&amp;" "&amp;$N112,'Climate zones'!$I$2:$I$4292,0)),"")</f>
        <v/>
      </c>
      <c r="AO112" s="163" t="str">
        <f>IFERROR(INDEX('Climate zones'!$A$2:$A$4292,MATCH(AO$4&amp;" "&amp;$N112,'Climate zones'!$I$2:$I$4292,0)),"")</f>
        <v/>
      </c>
      <c r="AP112" s="163" t="str">
        <f>IFERROR(INDEX('Climate zones'!$A$2:$A$4292,MATCH(AP$4&amp;" "&amp;$N112,'Climate zones'!$I$2:$I$4292,0)),"")</f>
        <v/>
      </c>
      <c r="AQ112" s="163" t="str">
        <f>IFERROR(INDEX('Climate zones'!$A$2:$A$4292,MATCH(AQ$4&amp;" "&amp;$N112,'Climate zones'!$I$2:$I$4292,0)),"")</f>
        <v/>
      </c>
      <c r="AR112" s="163" t="str">
        <f>IFERROR(INDEX('Climate zones'!$A$2:$A$4292,MATCH(AR$4&amp;" "&amp;$N112,'Climate zones'!$I$2:$I$4292,0)),"")</f>
        <v/>
      </c>
      <c r="AS112" s="163" t="str">
        <f>IFERROR(INDEX('Climate zones'!$A$2:$A$4292,MATCH(AS$4&amp;" "&amp;$N112,'Climate zones'!$I$2:$I$4292,0)),"")</f>
        <v/>
      </c>
      <c r="AT112" s="163" t="str">
        <f>IFERROR(INDEX('Climate zones'!$A$2:$A$4292,MATCH(AT$4&amp;" "&amp;$N112,'Climate zones'!$I$2:$I$4292,0)),"")</f>
        <v/>
      </c>
      <c r="AU112" s="163" t="str">
        <f>IFERROR(INDEX('Climate zones'!$A$2:$A$4292,MATCH(AU$4&amp;" "&amp;$N112,'Climate zones'!$I$2:$I$4292,0)),"")</f>
        <v/>
      </c>
      <c r="AV112" s="163" t="str">
        <f>IFERROR(INDEX('Climate zones'!$A$2:$A$4292,MATCH(AV$4&amp;" "&amp;$N112,'Climate zones'!$I$2:$I$4292,0)),"")</f>
        <v/>
      </c>
      <c r="AW112" s="163" t="str">
        <f>IFERROR(INDEX('Climate zones'!$A$2:$A$4292,MATCH(AW$4&amp;" "&amp;$N112,'Climate zones'!$I$2:$I$4292,0)),"")</f>
        <v/>
      </c>
      <c r="AX112" s="163" t="str">
        <f>IFERROR(INDEX('Climate zones'!$A$2:$A$4292,MATCH(AX$4&amp;" "&amp;$N112,'Climate zones'!$I$2:$I$4292,0)),"")</f>
        <v/>
      </c>
      <c r="AY112" s="163" t="str">
        <f>IFERROR(INDEX('Climate zones'!$A$2:$A$4292,MATCH(AY$4&amp;" "&amp;$N112,'Climate zones'!$I$2:$I$4292,0)),"")</f>
        <v/>
      </c>
      <c r="AZ112" s="163" t="str">
        <f>IFERROR(INDEX('Climate zones'!$A$2:$A$4292,MATCH(AZ$4&amp;" "&amp;$N112,'Climate zones'!$I$2:$I$4292,0)),"")</f>
        <v/>
      </c>
      <c r="BA112" s="163" t="str">
        <f>IFERROR(INDEX('Climate zones'!$A$2:$A$4292,MATCH(BA$4&amp;" "&amp;$N112,'Climate zones'!$I$2:$I$4292,0)),"")</f>
        <v/>
      </c>
      <c r="BB112" s="163" t="str">
        <f>IFERROR(INDEX('Climate zones'!$A$2:$A$4292,MATCH(BB$4&amp;" "&amp;$N112,'Climate zones'!$I$2:$I$4292,0)),"")</f>
        <v/>
      </c>
      <c r="BC112" s="163" t="str">
        <f>IFERROR(INDEX('Climate zones'!$A$2:$A$4292,MATCH(BC$4&amp;" "&amp;$N112,'Climate zones'!$I$2:$I$4292,0)),"")</f>
        <v/>
      </c>
      <c r="BD112" s="163" t="str">
        <f>IFERROR(INDEX('Climate zones'!$A$2:$A$4292,MATCH(BD$4&amp;" "&amp;$N112,'Climate zones'!$I$2:$I$4292,0)),"")</f>
        <v/>
      </c>
      <c r="BE112" s="163" t="str">
        <f>IFERROR(INDEX('Climate zones'!$A$2:$A$4292,MATCH(BE$4&amp;" "&amp;$N112,'Climate zones'!$I$2:$I$4292,0)),"")</f>
        <v/>
      </c>
      <c r="BF112" s="163" t="str">
        <f>IFERROR(INDEX('Climate zones'!$A$2:$A$4292,MATCH(BF$4&amp;" "&amp;$N112,'Climate zones'!$I$2:$I$4292,0)),"")</f>
        <v/>
      </c>
      <c r="BG112" s="163" t="str">
        <f>IFERROR(INDEX('Climate zones'!$A$2:$A$4292,MATCH(BG$4&amp;" "&amp;$N112,'Climate zones'!$I$2:$I$4292,0)),"")</f>
        <v/>
      </c>
      <c r="BH112" s="163" t="str">
        <f>IFERROR(INDEX('Climate zones'!$A$2:$A$4292,MATCH(BH$4&amp;" "&amp;$N112,'Climate zones'!$I$2:$I$4292,0)),"")</f>
        <v/>
      </c>
      <c r="BI112" s="163" t="str">
        <f>IFERROR(INDEX('Climate zones'!$A$2:$A$4292,MATCH(BI$4&amp;" "&amp;$N112,'Climate zones'!$I$2:$I$4292,0)),"")</f>
        <v/>
      </c>
      <c r="BJ112" s="163" t="str">
        <f>IFERROR(INDEX('Climate zones'!$A$2:$A$4292,MATCH(BJ$4&amp;" "&amp;$N112,'Climate zones'!$I$2:$I$4292,0)),"")</f>
        <v/>
      </c>
      <c r="BK112" s="163" t="str">
        <f>IFERROR(INDEX('Climate zones'!$A$2:$A$4292,MATCH(BK$4&amp;" "&amp;$N112,'Climate zones'!$I$2:$I$4292,0)),"")</f>
        <v/>
      </c>
      <c r="BL112" s="163" t="str">
        <f>IFERROR(INDEX('Climate zones'!$A$2:$A$4292,MATCH(BL$4&amp;" "&amp;$N112,'Climate zones'!$I$2:$I$4292,0)),"")</f>
        <v>Otara</v>
      </c>
      <c r="BM112" s="163" t="str">
        <f>IFERROR(INDEX('Climate zones'!$A$2:$A$4292,MATCH(BM$4&amp;" "&amp;$N112,'Climate zones'!$I$2:$I$4292,0)),"")</f>
        <v/>
      </c>
      <c r="BN112" s="163" t="str">
        <f>IFERROR(INDEX('Climate zones'!$A$2:$A$4292,MATCH(BN$4&amp;" "&amp;$N112,'Climate zones'!$I$2:$I$4292,0)),"")</f>
        <v/>
      </c>
      <c r="BO112" s="163" t="str">
        <f>IFERROR(INDEX('Climate zones'!$A$2:$A$4292,MATCH(BO$4&amp;" "&amp;$N112,'Climate zones'!$I$2:$I$4292,0)),"")</f>
        <v>Tui</v>
      </c>
      <c r="BP112" s="163" t="str">
        <f>IFERROR(INDEX('Climate zones'!$A$2:$A$4292,MATCH(BP$4&amp;" "&amp;$N112,'Climate zones'!$I$2:$I$4292,0)),"")</f>
        <v/>
      </c>
      <c r="BQ112" s="163" t="str">
        <f>IFERROR(INDEX('Climate zones'!$A$2:$A$4292,MATCH(BQ$4&amp;" "&amp;$N112,'Climate zones'!$I$2:$I$4292,0)),"")</f>
        <v/>
      </c>
      <c r="BR112" s="163" t="str">
        <f>IFERROR(INDEX('Climate zones'!$A$2:$A$4292,MATCH(BR$4&amp;" "&amp;$N112,'Climate zones'!$I$2:$I$4292,0)),"")</f>
        <v/>
      </c>
      <c r="BS112" s="163" t="str">
        <f>IFERROR(INDEX('Climate zones'!$A$2:$A$4292,MATCH(BS$4&amp;" "&amp;$N112,'Climate zones'!$I$2:$I$4292,0)),"")</f>
        <v/>
      </c>
      <c r="BT112" s="163" t="str">
        <f>IFERROR(INDEX('Climate zones'!$A$2:$A$4292,MATCH(BT$4&amp;" "&amp;$N112,'Climate zones'!$I$2:$I$4292,0)),"")</f>
        <v/>
      </c>
      <c r="BU112" s="163" t="str">
        <f>IFERROR(INDEX('Climate zones'!$A$2:$A$4292,MATCH(BU$4&amp;" "&amp;$N112,'Climate zones'!$I$2:$I$4292,0)),"")</f>
        <v/>
      </c>
      <c r="BV112" s="163" t="str">
        <f>IFERROR(INDEX('Climate zones'!$A$2:$A$4292,MATCH(BV$4&amp;" "&amp;$N112,'Climate zones'!$I$2:$I$4292,0)),"")</f>
        <v/>
      </c>
      <c r="BW112" s="163" t="str">
        <f>IFERROR(INDEX('Climate zones'!$A$2:$A$4292,MATCH(BW$4&amp;" "&amp;$N112,'Climate zones'!$I$2:$I$4292,0)),"")</f>
        <v/>
      </c>
      <c r="BX112" s="163" t="str">
        <f>IFERROR(INDEX('Climate zones'!$A$2:$A$4292,MATCH(BX$4&amp;" "&amp;$N112,'Climate zones'!$I$2:$I$4292,0)),"")</f>
        <v/>
      </c>
      <c r="BY112" s="163" t="str">
        <f>IFERROR(INDEX('Climate zones'!$A$2:$A$4292,MATCH(BY$4&amp;" "&amp;$N112,'Climate zones'!$I$2:$I$4292,0)),"")</f>
        <v/>
      </c>
      <c r="BZ112" s="163" t="str">
        <f>IFERROR(INDEX('Climate zones'!$A$2:$A$4292,MATCH(BZ$4&amp;" "&amp;$N112,'Climate zones'!$I$2:$I$4292,0)),"")</f>
        <v/>
      </c>
      <c r="CA112" s="163" t="str">
        <f>IFERROR(INDEX('Climate zones'!$A$2:$A$4292,MATCH(CA$4&amp;" "&amp;$N112,'Climate zones'!$I$2:$I$4292,0)),"")</f>
        <v/>
      </c>
      <c r="CB112" s="163" t="str">
        <f>IFERROR(INDEX('Climate zones'!$A$2:$A$4292,MATCH(CB$4&amp;" "&amp;$N112,'Climate zones'!$I$2:$I$4292,0)),"")</f>
        <v/>
      </c>
      <c r="CC112" s="163" t="str">
        <f>IFERROR(INDEX('Climate zones'!$A$2:$A$4292,MATCH(CC$4&amp;" "&amp;$N112,'Climate zones'!$I$2:$I$4292,0)),"")</f>
        <v/>
      </c>
      <c r="CD112" s="163" t="str">
        <f>IFERROR(INDEX('Climate zones'!$A$2:$A$4292,MATCH(CD$4&amp;" "&amp;$N112,'Climate zones'!$I$2:$I$4292,0)),"")</f>
        <v/>
      </c>
      <c r="CE112" s="163" t="str">
        <f>IFERROR(INDEX('Climate zones'!$A$2:$A$4292,MATCH(CE$4&amp;" "&amp;$N112,'Climate zones'!$I$2:$I$4292,0)),"")</f>
        <v/>
      </c>
      <c r="CF112" s="163" t="str">
        <f>IFERROR(INDEX('Climate zones'!$A$2:$A$4292,MATCH(CF$4&amp;" "&amp;$N112,'Climate zones'!$I$2:$I$4292,0)),"")</f>
        <v/>
      </c>
      <c r="CG112" s="163" t="str">
        <f>IFERROR(INDEX('Climate zones'!$A$2:$A$4292,MATCH(CG$4&amp;" "&amp;$N112,'Climate zones'!$I$2:$I$4292,0)),"")</f>
        <v/>
      </c>
      <c r="CH112" s="163" t="str">
        <f>IFERROR(INDEX('Climate zones'!$A$2:$A$4292,MATCH(CH$4&amp;" "&amp;$N112,'Climate zones'!$I$2:$I$4292,0)),"")</f>
        <v>Whananaki South</v>
      </c>
    </row>
    <row r="113" spans="1:86">
      <c r="A113" s="156" t="s">
        <v>282</v>
      </c>
      <c r="B113" s="156" t="s">
        <v>97</v>
      </c>
      <c r="C113" s="156" t="s">
        <v>93</v>
      </c>
      <c r="D113" s="156" t="s">
        <v>241</v>
      </c>
      <c r="E113" s="157">
        <v>-36.82</v>
      </c>
      <c r="F113" s="157">
        <v>174.94</v>
      </c>
      <c r="G113" s="156" t="str">
        <f t="shared" si="4"/>
        <v>Auckland City AK</v>
      </c>
      <c r="H113" s="156">
        <f t="shared" si="5"/>
        <v>41</v>
      </c>
      <c r="I113" s="156" t="str">
        <f t="shared" si="6"/>
        <v>Auckland City 41</v>
      </c>
      <c r="N113" s="164">
        <f t="shared" si="7"/>
        <v>109</v>
      </c>
      <c r="O113" s="165" t="str">
        <f>IFERROR(INDEX('Climate zones'!$A$2:$A$4292,MATCH(O$4&amp;" "&amp;$N113,'Climate zones'!$I$2:$I$4292,0)),"")</f>
        <v/>
      </c>
      <c r="P113" s="165" t="str">
        <f>IFERROR(INDEX('Climate zones'!$A$2:$A$4292,MATCH(P$4&amp;" "&amp;$N113,'Climate zones'!$I$2:$I$4292,0)),"")</f>
        <v/>
      </c>
      <c r="Q113" s="165" t="str">
        <f>IFERROR(INDEX('Climate zones'!$A$2:$A$4292,MATCH(Q$4&amp;" "&amp;$N113,'Climate zones'!$I$2:$I$4292,0)),"")</f>
        <v/>
      </c>
      <c r="R113" s="165" t="str">
        <f>IFERROR(INDEX('Climate zones'!$A$2:$A$4292,MATCH(R$4&amp;" "&amp;$N113,'Climate zones'!$I$2:$I$4292,0)),"")</f>
        <v/>
      </c>
      <c r="S113" s="165" t="str">
        <f>IFERROR(INDEX('Climate zones'!$A$2:$A$4292,MATCH(S$4&amp;" "&amp;$N113,'Climate zones'!$I$2:$I$4292,0)),"")</f>
        <v/>
      </c>
      <c r="T113" s="165" t="str">
        <f>IFERROR(INDEX('Climate zones'!$A$2:$A$4292,MATCH(T$4&amp;" "&amp;$N113,'Climate zones'!$I$2:$I$4292,0)),"")</f>
        <v/>
      </c>
      <c r="U113" s="165" t="str">
        <f>IFERROR(INDEX('Climate zones'!$A$2:$A$4292,MATCH(U$4&amp;" "&amp;$N113,'Climate zones'!$I$2:$I$4292,0)),"")</f>
        <v>Wainui</v>
      </c>
      <c r="V113" s="165" t="str">
        <f>IFERROR(INDEX('Climate zones'!$A$2:$A$4292,MATCH(V$4&amp;" "&amp;$N113,'Climate zones'!$I$2:$I$4292,0)),"")</f>
        <v>Tokoiti</v>
      </c>
      <c r="W113" s="165" t="str">
        <f>IFERROR(INDEX('Climate zones'!$A$2:$A$4292,MATCH(W$4&amp;" "&amp;$N113,'Climate zones'!$I$2:$I$4292,0)),"")</f>
        <v>Seacliff</v>
      </c>
      <c r="X113" s="165" t="str">
        <f>IFERROR(INDEX('Climate zones'!$A$2:$A$4292,MATCH(X$4&amp;" "&amp;$N113,'Climate zones'!$I$2:$I$4292,0)),"")</f>
        <v>Opara</v>
      </c>
      <c r="Y113" s="165" t="str">
        <f>IFERROR(INDEX('Climate zones'!$A$2:$A$4292,MATCH(Y$4&amp;" "&amp;$N113,'Climate zones'!$I$2:$I$4292,0)),"")</f>
        <v/>
      </c>
      <c r="Z113" s="165" t="str">
        <f>IFERROR(INDEX('Climate zones'!$A$2:$A$4292,MATCH(Z$4&amp;" "&amp;$N113,'Climate zones'!$I$2:$I$4292,0)),"")</f>
        <v/>
      </c>
      <c r="AA113" s="165" t="str">
        <f>IFERROR(INDEX('Climate zones'!$A$2:$A$4292,MATCH(AA$4&amp;" "&amp;$N113,'Climate zones'!$I$2:$I$4292,0)),"")</f>
        <v/>
      </c>
      <c r="AB113" s="165" t="str">
        <f>IFERROR(INDEX('Climate zones'!$A$2:$A$4292,MATCH(AB$4&amp;" "&amp;$N113,'Climate zones'!$I$2:$I$4292,0)),"")</f>
        <v/>
      </c>
      <c r="AC113" s="165" t="str">
        <f>IFERROR(INDEX('Climate zones'!$A$2:$A$4292,MATCH(AC$4&amp;" "&amp;$N113,'Climate zones'!$I$2:$I$4292,0)),"")</f>
        <v/>
      </c>
      <c r="AD113" s="165" t="str">
        <f>IFERROR(INDEX('Climate zones'!$A$2:$A$4292,MATCH(AD$4&amp;" "&amp;$N113,'Climate zones'!$I$2:$I$4292,0)),"")</f>
        <v/>
      </c>
      <c r="AE113" s="165" t="str">
        <f>IFERROR(INDEX('Climate zones'!$A$2:$A$4292,MATCH(AE$4&amp;" "&amp;$N113,'Climate zones'!$I$2:$I$4292,0)),"")</f>
        <v/>
      </c>
      <c r="AF113" s="165" t="str">
        <f>IFERROR(INDEX('Climate zones'!$A$2:$A$4292,MATCH(AF$4&amp;" "&amp;$N113,'Climate zones'!$I$2:$I$4292,0)),"")</f>
        <v/>
      </c>
      <c r="AG113" s="165" t="str">
        <f>IFERROR(INDEX('Climate zones'!$A$2:$A$4292,MATCH(AG$4&amp;" "&amp;$N113,'Climate zones'!$I$2:$I$4292,0)),"")</f>
        <v/>
      </c>
      <c r="AH113" s="165" t="str">
        <f>IFERROR(INDEX('Climate zones'!$A$2:$A$4292,MATCH(AH$4&amp;" "&amp;$N113,'Climate zones'!$I$2:$I$4292,0)),"")</f>
        <v/>
      </c>
      <c r="AI113" s="165" t="str">
        <f>IFERROR(INDEX('Climate zones'!$A$2:$A$4292,MATCH(AI$4&amp;" "&amp;$N113,'Climate zones'!$I$2:$I$4292,0)),"")</f>
        <v/>
      </c>
      <c r="AJ113" s="165" t="str">
        <f>IFERROR(INDEX('Climate zones'!$A$2:$A$4292,MATCH(AJ$4&amp;" "&amp;$N113,'Climate zones'!$I$2:$I$4292,0)),"")</f>
        <v/>
      </c>
      <c r="AK113" s="165" t="str">
        <f>IFERROR(INDEX('Climate zones'!$A$2:$A$4292,MATCH(AK$4&amp;" "&amp;$N113,'Climate zones'!$I$2:$I$4292,0)),"")</f>
        <v/>
      </c>
      <c r="AL113" s="165" t="str">
        <f>IFERROR(INDEX('Climate zones'!$A$2:$A$4292,MATCH(AL$4&amp;" "&amp;$N113,'Climate zones'!$I$2:$I$4292,0)),"")</f>
        <v/>
      </c>
      <c r="AM113" s="165" t="str">
        <f>IFERROR(INDEX('Climate zones'!$A$2:$A$4292,MATCH(AM$4&amp;" "&amp;$N113,'Climate zones'!$I$2:$I$4292,0)),"")</f>
        <v/>
      </c>
      <c r="AN113" s="165" t="str">
        <f>IFERROR(INDEX('Climate zones'!$A$2:$A$4292,MATCH(AN$4&amp;" "&amp;$N113,'Climate zones'!$I$2:$I$4292,0)),"")</f>
        <v/>
      </c>
      <c r="AO113" s="165" t="str">
        <f>IFERROR(INDEX('Climate zones'!$A$2:$A$4292,MATCH(AO$4&amp;" "&amp;$N113,'Climate zones'!$I$2:$I$4292,0)),"")</f>
        <v/>
      </c>
      <c r="AP113" s="165" t="str">
        <f>IFERROR(INDEX('Climate zones'!$A$2:$A$4292,MATCH(AP$4&amp;" "&amp;$N113,'Climate zones'!$I$2:$I$4292,0)),"")</f>
        <v/>
      </c>
      <c r="AQ113" s="165" t="str">
        <f>IFERROR(INDEX('Climate zones'!$A$2:$A$4292,MATCH(AQ$4&amp;" "&amp;$N113,'Climate zones'!$I$2:$I$4292,0)),"")</f>
        <v/>
      </c>
      <c r="AR113" s="165" t="str">
        <f>IFERROR(INDEX('Climate zones'!$A$2:$A$4292,MATCH(AR$4&amp;" "&amp;$N113,'Climate zones'!$I$2:$I$4292,0)),"")</f>
        <v/>
      </c>
      <c r="AS113" s="165" t="str">
        <f>IFERROR(INDEX('Climate zones'!$A$2:$A$4292,MATCH(AS$4&amp;" "&amp;$N113,'Climate zones'!$I$2:$I$4292,0)),"")</f>
        <v/>
      </c>
      <c r="AT113" s="165" t="str">
        <f>IFERROR(INDEX('Climate zones'!$A$2:$A$4292,MATCH(AT$4&amp;" "&amp;$N113,'Climate zones'!$I$2:$I$4292,0)),"")</f>
        <v/>
      </c>
      <c r="AU113" s="165" t="str">
        <f>IFERROR(INDEX('Climate zones'!$A$2:$A$4292,MATCH(AU$4&amp;" "&amp;$N113,'Climate zones'!$I$2:$I$4292,0)),"")</f>
        <v/>
      </c>
      <c r="AV113" s="165" t="str">
        <f>IFERROR(INDEX('Climate zones'!$A$2:$A$4292,MATCH(AV$4&amp;" "&amp;$N113,'Climate zones'!$I$2:$I$4292,0)),"")</f>
        <v/>
      </c>
      <c r="AW113" s="165" t="str">
        <f>IFERROR(INDEX('Climate zones'!$A$2:$A$4292,MATCH(AW$4&amp;" "&amp;$N113,'Climate zones'!$I$2:$I$4292,0)),"")</f>
        <v/>
      </c>
      <c r="AX113" s="165" t="str">
        <f>IFERROR(INDEX('Climate zones'!$A$2:$A$4292,MATCH(AX$4&amp;" "&amp;$N113,'Climate zones'!$I$2:$I$4292,0)),"")</f>
        <v/>
      </c>
      <c r="AY113" s="165" t="str">
        <f>IFERROR(INDEX('Climate zones'!$A$2:$A$4292,MATCH(AY$4&amp;" "&amp;$N113,'Climate zones'!$I$2:$I$4292,0)),"")</f>
        <v/>
      </c>
      <c r="AZ113" s="165" t="str">
        <f>IFERROR(INDEX('Climate zones'!$A$2:$A$4292,MATCH(AZ$4&amp;" "&amp;$N113,'Climate zones'!$I$2:$I$4292,0)),"")</f>
        <v/>
      </c>
      <c r="BA113" s="165" t="str">
        <f>IFERROR(INDEX('Climate zones'!$A$2:$A$4292,MATCH(BA$4&amp;" "&amp;$N113,'Climate zones'!$I$2:$I$4292,0)),"")</f>
        <v/>
      </c>
      <c r="BB113" s="165" t="str">
        <f>IFERROR(INDEX('Climate zones'!$A$2:$A$4292,MATCH(BB$4&amp;" "&amp;$N113,'Climate zones'!$I$2:$I$4292,0)),"")</f>
        <v/>
      </c>
      <c r="BC113" s="165" t="str">
        <f>IFERROR(INDEX('Climate zones'!$A$2:$A$4292,MATCH(BC$4&amp;" "&amp;$N113,'Climate zones'!$I$2:$I$4292,0)),"")</f>
        <v/>
      </c>
      <c r="BD113" s="165" t="str">
        <f>IFERROR(INDEX('Climate zones'!$A$2:$A$4292,MATCH(BD$4&amp;" "&amp;$N113,'Climate zones'!$I$2:$I$4292,0)),"")</f>
        <v/>
      </c>
      <c r="BE113" s="165" t="str">
        <f>IFERROR(INDEX('Climate zones'!$A$2:$A$4292,MATCH(BE$4&amp;" "&amp;$N113,'Climate zones'!$I$2:$I$4292,0)),"")</f>
        <v/>
      </c>
      <c r="BF113" s="165" t="str">
        <f>IFERROR(INDEX('Climate zones'!$A$2:$A$4292,MATCH(BF$4&amp;" "&amp;$N113,'Climate zones'!$I$2:$I$4292,0)),"")</f>
        <v/>
      </c>
      <c r="BG113" s="165" t="str">
        <f>IFERROR(INDEX('Climate zones'!$A$2:$A$4292,MATCH(BG$4&amp;" "&amp;$N113,'Climate zones'!$I$2:$I$4292,0)),"")</f>
        <v/>
      </c>
      <c r="BH113" s="165" t="str">
        <f>IFERROR(INDEX('Climate zones'!$A$2:$A$4292,MATCH(BH$4&amp;" "&amp;$N113,'Climate zones'!$I$2:$I$4292,0)),"")</f>
        <v/>
      </c>
      <c r="BI113" s="165" t="str">
        <f>IFERROR(INDEX('Climate zones'!$A$2:$A$4292,MATCH(BI$4&amp;" "&amp;$N113,'Climate zones'!$I$2:$I$4292,0)),"")</f>
        <v/>
      </c>
      <c r="BJ113" s="165" t="str">
        <f>IFERROR(INDEX('Climate zones'!$A$2:$A$4292,MATCH(BJ$4&amp;" "&amp;$N113,'Climate zones'!$I$2:$I$4292,0)),"")</f>
        <v/>
      </c>
      <c r="BK113" s="165" t="str">
        <f>IFERROR(INDEX('Climate zones'!$A$2:$A$4292,MATCH(BK$4&amp;" "&amp;$N113,'Climate zones'!$I$2:$I$4292,0)),"")</f>
        <v/>
      </c>
      <c r="BL113" s="165" t="str">
        <f>IFERROR(INDEX('Climate zones'!$A$2:$A$4292,MATCH(BL$4&amp;" "&amp;$N113,'Climate zones'!$I$2:$I$4292,0)),"")</f>
        <v>Otautau</v>
      </c>
      <c r="BM113" s="165" t="str">
        <f>IFERROR(INDEX('Climate zones'!$A$2:$A$4292,MATCH(BM$4&amp;" "&amp;$N113,'Climate zones'!$I$2:$I$4292,0)),"")</f>
        <v/>
      </c>
      <c r="BN113" s="165" t="str">
        <f>IFERROR(INDEX('Climate zones'!$A$2:$A$4292,MATCH(BN$4&amp;" "&amp;$N113,'Climate zones'!$I$2:$I$4292,0)),"")</f>
        <v/>
      </c>
      <c r="BO113" s="165" t="str">
        <f>IFERROR(INDEX('Climate zones'!$A$2:$A$4292,MATCH(BO$4&amp;" "&amp;$N113,'Climate zones'!$I$2:$I$4292,0)),"")</f>
        <v>Tutaki</v>
      </c>
      <c r="BP113" s="165" t="str">
        <f>IFERROR(INDEX('Climate zones'!$A$2:$A$4292,MATCH(BP$4&amp;" "&amp;$N113,'Climate zones'!$I$2:$I$4292,0)),"")</f>
        <v/>
      </c>
      <c r="BQ113" s="165" t="str">
        <f>IFERROR(INDEX('Climate zones'!$A$2:$A$4292,MATCH(BQ$4&amp;" "&amp;$N113,'Climate zones'!$I$2:$I$4292,0)),"")</f>
        <v/>
      </c>
      <c r="BR113" s="165" t="str">
        <f>IFERROR(INDEX('Climate zones'!$A$2:$A$4292,MATCH(BR$4&amp;" "&amp;$N113,'Climate zones'!$I$2:$I$4292,0)),"")</f>
        <v/>
      </c>
      <c r="BS113" s="165" t="str">
        <f>IFERROR(INDEX('Climate zones'!$A$2:$A$4292,MATCH(BS$4&amp;" "&amp;$N113,'Climate zones'!$I$2:$I$4292,0)),"")</f>
        <v/>
      </c>
      <c r="BT113" s="165" t="str">
        <f>IFERROR(INDEX('Climate zones'!$A$2:$A$4292,MATCH(BT$4&amp;" "&amp;$N113,'Climate zones'!$I$2:$I$4292,0)),"")</f>
        <v/>
      </c>
      <c r="BU113" s="165" t="str">
        <f>IFERROR(INDEX('Climate zones'!$A$2:$A$4292,MATCH(BU$4&amp;" "&amp;$N113,'Climate zones'!$I$2:$I$4292,0)),"")</f>
        <v/>
      </c>
      <c r="BV113" s="165" t="str">
        <f>IFERROR(INDEX('Climate zones'!$A$2:$A$4292,MATCH(BV$4&amp;" "&amp;$N113,'Climate zones'!$I$2:$I$4292,0)),"")</f>
        <v/>
      </c>
      <c r="BW113" s="165" t="str">
        <f>IFERROR(INDEX('Climate zones'!$A$2:$A$4292,MATCH(BW$4&amp;" "&amp;$N113,'Climate zones'!$I$2:$I$4292,0)),"")</f>
        <v/>
      </c>
      <c r="BX113" s="165" t="str">
        <f>IFERROR(INDEX('Climate zones'!$A$2:$A$4292,MATCH(BX$4&amp;" "&amp;$N113,'Climate zones'!$I$2:$I$4292,0)),"")</f>
        <v/>
      </c>
      <c r="BY113" s="165" t="str">
        <f>IFERROR(INDEX('Climate zones'!$A$2:$A$4292,MATCH(BY$4&amp;" "&amp;$N113,'Climate zones'!$I$2:$I$4292,0)),"")</f>
        <v/>
      </c>
      <c r="BZ113" s="165" t="str">
        <f>IFERROR(INDEX('Climate zones'!$A$2:$A$4292,MATCH(BZ$4&amp;" "&amp;$N113,'Climate zones'!$I$2:$I$4292,0)),"")</f>
        <v/>
      </c>
      <c r="CA113" s="165" t="str">
        <f>IFERROR(INDEX('Climate zones'!$A$2:$A$4292,MATCH(CA$4&amp;" "&amp;$N113,'Climate zones'!$I$2:$I$4292,0)),"")</f>
        <v/>
      </c>
      <c r="CB113" s="165" t="str">
        <f>IFERROR(INDEX('Climate zones'!$A$2:$A$4292,MATCH(CB$4&amp;" "&amp;$N113,'Climate zones'!$I$2:$I$4292,0)),"")</f>
        <v/>
      </c>
      <c r="CC113" s="165" t="str">
        <f>IFERROR(INDEX('Climate zones'!$A$2:$A$4292,MATCH(CC$4&amp;" "&amp;$N113,'Climate zones'!$I$2:$I$4292,0)),"")</f>
        <v/>
      </c>
      <c r="CD113" s="165" t="str">
        <f>IFERROR(INDEX('Climate zones'!$A$2:$A$4292,MATCH(CD$4&amp;" "&amp;$N113,'Climate zones'!$I$2:$I$4292,0)),"")</f>
        <v/>
      </c>
      <c r="CE113" s="165" t="str">
        <f>IFERROR(INDEX('Climate zones'!$A$2:$A$4292,MATCH(CE$4&amp;" "&amp;$N113,'Climate zones'!$I$2:$I$4292,0)),"")</f>
        <v/>
      </c>
      <c r="CF113" s="165" t="str">
        <f>IFERROR(INDEX('Climate zones'!$A$2:$A$4292,MATCH(CF$4&amp;" "&amp;$N113,'Climate zones'!$I$2:$I$4292,0)),"")</f>
        <v/>
      </c>
      <c r="CG113" s="165" t="str">
        <f>IFERROR(INDEX('Climate zones'!$A$2:$A$4292,MATCH(CG$4&amp;" "&amp;$N113,'Climate zones'!$I$2:$I$4292,0)),"")</f>
        <v/>
      </c>
      <c r="CH113" s="165" t="str">
        <f>IFERROR(INDEX('Climate zones'!$A$2:$A$4292,MATCH(CH$4&amp;" "&amp;$N113,'Climate zones'!$I$2:$I$4292,0)),"")</f>
        <v>WHANGAREI</v>
      </c>
    </row>
    <row r="114" spans="1:86">
      <c r="A114" s="156" t="s">
        <v>283</v>
      </c>
      <c r="B114" s="156" t="s">
        <v>97</v>
      </c>
      <c r="C114" s="156" t="s">
        <v>93</v>
      </c>
      <c r="D114" s="156" t="s">
        <v>241</v>
      </c>
      <c r="E114" s="157">
        <v>-36.22</v>
      </c>
      <c r="F114" s="157">
        <v>175.05</v>
      </c>
      <c r="G114" s="156" t="str">
        <f t="shared" si="4"/>
        <v>Auckland City AK</v>
      </c>
      <c r="H114" s="156">
        <f t="shared" si="5"/>
        <v>42</v>
      </c>
      <c r="I114" s="156" t="str">
        <f t="shared" si="6"/>
        <v>Auckland City 42</v>
      </c>
      <c r="N114" s="162">
        <f t="shared" si="7"/>
        <v>110</v>
      </c>
      <c r="O114" s="163" t="str">
        <f>IFERROR(INDEX('Climate zones'!$A$2:$A$4292,MATCH(O$4&amp;" "&amp;$N114,'Climate zones'!$I$2:$I$4292,0)),"")</f>
        <v/>
      </c>
      <c r="P114" s="163" t="str">
        <f>IFERROR(INDEX('Climate zones'!$A$2:$A$4292,MATCH(P$4&amp;" "&amp;$N114,'Climate zones'!$I$2:$I$4292,0)),"")</f>
        <v/>
      </c>
      <c r="Q114" s="163" t="str">
        <f>IFERROR(INDEX('Climate zones'!$A$2:$A$4292,MATCH(Q$4&amp;" "&amp;$N114,'Climate zones'!$I$2:$I$4292,0)),"")</f>
        <v/>
      </c>
      <c r="R114" s="163" t="str">
        <f>IFERROR(INDEX('Climate zones'!$A$2:$A$4292,MATCH(R$4&amp;" "&amp;$N114,'Climate zones'!$I$2:$I$4292,0)),"")</f>
        <v/>
      </c>
      <c r="S114" s="163" t="str">
        <f>IFERROR(INDEX('Climate zones'!$A$2:$A$4292,MATCH(S$4&amp;" "&amp;$N114,'Climate zones'!$I$2:$I$4292,0)),"")</f>
        <v/>
      </c>
      <c r="T114" s="163" t="str">
        <f>IFERROR(INDEX('Climate zones'!$A$2:$A$4292,MATCH(T$4&amp;" "&amp;$N114,'Climate zones'!$I$2:$I$4292,0)),"")</f>
        <v/>
      </c>
      <c r="U114" s="163" t="str">
        <f>IFERROR(INDEX('Climate zones'!$A$2:$A$4292,MATCH(U$4&amp;" "&amp;$N114,'Climate zones'!$I$2:$I$4292,0)),"")</f>
        <v>Waltham</v>
      </c>
      <c r="V114" s="163" t="str">
        <f>IFERROR(INDEX('Climate zones'!$A$2:$A$4292,MATCH(V$4&amp;" "&amp;$N114,'Climate zones'!$I$2:$I$4292,0)),"")</f>
        <v>Tuapeka Flat</v>
      </c>
      <c r="W114" s="163" t="str">
        <f>IFERROR(INDEX('Climate zones'!$A$2:$A$4292,MATCH(W$4&amp;" "&amp;$N114,'Climate zones'!$I$2:$I$4292,0)),"")</f>
        <v>Shannon</v>
      </c>
      <c r="X114" s="163" t="str">
        <f>IFERROR(INDEX('Climate zones'!$A$2:$A$4292,MATCH(X$4&amp;" "&amp;$N114,'Climate zones'!$I$2:$I$4292,0)),"")</f>
        <v>Opononi</v>
      </c>
      <c r="Y114" s="163" t="str">
        <f>IFERROR(INDEX('Climate zones'!$A$2:$A$4292,MATCH(Y$4&amp;" "&amp;$N114,'Climate zones'!$I$2:$I$4292,0)),"")</f>
        <v/>
      </c>
      <c r="Z114" s="163" t="str">
        <f>IFERROR(INDEX('Climate zones'!$A$2:$A$4292,MATCH(Z$4&amp;" "&amp;$N114,'Climate zones'!$I$2:$I$4292,0)),"")</f>
        <v/>
      </c>
      <c r="AA114" s="163" t="str">
        <f>IFERROR(INDEX('Climate zones'!$A$2:$A$4292,MATCH(AA$4&amp;" "&amp;$N114,'Climate zones'!$I$2:$I$4292,0)),"")</f>
        <v/>
      </c>
      <c r="AB114" s="163" t="str">
        <f>IFERROR(INDEX('Climate zones'!$A$2:$A$4292,MATCH(AB$4&amp;" "&amp;$N114,'Climate zones'!$I$2:$I$4292,0)),"")</f>
        <v/>
      </c>
      <c r="AC114" s="163" t="str">
        <f>IFERROR(INDEX('Climate zones'!$A$2:$A$4292,MATCH(AC$4&amp;" "&amp;$N114,'Climate zones'!$I$2:$I$4292,0)),"")</f>
        <v/>
      </c>
      <c r="AD114" s="163" t="str">
        <f>IFERROR(INDEX('Climate zones'!$A$2:$A$4292,MATCH(AD$4&amp;" "&amp;$N114,'Climate zones'!$I$2:$I$4292,0)),"")</f>
        <v/>
      </c>
      <c r="AE114" s="163" t="str">
        <f>IFERROR(INDEX('Climate zones'!$A$2:$A$4292,MATCH(AE$4&amp;" "&amp;$N114,'Climate zones'!$I$2:$I$4292,0)),"")</f>
        <v/>
      </c>
      <c r="AF114" s="163" t="str">
        <f>IFERROR(INDEX('Climate zones'!$A$2:$A$4292,MATCH(AF$4&amp;" "&amp;$N114,'Climate zones'!$I$2:$I$4292,0)),"")</f>
        <v/>
      </c>
      <c r="AG114" s="163" t="str">
        <f>IFERROR(INDEX('Climate zones'!$A$2:$A$4292,MATCH(AG$4&amp;" "&amp;$N114,'Climate zones'!$I$2:$I$4292,0)),"")</f>
        <v/>
      </c>
      <c r="AH114" s="163" t="str">
        <f>IFERROR(INDEX('Climate zones'!$A$2:$A$4292,MATCH(AH$4&amp;" "&amp;$N114,'Climate zones'!$I$2:$I$4292,0)),"")</f>
        <v/>
      </c>
      <c r="AI114" s="163" t="str">
        <f>IFERROR(INDEX('Climate zones'!$A$2:$A$4292,MATCH(AI$4&amp;" "&amp;$N114,'Climate zones'!$I$2:$I$4292,0)),"")</f>
        <v/>
      </c>
      <c r="AJ114" s="163" t="str">
        <f>IFERROR(INDEX('Climate zones'!$A$2:$A$4292,MATCH(AJ$4&amp;" "&amp;$N114,'Climate zones'!$I$2:$I$4292,0)),"")</f>
        <v/>
      </c>
      <c r="AK114" s="163" t="str">
        <f>IFERROR(INDEX('Climate zones'!$A$2:$A$4292,MATCH(AK$4&amp;" "&amp;$N114,'Climate zones'!$I$2:$I$4292,0)),"")</f>
        <v/>
      </c>
      <c r="AL114" s="163" t="str">
        <f>IFERROR(INDEX('Climate zones'!$A$2:$A$4292,MATCH(AL$4&amp;" "&amp;$N114,'Climate zones'!$I$2:$I$4292,0)),"")</f>
        <v/>
      </c>
      <c r="AM114" s="163" t="str">
        <f>IFERROR(INDEX('Climate zones'!$A$2:$A$4292,MATCH(AM$4&amp;" "&amp;$N114,'Climate zones'!$I$2:$I$4292,0)),"")</f>
        <v/>
      </c>
      <c r="AN114" s="163" t="str">
        <f>IFERROR(INDEX('Climate zones'!$A$2:$A$4292,MATCH(AN$4&amp;" "&amp;$N114,'Climate zones'!$I$2:$I$4292,0)),"")</f>
        <v/>
      </c>
      <c r="AO114" s="163" t="str">
        <f>IFERROR(INDEX('Climate zones'!$A$2:$A$4292,MATCH(AO$4&amp;" "&amp;$N114,'Climate zones'!$I$2:$I$4292,0)),"")</f>
        <v/>
      </c>
      <c r="AP114" s="163" t="str">
        <f>IFERROR(INDEX('Climate zones'!$A$2:$A$4292,MATCH(AP$4&amp;" "&amp;$N114,'Climate zones'!$I$2:$I$4292,0)),"")</f>
        <v/>
      </c>
      <c r="AQ114" s="163" t="str">
        <f>IFERROR(INDEX('Climate zones'!$A$2:$A$4292,MATCH(AQ$4&amp;" "&amp;$N114,'Climate zones'!$I$2:$I$4292,0)),"")</f>
        <v/>
      </c>
      <c r="AR114" s="163" t="str">
        <f>IFERROR(INDEX('Climate zones'!$A$2:$A$4292,MATCH(AR$4&amp;" "&amp;$N114,'Climate zones'!$I$2:$I$4292,0)),"")</f>
        <v/>
      </c>
      <c r="AS114" s="163" t="str">
        <f>IFERROR(INDEX('Climate zones'!$A$2:$A$4292,MATCH(AS$4&amp;" "&amp;$N114,'Climate zones'!$I$2:$I$4292,0)),"")</f>
        <v/>
      </c>
      <c r="AT114" s="163" t="str">
        <f>IFERROR(INDEX('Climate zones'!$A$2:$A$4292,MATCH(AT$4&amp;" "&amp;$N114,'Climate zones'!$I$2:$I$4292,0)),"")</f>
        <v/>
      </c>
      <c r="AU114" s="163" t="str">
        <f>IFERROR(INDEX('Climate zones'!$A$2:$A$4292,MATCH(AU$4&amp;" "&amp;$N114,'Climate zones'!$I$2:$I$4292,0)),"")</f>
        <v/>
      </c>
      <c r="AV114" s="163" t="str">
        <f>IFERROR(INDEX('Climate zones'!$A$2:$A$4292,MATCH(AV$4&amp;" "&amp;$N114,'Climate zones'!$I$2:$I$4292,0)),"")</f>
        <v/>
      </c>
      <c r="AW114" s="163" t="str">
        <f>IFERROR(INDEX('Climate zones'!$A$2:$A$4292,MATCH(AW$4&amp;" "&amp;$N114,'Climate zones'!$I$2:$I$4292,0)),"")</f>
        <v/>
      </c>
      <c r="AX114" s="163" t="str">
        <f>IFERROR(INDEX('Climate zones'!$A$2:$A$4292,MATCH(AX$4&amp;" "&amp;$N114,'Climate zones'!$I$2:$I$4292,0)),"")</f>
        <v/>
      </c>
      <c r="AY114" s="163" t="str">
        <f>IFERROR(INDEX('Climate zones'!$A$2:$A$4292,MATCH(AY$4&amp;" "&amp;$N114,'Climate zones'!$I$2:$I$4292,0)),"")</f>
        <v/>
      </c>
      <c r="AZ114" s="163" t="str">
        <f>IFERROR(INDEX('Climate zones'!$A$2:$A$4292,MATCH(AZ$4&amp;" "&amp;$N114,'Climate zones'!$I$2:$I$4292,0)),"")</f>
        <v/>
      </c>
      <c r="BA114" s="163" t="str">
        <f>IFERROR(INDEX('Climate zones'!$A$2:$A$4292,MATCH(BA$4&amp;" "&amp;$N114,'Climate zones'!$I$2:$I$4292,0)),"")</f>
        <v/>
      </c>
      <c r="BB114" s="163" t="str">
        <f>IFERROR(INDEX('Climate zones'!$A$2:$A$4292,MATCH(BB$4&amp;" "&amp;$N114,'Climate zones'!$I$2:$I$4292,0)),"")</f>
        <v/>
      </c>
      <c r="BC114" s="163" t="str">
        <f>IFERROR(INDEX('Climate zones'!$A$2:$A$4292,MATCH(BC$4&amp;" "&amp;$N114,'Climate zones'!$I$2:$I$4292,0)),"")</f>
        <v/>
      </c>
      <c r="BD114" s="163" t="str">
        <f>IFERROR(INDEX('Climate zones'!$A$2:$A$4292,MATCH(BD$4&amp;" "&amp;$N114,'Climate zones'!$I$2:$I$4292,0)),"")</f>
        <v/>
      </c>
      <c r="BE114" s="163" t="str">
        <f>IFERROR(INDEX('Climate zones'!$A$2:$A$4292,MATCH(BE$4&amp;" "&amp;$N114,'Climate zones'!$I$2:$I$4292,0)),"")</f>
        <v/>
      </c>
      <c r="BF114" s="163" t="str">
        <f>IFERROR(INDEX('Climate zones'!$A$2:$A$4292,MATCH(BF$4&amp;" "&amp;$N114,'Climate zones'!$I$2:$I$4292,0)),"")</f>
        <v/>
      </c>
      <c r="BG114" s="163" t="str">
        <f>IFERROR(INDEX('Climate zones'!$A$2:$A$4292,MATCH(BG$4&amp;" "&amp;$N114,'Climate zones'!$I$2:$I$4292,0)),"")</f>
        <v/>
      </c>
      <c r="BH114" s="163" t="str">
        <f>IFERROR(INDEX('Climate zones'!$A$2:$A$4292,MATCH(BH$4&amp;" "&amp;$N114,'Climate zones'!$I$2:$I$4292,0)),"")</f>
        <v/>
      </c>
      <c r="BI114" s="163" t="str">
        <f>IFERROR(INDEX('Climate zones'!$A$2:$A$4292,MATCH(BI$4&amp;" "&amp;$N114,'Climate zones'!$I$2:$I$4292,0)),"")</f>
        <v/>
      </c>
      <c r="BJ114" s="163" t="str">
        <f>IFERROR(INDEX('Climate zones'!$A$2:$A$4292,MATCH(BJ$4&amp;" "&amp;$N114,'Climate zones'!$I$2:$I$4292,0)),"")</f>
        <v/>
      </c>
      <c r="BK114" s="163" t="str">
        <f>IFERROR(INDEX('Climate zones'!$A$2:$A$4292,MATCH(BK$4&amp;" "&amp;$N114,'Climate zones'!$I$2:$I$4292,0)),"")</f>
        <v/>
      </c>
      <c r="BL114" s="163" t="str">
        <f>IFERROR(INDEX('Climate zones'!$A$2:$A$4292,MATCH(BL$4&amp;" "&amp;$N114,'Climate zones'!$I$2:$I$4292,0)),"")</f>
        <v>Oteramika</v>
      </c>
      <c r="BM114" s="163" t="str">
        <f>IFERROR(INDEX('Climate zones'!$A$2:$A$4292,MATCH(BM$4&amp;" "&amp;$N114,'Climate zones'!$I$2:$I$4292,0)),"")</f>
        <v/>
      </c>
      <c r="BN114" s="163" t="str">
        <f>IFERROR(INDEX('Climate zones'!$A$2:$A$4292,MATCH(BN$4&amp;" "&amp;$N114,'Climate zones'!$I$2:$I$4292,0)),"")</f>
        <v/>
      </c>
      <c r="BO114" s="163" t="str">
        <f>IFERROR(INDEX('Climate zones'!$A$2:$A$4292,MATCH(BO$4&amp;" "&amp;$N114,'Climate zones'!$I$2:$I$4292,0)),"")</f>
        <v>Umukuri</v>
      </c>
      <c r="BP114" s="163" t="str">
        <f>IFERROR(INDEX('Climate zones'!$A$2:$A$4292,MATCH(BP$4&amp;" "&amp;$N114,'Climate zones'!$I$2:$I$4292,0)),"")</f>
        <v/>
      </c>
      <c r="BQ114" s="163" t="str">
        <f>IFERROR(INDEX('Climate zones'!$A$2:$A$4292,MATCH(BQ$4&amp;" "&amp;$N114,'Climate zones'!$I$2:$I$4292,0)),"")</f>
        <v/>
      </c>
      <c r="BR114" s="163" t="str">
        <f>IFERROR(INDEX('Climate zones'!$A$2:$A$4292,MATCH(BR$4&amp;" "&amp;$N114,'Climate zones'!$I$2:$I$4292,0)),"")</f>
        <v/>
      </c>
      <c r="BS114" s="163" t="str">
        <f>IFERROR(INDEX('Climate zones'!$A$2:$A$4292,MATCH(BS$4&amp;" "&amp;$N114,'Climate zones'!$I$2:$I$4292,0)),"")</f>
        <v/>
      </c>
      <c r="BT114" s="163" t="str">
        <f>IFERROR(INDEX('Climate zones'!$A$2:$A$4292,MATCH(BT$4&amp;" "&amp;$N114,'Climate zones'!$I$2:$I$4292,0)),"")</f>
        <v/>
      </c>
      <c r="BU114" s="163" t="str">
        <f>IFERROR(INDEX('Climate zones'!$A$2:$A$4292,MATCH(BU$4&amp;" "&amp;$N114,'Climate zones'!$I$2:$I$4292,0)),"")</f>
        <v/>
      </c>
      <c r="BV114" s="163" t="str">
        <f>IFERROR(INDEX('Climate zones'!$A$2:$A$4292,MATCH(BV$4&amp;" "&amp;$N114,'Climate zones'!$I$2:$I$4292,0)),"")</f>
        <v/>
      </c>
      <c r="BW114" s="163" t="str">
        <f>IFERROR(INDEX('Climate zones'!$A$2:$A$4292,MATCH(BW$4&amp;" "&amp;$N114,'Climate zones'!$I$2:$I$4292,0)),"")</f>
        <v/>
      </c>
      <c r="BX114" s="163" t="str">
        <f>IFERROR(INDEX('Climate zones'!$A$2:$A$4292,MATCH(BX$4&amp;" "&amp;$N114,'Climate zones'!$I$2:$I$4292,0)),"")</f>
        <v/>
      </c>
      <c r="BY114" s="163" t="str">
        <f>IFERROR(INDEX('Climate zones'!$A$2:$A$4292,MATCH(BY$4&amp;" "&amp;$N114,'Climate zones'!$I$2:$I$4292,0)),"")</f>
        <v/>
      </c>
      <c r="BZ114" s="163" t="str">
        <f>IFERROR(INDEX('Climate zones'!$A$2:$A$4292,MATCH(BZ$4&amp;" "&amp;$N114,'Climate zones'!$I$2:$I$4292,0)),"")</f>
        <v/>
      </c>
      <c r="CA114" s="163" t="str">
        <f>IFERROR(INDEX('Climate zones'!$A$2:$A$4292,MATCH(CA$4&amp;" "&amp;$N114,'Climate zones'!$I$2:$I$4292,0)),"")</f>
        <v/>
      </c>
      <c r="CB114" s="163" t="str">
        <f>IFERROR(INDEX('Climate zones'!$A$2:$A$4292,MATCH(CB$4&amp;" "&amp;$N114,'Climate zones'!$I$2:$I$4292,0)),"")</f>
        <v/>
      </c>
      <c r="CC114" s="163" t="str">
        <f>IFERROR(INDEX('Climate zones'!$A$2:$A$4292,MATCH(CC$4&amp;" "&amp;$N114,'Climate zones'!$I$2:$I$4292,0)),"")</f>
        <v/>
      </c>
      <c r="CD114" s="163" t="str">
        <f>IFERROR(INDEX('Climate zones'!$A$2:$A$4292,MATCH(CD$4&amp;" "&amp;$N114,'Climate zones'!$I$2:$I$4292,0)),"")</f>
        <v/>
      </c>
      <c r="CE114" s="163" t="str">
        <f>IFERROR(INDEX('Climate zones'!$A$2:$A$4292,MATCH(CE$4&amp;" "&amp;$N114,'Climate zones'!$I$2:$I$4292,0)),"")</f>
        <v/>
      </c>
      <c r="CF114" s="163" t="str">
        <f>IFERROR(INDEX('Climate zones'!$A$2:$A$4292,MATCH(CF$4&amp;" "&amp;$N114,'Climate zones'!$I$2:$I$4292,0)),"")</f>
        <v/>
      </c>
      <c r="CG114" s="163" t="str">
        <f>IFERROR(INDEX('Climate zones'!$A$2:$A$4292,MATCH(CG$4&amp;" "&amp;$N114,'Climate zones'!$I$2:$I$4292,0)),"")</f>
        <v/>
      </c>
      <c r="CH114" s="163" t="str">
        <f>IFERROR(INDEX('Climate zones'!$A$2:$A$4292,MATCH(CH$4&amp;" "&amp;$N114,'Climate zones'!$I$2:$I$4292,0)),"")</f>
        <v>Whangarei Heads</v>
      </c>
    </row>
    <row r="115" spans="1:86">
      <c r="A115" s="156" t="s">
        <v>284</v>
      </c>
      <c r="B115" s="156" t="s">
        <v>97</v>
      </c>
      <c r="C115" s="156" t="s">
        <v>93</v>
      </c>
      <c r="D115" s="156" t="s">
        <v>241</v>
      </c>
      <c r="E115" s="157">
        <v>-36.799999999999997</v>
      </c>
      <c r="F115" s="157">
        <v>174.93</v>
      </c>
      <c r="G115" s="156" t="str">
        <f t="shared" si="4"/>
        <v>Auckland City AK</v>
      </c>
      <c r="H115" s="156">
        <f t="shared" si="5"/>
        <v>43</v>
      </c>
      <c r="I115" s="156" t="str">
        <f t="shared" si="6"/>
        <v>Auckland City 43</v>
      </c>
      <c r="N115" s="164">
        <f t="shared" si="7"/>
        <v>111</v>
      </c>
      <c r="O115" s="165" t="str">
        <f>IFERROR(INDEX('Climate zones'!$A$2:$A$4292,MATCH(O$4&amp;" "&amp;$N115,'Climate zones'!$I$2:$I$4292,0)),"")</f>
        <v/>
      </c>
      <c r="P115" s="165" t="str">
        <f>IFERROR(INDEX('Climate zones'!$A$2:$A$4292,MATCH(P$4&amp;" "&amp;$N115,'Climate zones'!$I$2:$I$4292,0)),"")</f>
        <v/>
      </c>
      <c r="Q115" s="165" t="str">
        <f>IFERROR(INDEX('Climate zones'!$A$2:$A$4292,MATCH(Q$4&amp;" "&amp;$N115,'Climate zones'!$I$2:$I$4292,0)),"")</f>
        <v/>
      </c>
      <c r="R115" s="165" t="str">
        <f>IFERROR(INDEX('Climate zones'!$A$2:$A$4292,MATCH(R$4&amp;" "&amp;$N115,'Climate zones'!$I$2:$I$4292,0)),"")</f>
        <v/>
      </c>
      <c r="S115" s="165" t="str">
        <f>IFERROR(INDEX('Climate zones'!$A$2:$A$4292,MATCH(S$4&amp;" "&amp;$N115,'Climate zones'!$I$2:$I$4292,0)),"")</f>
        <v/>
      </c>
      <c r="T115" s="165" t="str">
        <f>IFERROR(INDEX('Climate zones'!$A$2:$A$4292,MATCH(T$4&amp;" "&amp;$N115,'Climate zones'!$I$2:$I$4292,0)),"")</f>
        <v/>
      </c>
      <c r="U115" s="165" t="str">
        <f>IFERROR(INDEX('Climate zones'!$A$2:$A$4292,MATCH(U$4&amp;" "&amp;$N115,'Climate zones'!$I$2:$I$4292,0)),"")</f>
        <v>Westmorland</v>
      </c>
      <c r="V115" s="165" t="str">
        <f>IFERROR(INDEX('Climate zones'!$A$2:$A$4292,MATCH(V$4&amp;" "&amp;$N115,'Climate zones'!$I$2:$I$4292,0)),"")</f>
        <v>Tuapeka Mouth</v>
      </c>
      <c r="W115" s="165" t="str">
        <f>IFERROR(INDEX('Climate zones'!$A$2:$A$4292,MATCH(W$4&amp;" "&amp;$N115,'Climate zones'!$I$2:$I$4292,0)),"")</f>
        <v>Shiel Hill</v>
      </c>
      <c r="X115" s="165" t="str">
        <f>IFERROR(INDEX('Climate zones'!$A$2:$A$4292,MATCH(X$4&amp;" "&amp;$N115,'Climate zones'!$I$2:$I$4292,0)),"")</f>
        <v>Opua</v>
      </c>
      <c r="Y115" s="165" t="str">
        <f>IFERROR(INDEX('Climate zones'!$A$2:$A$4292,MATCH(Y$4&amp;" "&amp;$N115,'Climate zones'!$I$2:$I$4292,0)),"")</f>
        <v/>
      </c>
      <c r="Z115" s="165" t="str">
        <f>IFERROR(INDEX('Climate zones'!$A$2:$A$4292,MATCH(Z$4&amp;" "&amp;$N115,'Climate zones'!$I$2:$I$4292,0)),"")</f>
        <v/>
      </c>
      <c r="AA115" s="165" t="str">
        <f>IFERROR(INDEX('Climate zones'!$A$2:$A$4292,MATCH(AA$4&amp;" "&amp;$N115,'Climate zones'!$I$2:$I$4292,0)),"")</f>
        <v/>
      </c>
      <c r="AB115" s="165" t="str">
        <f>IFERROR(INDEX('Climate zones'!$A$2:$A$4292,MATCH(AB$4&amp;" "&amp;$N115,'Climate zones'!$I$2:$I$4292,0)),"")</f>
        <v/>
      </c>
      <c r="AC115" s="165" t="str">
        <f>IFERROR(INDEX('Climate zones'!$A$2:$A$4292,MATCH(AC$4&amp;" "&amp;$N115,'Climate zones'!$I$2:$I$4292,0)),"")</f>
        <v/>
      </c>
      <c r="AD115" s="165" t="str">
        <f>IFERROR(INDEX('Climate zones'!$A$2:$A$4292,MATCH(AD$4&amp;" "&amp;$N115,'Climate zones'!$I$2:$I$4292,0)),"")</f>
        <v/>
      </c>
      <c r="AE115" s="165" t="str">
        <f>IFERROR(INDEX('Climate zones'!$A$2:$A$4292,MATCH(AE$4&amp;" "&amp;$N115,'Climate zones'!$I$2:$I$4292,0)),"")</f>
        <v/>
      </c>
      <c r="AF115" s="165" t="str">
        <f>IFERROR(INDEX('Climate zones'!$A$2:$A$4292,MATCH(AF$4&amp;" "&amp;$N115,'Climate zones'!$I$2:$I$4292,0)),"")</f>
        <v/>
      </c>
      <c r="AG115" s="165" t="str">
        <f>IFERROR(INDEX('Climate zones'!$A$2:$A$4292,MATCH(AG$4&amp;" "&amp;$N115,'Climate zones'!$I$2:$I$4292,0)),"")</f>
        <v/>
      </c>
      <c r="AH115" s="165" t="str">
        <f>IFERROR(INDEX('Climate zones'!$A$2:$A$4292,MATCH(AH$4&amp;" "&amp;$N115,'Climate zones'!$I$2:$I$4292,0)),"")</f>
        <v/>
      </c>
      <c r="AI115" s="165" t="str">
        <f>IFERROR(INDEX('Climate zones'!$A$2:$A$4292,MATCH(AI$4&amp;" "&amp;$N115,'Climate zones'!$I$2:$I$4292,0)),"")</f>
        <v/>
      </c>
      <c r="AJ115" s="165" t="str">
        <f>IFERROR(INDEX('Climate zones'!$A$2:$A$4292,MATCH(AJ$4&amp;" "&amp;$N115,'Climate zones'!$I$2:$I$4292,0)),"")</f>
        <v/>
      </c>
      <c r="AK115" s="165" t="str">
        <f>IFERROR(INDEX('Climate zones'!$A$2:$A$4292,MATCH(AK$4&amp;" "&amp;$N115,'Climate zones'!$I$2:$I$4292,0)),"")</f>
        <v/>
      </c>
      <c r="AL115" s="165" t="str">
        <f>IFERROR(INDEX('Climate zones'!$A$2:$A$4292,MATCH(AL$4&amp;" "&amp;$N115,'Climate zones'!$I$2:$I$4292,0)),"")</f>
        <v/>
      </c>
      <c r="AM115" s="165" t="str">
        <f>IFERROR(INDEX('Climate zones'!$A$2:$A$4292,MATCH(AM$4&amp;" "&amp;$N115,'Climate zones'!$I$2:$I$4292,0)),"")</f>
        <v/>
      </c>
      <c r="AN115" s="165" t="str">
        <f>IFERROR(INDEX('Climate zones'!$A$2:$A$4292,MATCH(AN$4&amp;" "&amp;$N115,'Climate zones'!$I$2:$I$4292,0)),"")</f>
        <v/>
      </c>
      <c r="AO115" s="165" t="str">
        <f>IFERROR(INDEX('Climate zones'!$A$2:$A$4292,MATCH(AO$4&amp;" "&amp;$N115,'Climate zones'!$I$2:$I$4292,0)),"")</f>
        <v/>
      </c>
      <c r="AP115" s="165" t="str">
        <f>IFERROR(INDEX('Climate zones'!$A$2:$A$4292,MATCH(AP$4&amp;" "&amp;$N115,'Climate zones'!$I$2:$I$4292,0)),"")</f>
        <v/>
      </c>
      <c r="AQ115" s="165" t="str">
        <f>IFERROR(INDEX('Climate zones'!$A$2:$A$4292,MATCH(AQ$4&amp;" "&amp;$N115,'Climate zones'!$I$2:$I$4292,0)),"")</f>
        <v/>
      </c>
      <c r="AR115" s="165" t="str">
        <f>IFERROR(INDEX('Climate zones'!$A$2:$A$4292,MATCH(AR$4&amp;" "&amp;$N115,'Climate zones'!$I$2:$I$4292,0)),"")</f>
        <v/>
      </c>
      <c r="AS115" s="165" t="str">
        <f>IFERROR(INDEX('Climate zones'!$A$2:$A$4292,MATCH(AS$4&amp;" "&amp;$N115,'Climate zones'!$I$2:$I$4292,0)),"")</f>
        <v/>
      </c>
      <c r="AT115" s="165" t="str">
        <f>IFERROR(INDEX('Climate zones'!$A$2:$A$4292,MATCH(AT$4&amp;" "&amp;$N115,'Climate zones'!$I$2:$I$4292,0)),"")</f>
        <v/>
      </c>
      <c r="AU115" s="165" t="str">
        <f>IFERROR(INDEX('Climate zones'!$A$2:$A$4292,MATCH(AU$4&amp;" "&amp;$N115,'Climate zones'!$I$2:$I$4292,0)),"")</f>
        <v/>
      </c>
      <c r="AV115" s="165" t="str">
        <f>IFERROR(INDEX('Climate zones'!$A$2:$A$4292,MATCH(AV$4&amp;" "&amp;$N115,'Climate zones'!$I$2:$I$4292,0)),"")</f>
        <v/>
      </c>
      <c r="AW115" s="165" t="str">
        <f>IFERROR(INDEX('Climate zones'!$A$2:$A$4292,MATCH(AW$4&amp;" "&amp;$N115,'Climate zones'!$I$2:$I$4292,0)),"")</f>
        <v/>
      </c>
      <c r="AX115" s="165" t="str">
        <f>IFERROR(INDEX('Climate zones'!$A$2:$A$4292,MATCH(AX$4&amp;" "&amp;$N115,'Climate zones'!$I$2:$I$4292,0)),"")</f>
        <v/>
      </c>
      <c r="AY115" s="165" t="str">
        <f>IFERROR(INDEX('Climate zones'!$A$2:$A$4292,MATCH(AY$4&amp;" "&amp;$N115,'Climate zones'!$I$2:$I$4292,0)),"")</f>
        <v/>
      </c>
      <c r="AZ115" s="165" t="str">
        <f>IFERROR(INDEX('Climate zones'!$A$2:$A$4292,MATCH(AZ$4&amp;" "&amp;$N115,'Climate zones'!$I$2:$I$4292,0)),"")</f>
        <v/>
      </c>
      <c r="BA115" s="165" t="str">
        <f>IFERROR(INDEX('Climate zones'!$A$2:$A$4292,MATCH(BA$4&amp;" "&amp;$N115,'Climate zones'!$I$2:$I$4292,0)),"")</f>
        <v/>
      </c>
      <c r="BB115" s="165" t="str">
        <f>IFERROR(INDEX('Climate zones'!$A$2:$A$4292,MATCH(BB$4&amp;" "&amp;$N115,'Climate zones'!$I$2:$I$4292,0)),"")</f>
        <v/>
      </c>
      <c r="BC115" s="165" t="str">
        <f>IFERROR(INDEX('Climate zones'!$A$2:$A$4292,MATCH(BC$4&amp;" "&amp;$N115,'Climate zones'!$I$2:$I$4292,0)),"")</f>
        <v/>
      </c>
      <c r="BD115" s="165" t="str">
        <f>IFERROR(INDEX('Climate zones'!$A$2:$A$4292,MATCH(BD$4&amp;" "&amp;$N115,'Climate zones'!$I$2:$I$4292,0)),"")</f>
        <v/>
      </c>
      <c r="BE115" s="165" t="str">
        <f>IFERROR(INDEX('Climate zones'!$A$2:$A$4292,MATCH(BE$4&amp;" "&amp;$N115,'Climate zones'!$I$2:$I$4292,0)),"")</f>
        <v/>
      </c>
      <c r="BF115" s="165" t="str">
        <f>IFERROR(INDEX('Climate zones'!$A$2:$A$4292,MATCH(BF$4&amp;" "&amp;$N115,'Climate zones'!$I$2:$I$4292,0)),"")</f>
        <v/>
      </c>
      <c r="BG115" s="165" t="str">
        <f>IFERROR(INDEX('Climate zones'!$A$2:$A$4292,MATCH(BG$4&amp;" "&amp;$N115,'Climate zones'!$I$2:$I$4292,0)),"")</f>
        <v/>
      </c>
      <c r="BH115" s="165" t="str">
        <f>IFERROR(INDEX('Climate zones'!$A$2:$A$4292,MATCH(BH$4&amp;" "&amp;$N115,'Climate zones'!$I$2:$I$4292,0)),"")</f>
        <v/>
      </c>
      <c r="BI115" s="165" t="str">
        <f>IFERROR(INDEX('Climate zones'!$A$2:$A$4292,MATCH(BI$4&amp;" "&amp;$N115,'Climate zones'!$I$2:$I$4292,0)),"")</f>
        <v/>
      </c>
      <c r="BJ115" s="165" t="str">
        <f>IFERROR(INDEX('Climate zones'!$A$2:$A$4292,MATCH(BJ$4&amp;" "&amp;$N115,'Climate zones'!$I$2:$I$4292,0)),"")</f>
        <v/>
      </c>
      <c r="BK115" s="165" t="str">
        <f>IFERROR(INDEX('Climate zones'!$A$2:$A$4292,MATCH(BK$4&amp;" "&amp;$N115,'Climate zones'!$I$2:$I$4292,0)),"")</f>
        <v/>
      </c>
      <c r="BL115" s="165" t="str">
        <f>IFERROR(INDEX('Climate zones'!$A$2:$A$4292,MATCH(BL$4&amp;" "&amp;$N115,'Climate zones'!$I$2:$I$4292,0)),"")</f>
        <v>Oware</v>
      </c>
      <c r="BM115" s="165" t="str">
        <f>IFERROR(INDEX('Climate zones'!$A$2:$A$4292,MATCH(BM$4&amp;" "&amp;$N115,'Climate zones'!$I$2:$I$4292,0)),"")</f>
        <v/>
      </c>
      <c r="BN115" s="165" t="str">
        <f>IFERROR(INDEX('Climate zones'!$A$2:$A$4292,MATCH(BN$4&amp;" "&amp;$N115,'Climate zones'!$I$2:$I$4292,0)),"")</f>
        <v/>
      </c>
      <c r="BO115" s="165" t="str">
        <f>IFERROR(INDEX('Climate zones'!$A$2:$A$4292,MATCH(BO$4&amp;" "&amp;$N115,'Climate zones'!$I$2:$I$4292,0)),"")</f>
        <v>Upper Matakitaki</v>
      </c>
      <c r="BP115" s="165" t="str">
        <f>IFERROR(INDEX('Climate zones'!$A$2:$A$4292,MATCH(BP$4&amp;" "&amp;$N115,'Climate zones'!$I$2:$I$4292,0)),"")</f>
        <v/>
      </c>
      <c r="BQ115" s="165" t="str">
        <f>IFERROR(INDEX('Climate zones'!$A$2:$A$4292,MATCH(BQ$4&amp;" "&amp;$N115,'Climate zones'!$I$2:$I$4292,0)),"")</f>
        <v/>
      </c>
      <c r="BR115" s="165" t="str">
        <f>IFERROR(INDEX('Climate zones'!$A$2:$A$4292,MATCH(BR$4&amp;" "&amp;$N115,'Climate zones'!$I$2:$I$4292,0)),"")</f>
        <v/>
      </c>
      <c r="BS115" s="165" t="str">
        <f>IFERROR(INDEX('Climate zones'!$A$2:$A$4292,MATCH(BS$4&amp;" "&amp;$N115,'Climate zones'!$I$2:$I$4292,0)),"")</f>
        <v/>
      </c>
      <c r="BT115" s="165" t="str">
        <f>IFERROR(INDEX('Climate zones'!$A$2:$A$4292,MATCH(BT$4&amp;" "&amp;$N115,'Climate zones'!$I$2:$I$4292,0)),"")</f>
        <v/>
      </c>
      <c r="BU115" s="165" t="str">
        <f>IFERROR(INDEX('Climate zones'!$A$2:$A$4292,MATCH(BU$4&amp;" "&amp;$N115,'Climate zones'!$I$2:$I$4292,0)),"")</f>
        <v/>
      </c>
      <c r="BV115" s="165" t="str">
        <f>IFERROR(INDEX('Climate zones'!$A$2:$A$4292,MATCH(BV$4&amp;" "&amp;$N115,'Climate zones'!$I$2:$I$4292,0)),"")</f>
        <v/>
      </c>
      <c r="BW115" s="165" t="str">
        <f>IFERROR(INDEX('Climate zones'!$A$2:$A$4292,MATCH(BW$4&amp;" "&amp;$N115,'Climate zones'!$I$2:$I$4292,0)),"")</f>
        <v/>
      </c>
      <c r="BX115" s="165" t="str">
        <f>IFERROR(INDEX('Climate zones'!$A$2:$A$4292,MATCH(BX$4&amp;" "&amp;$N115,'Climate zones'!$I$2:$I$4292,0)),"")</f>
        <v/>
      </c>
      <c r="BY115" s="165" t="str">
        <f>IFERROR(INDEX('Climate zones'!$A$2:$A$4292,MATCH(BY$4&amp;" "&amp;$N115,'Climate zones'!$I$2:$I$4292,0)),"")</f>
        <v/>
      </c>
      <c r="BZ115" s="165" t="str">
        <f>IFERROR(INDEX('Climate zones'!$A$2:$A$4292,MATCH(BZ$4&amp;" "&amp;$N115,'Climate zones'!$I$2:$I$4292,0)),"")</f>
        <v/>
      </c>
      <c r="CA115" s="165" t="str">
        <f>IFERROR(INDEX('Climate zones'!$A$2:$A$4292,MATCH(CA$4&amp;" "&amp;$N115,'Climate zones'!$I$2:$I$4292,0)),"")</f>
        <v/>
      </c>
      <c r="CB115" s="165" t="str">
        <f>IFERROR(INDEX('Climate zones'!$A$2:$A$4292,MATCH(CB$4&amp;" "&amp;$N115,'Climate zones'!$I$2:$I$4292,0)),"")</f>
        <v/>
      </c>
      <c r="CC115" s="165" t="str">
        <f>IFERROR(INDEX('Climate zones'!$A$2:$A$4292,MATCH(CC$4&amp;" "&amp;$N115,'Climate zones'!$I$2:$I$4292,0)),"")</f>
        <v/>
      </c>
      <c r="CD115" s="165" t="str">
        <f>IFERROR(INDEX('Climate zones'!$A$2:$A$4292,MATCH(CD$4&amp;" "&amp;$N115,'Climate zones'!$I$2:$I$4292,0)),"")</f>
        <v/>
      </c>
      <c r="CE115" s="165" t="str">
        <f>IFERROR(INDEX('Climate zones'!$A$2:$A$4292,MATCH(CE$4&amp;" "&amp;$N115,'Climate zones'!$I$2:$I$4292,0)),"")</f>
        <v/>
      </c>
      <c r="CF115" s="165" t="str">
        <f>IFERROR(INDEX('Climate zones'!$A$2:$A$4292,MATCH(CF$4&amp;" "&amp;$N115,'Climate zones'!$I$2:$I$4292,0)),"")</f>
        <v/>
      </c>
      <c r="CG115" s="165" t="str">
        <f>IFERROR(INDEX('Climate zones'!$A$2:$A$4292,MATCH(CG$4&amp;" "&amp;$N115,'Climate zones'!$I$2:$I$4292,0)),"")</f>
        <v/>
      </c>
      <c r="CH115" s="165" t="str">
        <f>IFERROR(INDEX('Climate zones'!$A$2:$A$4292,MATCH(CH$4&amp;" "&amp;$N115,'Climate zones'!$I$2:$I$4292,0)),"")</f>
        <v>Whangaruru</v>
      </c>
    </row>
    <row r="116" spans="1:86">
      <c r="A116" s="156" t="s">
        <v>285</v>
      </c>
      <c r="B116" s="156" t="s">
        <v>97</v>
      </c>
      <c r="C116" s="156" t="s">
        <v>93</v>
      </c>
      <c r="D116" s="156" t="s">
        <v>241</v>
      </c>
      <c r="E116" s="157">
        <v>-36.15</v>
      </c>
      <c r="F116" s="157">
        <v>175.38</v>
      </c>
      <c r="G116" s="156" t="str">
        <f t="shared" si="4"/>
        <v>Auckland City AK</v>
      </c>
      <c r="H116" s="156">
        <f t="shared" si="5"/>
        <v>44</v>
      </c>
      <c r="I116" s="156" t="str">
        <f t="shared" si="6"/>
        <v>Auckland City 44</v>
      </c>
      <c r="N116" s="162">
        <f t="shared" si="7"/>
        <v>112</v>
      </c>
      <c r="O116" s="163" t="str">
        <f>IFERROR(INDEX('Climate zones'!$A$2:$A$4292,MATCH(O$4&amp;" "&amp;$N116,'Climate zones'!$I$2:$I$4292,0)),"")</f>
        <v/>
      </c>
      <c r="P116" s="163" t="str">
        <f>IFERROR(INDEX('Climate zones'!$A$2:$A$4292,MATCH(P$4&amp;" "&amp;$N116,'Climate zones'!$I$2:$I$4292,0)),"")</f>
        <v/>
      </c>
      <c r="Q116" s="163" t="str">
        <f>IFERROR(INDEX('Climate zones'!$A$2:$A$4292,MATCH(Q$4&amp;" "&amp;$N116,'Climate zones'!$I$2:$I$4292,0)),"")</f>
        <v/>
      </c>
      <c r="R116" s="163" t="str">
        <f>IFERROR(INDEX('Climate zones'!$A$2:$A$4292,MATCH(R$4&amp;" "&amp;$N116,'Climate zones'!$I$2:$I$4292,0)),"")</f>
        <v/>
      </c>
      <c r="S116" s="163" t="str">
        <f>IFERROR(INDEX('Climate zones'!$A$2:$A$4292,MATCH(S$4&amp;" "&amp;$N116,'Climate zones'!$I$2:$I$4292,0)),"")</f>
        <v/>
      </c>
      <c r="T116" s="163" t="str">
        <f>IFERROR(INDEX('Climate zones'!$A$2:$A$4292,MATCH(T$4&amp;" "&amp;$N116,'Climate zones'!$I$2:$I$4292,0)),"")</f>
        <v/>
      </c>
      <c r="U116" s="163" t="str">
        <f>IFERROR(INDEX('Climate zones'!$A$2:$A$4292,MATCH(U$4&amp;" "&amp;$N116,'Climate zones'!$I$2:$I$4292,0)),"")</f>
        <v>Woolston</v>
      </c>
      <c r="V116" s="163" t="str">
        <f>IFERROR(INDEX('Climate zones'!$A$2:$A$4292,MATCH(V$4&amp;" "&amp;$N116,'Climate zones'!$I$2:$I$4292,0)),"")</f>
        <v>Tuapeka West</v>
      </c>
      <c r="W116" s="163" t="str">
        <f>IFERROR(INDEX('Climate zones'!$A$2:$A$4292,MATCH(W$4&amp;" "&amp;$N116,'Climate zones'!$I$2:$I$4292,0)),"")</f>
        <v>South Dunedin</v>
      </c>
      <c r="X116" s="163" t="str">
        <f>IFERROR(INDEX('Climate zones'!$A$2:$A$4292,MATCH(X$4&amp;" "&amp;$N116,'Climate zones'!$I$2:$I$4292,0)),"")</f>
        <v>Oraora</v>
      </c>
      <c r="Y116" s="163" t="str">
        <f>IFERROR(INDEX('Climate zones'!$A$2:$A$4292,MATCH(Y$4&amp;" "&amp;$N116,'Climate zones'!$I$2:$I$4292,0)),"")</f>
        <v/>
      </c>
      <c r="Z116" s="163" t="str">
        <f>IFERROR(INDEX('Climate zones'!$A$2:$A$4292,MATCH(Z$4&amp;" "&amp;$N116,'Climate zones'!$I$2:$I$4292,0)),"")</f>
        <v/>
      </c>
      <c r="AA116" s="163" t="str">
        <f>IFERROR(INDEX('Climate zones'!$A$2:$A$4292,MATCH(AA$4&amp;" "&amp;$N116,'Climate zones'!$I$2:$I$4292,0)),"")</f>
        <v/>
      </c>
      <c r="AB116" s="163" t="str">
        <f>IFERROR(INDEX('Climate zones'!$A$2:$A$4292,MATCH(AB$4&amp;" "&amp;$N116,'Climate zones'!$I$2:$I$4292,0)),"")</f>
        <v/>
      </c>
      <c r="AC116" s="163" t="str">
        <f>IFERROR(INDEX('Climate zones'!$A$2:$A$4292,MATCH(AC$4&amp;" "&amp;$N116,'Climate zones'!$I$2:$I$4292,0)),"")</f>
        <v/>
      </c>
      <c r="AD116" s="163" t="str">
        <f>IFERROR(INDEX('Climate zones'!$A$2:$A$4292,MATCH(AD$4&amp;" "&amp;$N116,'Climate zones'!$I$2:$I$4292,0)),"")</f>
        <v/>
      </c>
      <c r="AE116" s="163" t="str">
        <f>IFERROR(INDEX('Climate zones'!$A$2:$A$4292,MATCH(AE$4&amp;" "&amp;$N116,'Climate zones'!$I$2:$I$4292,0)),"")</f>
        <v/>
      </c>
      <c r="AF116" s="163" t="str">
        <f>IFERROR(INDEX('Climate zones'!$A$2:$A$4292,MATCH(AF$4&amp;" "&amp;$N116,'Climate zones'!$I$2:$I$4292,0)),"")</f>
        <v/>
      </c>
      <c r="AG116" s="163" t="str">
        <f>IFERROR(INDEX('Climate zones'!$A$2:$A$4292,MATCH(AG$4&amp;" "&amp;$N116,'Climate zones'!$I$2:$I$4292,0)),"")</f>
        <v/>
      </c>
      <c r="AH116" s="163" t="str">
        <f>IFERROR(INDEX('Climate zones'!$A$2:$A$4292,MATCH(AH$4&amp;" "&amp;$N116,'Climate zones'!$I$2:$I$4292,0)),"")</f>
        <v/>
      </c>
      <c r="AI116" s="163" t="str">
        <f>IFERROR(INDEX('Climate zones'!$A$2:$A$4292,MATCH(AI$4&amp;" "&amp;$N116,'Climate zones'!$I$2:$I$4292,0)),"")</f>
        <v/>
      </c>
      <c r="AJ116" s="163" t="str">
        <f>IFERROR(INDEX('Climate zones'!$A$2:$A$4292,MATCH(AJ$4&amp;" "&amp;$N116,'Climate zones'!$I$2:$I$4292,0)),"")</f>
        <v/>
      </c>
      <c r="AK116" s="163" t="str">
        <f>IFERROR(INDEX('Climate zones'!$A$2:$A$4292,MATCH(AK$4&amp;" "&amp;$N116,'Climate zones'!$I$2:$I$4292,0)),"")</f>
        <v/>
      </c>
      <c r="AL116" s="163" t="str">
        <f>IFERROR(INDEX('Climate zones'!$A$2:$A$4292,MATCH(AL$4&amp;" "&amp;$N116,'Climate zones'!$I$2:$I$4292,0)),"")</f>
        <v/>
      </c>
      <c r="AM116" s="163" t="str">
        <f>IFERROR(INDEX('Climate zones'!$A$2:$A$4292,MATCH(AM$4&amp;" "&amp;$N116,'Climate zones'!$I$2:$I$4292,0)),"")</f>
        <v/>
      </c>
      <c r="AN116" s="163" t="str">
        <f>IFERROR(INDEX('Climate zones'!$A$2:$A$4292,MATCH(AN$4&amp;" "&amp;$N116,'Climate zones'!$I$2:$I$4292,0)),"")</f>
        <v/>
      </c>
      <c r="AO116" s="163" t="str">
        <f>IFERROR(INDEX('Climate zones'!$A$2:$A$4292,MATCH(AO$4&amp;" "&amp;$N116,'Climate zones'!$I$2:$I$4292,0)),"")</f>
        <v/>
      </c>
      <c r="AP116" s="163" t="str">
        <f>IFERROR(INDEX('Climate zones'!$A$2:$A$4292,MATCH(AP$4&amp;" "&amp;$N116,'Climate zones'!$I$2:$I$4292,0)),"")</f>
        <v/>
      </c>
      <c r="AQ116" s="163" t="str">
        <f>IFERROR(INDEX('Climate zones'!$A$2:$A$4292,MATCH(AQ$4&amp;" "&amp;$N116,'Climate zones'!$I$2:$I$4292,0)),"")</f>
        <v/>
      </c>
      <c r="AR116" s="163" t="str">
        <f>IFERROR(INDEX('Climate zones'!$A$2:$A$4292,MATCH(AR$4&amp;" "&amp;$N116,'Climate zones'!$I$2:$I$4292,0)),"")</f>
        <v/>
      </c>
      <c r="AS116" s="163" t="str">
        <f>IFERROR(INDEX('Climate zones'!$A$2:$A$4292,MATCH(AS$4&amp;" "&amp;$N116,'Climate zones'!$I$2:$I$4292,0)),"")</f>
        <v/>
      </c>
      <c r="AT116" s="163" t="str">
        <f>IFERROR(INDEX('Climate zones'!$A$2:$A$4292,MATCH(AT$4&amp;" "&amp;$N116,'Climate zones'!$I$2:$I$4292,0)),"")</f>
        <v/>
      </c>
      <c r="AU116" s="163" t="str">
        <f>IFERROR(INDEX('Climate zones'!$A$2:$A$4292,MATCH(AU$4&amp;" "&amp;$N116,'Climate zones'!$I$2:$I$4292,0)),"")</f>
        <v/>
      </c>
      <c r="AV116" s="163" t="str">
        <f>IFERROR(INDEX('Climate zones'!$A$2:$A$4292,MATCH(AV$4&amp;" "&amp;$N116,'Climate zones'!$I$2:$I$4292,0)),"")</f>
        <v/>
      </c>
      <c r="AW116" s="163" t="str">
        <f>IFERROR(INDEX('Climate zones'!$A$2:$A$4292,MATCH(AW$4&amp;" "&amp;$N116,'Climate zones'!$I$2:$I$4292,0)),"")</f>
        <v/>
      </c>
      <c r="AX116" s="163" t="str">
        <f>IFERROR(INDEX('Climate zones'!$A$2:$A$4292,MATCH(AX$4&amp;" "&amp;$N116,'Climate zones'!$I$2:$I$4292,0)),"")</f>
        <v/>
      </c>
      <c r="AY116" s="163" t="str">
        <f>IFERROR(INDEX('Climate zones'!$A$2:$A$4292,MATCH(AY$4&amp;" "&amp;$N116,'Climate zones'!$I$2:$I$4292,0)),"")</f>
        <v/>
      </c>
      <c r="AZ116" s="163" t="str">
        <f>IFERROR(INDEX('Climate zones'!$A$2:$A$4292,MATCH(AZ$4&amp;" "&amp;$N116,'Climate zones'!$I$2:$I$4292,0)),"")</f>
        <v/>
      </c>
      <c r="BA116" s="163" t="str">
        <f>IFERROR(INDEX('Climate zones'!$A$2:$A$4292,MATCH(BA$4&amp;" "&amp;$N116,'Climate zones'!$I$2:$I$4292,0)),"")</f>
        <v/>
      </c>
      <c r="BB116" s="163" t="str">
        <f>IFERROR(INDEX('Climate zones'!$A$2:$A$4292,MATCH(BB$4&amp;" "&amp;$N116,'Climate zones'!$I$2:$I$4292,0)),"")</f>
        <v/>
      </c>
      <c r="BC116" s="163" t="str">
        <f>IFERROR(INDEX('Climate zones'!$A$2:$A$4292,MATCH(BC$4&amp;" "&amp;$N116,'Climate zones'!$I$2:$I$4292,0)),"")</f>
        <v/>
      </c>
      <c r="BD116" s="163" t="str">
        <f>IFERROR(INDEX('Climate zones'!$A$2:$A$4292,MATCH(BD$4&amp;" "&amp;$N116,'Climate zones'!$I$2:$I$4292,0)),"")</f>
        <v/>
      </c>
      <c r="BE116" s="163" t="str">
        <f>IFERROR(INDEX('Climate zones'!$A$2:$A$4292,MATCH(BE$4&amp;" "&amp;$N116,'Climate zones'!$I$2:$I$4292,0)),"")</f>
        <v/>
      </c>
      <c r="BF116" s="163" t="str">
        <f>IFERROR(INDEX('Climate zones'!$A$2:$A$4292,MATCH(BF$4&amp;" "&amp;$N116,'Climate zones'!$I$2:$I$4292,0)),"")</f>
        <v/>
      </c>
      <c r="BG116" s="163" t="str">
        <f>IFERROR(INDEX('Climate zones'!$A$2:$A$4292,MATCH(BG$4&amp;" "&amp;$N116,'Climate zones'!$I$2:$I$4292,0)),"")</f>
        <v/>
      </c>
      <c r="BH116" s="163" t="str">
        <f>IFERROR(INDEX('Climate zones'!$A$2:$A$4292,MATCH(BH$4&amp;" "&amp;$N116,'Climate zones'!$I$2:$I$4292,0)),"")</f>
        <v/>
      </c>
      <c r="BI116" s="163" t="str">
        <f>IFERROR(INDEX('Climate zones'!$A$2:$A$4292,MATCH(BI$4&amp;" "&amp;$N116,'Climate zones'!$I$2:$I$4292,0)),"")</f>
        <v/>
      </c>
      <c r="BJ116" s="163" t="str">
        <f>IFERROR(INDEX('Climate zones'!$A$2:$A$4292,MATCH(BJ$4&amp;" "&amp;$N116,'Climate zones'!$I$2:$I$4292,0)),"")</f>
        <v/>
      </c>
      <c r="BK116" s="163" t="str">
        <f>IFERROR(INDEX('Climate zones'!$A$2:$A$4292,MATCH(BK$4&amp;" "&amp;$N116,'Climate zones'!$I$2:$I$4292,0)),"")</f>
        <v/>
      </c>
      <c r="BL116" s="163" t="str">
        <f>IFERROR(INDEX('Climate zones'!$A$2:$A$4292,MATCH(BL$4&amp;" "&amp;$N116,'Climate zones'!$I$2:$I$4292,0)),"")</f>
        <v>Pahia</v>
      </c>
      <c r="BM116" s="163" t="str">
        <f>IFERROR(INDEX('Climate zones'!$A$2:$A$4292,MATCH(BM$4&amp;" "&amp;$N116,'Climate zones'!$I$2:$I$4292,0)),"")</f>
        <v/>
      </c>
      <c r="BN116" s="163" t="str">
        <f>IFERROR(INDEX('Climate zones'!$A$2:$A$4292,MATCH(BN$4&amp;" "&amp;$N116,'Climate zones'!$I$2:$I$4292,0)),"")</f>
        <v/>
      </c>
      <c r="BO116" s="163" t="str">
        <f>IFERROR(INDEX('Climate zones'!$A$2:$A$4292,MATCH(BO$4&amp;" "&amp;$N116,'Climate zones'!$I$2:$I$4292,0)),"")</f>
        <v>Upper Moutere</v>
      </c>
      <c r="BP116" s="163" t="str">
        <f>IFERROR(INDEX('Climate zones'!$A$2:$A$4292,MATCH(BP$4&amp;" "&amp;$N116,'Climate zones'!$I$2:$I$4292,0)),"")</f>
        <v/>
      </c>
      <c r="BQ116" s="163" t="str">
        <f>IFERROR(INDEX('Climate zones'!$A$2:$A$4292,MATCH(BQ$4&amp;" "&amp;$N116,'Climate zones'!$I$2:$I$4292,0)),"")</f>
        <v/>
      </c>
      <c r="BR116" s="163" t="str">
        <f>IFERROR(INDEX('Climate zones'!$A$2:$A$4292,MATCH(BR$4&amp;" "&amp;$N116,'Climate zones'!$I$2:$I$4292,0)),"")</f>
        <v/>
      </c>
      <c r="BS116" s="163" t="str">
        <f>IFERROR(INDEX('Climate zones'!$A$2:$A$4292,MATCH(BS$4&amp;" "&amp;$N116,'Climate zones'!$I$2:$I$4292,0)),"")</f>
        <v/>
      </c>
      <c r="BT116" s="163" t="str">
        <f>IFERROR(INDEX('Climate zones'!$A$2:$A$4292,MATCH(BT$4&amp;" "&amp;$N116,'Climate zones'!$I$2:$I$4292,0)),"")</f>
        <v/>
      </c>
      <c r="BU116" s="163" t="str">
        <f>IFERROR(INDEX('Climate zones'!$A$2:$A$4292,MATCH(BU$4&amp;" "&amp;$N116,'Climate zones'!$I$2:$I$4292,0)),"")</f>
        <v/>
      </c>
      <c r="BV116" s="163" t="str">
        <f>IFERROR(INDEX('Climate zones'!$A$2:$A$4292,MATCH(BV$4&amp;" "&amp;$N116,'Climate zones'!$I$2:$I$4292,0)),"")</f>
        <v/>
      </c>
      <c r="BW116" s="163" t="str">
        <f>IFERROR(INDEX('Climate zones'!$A$2:$A$4292,MATCH(BW$4&amp;" "&amp;$N116,'Climate zones'!$I$2:$I$4292,0)),"")</f>
        <v/>
      </c>
      <c r="BX116" s="163" t="str">
        <f>IFERROR(INDEX('Climate zones'!$A$2:$A$4292,MATCH(BX$4&amp;" "&amp;$N116,'Climate zones'!$I$2:$I$4292,0)),"")</f>
        <v/>
      </c>
      <c r="BY116" s="163" t="str">
        <f>IFERROR(INDEX('Climate zones'!$A$2:$A$4292,MATCH(BY$4&amp;" "&amp;$N116,'Climate zones'!$I$2:$I$4292,0)),"")</f>
        <v/>
      </c>
      <c r="BZ116" s="163" t="str">
        <f>IFERROR(INDEX('Climate zones'!$A$2:$A$4292,MATCH(BZ$4&amp;" "&amp;$N116,'Climate zones'!$I$2:$I$4292,0)),"")</f>
        <v/>
      </c>
      <c r="CA116" s="163" t="str">
        <f>IFERROR(INDEX('Climate zones'!$A$2:$A$4292,MATCH(CA$4&amp;" "&amp;$N116,'Climate zones'!$I$2:$I$4292,0)),"")</f>
        <v/>
      </c>
      <c r="CB116" s="163" t="str">
        <f>IFERROR(INDEX('Climate zones'!$A$2:$A$4292,MATCH(CB$4&amp;" "&amp;$N116,'Climate zones'!$I$2:$I$4292,0)),"")</f>
        <v/>
      </c>
      <c r="CC116" s="163" t="str">
        <f>IFERROR(INDEX('Climate zones'!$A$2:$A$4292,MATCH(CC$4&amp;" "&amp;$N116,'Climate zones'!$I$2:$I$4292,0)),"")</f>
        <v/>
      </c>
      <c r="CD116" s="163" t="str">
        <f>IFERROR(INDEX('Climate zones'!$A$2:$A$4292,MATCH(CD$4&amp;" "&amp;$N116,'Climate zones'!$I$2:$I$4292,0)),"")</f>
        <v/>
      </c>
      <c r="CE116" s="163" t="str">
        <f>IFERROR(INDEX('Climate zones'!$A$2:$A$4292,MATCH(CE$4&amp;" "&amp;$N116,'Climate zones'!$I$2:$I$4292,0)),"")</f>
        <v/>
      </c>
      <c r="CF116" s="163" t="str">
        <f>IFERROR(INDEX('Climate zones'!$A$2:$A$4292,MATCH(CF$4&amp;" "&amp;$N116,'Climate zones'!$I$2:$I$4292,0)),"")</f>
        <v/>
      </c>
      <c r="CG116" s="163" t="str">
        <f>IFERROR(INDEX('Climate zones'!$A$2:$A$4292,MATCH(CG$4&amp;" "&amp;$N116,'Climate zones'!$I$2:$I$4292,0)),"")</f>
        <v/>
      </c>
      <c r="CH116" s="163" t="str">
        <f>IFERROR(INDEX('Climate zones'!$A$2:$A$4292,MATCH(CH$4&amp;" "&amp;$N116,'Climate zones'!$I$2:$I$4292,0)),"")</f>
        <v>Whangaruru North</v>
      </c>
    </row>
    <row r="117" spans="1:86">
      <c r="A117" s="156" t="s">
        <v>286</v>
      </c>
      <c r="B117" s="156" t="s">
        <v>97</v>
      </c>
      <c r="C117" s="156" t="s">
        <v>93</v>
      </c>
      <c r="D117" s="156" t="s">
        <v>241</v>
      </c>
      <c r="E117" s="157">
        <v>-36.25</v>
      </c>
      <c r="F117" s="157">
        <v>175.43</v>
      </c>
      <c r="G117" s="156" t="str">
        <f t="shared" si="4"/>
        <v>Auckland City AK</v>
      </c>
      <c r="H117" s="156">
        <f t="shared" si="5"/>
        <v>45</v>
      </c>
      <c r="I117" s="156" t="str">
        <f t="shared" si="6"/>
        <v>Auckland City 45</v>
      </c>
      <c r="N117" s="164">
        <f t="shared" si="7"/>
        <v>113</v>
      </c>
      <c r="O117" s="165" t="str">
        <f>IFERROR(INDEX('Climate zones'!$A$2:$A$4292,MATCH(O$4&amp;" "&amp;$N117,'Climate zones'!$I$2:$I$4292,0)),"")</f>
        <v/>
      </c>
      <c r="P117" s="165" t="str">
        <f>IFERROR(INDEX('Climate zones'!$A$2:$A$4292,MATCH(P$4&amp;" "&amp;$N117,'Climate zones'!$I$2:$I$4292,0)),"")</f>
        <v/>
      </c>
      <c r="Q117" s="165" t="str">
        <f>IFERROR(INDEX('Climate zones'!$A$2:$A$4292,MATCH(Q$4&amp;" "&amp;$N117,'Climate zones'!$I$2:$I$4292,0)),"")</f>
        <v/>
      </c>
      <c r="R117" s="165" t="str">
        <f>IFERROR(INDEX('Climate zones'!$A$2:$A$4292,MATCH(R$4&amp;" "&amp;$N117,'Climate zones'!$I$2:$I$4292,0)),"")</f>
        <v/>
      </c>
      <c r="S117" s="165" t="str">
        <f>IFERROR(INDEX('Climate zones'!$A$2:$A$4292,MATCH(S$4&amp;" "&amp;$N117,'Climate zones'!$I$2:$I$4292,0)),"")</f>
        <v/>
      </c>
      <c r="T117" s="165" t="str">
        <f>IFERROR(INDEX('Climate zones'!$A$2:$A$4292,MATCH(T$4&amp;" "&amp;$N117,'Climate zones'!$I$2:$I$4292,0)),"")</f>
        <v/>
      </c>
      <c r="U117" s="165" t="str">
        <f>IFERROR(INDEX('Climate zones'!$A$2:$A$4292,MATCH(U$4&amp;" "&amp;$N117,'Climate zones'!$I$2:$I$4292,0)),"")</f>
        <v>Yaldhurst</v>
      </c>
      <c r="V117" s="165" t="str">
        <f>IFERROR(INDEX('Climate zones'!$A$2:$A$4292,MATCH(V$4&amp;" "&amp;$N117,'Climate zones'!$I$2:$I$4292,0)),"")</f>
        <v>Waihola</v>
      </c>
      <c r="W117" s="165" t="str">
        <f>IFERROR(INDEX('Climate zones'!$A$2:$A$4292,MATCH(W$4&amp;" "&amp;$N117,'Climate zones'!$I$2:$I$4292,0)),"")</f>
        <v>Sunnyvale</v>
      </c>
      <c r="X117" s="165" t="str">
        <f>IFERROR(INDEX('Climate zones'!$A$2:$A$4292,MATCH(X$4&amp;" "&amp;$N117,'Climate zones'!$I$2:$I$4292,0)),"")</f>
        <v>Orauta</v>
      </c>
      <c r="Y117" s="165" t="str">
        <f>IFERROR(INDEX('Climate zones'!$A$2:$A$4292,MATCH(Y$4&amp;" "&amp;$N117,'Climate zones'!$I$2:$I$4292,0)),"")</f>
        <v/>
      </c>
      <c r="Z117" s="165" t="str">
        <f>IFERROR(INDEX('Climate zones'!$A$2:$A$4292,MATCH(Z$4&amp;" "&amp;$N117,'Climate zones'!$I$2:$I$4292,0)),"")</f>
        <v/>
      </c>
      <c r="AA117" s="165" t="str">
        <f>IFERROR(INDEX('Climate zones'!$A$2:$A$4292,MATCH(AA$4&amp;" "&amp;$N117,'Climate zones'!$I$2:$I$4292,0)),"")</f>
        <v/>
      </c>
      <c r="AB117" s="165" t="str">
        <f>IFERROR(INDEX('Climate zones'!$A$2:$A$4292,MATCH(AB$4&amp;" "&amp;$N117,'Climate zones'!$I$2:$I$4292,0)),"")</f>
        <v/>
      </c>
      <c r="AC117" s="165" t="str">
        <f>IFERROR(INDEX('Climate zones'!$A$2:$A$4292,MATCH(AC$4&amp;" "&amp;$N117,'Climate zones'!$I$2:$I$4292,0)),"")</f>
        <v/>
      </c>
      <c r="AD117" s="165" t="str">
        <f>IFERROR(INDEX('Climate zones'!$A$2:$A$4292,MATCH(AD$4&amp;" "&amp;$N117,'Climate zones'!$I$2:$I$4292,0)),"")</f>
        <v/>
      </c>
      <c r="AE117" s="165" t="str">
        <f>IFERROR(INDEX('Climate zones'!$A$2:$A$4292,MATCH(AE$4&amp;" "&amp;$N117,'Climate zones'!$I$2:$I$4292,0)),"")</f>
        <v/>
      </c>
      <c r="AF117" s="165" t="str">
        <f>IFERROR(INDEX('Climate zones'!$A$2:$A$4292,MATCH(AF$4&amp;" "&amp;$N117,'Climate zones'!$I$2:$I$4292,0)),"")</f>
        <v/>
      </c>
      <c r="AG117" s="165" t="str">
        <f>IFERROR(INDEX('Climate zones'!$A$2:$A$4292,MATCH(AG$4&amp;" "&amp;$N117,'Climate zones'!$I$2:$I$4292,0)),"")</f>
        <v/>
      </c>
      <c r="AH117" s="165" t="str">
        <f>IFERROR(INDEX('Climate zones'!$A$2:$A$4292,MATCH(AH$4&amp;" "&amp;$N117,'Climate zones'!$I$2:$I$4292,0)),"")</f>
        <v/>
      </c>
      <c r="AI117" s="165" t="str">
        <f>IFERROR(INDEX('Climate zones'!$A$2:$A$4292,MATCH(AI$4&amp;" "&amp;$N117,'Climate zones'!$I$2:$I$4292,0)),"")</f>
        <v/>
      </c>
      <c r="AJ117" s="165" t="str">
        <f>IFERROR(INDEX('Climate zones'!$A$2:$A$4292,MATCH(AJ$4&amp;" "&amp;$N117,'Climate zones'!$I$2:$I$4292,0)),"")</f>
        <v/>
      </c>
      <c r="AK117" s="165" t="str">
        <f>IFERROR(INDEX('Climate zones'!$A$2:$A$4292,MATCH(AK$4&amp;" "&amp;$N117,'Climate zones'!$I$2:$I$4292,0)),"")</f>
        <v/>
      </c>
      <c r="AL117" s="165" t="str">
        <f>IFERROR(INDEX('Climate zones'!$A$2:$A$4292,MATCH(AL$4&amp;" "&amp;$N117,'Climate zones'!$I$2:$I$4292,0)),"")</f>
        <v/>
      </c>
      <c r="AM117" s="165" t="str">
        <f>IFERROR(INDEX('Climate zones'!$A$2:$A$4292,MATCH(AM$4&amp;" "&amp;$N117,'Climate zones'!$I$2:$I$4292,0)),"")</f>
        <v/>
      </c>
      <c r="AN117" s="165" t="str">
        <f>IFERROR(INDEX('Climate zones'!$A$2:$A$4292,MATCH(AN$4&amp;" "&amp;$N117,'Climate zones'!$I$2:$I$4292,0)),"")</f>
        <v/>
      </c>
      <c r="AO117" s="165" t="str">
        <f>IFERROR(INDEX('Climate zones'!$A$2:$A$4292,MATCH(AO$4&amp;" "&amp;$N117,'Climate zones'!$I$2:$I$4292,0)),"")</f>
        <v/>
      </c>
      <c r="AP117" s="165" t="str">
        <f>IFERROR(INDEX('Climate zones'!$A$2:$A$4292,MATCH(AP$4&amp;" "&amp;$N117,'Climate zones'!$I$2:$I$4292,0)),"")</f>
        <v/>
      </c>
      <c r="AQ117" s="165" t="str">
        <f>IFERROR(INDEX('Climate zones'!$A$2:$A$4292,MATCH(AQ$4&amp;" "&amp;$N117,'Climate zones'!$I$2:$I$4292,0)),"")</f>
        <v/>
      </c>
      <c r="AR117" s="165" t="str">
        <f>IFERROR(INDEX('Climate zones'!$A$2:$A$4292,MATCH(AR$4&amp;" "&amp;$N117,'Climate zones'!$I$2:$I$4292,0)),"")</f>
        <v/>
      </c>
      <c r="AS117" s="165" t="str">
        <f>IFERROR(INDEX('Climate zones'!$A$2:$A$4292,MATCH(AS$4&amp;" "&amp;$N117,'Climate zones'!$I$2:$I$4292,0)),"")</f>
        <v/>
      </c>
      <c r="AT117" s="165" t="str">
        <f>IFERROR(INDEX('Climate zones'!$A$2:$A$4292,MATCH(AT$4&amp;" "&amp;$N117,'Climate zones'!$I$2:$I$4292,0)),"")</f>
        <v/>
      </c>
      <c r="AU117" s="165" t="str">
        <f>IFERROR(INDEX('Climate zones'!$A$2:$A$4292,MATCH(AU$4&amp;" "&amp;$N117,'Climate zones'!$I$2:$I$4292,0)),"")</f>
        <v/>
      </c>
      <c r="AV117" s="165" t="str">
        <f>IFERROR(INDEX('Climate zones'!$A$2:$A$4292,MATCH(AV$4&amp;" "&amp;$N117,'Climate zones'!$I$2:$I$4292,0)),"")</f>
        <v/>
      </c>
      <c r="AW117" s="165" t="str">
        <f>IFERROR(INDEX('Climate zones'!$A$2:$A$4292,MATCH(AW$4&amp;" "&amp;$N117,'Climate zones'!$I$2:$I$4292,0)),"")</f>
        <v/>
      </c>
      <c r="AX117" s="165" t="str">
        <f>IFERROR(INDEX('Climate zones'!$A$2:$A$4292,MATCH(AX$4&amp;" "&amp;$N117,'Climate zones'!$I$2:$I$4292,0)),"")</f>
        <v/>
      </c>
      <c r="AY117" s="165" t="str">
        <f>IFERROR(INDEX('Climate zones'!$A$2:$A$4292,MATCH(AY$4&amp;" "&amp;$N117,'Climate zones'!$I$2:$I$4292,0)),"")</f>
        <v/>
      </c>
      <c r="AZ117" s="165" t="str">
        <f>IFERROR(INDEX('Climate zones'!$A$2:$A$4292,MATCH(AZ$4&amp;" "&amp;$N117,'Climate zones'!$I$2:$I$4292,0)),"")</f>
        <v/>
      </c>
      <c r="BA117" s="165" t="str">
        <f>IFERROR(INDEX('Climate zones'!$A$2:$A$4292,MATCH(BA$4&amp;" "&amp;$N117,'Climate zones'!$I$2:$I$4292,0)),"")</f>
        <v/>
      </c>
      <c r="BB117" s="165" t="str">
        <f>IFERROR(INDEX('Climate zones'!$A$2:$A$4292,MATCH(BB$4&amp;" "&amp;$N117,'Climate zones'!$I$2:$I$4292,0)),"")</f>
        <v/>
      </c>
      <c r="BC117" s="165" t="str">
        <f>IFERROR(INDEX('Climate zones'!$A$2:$A$4292,MATCH(BC$4&amp;" "&amp;$N117,'Climate zones'!$I$2:$I$4292,0)),"")</f>
        <v/>
      </c>
      <c r="BD117" s="165" t="str">
        <f>IFERROR(INDEX('Climate zones'!$A$2:$A$4292,MATCH(BD$4&amp;" "&amp;$N117,'Climate zones'!$I$2:$I$4292,0)),"")</f>
        <v/>
      </c>
      <c r="BE117" s="165" t="str">
        <f>IFERROR(INDEX('Climate zones'!$A$2:$A$4292,MATCH(BE$4&amp;" "&amp;$N117,'Climate zones'!$I$2:$I$4292,0)),"")</f>
        <v/>
      </c>
      <c r="BF117" s="165" t="str">
        <f>IFERROR(INDEX('Climate zones'!$A$2:$A$4292,MATCH(BF$4&amp;" "&amp;$N117,'Climate zones'!$I$2:$I$4292,0)),"")</f>
        <v/>
      </c>
      <c r="BG117" s="165" t="str">
        <f>IFERROR(INDEX('Climate zones'!$A$2:$A$4292,MATCH(BG$4&amp;" "&amp;$N117,'Climate zones'!$I$2:$I$4292,0)),"")</f>
        <v/>
      </c>
      <c r="BH117" s="165" t="str">
        <f>IFERROR(INDEX('Climate zones'!$A$2:$A$4292,MATCH(BH$4&amp;" "&amp;$N117,'Climate zones'!$I$2:$I$4292,0)),"")</f>
        <v/>
      </c>
      <c r="BI117" s="165" t="str">
        <f>IFERROR(INDEX('Climate zones'!$A$2:$A$4292,MATCH(BI$4&amp;" "&amp;$N117,'Climate zones'!$I$2:$I$4292,0)),"")</f>
        <v/>
      </c>
      <c r="BJ117" s="165" t="str">
        <f>IFERROR(INDEX('Climate zones'!$A$2:$A$4292,MATCH(BJ$4&amp;" "&amp;$N117,'Climate zones'!$I$2:$I$4292,0)),"")</f>
        <v/>
      </c>
      <c r="BK117" s="165" t="str">
        <f>IFERROR(INDEX('Climate zones'!$A$2:$A$4292,MATCH(BK$4&amp;" "&amp;$N117,'Climate zones'!$I$2:$I$4292,0)),"")</f>
        <v/>
      </c>
      <c r="BL117" s="165" t="str">
        <f>IFERROR(INDEX('Climate zones'!$A$2:$A$4292,MATCH(BL$4&amp;" "&amp;$N117,'Climate zones'!$I$2:$I$4292,0)),"")</f>
        <v>Papatotara</v>
      </c>
      <c r="BM117" s="165" t="str">
        <f>IFERROR(INDEX('Climate zones'!$A$2:$A$4292,MATCH(BM$4&amp;" "&amp;$N117,'Climate zones'!$I$2:$I$4292,0)),"")</f>
        <v/>
      </c>
      <c r="BN117" s="165" t="str">
        <f>IFERROR(INDEX('Climate zones'!$A$2:$A$4292,MATCH(BN$4&amp;" "&amp;$N117,'Climate zones'!$I$2:$I$4292,0)),"")</f>
        <v/>
      </c>
      <c r="BO117" s="165" t="str">
        <f>IFERROR(INDEX('Climate zones'!$A$2:$A$4292,MATCH(BO$4&amp;" "&amp;$N117,'Climate zones'!$I$2:$I$4292,0)),"")</f>
        <v>Upper Takaka</v>
      </c>
      <c r="BP117" s="165" t="str">
        <f>IFERROR(INDEX('Climate zones'!$A$2:$A$4292,MATCH(BP$4&amp;" "&amp;$N117,'Climate zones'!$I$2:$I$4292,0)),"")</f>
        <v/>
      </c>
      <c r="BQ117" s="165" t="str">
        <f>IFERROR(INDEX('Climate zones'!$A$2:$A$4292,MATCH(BQ$4&amp;" "&amp;$N117,'Climate zones'!$I$2:$I$4292,0)),"")</f>
        <v/>
      </c>
      <c r="BR117" s="165" t="str">
        <f>IFERROR(INDEX('Climate zones'!$A$2:$A$4292,MATCH(BR$4&amp;" "&amp;$N117,'Climate zones'!$I$2:$I$4292,0)),"")</f>
        <v/>
      </c>
      <c r="BS117" s="165" t="str">
        <f>IFERROR(INDEX('Climate zones'!$A$2:$A$4292,MATCH(BS$4&amp;" "&amp;$N117,'Climate zones'!$I$2:$I$4292,0)),"")</f>
        <v/>
      </c>
      <c r="BT117" s="165" t="str">
        <f>IFERROR(INDEX('Climate zones'!$A$2:$A$4292,MATCH(BT$4&amp;" "&amp;$N117,'Climate zones'!$I$2:$I$4292,0)),"")</f>
        <v/>
      </c>
      <c r="BU117" s="165" t="str">
        <f>IFERROR(INDEX('Climate zones'!$A$2:$A$4292,MATCH(BU$4&amp;" "&amp;$N117,'Climate zones'!$I$2:$I$4292,0)),"")</f>
        <v/>
      </c>
      <c r="BV117" s="165" t="str">
        <f>IFERROR(INDEX('Climate zones'!$A$2:$A$4292,MATCH(BV$4&amp;" "&amp;$N117,'Climate zones'!$I$2:$I$4292,0)),"")</f>
        <v/>
      </c>
      <c r="BW117" s="165" t="str">
        <f>IFERROR(INDEX('Climate zones'!$A$2:$A$4292,MATCH(BW$4&amp;" "&amp;$N117,'Climate zones'!$I$2:$I$4292,0)),"")</f>
        <v/>
      </c>
      <c r="BX117" s="165" t="str">
        <f>IFERROR(INDEX('Climate zones'!$A$2:$A$4292,MATCH(BX$4&amp;" "&amp;$N117,'Climate zones'!$I$2:$I$4292,0)),"")</f>
        <v/>
      </c>
      <c r="BY117" s="165" t="str">
        <f>IFERROR(INDEX('Climate zones'!$A$2:$A$4292,MATCH(BY$4&amp;" "&amp;$N117,'Climate zones'!$I$2:$I$4292,0)),"")</f>
        <v/>
      </c>
      <c r="BZ117" s="165" t="str">
        <f>IFERROR(INDEX('Climate zones'!$A$2:$A$4292,MATCH(BZ$4&amp;" "&amp;$N117,'Climate zones'!$I$2:$I$4292,0)),"")</f>
        <v/>
      </c>
      <c r="CA117" s="165" t="str">
        <f>IFERROR(INDEX('Climate zones'!$A$2:$A$4292,MATCH(CA$4&amp;" "&amp;$N117,'Climate zones'!$I$2:$I$4292,0)),"")</f>
        <v/>
      </c>
      <c r="CB117" s="165" t="str">
        <f>IFERROR(INDEX('Climate zones'!$A$2:$A$4292,MATCH(CB$4&amp;" "&amp;$N117,'Climate zones'!$I$2:$I$4292,0)),"")</f>
        <v/>
      </c>
      <c r="CC117" s="165" t="str">
        <f>IFERROR(INDEX('Climate zones'!$A$2:$A$4292,MATCH(CC$4&amp;" "&amp;$N117,'Climate zones'!$I$2:$I$4292,0)),"")</f>
        <v/>
      </c>
      <c r="CD117" s="165" t="str">
        <f>IFERROR(INDEX('Climate zones'!$A$2:$A$4292,MATCH(CD$4&amp;" "&amp;$N117,'Climate zones'!$I$2:$I$4292,0)),"")</f>
        <v/>
      </c>
      <c r="CE117" s="165" t="str">
        <f>IFERROR(INDEX('Climate zones'!$A$2:$A$4292,MATCH(CE$4&amp;" "&amp;$N117,'Climate zones'!$I$2:$I$4292,0)),"")</f>
        <v/>
      </c>
      <c r="CF117" s="165" t="str">
        <f>IFERROR(INDEX('Climate zones'!$A$2:$A$4292,MATCH(CF$4&amp;" "&amp;$N117,'Climate zones'!$I$2:$I$4292,0)),"")</f>
        <v/>
      </c>
      <c r="CG117" s="165" t="str">
        <f>IFERROR(INDEX('Climate zones'!$A$2:$A$4292,MATCH(CG$4&amp;" "&amp;$N117,'Climate zones'!$I$2:$I$4292,0)),"")</f>
        <v/>
      </c>
      <c r="CH117" s="165" t="str">
        <f>IFERROR(INDEX('Climate zones'!$A$2:$A$4292,MATCH(CH$4&amp;" "&amp;$N117,'Climate zones'!$I$2:$I$4292,0)),"")</f>
        <v>Whangaruru South</v>
      </c>
    </row>
    <row r="118" spans="1:86">
      <c r="A118" s="156" t="s">
        <v>287</v>
      </c>
      <c r="B118" s="156" t="s">
        <v>97</v>
      </c>
      <c r="C118" s="156" t="s">
        <v>209</v>
      </c>
      <c r="D118" s="156" t="s">
        <v>241</v>
      </c>
      <c r="E118" s="157">
        <v>-36.81</v>
      </c>
      <c r="F118" s="157">
        <v>175.06</v>
      </c>
      <c r="G118" s="156" t="str">
        <f t="shared" si="4"/>
        <v>Auckland City AK</v>
      </c>
      <c r="H118" s="156">
        <f t="shared" si="5"/>
        <v>46</v>
      </c>
      <c r="I118" s="156" t="str">
        <f t="shared" si="6"/>
        <v>Auckland City 46</v>
      </c>
      <c r="N118" s="162">
        <f t="shared" si="7"/>
        <v>114</v>
      </c>
      <c r="O118" s="163" t="str">
        <f>IFERROR(INDEX('Climate zones'!$A$2:$A$4292,MATCH(O$4&amp;" "&amp;$N118,'Climate zones'!$I$2:$I$4292,0)),"")</f>
        <v/>
      </c>
      <c r="P118" s="163" t="str">
        <f>IFERROR(INDEX('Climate zones'!$A$2:$A$4292,MATCH(P$4&amp;" "&amp;$N118,'Climate zones'!$I$2:$I$4292,0)),"")</f>
        <v/>
      </c>
      <c r="Q118" s="163" t="str">
        <f>IFERROR(INDEX('Climate zones'!$A$2:$A$4292,MATCH(Q$4&amp;" "&amp;$N118,'Climate zones'!$I$2:$I$4292,0)),"")</f>
        <v/>
      </c>
      <c r="R118" s="163" t="str">
        <f>IFERROR(INDEX('Climate zones'!$A$2:$A$4292,MATCH(R$4&amp;" "&amp;$N118,'Climate zones'!$I$2:$I$4292,0)),"")</f>
        <v/>
      </c>
      <c r="S118" s="163" t="str">
        <f>IFERROR(INDEX('Climate zones'!$A$2:$A$4292,MATCH(S$4&amp;" "&amp;$N118,'Climate zones'!$I$2:$I$4292,0)),"")</f>
        <v/>
      </c>
      <c r="T118" s="163" t="str">
        <f>IFERROR(INDEX('Climate zones'!$A$2:$A$4292,MATCH(T$4&amp;" "&amp;$N118,'Climate zones'!$I$2:$I$4292,0)),"")</f>
        <v/>
      </c>
      <c r="U118" s="163" t="str">
        <f>IFERROR(INDEX('Climate zones'!$A$2:$A$4292,MATCH(U$4&amp;" "&amp;$N118,'Climate zones'!$I$2:$I$4292,0)),"")</f>
        <v/>
      </c>
      <c r="V118" s="163" t="str">
        <f>IFERROR(INDEX('Climate zones'!$A$2:$A$4292,MATCH(V$4&amp;" "&amp;$N118,'Climate zones'!$I$2:$I$4292,0)),"")</f>
        <v>Waikoikoi</v>
      </c>
      <c r="W118" s="163" t="str">
        <f>IFERROR(INDEX('Climate zones'!$A$2:$A$4292,MATCH(W$4&amp;" "&amp;$N118,'Climate zones'!$I$2:$I$4292,0)),"")</f>
        <v>Sunshine</v>
      </c>
      <c r="X118" s="163" t="str">
        <f>IFERROR(INDEX('Climate zones'!$A$2:$A$4292,MATCH(X$4&amp;" "&amp;$N118,'Climate zones'!$I$2:$I$4292,0)),"")</f>
        <v>Orawau</v>
      </c>
      <c r="Y118" s="163" t="str">
        <f>IFERROR(INDEX('Climate zones'!$A$2:$A$4292,MATCH(Y$4&amp;" "&amp;$N118,'Climate zones'!$I$2:$I$4292,0)),"")</f>
        <v/>
      </c>
      <c r="Z118" s="163" t="str">
        <f>IFERROR(INDEX('Climate zones'!$A$2:$A$4292,MATCH(Z$4&amp;" "&amp;$N118,'Climate zones'!$I$2:$I$4292,0)),"")</f>
        <v/>
      </c>
      <c r="AA118" s="163" t="str">
        <f>IFERROR(INDEX('Climate zones'!$A$2:$A$4292,MATCH(AA$4&amp;" "&amp;$N118,'Climate zones'!$I$2:$I$4292,0)),"")</f>
        <v/>
      </c>
      <c r="AB118" s="163" t="str">
        <f>IFERROR(INDEX('Climate zones'!$A$2:$A$4292,MATCH(AB$4&amp;" "&amp;$N118,'Climate zones'!$I$2:$I$4292,0)),"")</f>
        <v/>
      </c>
      <c r="AC118" s="163" t="str">
        <f>IFERROR(INDEX('Climate zones'!$A$2:$A$4292,MATCH(AC$4&amp;" "&amp;$N118,'Climate zones'!$I$2:$I$4292,0)),"")</f>
        <v/>
      </c>
      <c r="AD118" s="163" t="str">
        <f>IFERROR(INDEX('Climate zones'!$A$2:$A$4292,MATCH(AD$4&amp;" "&amp;$N118,'Climate zones'!$I$2:$I$4292,0)),"")</f>
        <v/>
      </c>
      <c r="AE118" s="163" t="str">
        <f>IFERROR(INDEX('Climate zones'!$A$2:$A$4292,MATCH(AE$4&amp;" "&amp;$N118,'Climate zones'!$I$2:$I$4292,0)),"")</f>
        <v/>
      </c>
      <c r="AF118" s="163" t="str">
        <f>IFERROR(INDEX('Climate zones'!$A$2:$A$4292,MATCH(AF$4&amp;" "&amp;$N118,'Climate zones'!$I$2:$I$4292,0)),"")</f>
        <v/>
      </c>
      <c r="AG118" s="163" t="str">
        <f>IFERROR(INDEX('Climate zones'!$A$2:$A$4292,MATCH(AG$4&amp;" "&amp;$N118,'Climate zones'!$I$2:$I$4292,0)),"")</f>
        <v/>
      </c>
      <c r="AH118" s="163" t="str">
        <f>IFERROR(INDEX('Climate zones'!$A$2:$A$4292,MATCH(AH$4&amp;" "&amp;$N118,'Climate zones'!$I$2:$I$4292,0)),"")</f>
        <v/>
      </c>
      <c r="AI118" s="163" t="str">
        <f>IFERROR(INDEX('Climate zones'!$A$2:$A$4292,MATCH(AI$4&amp;" "&amp;$N118,'Climate zones'!$I$2:$I$4292,0)),"")</f>
        <v/>
      </c>
      <c r="AJ118" s="163" t="str">
        <f>IFERROR(INDEX('Climate zones'!$A$2:$A$4292,MATCH(AJ$4&amp;" "&amp;$N118,'Climate zones'!$I$2:$I$4292,0)),"")</f>
        <v/>
      </c>
      <c r="AK118" s="163" t="str">
        <f>IFERROR(INDEX('Climate zones'!$A$2:$A$4292,MATCH(AK$4&amp;" "&amp;$N118,'Climate zones'!$I$2:$I$4292,0)),"")</f>
        <v/>
      </c>
      <c r="AL118" s="163" t="str">
        <f>IFERROR(INDEX('Climate zones'!$A$2:$A$4292,MATCH(AL$4&amp;" "&amp;$N118,'Climate zones'!$I$2:$I$4292,0)),"")</f>
        <v/>
      </c>
      <c r="AM118" s="163" t="str">
        <f>IFERROR(INDEX('Climate zones'!$A$2:$A$4292,MATCH(AM$4&amp;" "&amp;$N118,'Climate zones'!$I$2:$I$4292,0)),"")</f>
        <v/>
      </c>
      <c r="AN118" s="163" t="str">
        <f>IFERROR(INDEX('Climate zones'!$A$2:$A$4292,MATCH(AN$4&amp;" "&amp;$N118,'Climate zones'!$I$2:$I$4292,0)),"")</f>
        <v/>
      </c>
      <c r="AO118" s="163" t="str">
        <f>IFERROR(INDEX('Climate zones'!$A$2:$A$4292,MATCH(AO$4&amp;" "&amp;$N118,'Climate zones'!$I$2:$I$4292,0)),"")</f>
        <v/>
      </c>
      <c r="AP118" s="163" t="str">
        <f>IFERROR(INDEX('Climate zones'!$A$2:$A$4292,MATCH(AP$4&amp;" "&amp;$N118,'Climate zones'!$I$2:$I$4292,0)),"")</f>
        <v/>
      </c>
      <c r="AQ118" s="163" t="str">
        <f>IFERROR(INDEX('Climate zones'!$A$2:$A$4292,MATCH(AQ$4&amp;" "&amp;$N118,'Climate zones'!$I$2:$I$4292,0)),"")</f>
        <v/>
      </c>
      <c r="AR118" s="163" t="str">
        <f>IFERROR(INDEX('Climate zones'!$A$2:$A$4292,MATCH(AR$4&amp;" "&amp;$N118,'Climate zones'!$I$2:$I$4292,0)),"")</f>
        <v/>
      </c>
      <c r="AS118" s="163" t="str">
        <f>IFERROR(INDEX('Climate zones'!$A$2:$A$4292,MATCH(AS$4&amp;" "&amp;$N118,'Climate zones'!$I$2:$I$4292,0)),"")</f>
        <v/>
      </c>
      <c r="AT118" s="163" t="str">
        <f>IFERROR(INDEX('Climate zones'!$A$2:$A$4292,MATCH(AT$4&amp;" "&amp;$N118,'Climate zones'!$I$2:$I$4292,0)),"")</f>
        <v/>
      </c>
      <c r="AU118" s="163" t="str">
        <f>IFERROR(INDEX('Climate zones'!$A$2:$A$4292,MATCH(AU$4&amp;" "&amp;$N118,'Climate zones'!$I$2:$I$4292,0)),"")</f>
        <v/>
      </c>
      <c r="AV118" s="163" t="str">
        <f>IFERROR(INDEX('Climate zones'!$A$2:$A$4292,MATCH(AV$4&amp;" "&amp;$N118,'Climate zones'!$I$2:$I$4292,0)),"")</f>
        <v/>
      </c>
      <c r="AW118" s="163" t="str">
        <f>IFERROR(INDEX('Climate zones'!$A$2:$A$4292,MATCH(AW$4&amp;" "&amp;$N118,'Climate zones'!$I$2:$I$4292,0)),"")</f>
        <v/>
      </c>
      <c r="AX118" s="163" t="str">
        <f>IFERROR(INDEX('Climate zones'!$A$2:$A$4292,MATCH(AX$4&amp;" "&amp;$N118,'Climate zones'!$I$2:$I$4292,0)),"")</f>
        <v/>
      </c>
      <c r="AY118" s="163" t="str">
        <f>IFERROR(INDEX('Climate zones'!$A$2:$A$4292,MATCH(AY$4&amp;" "&amp;$N118,'Climate zones'!$I$2:$I$4292,0)),"")</f>
        <v/>
      </c>
      <c r="AZ118" s="163" t="str">
        <f>IFERROR(INDEX('Climate zones'!$A$2:$A$4292,MATCH(AZ$4&amp;" "&amp;$N118,'Climate zones'!$I$2:$I$4292,0)),"")</f>
        <v/>
      </c>
      <c r="BA118" s="163" t="str">
        <f>IFERROR(INDEX('Climate zones'!$A$2:$A$4292,MATCH(BA$4&amp;" "&amp;$N118,'Climate zones'!$I$2:$I$4292,0)),"")</f>
        <v/>
      </c>
      <c r="BB118" s="163" t="str">
        <f>IFERROR(INDEX('Climate zones'!$A$2:$A$4292,MATCH(BB$4&amp;" "&amp;$N118,'Climate zones'!$I$2:$I$4292,0)),"")</f>
        <v/>
      </c>
      <c r="BC118" s="163" t="str">
        <f>IFERROR(INDEX('Climate zones'!$A$2:$A$4292,MATCH(BC$4&amp;" "&amp;$N118,'Climate zones'!$I$2:$I$4292,0)),"")</f>
        <v/>
      </c>
      <c r="BD118" s="163" t="str">
        <f>IFERROR(INDEX('Climate zones'!$A$2:$A$4292,MATCH(BD$4&amp;" "&amp;$N118,'Climate zones'!$I$2:$I$4292,0)),"")</f>
        <v/>
      </c>
      <c r="BE118" s="163" t="str">
        <f>IFERROR(INDEX('Climate zones'!$A$2:$A$4292,MATCH(BE$4&amp;" "&amp;$N118,'Climate zones'!$I$2:$I$4292,0)),"")</f>
        <v/>
      </c>
      <c r="BF118" s="163" t="str">
        <f>IFERROR(INDEX('Climate zones'!$A$2:$A$4292,MATCH(BF$4&amp;" "&amp;$N118,'Climate zones'!$I$2:$I$4292,0)),"")</f>
        <v/>
      </c>
      <c r="BG118" s="163" t="str">
        <f>IFERROR(INDEX('Climate zones'!$A$2:$A$4292,MATCH(BG$4&amp;" "&amp;$N118,'Climate zones'!$I$2:$I$4292,0)),"")</f>
        <v/>
      </c>
      <c r="BH118" s="163" t="str">
        <f>IFERROR(INDEX('Climate zones'!$A$2:$A$4292,MATCH(BH$4&amp;" "&amp;$N118,'Climate zones'!$I$2:$I$4292,0)),"")</f>
        <v/>
      </c>
      <c r="BI118" s="163" t="str">
        <f>IFERROR(INDEX('Climate zones'!$A$2:$A$4292,MATCH(BI$4&amp;" "&amp;$N118,'Climate zones'!$I$2:$I$4292,0)),"")</f>
        <v/>
      </c>
      <c r="BJ118" s="163" t="str">
        <f>IFERROR(INDEX('Climate zones'!$A$2:$A$4292,MATCH(BJ$4&amp;" "&amp;$N118,'Climate zones'!$I$2:$I$4292,0)),"")</f>
        <v/>
      </c>
      <c r="BK118" s="163" t="str">
        <f>IFERROR(INDEX('Climate zones'!$A$2:$A$4292,MATCH(BK$4&amp;" "&amp;$N118,'Climate zones'!$I$2:$I$4292,0)),"")</f>
        <v/>
      </c>
      <c r="BL118" s="163" t="str">
        <f>IFERROR(INDEX('Climate zones'!$A$2:$A$4292,MATCH(BL$4&amp;" "&amp;$N118,'Climate zones'!$I$2:$I$4292,0)),"")</f>
        <v>Parawa</v>
      </c>
      <c r="BM118" s="163" t="str">
        <f>IFERROR(INDEX('Climate zones'!$A$2:$A$4292,MATCH(BM$4&amp;" "&amp;$N118,'Climate zones'!$I$2:$I$4292,0)),"")</f>
        <v/>
      </c>
      <c r="BN118" s="163" t="str">
        <f>IFERROR(INDEX('Climate zones'!$A$2:$A$4292,MATCH(BN$4&amp;" "&amp;$N118,'Climate zones'!$I$2:$I$4292,0)),"")</f>
        <v/>
      </c>
      <c r="BO118" s="163" t="str">
        <f>IFERROR(INDEX('Climate zones'!$A$2:$A$4292,MATCH(BO$4&amp;" "&amp;$N118,'Climate zones'!$I$2:$I$4292,0)),"")</f>
        <v>Uruwhenua</v>
      </c>
      <c r="BP118" s="163" t="str">
        <f>IFERROR(INDEX('Climate zones'!$A$2:$A$4292,MATCH(BP$4&amp;" "&amp;$N118,'Climate zones'!$I$2:$I$4292,0)),"")</f>
        <v/>
      </c>
      <c r="BQ118" s="163" t="str">
        <f>IFERROR(INDEX('Climate zones'!$A$2:$A$4292,MATCH(BQ$4&amp;" "&amp;$N118,'Climate zones'!$I$2:$I$4292,0)),"")</f>
        <v/>
      </c>
      <c r="BR118" s="163" t="str">
        <f>IFERROR(INDEX('Climate zones'!$A$2:$A$4292,MATCH(BR$4&amp;" "&amp;$N118,'Climate zones'!$I$2:$I$4292,0)),"")</f>
        <v/>
      </c>
      <c r="BS118" s="163" t="str">
        <f>IFERROR(INDEX('Climate zones'!$A$2:$A$4292,MATCH(BS$4&amp;" "&amp;$N118,'Climate zones'!$I$2:$I$4292,0)),"")</f>
        <v/>
      </c>
      <c r="BT118" s="163" t="str">
        <f>IFERROR(INDEX('Climate zones'!$A$2:$A$4292,MATCH(BT$4&amp;" "&amp;$N118,'Climate zones'!$I$2:$I$4292,0)),"")</f>
        <v/>
      </c>
      <c r="BU118" s="163" t="str">
        <f>IFERROR(INDEX('Climate zones'!$A$2:$A$4292,MATCH(BU$4&amp;" "&amp;$N118,'Climate zones'!$I$2:$I$4292,0)),"")</f>
        <v/>
      </c>
      <c r="BV118" s="163" t="str">
        <f>IFERROR(INDEX('Climate zones'!$A$2:$A$4292,MATCH(BV$4&amp;" "&amp;$N118,'Climate zones'!$I$2:$I$4292,0)),"")</f>
        <v/>
      </c>
      <c r="BW118" s="163" t="str">
        <f>IFERROR(INDEX('Climate zones'!$A$2:$A$4292,MATCH(BW$4&amp;" "&amp;$N118,'Climate zones'!$I$2:$I$4292,0)),"")</f>
        <v/>
      </c>
      <c r="BX118" s="163" t="str">
        <f>IFERROR(INDEX('Climate zones'!$A$2:$A$4292,MATCH(BX$4&amp;" "&amp;$N118,'Climate zones'!$I$2:$I$4292,0)),"")</f>
        <v/>
      </c>
      <c r="BY118" s="163" t="str">
        <f>IFERROR(INDEX('Climate zones'!$A$2:$A$4292,MATCH(BY$4&amp;" "&amp;$N118,'Climate zones'!$I$2:$I$4292,0)),"")</f>
        <v/>
      </c>
      <c r="BZ118" s="163" t="str">
        <f>IFERROR(INDEX('Climate zones'!$A$2:$A$4292,MATCH(BZ$4&amp;" "&amp;$N118,'Climate zones'!$I$2:$I$4292,0)),"")</f>
        <v/>
      </c>
      <c r="CA118" s="163" t="str">
        <f>IFERROR(INDEX('Climate zones'!$A$2:$A$4292,MATCH(CA$4&amp;" "&amp;$N118,'Climate zones'!$I$2:$I$4292,0)),"")</f>
        <v/>
      </c>
      <c r="CB118" s="163" t="str">
        <f>IFERROR(INDEX('Climate zones'!$A$2:$A$4292,MATCH(CB$4&amp;" "&amp;$N118,'Climate zones'!$I$2:$I$4292,0)),"")</f>
        <v/>
      </c>
      <c r="CC118" s="163" t="str">
        <f>IFERROR(INDEX('Climate zones'!$A$2:$A$4292,MATCH(CC$4&amp;" "&amp;$N118,'Climate zones'!$I$2:$I$4292,0)),"")</f>
        <v/>
      </c>
      <c r="CD118" s="163" t="str">
        <f>IFERROR(INDEX('Climate zones'!$A$2:$A$4292,MATCH(CD$4&amp;" "&amp;$N118,'Climate zones'!$I$2:$I$4292,0)),"")</f>
        <v/>
      </c>
      <c r="CE118" s="163" t="str">
        <f>IFERROR(INDEX('Climate zones'!$A$2:$A$4292,MATCH(CE$4&amp;" "&amp;$N118,'Climate zones'!$I$2:$I$4292,0)),"")</f>
        <v/>
      </c>
      <c r="CF118" s="163" t="str">
        <f>IFERROR(INDEX('Climate zones'!$A$2:$A$4292,MATCH(CF$4&amp;" "&amp;$N118,'Climate zones'!$I$2:$I$4292,0)),"")</f>
        <v/>
      </c>
      <c r="CG118" s="163" t="str">
        <f>IFERROR(INDEX('Climate zones'!$A$2:$A$4292,MATCH(CG$4&amp;" "&amp;$N118,'Climate zones'!$I$2:$I$4292,0)),"")</f>
        <v/>
      </c>
      <c r="CH118" s="163" t="str">
        <f>IFERROR(INDEX('Climate zones'!$A$2:$A$4292,MATCH(CH$4&amp;" "&amp;$N118,'Climate zones'!$I$2:$I$4292,0)),"")</f>
        <v>Wharekohe</v>
      </c>
    </row>
    <row r="119" spans="1:86">
      <c r="A119" s="156" t="s">
        <v>288</v>
      </c>
      <c r="B119" s="156" t="s">
        <v>97</v>
      </c>
      <c r="C119" s="156" t="s">
        <v>229</v>
      </c>
      <c r="D119" s="156" t="s">
        <v>241</v>
      </c>
      <c r="E119" s="157">
        <v>-36.9</v>
      </c>
      <c r="F119" s="157">
        <v>174.78</v>
      </c>
      <c r="G119" s="156" t="str">
        <f t="shared" si="4"/>
        <v>Auckland City AK</v>
      </c>
      <c r="H119" s="156">
        <f t="shared" si="5"/>
        <v>47</v>
      </c>
      <c r="I119" s="156" t="str">
        <f t="shared" si="6"/>
        <v>Auckland City 47</v>
      </c>
      <c r="N119" s="164">
        <f t="shared" si="7"/>
        <v>115</v>
      </c>
      <c r="O119" s="165" t="str">
        <f>IFERROR(INDEX('Climate zones'!$A$2:$A$4292,MATCH(O$4&amp;" "&amp;$N119,'Climate zones'!$I$2:$I$4292,0)),"")</f>
        <v/>
      </c>
      <c r="P119" s="165" t="str">
        <f>IFERROR(INDEX('Climate zones'!$A$2:$A$4292,MATCH(P$4&amp;" "&amp;$N119,'Climate zones'!$I$2:$I$4292,0)),"")</f>
        <v/>
      </c>
      <c r="Q119" s="165" t="str">
        <f>IFERROR(INDEX('Climate zones'!$A$2:$A$4292,MATCH(Q$4&amp;" "&amp;$N119,'Climate zones'!$I$2:$I$4292,0)),"")</f>
        <v/>
      </c>
      <c r="R119" s="165" t="str">
        <f>IFERROR(INDEX('Climate zones'!$A$2:$A$4292,MATCH(R$4&amp;" "&amp;$N119,'Climate zones'!$I$2:$I$4292,0)),"")</f>
        <v/>
      </c>
      <c r="S119" s="165" t="str">
        <f>IFERROR(INDEX('Climate zones'!$A$2:$A$4292,MATCH(S$4&amp;" "&amp;$N119,'Climate zones'!$I$2:$I$4292,0)),"")</f>
        <v/>
      </c>
      <c r="T119" s="165" t="str">
        <f>IFERROR(INDEX('Climate zones'!$A$2:$A$4292,MATCH(T$4&amp;" "&amp;$N119,'Climate zones'!$I$2:$I$4292,0)),"")</f>
        <v/>
      </c>
      <c r="U119" s="165" t="str">
        <f>IFERROR(INDEX('Climate zones'!$A$2:$A$4292,MATCH(U$4&amp;" "&amp;$N119,'Climate zones'!$I$2:$I$4292,0)),"")</f>
        <v/>
      </c>
      <c r="V119" s="165" t="str">
        <f>IFERROR(INDEX('Climate zones'!$A$2:$A$4292,MATCH(V$4&amp;" "&amp;$N119,'Climate zones'!$I$2:$I$4292,0)),"")</f>
        <v>Waipahi</v>
      </c>
      <c r="W119" s="165" t="str">
        <f>IFERROR(INDEX('Climate zones'!$A$2:$A$4292,MATCH(W$4&amp;" "&amp;$N119,'Climate zones'!$I$2:$I$4292,0)),"")</f>
        <v>Sutton</v>
      </c>
      <c r="X119" s="165" t="str">
        <f>IFERROR(INDEX('Climate zones'!$A$2:$A$4292,MATCH(X$4&amp;" "&amp;$N119,'Climate zones'!$I$2:$I$4292,0)),"")</f>
        <v>Orira</v>
      </c>
      <c r="Y119" s="165" t="str">
        <f>IFERROR(INDEX('Climate zones'!$A$2:$A$4292,MATCH(Y$4&amp;" "&amp;$N119,'Climate zones'!$I$2:$I$4292,0)),"")</f>
        <v/>
      </c>
      <c r="Z119" s="165" t="str">
        <f>IFERROR(INDEX('Climate zones'!$A$2:$A$4292,MATCH(Z$4&amp;" "&amp;$N119,'Climate zones'!$I$2:$I$4292,0)),"")</f>
        <v/>
      </c>
      <c r="AA119" s="165" t="str">
        <f>IFERROR(INDEX('Climate zones'!$A$2:$A$4292,MATCH(AA$4&amp;" "&amp;$N119,'Climate zones'!$I$2:$I$4292,0)),"")</f>
        <v/>
      </c>
      <c r="AB119" s="165" t="str">
        <f>IFERROR(INDEX('Climate zones'!$A$2:$A$4292,MATCH(AB$4&amp;" "&amp;$N119,'Climate zones'!$I$2:$I$4292,0)),"")</f>
        <v/>
      </c>
      <c r="AC119" s="165" t="str">
        <f>IFERROR(INDEX('Climate zones'!$A$2:$A$4292,MATCH(AC$4&amp;" "&amp;$N119,'Climate zones'!$I$2:$I$4292,0)),"")</f>
        <v/>
      </c>
      <c r="AD119" s="165" t="str">
        <f>IFERROR(INDEX('Climate zones'!$A$2:$A$4292,MATCH(AD$4&amp;" "&amp;$N119,'Climate zones'!$I$2:$I$4292,0)),"")</f>
        <v/>
      </c>
      <c r="AE119" s="165" t="str">
        <f>IFERROR(INDEX('Climate zones'!$A$2:$A$4292,MATCH(AE$4&amp;" "&amp;$N119,'Climate zones'!$I$2:$I$4292,0)),"")</f>
        <v/>
      </c>
      <c r="AF119" s="165" t="str">
        <f>IFERROR(INDEX('Climate zones'!$A$2:$A$4292,MATCH(AF$4&amp;" "&amp;$N119,'Climate zones'!$I$2:$I$4292,0)),"")</f>
        <v/>
      </c>
      <c r="AG119" s="165" t="str">
        <f>IFERROR(INDEX('Climate zones'!$A$2:$A$4292,MATCH(AG$4&amp;" "&amp;$N119,'Climate zones'!$I$2:$I$4292,0)),"")</f>
        <v/>
      </c>
      <c r="AH119" s="165" t="str">
        <f>IFERROR(INDEX('Climate zones'!$A$2:$A$4292,MATCH(AH$4&amp;" "&amp;$N119,'Climate zones'!$I$2:$I$4292,0)),"")</f>
        <v/>
      </c>
      <c r="AI119" s="165" t="str">
        <f>IFERROR(INDEX('Climate zones'!$A$2:$A$4292,MATCH(AI$4&amp;" "&amp;$N119,'Climate zones'!$I$2:$I$4292,0)),"")</f>
        <v/>
      </c>
      <c r="AJ119" s="165" t="str">
        <f>IFERROR(INDEX('Climate zones'!$A$2:$A$4292,MATCH(AJ$4&amp;" "&amp;$N119,'Climate zones'!$I$2:$I$4292,0)),"")</f>
        <v/>
      </c>
      <c r="AK119" s="165" t="str">
        <f>IFERROR(INDEX('Climate zones'!$A$2:$A$4292,MATCH(AK$4&amp;" "&amp;$N119,'Climate zones'!$I$2:$I$4292,0)),"")</f>
        <v/>
      </c>
      <c r="AL119" s="165" t="str">
        <f>IFERROR(INDEX('Climate zones'!$A$2:$A$4292,MATCH(AL$4&amp;" "&amp;$N119,'Climate zones'!$I$2:$I$4292,0)),"")</f>
        <v/>
      </c>
      <c r="AM119" s="165" t="str">
        <f>IFERROR(INDEX('Climate zones'!$A$2:$A$4292,MATCH(AM$4&amp;" "&amp;$N119,'Climate zones'!$I$2:$I$4292,0)),"")</f>
        <v/>
      </c>
      <c r="AN119" s="165" t="str">
        <f>IFERROR(INDEX('Climate zones'!$A$2:$A$4292,MATCH(AN$4&amp;" "&amp;$N119,'Climate zones'!$I$2:$I$4292,0)),"")</f>
        <v/>
      </c>
      <c r="AO119" s="165" t="str">
        <f>IFERROR(INDEX('Climate zones'!$A$2:$A$4292,MATCH(AO$4&amp;" "&amp;$N119,'Climate zones'!$I$2:$I$4292,0)),"")</f>
        <v/>
      </c>
      <c r="AP119" s="165" t="str">
        <f>IFERROR(INDEX('Climate zones'!$A$2:$A$4292,MATCH(AP$4&amp;" "&amp;$N119,'Climate zones'!$I$2:$I$4292,0)),"")</f>
        <v/>
      </c>
      <c r="AQ119" s="165" t="str">
        <f>IFERROR(INDEX('Climate zones'!$A$2:$A$4292,MATCH(AQ$4&amp;" "&amp;$N119,'Climate zones'!$I$2:$I$4292,0)),"")</f>
        <v/>
      </c>
      <c r="AR119" s="165" t="str">
        <f>IFERROR(INDEX('Climate zones'!$A$2:$A$4292,MATCH(AR$4&amp;" "&amp;$N119,'Climate zones'!$I$2:$I$4292,0)),"")</f>
        <v/>
      </c>
      <c r="AS119" s="165" t="str">
        <f>IFERROR(INDEX('Climate zones'!$A$2:$A$4292,MATCH(AS$4&amp;" "&amp;$N119,'Climate zones'!$I$2:$I$4292,0)),"")</f>
        <v/>
      </c>
      <c r="AT119" s="165" t="str">
        <f>IFERROR(INDEX('Climate zones'!$A$2:$A$4292,MATCH(AT$4&amp;" "&amp;$N119,'Climate zones'!$I$2:$I$4292,0)),"")</f>
        <v/>
      </c>
      <c r="AU119" s="165" t="str">
        <f>IFERROR(INDEX('Climate zones'!$A$2:$A$4292,MATCH(AU$4&amp;" "&amp;$N119,'Climate zones'!$I$2:$I$4292,0)),"")</f>
        <v/>
      </c>
      <c r="AV119" s="165" t="str">
        <f>IFERROR(INDEX('Climate zones'!$A$2:$A$4292,MATCH(AV$4&amp;" "&amp;$N119,'Climate zones'!$I$2:$I$4292,0)),"")</f>
        <v/>
      </c>
      <c r="AW119" s="165" t="str">
        <f>IFERROR(INDEX('Climate zones'!$A$2:$A$4292,MATCH(AW$4&amp;" "&amp;$N119,'Climate zones'!$I$2:$I$4292,0)),"")</f>
        <v/>
      </c>
      <c r="AX119" s="165" t="str">
        <f>IFERROR(INDEX('Climate zones'!$A$2:$A$4292,MATCH(AX$4&amp;" "&amp;$N119,'Climate zones'!$I$2:$I$4292,0)),"")</f>
        <v/>
      </c>
      <c r="AY119" s="165" t="str">
        <f>IFERROR(INDEX('Climate zones'!$A$2:$A$4292,MATCH(AY$4&amp;" "&amp;$N119,'Climate zones'!$I$2:$I$4292,0)),"")</f>
        <v/>
      </c>
      <c r="AZ119" s="165" t="str">
        <f>IFERROR(INDEX('Climate zones'!$A$2:$A$4292,MATCH(AZ$4&amp;" "&amp;$N119,'Climate zones'!$I$2:$I$4292,0)),"")</f>
        <v/>
      </c>
      <c r="BA119" s="165" t="str">
        <f>IFERROR(INDEX('Climate zones'!$A$2:$A$4292,MATCH(BA$4&amp;" "&amp;$N119,'Climate zones'!$I$2:$I$4292,0)),"")</f>
        <v/>
      </c>
      <c r="BB119" s="165" t="str">
        <f>IFERROR(INDEX('Climate zones'!$A$2:$A$4292,MATCH(BB$4&amp;" "&amp;$N119,'Climate zones'!$I$2:$I$4292,0)),"")</f>
        <v/>
      </c>
      <c r="BC119" s="165" t="str">
        <f>IFERROR(INDEX('Climate zones'!$A$2:$A$4292,MATCH(BC$4&amp;" "&amp;$N119,'Climate zones'!$I$2:$I$4292,0)),"")</f>
        <v/>
      </c>
      <c r="BD119" s="165" t="str">
        <f>IFERROR(INDEX('Climate zones'!$A$2:$A$4292,MATCH(BD$4&amp;" "&amp;$N119,'Climate zones'!$I$2:$I$4292,0)),"")</f>
        <v/>
      </c>
      <c r="BE119" s="165" t="str">
        <f>IFERROR(INDEX('Climate zones'!$A$2:$A$4292,MATCH(BE$4&amp;" "&amp;$N119,'Climate zones'!$I$2:$I$4292,0)),"")</f>
        <v/>
      </c>
      <c r="BF119" s="165" t="str">
        <f>IFERROR(INDEX('Climate zones'!$A$2:$A$4292,MATCH(BF$4&amp;" "&amp;$N119,'Climate zones'!$I$2:$I$4292,0)),"")</f>
        <v/>
      </c>
      <c r="BG119" s="165" t="str">
        <f>IFERROR(INDEX('Climate zones'!$A$2:$A$4292,MATCH(BG$4&amp;" "&amp;$N119,'Climate zones'!$I$2:$I$4292,0)),"")</f>
        <v/>
      </c>
      <c r="BH119" s="165" t="str">
        <f>IFERROR(INDEX('Climate zones'!$A$2:$A$4292,MATCH(BH$4&amp;" "&amp;$N119,'Climate zones'!$I$2:$I$4292,0)),"")</f>
        <v/>
      </c>
      <c r="BI119" s="165" t="str">
        <f>IFERROR(INDEX('Climate zones'!$A$2:$A$4292,MATCH(BI$4&amp;" "&amp;$N119,'Climate zones'!$I$2:$I$4292,0)),"")</f>
        <v/>
      </c>
      <c r="BJ119" s="165" t="str">
        <f>IFERROR(INDEX('Climate zones'!$A$2:$A$4292,MATCH(BJ$4&amp;" "&amp;$N119,'Climate zones'!$I$2:$I$4292,0)),"")</f>
        <v/>
      </c>
      <c r="BK119" s="165" t="str">
        <f>IFERROR(INDEX('Climate zones'!$A$2:$A$4292,MATCH(BK$4&amp;" "&amp;$N119,'Climate zones'!$I$2:$I$4292,0)),"")</f>
        <v/>
      </c>
      <c r="BL119" s="165" t="str">
        <f>IFERROR(INDEX('Climate zones'!$A$2:$A$4292,MATCH(BL$4&amp;" "&amp;$N119,'Climate zones'!$I$2:$I$4292,0)),"")</f>
        <v>Piko Piko</v>
      </c>
      <c r="BM119" s="165" t="str">
        <f>IFERROR(INDEX('Climate zones'!$A$2:$A$4292,MATCH(BM$4&amp;" "&amp;$N119,'Climate zones'!$I$2:$I$4292,0)),"")</f>
        <v/>
      </c>
      <c r="BN119" s="165" t="str">
        <f>IFERROR(INDEX('Climate zones'!$A$2:$A$4292,MATCH(BN$4&amp;" "&amp;$N119,'Climate zones'!$I$2:$I$4292,0)),"")</f>
        <v/>
      </c>
      <c r="BO119" s="165" t="str">
        <f>IFERROR(INDEX('Climate zones'!$A$2:$A$4292,MATCH(BO$4&amp;" "&amp;$N119,'Climate zones'!$I$2:$I$4292,0)),"")</f>
        <v>Wai-iti</v>
      </c>
      <c r="BP119" s="165" t="str">
        <f>IFERROR(INDEX('Climate zones'!$A$2:$A$4292,MATCH(BP$4&amp;" "&amp;$N119,'Climate zones'!$I$2:$I$4292,0)),"")</f>
        <v/>
      </c>
      <c r="BQ119" s="165" t="str">
        <f>IFERROR(INDEX('Climate zones'!$A$2:$A$4292,MATCH(BQ$4&amp;" "&amp;$N119,'Climate zones'!$I$2:$I$4292,0)),"")</f>
        <v/>
      </c>
      <c r="BR119" s="165" t="str">
        <f>IFERROR(INDEX('Climate zones'!$A$2:$A$4292,MATCH(BR$4&amp;" "&amp;$N119,'Climate zones'!$I$2:$I$4292,0)),"")</f>
        <v/>
      </c>
      <c r="BS119" s="165" t="str">
        <f>IFERROR(INDEX('Climate zones'!$A$2:$A$4292,MATCH(BS$4&amp;" "&amp;$N119,'Climate zones'!$I$2:$I$4292,0)),"")</f>
        <v/>
      </c>
      <c r="BT119" s="165" t="str">
        <f>IFERROR(INDEX('Climate zones'!$A$2:$A$4292,MATCH(BT$4&amp;" "&amp;$N119,'Climate zones'!$I$2:$I$4292,0)),"")</f>
        <v/>
      </c>
      <c r="BU119" s="165" t="str">
        <f>IFERROR(INDEX('Climate zones'!$A$2:$A$4292,MATCH(BU$4&amp;" "&amp;$N119,'Climate zones'!$I$2:$I$4292,0)),"")</f>
        <v/>
      </c>
      <c r="BV119" s="165" t="str">
        <f>IFERROR(INDEX('Climate zones'!$A$2:$A$4292,MATCH(BV$4&amp;" "&amp;$N119,'Climate zones'!$I$2:$I$4292,0)),"")</f>
        <v/>
      </c>
      <c r="BW119" s="165" t="str">
        <f>IFERROR(INDEX('Climate zones'!$A$2:$A$4292,MATCH(BW$4&amp;" "&amp;$N119,'Climate zones'!$I$2:$I$4292,0)),"")</f>
        <v/>
      </c>
      <c r="BX119" s="165" t="str">
        <f>IFERROR(INDEX('Climate zones'!$A$2:$A$4292,MATCH(BX$4&amp;" "&amp;$N119,'Climate zones'!$I$2:$I$4292,0)),"")</f>
        <v/>
      </c>
      <c r="BY119" s="165" t="str">
        <f>IFERROR(INDEX('Climate zones'!$A$2:$A$4292,MATCH(BY$4&amp;" "&amp;$N119,'Climate zones'!$I$2:$I$4292,0)),"")</f>
        <v/>
      </c>
      <c r="BZ119" s="165" t="str">
        <f>IFERROR(INDEX('Climate zones'!$A$2:$A$4292,MATCH(BZ$4&amp;" "&amp;$N119,'Climate zones'!$I$2:$I$4292,0)),"")</f>
        <v/>
      </c>
      <c r="CA119" s="165" t="str">
        <f>IFERROR(INDEX('Climate zones'!$A$2:$A$4292,MATCH(CA$4&amp;" "&amp;$N119,'Climate zones'!$I$2:$I$4292,0)),"")</f>
        <v/>
      </c>
      <c r="CB119" s="165" t="str">
        <f>IFERROR(INDEX('Climate zones'!$A$2:$A$4292,MATCH(CB$4&amp;" "&amp;$N119,'Climate zones'!$I$2:$I$4292,0)),"")</f>
        <v/>
      </c>
      <c r="CC119" s="165" t="str">
        <f>IFERROR(INDEX('Climate zones'!$A$2:$A$4292,MATCH(CC$4&amp;" "&amp;$N119,'Climate zones'!$I$2:$I$4292,0)),"")</f>
        <v/>
      </c>
      <c r="CD119" s="165" t="str">
        <f>IFERROR(INDEX('Climate zones'!$A$2:$A$4292,MATCH(CD$4&amp;" "&amp;$N119,'Climate zones'!$I$2:$I$4292,0)),"")</f>
        <v/>
      </c>
      <c r="CE119" s="165" t="str">
        <f>IFERROR(INDEX('Climate zones'!$A$2:$A$4292,MATCH(CE$4&amp;" "&amp;$N119,'Climate zones'!$I$2:$I$4292,0)),"")</f>
        <v/>
      </c>
      <c r="CF119" s="165" t="str">
        <f>IFERROR(INDEX('Climate zones'!$A$2:$A$4292,MATCH(CF$4&amp;" "&amp;$N119,'Climate zones'!$I$2:$I$4292,0)),"")</f>
        <v/>
      </c>
      <c r="CG119" s="165" t="str">
        <f>IFERROR(INDEX('Climate zones'!$A$2:$A$4292,MATCH(CG$4&amp;" "&amp;$N119,'Climate zones'!$I$2:$I$4292,0)),"")</f>
        <v/>
      </c>
      <c r="CH119" s="165" t="str">
        <f>IFERROR(INDEX('Climate zones'!$A$2:$A$4292,MATCH(CH$4&amp;" "&amp;$N119,'Climate zones'!$I$2:$I$4292,0)),"")</f>
        <v>Whareora</v>
      </c>
    </row>
    <row r="120" spans="1:86">
      <c r="A120" s="156" t="s">
        <v>289</v>
      </c>
      <c r="B120" s="156" t="s">
        <v>97</v>
      </c>
      <c r="C120" s="156" t="s">
        <v>229</v>
      </c>
      <c r="D120" s="156" t="s">
        <v>241</v>
      </c>
      <c r="E120" s="157">
        <v>-36.92</v>
      </c>
      <c r="F120" s="157">
        <v>174.78</v>
      </c>
      <c r="G120" s="156" t="str">
        <f t="shared" si="4"/>
        <v>Auckland City AK</v>
      </c>
      <c r="H120" s="156">
        <f t="shared" si="5"/>
        <v>48</v>
      </c>
      <c r="I120" s="156" t="str">
        <f t="shared" si="6"/>
        <v>Auckland City 48</v>
      </c>
      <c r="N120" s="162">
        <f t="shared" si="7"/>
        <v>116</v>
      </c>
      <c r="O120" s="163" t="str">
        <f>IFERROR(INDEX('Climate zones'!$A$2:$A$4292,MATCH(O$4&amp;" "&amp;$N120,'Climate zones'!$I$2:$I$4292,0)),"")</f>
        <v/>
      </c>
      <c r="P120" s="163" t="str">
        <f>IFERROR(INDEX('Climate zones'!$A$2:$A$4292,MATCH(P$4&amp;" "&amp;$N120,'Climate zones'!$I$2:$I$4292,0)),"")</f>
        <v/>
      </c>
      <c r="Q120" s="163" t="str">
        <f>IFERROR(INDEX('Climate zones'!$A$2:$A$4292,MATCH(Q$4&amp;" "&amp;$N120,'Climate zones'!$I$2:$I$4292,0)),"")</f>
        <v/>
      </c>
      <c r="R120" s="163" t="str">
        <f>IFERROR(INDEX('Climate zones'!$A$2:$A$4292,MATCH(R$4&amp;" "&amp;$N120,'Climate zones'!$I$2:$I$4292,0)),"")</f>
        <v/>
      </c>
      <c r="S120" s="163" t="str">
        <f>IFERROR(INDEX('Climate zones'!$A$2:$A$4292,MATCH(S$4&amp;" "&amp;$N120,'Climate zones'!$I$2:$I$4292,0)),"")</f>
        <v/>
      </c>
      <c r="T120" s="163" t="str">
        <f>IFERROR(INDEX('Climate zones'!$A$2:$A$4292,MATCH(T$4&amp;" "&amp;$N120,'Climate zones'!$I$2:$I$4292,0)),"")</f>
        <v/>
      </c>
      <c r="U120" s="163" t="str">
        <f>IFERROR(INDEX('Climate zones'!$A$2:$A$4292,MATCH(U$4&amp;" "&amp;$N120,'Climate zones'!$I$2:$I$4292,0)),"")</f>
        <v/>
      </c>
      <c r="V120" s="163" t="str">
        <f>IFERROR(INDEX('Climate zones'!$A$2:$A$4292,MATCH(V$4&amp;" "&amp;$N120,'Climate zones'!$I$2:$I$4292,0)),"")</f>
        <v>Waipori</v>
      </c>
      <c r="W120" s="163" t="str">
        <f>IFERROR(INDEX('Climate zones'!$A$2:$A$4292,MATCH(W$4&amp;" "&amp;$N120,'Climate zones'!$I$2:$I$4292,0)),"")</f>
        <v>Tainui</v>
      </c>
      <c r="X120" s="163" t="str">
        <f>IFERROR(INDEX('Climate zones'!$A$2:$A$4292,MATCH(X$4&amp;" "&amp;$N120,'Climate zones'!$I$2:$I$4292,0)),"")</f>
        <v>Oromahoe</v>
      </c>
      <c r="Y120" s="163" t="str">
        <f>IFERROR(INDEX('Climate zones'!$A$2:$A$4292,MATCH(Y$4&amp;" "&amp;$N120,'Climate zones'!$I$2:$I$4292,0)),"")</f>
        <v/>
      </c>
      <c r="Z120" s="163" t="str">
        <f>IFERROR(INDEX('Climate zones'!$A$2:$A$4292,MATCH(Z$4&amp;" "&amp;$N120,'Climate zones'!$I$2:$I$4292,0)),"")</f>
        <v/>
      </c>
      <c r="AA120" s="163" t="str">
        <f>IFERROR(INDEX('Climate zones'!$A$2:$A$4292,MATCH(AA$4&amp;" "&amp;$N120,'Climate zones'!$I$2:$I$4292,0)),"")</f>
        <v/>
      </c>
      <c r="AB120" s="163" t="str">
        <f>IFERROR(INDEX('Climate zones'!$A$2:$A$4292,MATCH(AB$4&amp;" "&amp;$N120,'Climate zones'!$I$2:$I$4292,0)),"")</f>
        <v/>
      </c>
      <c r="AC120" s="163" t="str">
        <f>IFERROR(INDEX('Climate zones'!$A$2:$A$4292,MATCH(AC$4&amp;" "&amp;$N120,'Climate zones'!$I$2:$I$4292,0)),"")</f>
        <v/>
      </c>
      <c r="AD120" s="163" t="str">
        <f>IFERROR(INDEX('Climate zones'!$A$2:$A$4292,MATCH(AD$4&amp;" "&amp;$N120,'Climate zones'!$I$2:$I$4292,0)),"")</f>
        <v/>
      </c>
      <c r="AE120" s="163" t="str">
        <f>IFERROR(INDEX('Climate zones'!$A$2:$A$4292,MATCH(AE$4&amp;" "&amp;$N120,'Climate zones'!$I$2:$I$4292,0)),"")</f>
        <v/>
      </c>
      <c r="AF120" s="163" t="str">
        <f>IFERROR(INDEX('Climate zones'!$A$2:$A$4292,MATCH(AF$4&amp;" "&amp;$N120,'Climate zones'!$I$2:$I$4292,0)),"")</f>
        <v/>
      </c>
      <c r="AG120" s="163" t="str">
        <f>IFERROR(INDEX('Climate zones'!$A$2:$A$4292,MATCH(AG$4&amp;" "&amp;$N120,'Climate zones'!$I$2:$I$4292,0)),"")</f>
        <v/>
      </c>
      <c r="AH120" s="163" t="str">
        <f>IFERROR(INDEX('Climate zones'!$A$2:$A$4292,MATCH(AH$4&amp;" "&amp;$N120,'Climate zones'!$I$2:$I$4292,0)),"")</f>
        <v/>
      </c>
      <c r="AI120" s="163" t="str">
        <f>IFERROR(INDEX('Climate zones'!$A$2:$A$4292,MATCH(AI$4&amp;" "&amp;$N120,'Climate zones'!$I$2:$I$4292,0)),"")</f>
        <v/>
      </c>
      <c r="AJ120" s="163" t="str">
        <f>IFERROR(INDEX('Climate zones'!$A$2:$A$4292,MATCH(AJ$4&amp;" "&amp;$N120,'Climate zones'!$I$2:$I$4292,0)),"")</f>
        <v/>
      </c>
      <c r="AK120" s="163" t="str">
        <f>IFERROR(INDEX('Climate zones'!$A$2:$A$4292,MATCH(AK$4&amp;" "&amp;$N120,'Climate zones'!$I$2:$I$4292,0)),"")</f>
        <v/>
      </c>
      <c r="AL120" s="163" t="str">
        <f>IFERROR(INDEX('Climate zones'!$A$2:$A$4292,MATCH(AL$4&amp;" "&amp;$N120,'Climate zones'!$I$2:$I$4292,0)),"")</f>
        <v/>
      </c>
      <c r="AM120" s="163" t="str">
        <f>IFERROR(INDEX('Climate zones'!$A$2:$A$4292,MATCH(AM$4&amp;" "&amp;$N120,'Climate zones'!$I$2:$I$4292,0)),"")</f>
        <v/>
      </c>
      <c r="AN120" s="163" t="str">
        <f>IFERROR(INDEX('Climate zones'!$A$2:$A$4292,MATCH(AN$4&amp;" "&amp;$N120,'Climate zones'!$I$2:$I$4292,0)),"")</f>
        <v/>
      </c>
      <c r="AO120" s="163" t="str">
        <f>IFERROR(INDEX('Climate zones'!$A$2:$A$4292,MATCH(AO$4&amp;" "&amp;$N120,'Climate zones'!$I$2:$I$4292,0)),"")</f>
        <v/>
      </c>
      <c r="AP120" s="163" t="str">
        <f>IFERROR(INDEX('Climate zones'!$A$2:$A$4292,MATCH(AP$4&amp;" "&amp;$N120,'Climate zones'!$I$2:$I$4292,0)),"")</f>
        <v/>
      </c>
      <c r="AQ120" s="163" t="str">
        <f>IFERROR(INDEX('Climate zones'!$A$2:$A$4292,MATCH(AQ$4&amp;" "&amp;$N120,'Climate zones'!$I$2:$I$4292,0)),"")</f>
        <v/>
      </c>
      <c r="AR120" s="163" t="str">
        <f>IFERROR(INDEX('Climate zones'!$A$2:$A$4292,MATCH(AR$4&amp;" "&amp;$N120,'Climate zones'!$I$2:$I$4292,0)),"")</f>
        <v/>
      </c>
      <c r="AS120" s="163" t="str">
        <f>IFERROR(INDEX('Climate zones'!$A$2:$A$4292,MATCH(AS$4&amp;" "&amp;$N120,'Climate zones'!$I$2:$I$4292,0)),"")</f>
        <v/>
      </c>
      <c r="AT120" s="163" t="str">
        <f>IFERROR(INDEX('Climate zones'!$A$2:$A$4292,MATCH(AT$4&amp;" "&amp;$N120,'Climate zones'!$I$2:$I$4292,0)),"")</f>
        <v/>
      </c>
      <c r="AU120" s="163" t="str">
        <f>IFERROR(INDEX('Climate zones'!$A$2:$A$4292,MATCH(AU$4&amp;" "&amp;$N120,'Climate zones'!$I$2:$I$4292,0)),"")</f>
        <v/>
      </c>
      <c r="AV120" s="163" t="str">
        <f>IFERROR(INDEX('Climate zones'!$A$2:$A$4292,MATCH(AV$4&amp;" "&amp;$N120,'Climate zones'!$I$2:$I$4292,0)),"")</f>
        <v/>
      </c>
      <c r="AW120" s="163" t="str">
        <f>IFERROR(INDEX('Climate zones'!$A$2:$A$4292,MATCH(AW$4&amp;" "&amp;$N120,'Climate zones'!$I$2:$I$4292,0)),"")</f>
        <v/>
      </c>
      <c r="AX120" s="163" t="str">
        <f>IFERROR(INDEX('Climate zones'!$A$2:$A$4292,MATCH(AX$4&amp;" "&amp;$N120,'Climate zones'!$I$2:$I$4292,0)),"")</f>
        <v/>
      </c>
      <c r="AY120" s="163" t="str">
        <f>IFERROR(INDEX('Climate zones'!$A$2:$A$4292,MATCH(AY$4&amp;" "&amp;$N120,'Climate zones'!$I$2:$I$4292,0)),"")</f>
        <v/>
      </c>
      <c r="AZ120" s="163" t="str">
        <f>IFERROR(INDEX('Climate zones'!$A$2:$A$4292,MATCH(AZ$4&amp;" "&amp;$N120,'Climate zones'!$I$2:$I$4292,0)),"")</f>
        <v/>
      </c>
      <c r="BA120" s="163" t="str">
        <f>IFERROR(INDEX('Climate zones'!$A$2:$A$4292,MATCH(BA$4&amp;" "&amp;$N120,'Climate zones'!$I$2:$I$4292,0)),"")</f>
        <v/>
      </c>
      <c r="BB120" s="163" t="str">
        <f>IFERROR(INDEX('Climate zones'!$A$2:$A$4292,MATCH(BB$4&amp;" "&amp;$N120,'Climate zones'!$I$2:$I$4292,0)),"")</f>
        <v/>
      </c>
      <c r="BC120" s="163" t="str">
        <f>IFERROR(INDEX('Climate zones'!$A$2:$A$4292,MATCH(BC$4&amp;" "&amp;$N120,'Climate zones'!$I$2:$I$4292,0)),"")</f>
        <v/>
      </c>
      <c r="BD120" s="163" t="str">
        <f>IFERROR(INDEX('Climate zones'!$A$2:$A$4292,MATCH(BD$4&amp;" "&amp;$N120,'Climate zones'!$I$2:$I$4292,0)),"")</f>
        <v/>
      </c>
      <c r="BE120" s="163" t="str">
        <f>IFERROR(INDEX('Climate zones'!$A$2:$A$4292,MATCH(BE$4&amp;" "&amp;$N120,'Climate zones'!$I$2:$I$4292,0)),"")</f>
        <v/>
      </c>
      <c r="BF120" s="163" t="str">
        <f>IFERROR(INDEX('Climate zones'!$A$2:$A$4292,MATCH(BF$4&amp;" "&amp;$N120,'Climate zones'!$I$2:$I$4292,0)),"")</f>
        <v/>
      </c>
      <c r="BG120" s="163" t="str">
        <f>IFERROR(INDEX('Climate zones'!$A$2:$A$4292,MATCH(BG$4&amp;" "&amp;$N120,'Climate zones'!$I$2:$I$4292,0)),"")</f>
        <v/>
      </c>
      <c r="BH120" s="163" t="str">
        <f>IFERROR(INDEX('Climate zones'!$A$2:$A$4292,MATCH(BH$4&amp;" "&amp;$N120,'Climate zones'!$I$2:$I$4292,0)),"")</f>
        <v/>
      </c>
      <c r="BI120" s="163" t="str">
        <f>IFERROR(INDEX('Climate zones'!$A$2:$A$4292,MATCH(BI$4&amp;" "&amp;$N120,'Climate zones'!$I$2:$I$4292,0)),"")</f>
        <v/>
      </c>
      <c r="BJ120" s="163" t="str">
        <f>IFERROR(INDEX('Climate zones'!$A$2:$A$4292,MATCH(BJ$4&amp;" "&amp;$N120,'Climate zones'!$I$2:$I$4292,0)),"")</f>
        <v/>
      </c>
      <c r="BK120" s="163" t="str">
        <f>IFERROR(INDEX('Climate zones'!$A$2:$A$4292,MATCH(BK$4&amp;" "&amp;$N120,'Climate zones'!$I$2:$I$4292,0)),"")</f>
        <v/>
      </c>
      <c r="BL120" s="163" t="str">
        <f>IFERROR(INDEX('Climate zones'!$A$2:$A$4292,MATCH(BL$4&amp;" "&amp;$N120,'Climate zones'!$I$2:$I$4292,0)),"")</f>
        <v>Pine Bush</v>
      </c>
      <c r="BM120" s="163" t="str">
        <f>IFERROR(INDEX('Climate zones'!$A$2:$A$4292,MATCH(BM$4&amp;" "&amp;$N120,'Climate zones'!$I$2:$I$4292,0)),"")</f>
        <v/>
      </c>
      <c r="BN120" s="163" t="str">
        <f>IFERROR(INDEX('Climate zones'!$A$2:$A$4292,MATCH(BN$4&amp;" "&amp;$N120,'Climate zones'!$I$2:$I$4292,0)),"")</f>
        <v/>
      </c>
      <c r="BO120" s="163" t="str">
        <f>IFERROR(INDEX('Climate zones'!$A$2:$A$4292,MATCH(BO$4&amp;" "&amp;$N120,'Climate zones'!$I$2:$I$4292,0)),"")</f>
        <v>Waikato</v>
      </c>
      <c r="BP120" s="163" t="str">
        <f>IFERROR(INDEX('Climate zones'!$A$2:$A$4292,MATCH(BP$4&amp;" "&amp;$N120,'Climate zones'!$I$2:$I$4292,0)),"")</f>
        <v/>
      </c>
      <c r="BQ120" s="163" t="str">
        <f>IFERROR(INDEX('Climate zones'!$A$2:$A$4292,MATCH(BQ$4&amp;" "&amp;$N120,'Climate zones'!$I$2:$I$4292,0)),"")</f>
        <v/>
      </c>
      <c r="BR120" s="163" t="str">
        <f>IFERROR(INDEX('Climate zones'!$A$2:$A$4292,MATCH(BR$4&amp;" "&amp;$N120,'Climate zones'!$I$2:$I$4292,0)),"")</f>
        <v/>
      </c>
      <c r="BS120" s="163" t="str">
        <f>IFERROR(INDEX('Climate zones'!$A$2:$A$4292,MATCH(BS$4&amp;" "&amp;$N120,'Climate zones'!$I$2:$I$4292,0)),"")</f>
        <v/>
      </c>
      <c r="BT120" s="163" t="str">
        <f>IFERROR(INDEX('Climate zones'!$A$2:$A$4292,MATCH(BT$4&amp;" "&amp;$N120,'Climate zones'!$I$2:$I$4292,0)),"")</f>
        <v/>
      </c>
      <c r="BU120" s="163" t="str">
        <f>IFERROR(INDEX('Climate zones'!$A$2:$A$4292,MATCH(BU$4&amp;" "&amp;$N120,'Climate zones'!$I$2:$I$4292,0)),"")</f>
        <v/>
      </c>
      <c r="BV120" s="163" t="str">
        <f>IFERROR(INDEX('Climate zones'!$A$2:$A$4292,MATCH(BV$4&amp;" "&amp;$N120,'Climate zones'!$I$2:$I$4292,0)),"")</f>
        <v/>
      </c>
      <c r="BW120" s="163" t="str">
        <f>IFERROR(INDEX('Climate zones'!$A$2:$A$4292,MATCH(BW$4&amp;" "&amp;$N120,'Climate zones'!$I$2:$I$4292,0)),"")</f>
        <v/>
      </c>
      <c r="BX120" s="163" t="str">
        <f>IFERROR(INDEX('Climate zones'!$A$2:$A$4292,MATCH(BX$4&amp;" "&amp;$N120,'Climate zones'!$I$2:$I$4292,0)),"")</f>
        <v/>
      </c>
      <c r="BY120" s="163" t="str">
        <f>IFERROR(INDEX('Climate zones'!$A$2:$A$4292,MATCH(BY$4&amp;" "&amp;$N120,'Climate zones'!$I$2:$I$4292,0)),"")</f>
        <v/>
      </c>
      <c r="BZ120" s="163" t="str">
        <f>IFERROR(INDEX('Climate zones'!$A$2:$A$4292,MATCH(BZ$4&amp;" "&amp;$N120,'Climate zones'!$I$2:$I$4292,0)),"")</f>
        <v/>
      </c>
      <c r="CA120" s="163" t="str">
        <f>IFERROR(INDEX('Climate zones'!$A$2:$A$4292,MATCH(CA$4&amp;" "&amp;$N120,'Climate zones'!$I$2:$I$4292,0)),"")</f>
        <v/>
      </c>
      <c r="CB120" s="163" t="str">
        <f>IFERROR(INDEX('Climate zones'!$A$2:$A$4292,MATCH(CB$4&amp;" "&amp;$N120,'Climate zones'!$I$2:$I$4292,0)),"")</f>
        <v/>
      </c>
      <c r="CC120" s="163" t="str">
        <f>IFERROR(INDEX('Climate zones'!$A$2:$A$4292,MATCH(CC$4&amp;" "&amp;$N120,'Climate zones'!$I$2:$I$4292,0)),"")</f>
        <v/>
      </c>
      <c r="CD120" s="163" t="str">
        <f>IFERROR(INDEX('Climate zones'!$A$2:$A$4292,MATCH(CD$4&amp;" "&amp;$N120,'Climate zones'!$I$2:$I$4292,0)),"")</f>
        <v/>
      </c>
      <c r="CE120" s="163" t="str">
        <f>IFERROR(INDEX('Climate zones'!$A$2:$A$4292,MATCH(CE$4&amp;" "&amp;$N120,'Climate zones'!$I$2:$I$4292,0)),"")</f>
        <v/>
      </c>
      <c r="CF120" s="163" t="str">
        <f>IFERROR(INDEX('Climate zones'!$A$2:$A$4292,MATCH(CF$4&amp;" "&amp;$N120,'Climate zones'!$I$2:$I$4292,0)),"")</f>
        <v/>
      </c>
      <c r="CG120" s="163" t="str">
        <f>IFERROR(INDEX('Climate zones'!$A$2:$A$4292,MATCH(CG$4&amp;" "&amp;$N120,'Climate zones'!$I$2:$I$4292,0)),"")</f>
        <v/>
      </c>
      <c r="CH120" s="163" t="str">
        <f>IFERROR(INDEX('Climate zones'!$A$2:$A$4292,MATCH(CH$4&amp;" "&amp;$N120,'Climate zones'!$I$2:$I$4292,0)),"")</f>
        <v>Whatitiri</v>
      </c>
    </row>
    <row r="121" spans="1:86">
      <c r="A121" s="156" t="s">
        <v>290</v>
      </c>
      <c r="B121" s="156" t="s">
        <v>97</v>
      </c>
      <c r="C121" s="156" t="s">
        <v>209</v>
      </c>
      <c r="D121" s="156" t="s">
        <v>241</v>
      </c>
      <c r="E121" s="157">
        <v>-36.78</v>
      </c>
      <c r="F121" s="157">
        <v>175.01</v>
      </c>
      <c r="G121" s="156" t="str">
        <f t="shared" si="4"/>
        <v>Auckland City AK</v>
      </c>
      <c r="H121" s="156">
        <f t="shared" si="5"/>
        <v>49</v>
      </c>
      <c r="I121" s="156" t="str">
        <f t="shared" si="6"/>
        <v>Auckland City 49</v>
      </c>
      <c r="N121" s="164">
        <f t="shared" si="7"/>
        <v>117</v>
      </c>
      <c r="O121" s="165" t="str">
        <f>IFERROR(INDEX('Climate zones'!$A$2:$A$4292,MATCH(O$4&amp;" "&amp;$N121,'Climate zones'!$I$2:$I$4292,0)),"")</f>
        <v/>
      </c>
      <c r="P121" s="165" t="str">
        <f>IFERROR(INDEX('Climate zones'!$A$2:$A$4292,MATCH(P$4&amp;" "&amp;$N121,'Climate zones'!$I$2:$I$4292,0)),"")</f>
        <v/>
      </c>
      <c r="Q121" s="165" t="str">
        <f>IFERROR(INDEX('Climate zones'!$A$2:$A$4292,MATCH(Q$4&amp;" "&amp;$N121,'Climate zones'!$I$2:$I$4292,0)),"")</f>
        <v/>
      </c>
      <c r="R121" s="165" t="str">
        <f>IFERROR(INDEX('Climate zones'!$A$2:$A$4292,MATCH(R$4&amp;" "&amp;$N121,'Climate zones'!$I$2:$I$4292,0)),"")</f>
        <v/>
      </c>
      <c r="S121" s="165" t="str">
        <f>IFERROR(INDEX('Climate zones'!$A$2:$A$4292,MATCH(S$4&amp;" "&amp;$N121,'Climate zones'!$I$2:$I$4292,0)),"")</f>
        <v/>
      </c>
      <c r="T121" s="165" t="str">
        <f>IFERROR(INDEX('Climate zones'!$A$2:$A$4292,MATCH(T$4&amp;" "&amp;$N121,'Climate zones'!$I$2:$I$4292,0)),"")</f>
        <v/>
      </c>
      <c r="U121" s="165" t="str">
        <f>IFERROR(INDEX('Climate zones'!$A$2:$A$4292,MATCH(U$4&amp;" "&amp;$N121,'Climate zones'!$I$2:$I$4292,0)),"")</f>
        <v/>
      </c>
      <c r="V121" s="165" t="str">
        <f>IFERROR(INDEX('Climate zones'!$A$2:$A$4292,MATCH(V$4&amp;" "&amp;$N121,'Climate zones'!$I$2:$I$4292,0)),"")</f>
        <v>Waipori Falls</v>
      </c>
      <c r="W121" s="165" t="str">
        <f>IFERROR(INDEX('Climate zones'!$A$2:$A$4292,MATCH(W$4&amp;" "&amp;$N121,'Climate zones'!$I$2:$I$4292,0)),"")</f>
        <v>Tara Hills</v>
      </c>
      <c r="X121" s="165" t="str">
        <f>IFERROR(INDEX('Climate zones'!$A$2:$A$4292,MATCH(X$4&amp;" "&amp;$N121,'Climate zones'!$I$2:$I$4292,0)),"")</f>
        <v>Orongo Bay</v>
      </c>
      <c r="Y121" s="165" t="str">
        <f>IFERROR(INDEX('Climate zones'!$A$2:$A$4292,MATCH(Y$4&amp;" "&amp;$N121,'Climate zones'!$I$2:$I$4292,0)),"")</f>
        <v/>
      </c>
      <c r="Z121" s="165" t="str">
        <f>IFERROR(INDEX('Climate zones'!$A$2:$A$4292,MATCH(Z$4&amp;" "&amp;$N121,'Climate zones'!$I$2:$I$4292,0)),"")</f>
        <v/>
      </c>
      <c r="AA121" s="165" t="str">
        <f>IFERROR(INDEX('Climate zones'!$A$2:$A$4292,MATCH(AA$4&amp;" "&amp;$N121,'Climate zones'!$I$2:$I$4292,0)),"")</f>
        <v/>
      </c>
      <c r="AB121" s="165" t="str">
        <f>IFERROR(INDEX('Climate zones'!$A$2:$A$4292,MATCH(AB$4&amp;" "&amp;$N121,'Climate zones'!$I$2:$I$4292,0)),"")</f>
        <v/>
      </c>
      <c r="AC121" s="165" t="str">
        <f>IFERROR(INDEX('Climate zones'!$A$2:$A$4292,MATCH(AC$4&amp;" "&amp;$N121,'Climate zones'!$I$2:$I$4292,0)),"")</f>
        <v/>
      </c>
      <c r="AD121" s="165" t="str">
        <f>IFERROR(INDEX('Climate zones'!$A$2:$A$4292,MATCH(AD$4&amp;" "&amp;$N121,'Climate zones'!$I$2:$I$4292,0)),"")</f>
        <v/>
      </c>
      <c r="AE121" s="165" t="str">
        <f>IFERROR(INDEX('Climate zones'!$A$2:$A$4292,MATCH(AE$4&amp;" "&amp;$N121,'Climate zones'!$I$2:$I$4292,0)),"")</f>
        <v/>
      </c>
      <c r="AF121" s="165" t="str">
        <f>IFERROR(INDEX('Climate zones'!$A$2:$A$4292,MATCH(AF$4&amp;" "&amp;$N121,'Climate zones'!$I$2:$I$4292,0)),"")</f>
        <v/>
      </c>
      <c r="AG121" s="165" t="str">
        <f>IFERROR(INDEX('Climate zones'!$A$2:$A$4292,MATCH(AG$4&amp;" "&amp;$N121,'Climate zones'!$I$2:$I$4292,0)),"")</f>
        <v/>
      </c>
      <c r="AH121" s="165" t="str">
        <f>IFERROR(INDEX('Climate zones'!$A$2:$A$4292,MATCH(AH$4&amp;" "&amp;$N121,'Climate zones'!$I$2:$I$4292,0)),"")</f>
        <v/>
      </c>
      <c r="AI121" s="165" t="str">
        <f>IFERROR(INDEX('Climate zones'!$A$2:$A$4292,MATCH(AI$4&amp;" "&amp;$N121,'Climate zones'!$I$2:$I$4292,0)),"")</f>
        <v/>
      </c>
      <c r="AJ121" s="165" t="str">
        <f>IFERROR(INDEX('Climate zones'!$A$2:$A$4292,MATCH(AJ$4&amp;" "&amp;$N121,'Climate zones'!$I$2:$I$4292,0)),"")</f>
        <v/>
      </c>
      <c r="AK121" s="165" t="str">
        <f>IFERROR(INDEX('Climate zones'!$A$2:$A$4292,MATCH(AK$4&amp;" "&amp;$N121,'Climate zones'!$I$2:$I$4292,0)),"")</f>
        <v/>
      </c>
      <c r="AL121" s="165" t="str">
        <f>IFERROR(INDEX('Climate zones'!$A$2:$A$4292,MATCH(AL$4&amp;" "&amp;$N121,'Climate zones'!$I$2:$I$4292,0)),"")</f>
        <v/>
      </c>
      <c r="AM121" s="165" t="str">
        <f>IFERROR(INDEX('Climate zones'!$A$2:$A$4292,MATCH(AM$4&amp;" "&amp;$N121,'Climate zones'!$I$2:$I$4292,0)),"")</f>
        <v/>
      </c>
      <c r="AN121" s="165" t="str">
        <f>IFERROR(INDEX('Climate zones'!$A$2:$A$4292,MATCH(AN$4&amp;" "&amp;$N121,'Climate zones'!$I$2:$I$4292,0)),"")</f>
        <v/>
      </c>
      <c r="AO121" s="165" t="str">
        <f>IFERROR(INDEX('Climate zones'!$A$2:$A$4292,MATCH(AO$4&amp;" "&amp;$N121,'Climate zones'!$I$2:$I$4292,0)),"")</f>
        <v/>
      </c>
      <c r="AP121" s="165" t="str">
        <f>IFERROR(INDEX('Climate zones'!$A$2:$A$4292,MATCH(AP$4&amp;" "&amp;$N121,'Climate zones'!$I$2:$I$4292,0)),"")</f>
        <v/>
      </c>
      <c r="AQ121" s="165" t="str">
        <f>IFERROR(INDEX('Climate zones'!$A$2:$A$4292,MATCH(AQ$4&amp;" "&amp;$N121,'Climate zones'!$I$2:$I$4292,0)),"")</f>
        <v/>
      </c>
      <c r="AR121" s="165" t="str">
        <f>IFERROR(INDEX('Climate zones'!$A$2:$A$4292,MATCH(AR$4&amp;" "&amp;$N121,'Climate zones'!$I$2:$I$4292,0)),"")</f>
        <v/>
      </c>
      <c r="AS121" s="165" t="str">
        <f>IFERROR(INDEX('Climate zones'!$A$2:$A$4292,MATCH(AS$4&amp;" "&amp;$N121,'Climate zones'!$I$2:$I$4292,0)),"")</f>
        <v/>
      </c>
      <c r="AT121" s="165" t="str">
        <f>IFERROR(INDEX('Climate zones'!$A$2:$A$4292,MATCH(AT$4&amp;" "&amp;$N121,'Climate zones'!$I$2:$I$4292,0)),"")</f>
        <v/>
      </c>
      <c r="AU121" s="165" t="str">
        <f>IFERROR(INDEX('Climate zones'!$A$2:$A$4292,MATCH(AU$4&amp;" "&amp;$N121,'Climate zones'!$I$2:$I$4292,0)),"")</f>
        <v/>
      </c>
      <c r="AV121" s="165" t="str">
        <f>IFERROR(INDEX('Climate zones'!$A$2:$A$4292,MATCH(AV$4&amp;" "&amp;$N121,'Climate zones'!$I$2:$I$4292,0)),"")</f>
        <v/>
      </c>
      <c r="AW121" s="165" t="str">
        <f>IFERROR(INDEX('Climate zones'!$A$2:$A$4292,MATCH(AW$4&amp;" "&amp;$N121,'Climate zones'!$I$2:$I$4292,0)),"")</f>
        <v/>
      </c>
      <c r="AX121" s="165" t="str">
        <f>IFERROR(INDEX('Climate zones'!$A$2:$A$4292,MATCH(AX$4&amp;" "&amp;$N121,'Climate zones'!$I$2:$I$4292,0)),"")</f>
        <v/>
      </c>
      <c r="AY121" s="165" t="str">
        <f>IFERROR(INDEX('Climate zones'!$A$2:$A$4292,MATCH(AY$4&amp;" "&amp;$N121,'Climate zones'!$I$2:$I$4292,0)),"")</f>
        <v/>
      </c>
      <c r="AZ121" s="165" t="str">
        <f>IFERROR(INDEX('Climate zones'!$A$2:$A$4292,MATCH(AZ$4&amp;" "&amp;$N121,'Climate zones'!$I$2:$I$4292,0)),"")</f>
        <v/>
      </c>
      <c r="BA121" s="165" t="str">
        <f>IFERROR(INDEX('Climate zones'!$A$2:$A$4292,MATCH(BA$4&amp;" "&amp;$N121,'Climate zones'!$I$2:$I$4292,0)),"")</f>
        <v/>
      </c>
      <c r="BB121" s="165" t="str">
        <f>IFERROR(INDEX('Climate zones'!$A$2:$A$4292,MATCH(BB$4&amp;" "&amp;$N121,'Climate zones'!$I$2:$I$4292,0)),"")</f>
        <v/>
      </c>
      <c r="BC121" s="165" t="str">
        <f>IFERROR(INDEX('Climate zones'!$A$2:$A$4292,MATCH(BC$4&amp;" "&amp;$N121,'Climate zones'!$I$2:$I$4292,0)),"")</f>
        <v/>
      </c>
      <c r="BD121" s="165" t="str">
        <f>IFERROR(INDEX('Climate zones'!$A$2:$A$4292,MATCH(BD$4&amp;" "&amp;$N121,'Climate zones'!$I$2:$I$4292,0)),"")</f>
        <v/>
      </c>
      <c r="BE121" s="165" t="str">
        <f>IFERROR(INDEX('Climate zones'!$A$2:$A$4292,MATCH(BE$4&amp;" "&amp;$N121,'Climate zones'!$I$2:$I$4292,0)),"")</f>
        <v/>
      </c>
      <c r="BF121" s="165" t="str">
        <f>IFERROR(INDEX('Climate zones'!$A$2:$A$4292,MATCH(BF$4&amp;" "&amp;$N121,'Climate zones'!$I$2:$I$4292,0)),"")</f>
        <v/>
      </c>
      <c r="BG121" s="165" t="str">
        <f>IFERROR(INDEX('Climate zones'!$A$2:$A$4292,MATCH(BG$4&amp;" "&amp;$N121,'Climate zones'!$I$2:$I$4292,0)),"")</f>
        <v/>
      </c>
      <c r="BH121" s="165" t="str">
        <f>IFERROR(INDEX('Climate zones'!$A$2:$A$4292,MATCH(BH$4&amp;" "&amp;$N121,'Climate zones'!$I$2:$I$4292,0)),"")</f>
        <v/>
      </c>
      <c r="BI121" s="165" t="str">
        <f>IFERROR(INDEX('Climate zones'!$A$2:$A$4292,MATCH(BI$4&amp;" "&amp;$N121,'Climate zones'!$I$2:$I$4292,0)),"")</f>
        <v/>
      </c>
      <c r="BJ121" s="165" t="str">
        <f>IFERROR(INDEX('Climate zones'!$A$2:$A$4292,MATCH(BJ$4&amp;" "&amp;$N121,'Climate zones'!$I$2:$I$4292,0)),"")</f>
        <v/>
      </c>
      <c r="BK121" s="165" t="str">
        <f>IFERROR(INDEX('Climate zones'!$A$2:$A$4292,MATCH(BK$4&amp;" "&amp;$N121,'Climate zones'!$I$2:$I$4292,0)),"")</f>
        <v/>
      </c>
      <c r="BL121" s="165" t="str">
        <f>IFERROR(INDEX('Climate zones'!$A$2:$A$4292,MATCH(BL$4&amp;" "&amp;$N121,'Climate zones'!$I$2:$I$4292,0)),"")</f>
        <v>Port Craig</v>
      </c>
      <c r="BM121" s="165" t="str">
        <f>IFERROR(INDEX('Climate zones'!$A$2:$A$4292,MATCH(BM$4&amp;" "&amp;$N121,'Climate zones'!$I$2:$I$4292,0)),"")</f>
        <v/>
      </c>
      <c r="BN121" s="165" t="str">
        <f>IFERROR(INDEX('Climate zones'!$A$2:$A$4292,MATCH(BN$4&amp;" "&amp;$N121,'Climate zones'!$I$2:$I$4292,0)),"")</f>
        <v/>
      </c>
      <c r="BO121" s="165" t="str">
        <f>IFERROR(INDEX('Climate zones'!$A$2:$A$4292,MATCH(BO$4&amp;" "&amp;$N121,'Climate zones'!$I$2:$I$4292,0)),"")</f>
        <v>Waitapu</v>
      </c>
      <c r="BP121" s="165" t="str">
        <f>IFERROR(INDEX('Climate zones'!$A$2:$A$4292,MATCH(BP$4&amp;" "&amp;$N121,'Climate zones'!$I$2:$I$4292,0)),"")</f>
        <v/>
      </c>
      <c r="BQ121" s="165" t="str">
        <f>IFERROR(INDEX('Climate zones'!$A$2:$A$4292,MATCH(BQ$4&amp;" "&amp;$N121,'Climate zones'!$I$2:$I$4292,0)),"")</f>
        <v/>
      </c>
      <c r="BR121" s="165" t="str">
        <f>IFERROR(INDEX('Climate zones'!$A$2:$A$4292,MATCH(BR$4&amp;" "&amp;$N121,'Climate zones'!$I$2:$I$4292,0)),"")</f>
        <v/>
      </c>
      <c r="BS121" s="165" t="str">
        <f>IFERROR(INDEX('Climate zones'!$A$2:$A$4292,MATCH(BS$4&amp;" "&amp;$N121,'Climate zones'!$I$2:$I$4292,0)),"")</f>
        <v/>
      </c>
      <c r="BT121" s="165" t="str">
        <f>IFERROR(INDEX('Climate zones'!$A$2:$A$4292,MATCH(BT$4&amp;" "&amp;$N121,'Climate zones'!$I$2:$I$4292,0)),"")</f>
        <v/>
      </c>
      <c r="BU121" s="165" t="str">
        <f>IFERROR(INDEX('Climate zones'!$A$2:$A$4292,MATCH(BU$4&amp;" "&amp;$N121,'Climate zones'!$I$2:$I$4292,0)),"")</f>
        <v/>
      </c>
      <c r="BV121" s="165" t="str">
        <f>IFERROR(INDEX('Climate zones'!$A$2:$A$4292,MATCH(BV$4&amp;" "&amp;$N121,'Climate zones'!$I$2:$I$4292,0)),"")</f>
        <v/>
      </c>
      <c r="BW121" s="165" t="str">
        <f>IFERROR(INDEX('Climate zones'!$A$2:$A$4292,MATCH(BW$4&amp;" "&amp;$N121,'Climate zones'!$I$2:$I$4292,0)),"")</f>
        <v/>
      </c>
      <c r="BX121" s="165" t="str">
        <f>IFERROR(INDEX('Climate zones'!$A$2:$A$4292,MATCH(BX$4&amp;" "&amp;$N121,'Climate zones'!$I$2:$I$4292,0)),"")</f>
        <v/>
      </c>
      <c r="BY121" s="165" t="str">
        <f>IFERROR(INDEX('Climate zones'!$A$2:$A$4292,MATCH(BY$4&amp;" "&amp;$N121,'Climate zones'!$I$2:$I$4292,0)),"")</f>
        <v/>
      </c>
      <c r="BZ121" s="165" t="str">
        <f>IFERROR(INDEX('Climate zones'!$A$2:$A$4292,MATCH(BZ$4&amp;" "&amp;$N121,'Climate zones'!$I$2:$I$4292,0)),"")</f>
        <v/>
      </c>
      <c r="CA121" s="165" t="str">
        <f>IFERROR(INDEX('Climate zones'!$A$2:$A$4292,MATCH(CA$4&amp;" "&amp;$N121,'Climate zones'!$I$2:$I$4292,0)),"")</f>
        <v/>
      </c>
      <c r="CB121" s="165" t="str">
        <f>IFERROR(INDEX('Climate zones'!$A$2:$A$4292,MATCH(CB$4&amp;" "&amp;$N121,'Climate zones'!$I$2:$I$4292,0)),"")</f>
        <v/>
      </c>
      <c r="CC121" s="165" t="str">
        <f>IFERROR(INDEX('Climate zones'!$A$2:$A$4292,MATCH(CC$4&amp;" "&amp;$N121,'Climate zones'!$I$2:$I$4292,0)),"")</f>
        <v/>
      </c>
      <c r="CD121" s="165" t="str">
        <f>IFERROR(INDEX('Climate zones'!$A$2:$A$4292,MATCH(CD$4&amp;" "&amp;$N121,'Climate zones'!$I$2:$I$4292,0)),"")</f>
        <v/>
      </c>
      <c r="CE121" s="165" t="str">
        <f>IFERROR(INDEX('Climate zones'!$A$2:$A$4292,MATCH(CE$4&amp;" "&amp;$N121,'Climate zones'!$I$2:$I$4292,0)),"")</f>
        <v/>
      </c>
      <c r="CF121" s="165" t="str">
        <f>IFERROR(INDEX('Climate zones'!$A$2:$A$4292,MATCH(CF$4&amp;" "&amp;$N121,'Climate zones'!$I$2:$I$4292,0)),"")</f>
        <v/>
      </c>
      <c r="CG121" s="165" t="str">
        <f>IFERROR(INDEX('Climate zones'!$A$2:$A$4292,MATCH(CG$4&amp;" "&amp;$N121,'Climate zones'!$I$2:$I$4292,0)),"")</f>
        <v/>
      </c>
      <c r="CH121" s="165" t="str">
        <f>IFERROR(INDEX('Climate zones'!$A$2:$A$4292,MATCH(CH$4&amp;" "&amp;$N121,'Climate zones'!$I$2:$I$4292,0)),"")</f>
        <v>Whau Valley</v>
      </c>
    </row>
    <row r="122" spans="1:86">
      <c r="A122" s="156" t="s">
        <v>291</v>
      </c>
      <c r="B122" s="156" t="s">
        <v>97</v>
      </c>
      <c r="C122" s="156" t="s">
        <v>209</v>
      </c>
      <c r="D122" s="156" t="s">
        <v>241</v>
      </c>
      <c r="E122" s="157">
        <v>-36.79</v>
      </c>
      <c r="F122" s="157">
        <v>175.07</v>
      </c>
      <c r="G122" s="156" t="str">
        <f t="shared" si="4"/>
        <v>Auckland City AK</v>
      </c>
      <c r="H122" s="156">
        <f t="shared" si="5"/>
        <v>50</v>
      </c>
      <c r="I122" s="156" t="str">
        <f t="shared" si="6"/>
        <v>Auckland City 50</v>
      </c>
      <c r="N122" s="162">
        <f t="shared" si="7"/>
        <v>118</v>
      </c>
      <c r="O122" s="163" t="str">
        <f>IFERROR(INDEX('Climate zones'!$A$2:$A$4292,MATCH(O$4&amp;" "&amp;$N122,'Climate zones'!$I$2:$I$4292,0)),"")</f>
        <v/>
      </c>
      <c r="P122" s="163" t="str">
        <f>IFERROR(INDEX('Climate zones'!$A$2:$A$4292,MATCH(P$4&amp;" "&amp;$N122,'Climate zones'!$I$2:$I$4292,0)),"")</f>
        <v/>
      </c>
      <c r="Q122" s="163" t="str">
        <f>IFERROR(INDEX('Climate zones'!$A$2:$A$4292,MATCH(Q$4&amp;" "&amp;$N122,'Climate zones'!$I$2:$I$4292,0)),"")</f>
        <v/>
      </c>
      <c r="R122" s="163" t="str">
        <f>IFERROR(INDEX('Climate zones'!$A$2:$A$4292,MATCH(R$4&amp;" "&amp;$N122,'Climate zones'!$I$2:$I$4292,0)),"")</f>
        <v/>
      </c>
      <c r="S122" s="163" t="str">
        <f>IFERROR(INDEX('Climate zones'!$A$2:$A$4292,MATCH(S$4&amp;" "&amp;$N122,'Climate zones'!$I$2:$I$4292,0)),"")</f>
        <v/>
      </c>
      <c r="T122" s="163" t="str">
        <f>IFERROR(INDEX('Climate zones'!$A$2:$A$4292,MATCH(T$4&amp;" "&amp;$N122,'Climate zones'!$I$2:$I$4292,0)),"")</f>
        <v/>
      </c>
      <c r="U122" s="163" t="str">
        <f>IFERROR(INDEX('Climate zones'!$A$2:$A$4292,MATCH(U$4&amp;" "&amp;$N122,'Climate zones'!$I$2:$I$4292,0)),"")</f>
        <v/>
      </c>
      <c r="V122" s="163" t="str">
        <f>IFERROR(INDEX('Climate zones'!$A$2:$A$4292,MATCH(V$4&amp;" "&amp;$N122,'Climate zones'!$I$2:$I$4292,0)),"")</f>
        <v>Wairuna</v>
      </c>
      <c r="W122" s="163" t="str">
        <f>IFERROR(INDEX('Climate zones'!$A$2:$A$4292,MATCH(W$4&amp;" "&amp;$N122,'Climate zones'!$I$2:$I$4292,0)),"")</f>
        <v>Te Matai</v>
      </c>
      <c r="X122" s="163" t="str">
        <f>IFERROR(INDEX('Climate zones'!$A$2:$A$4292,MATCH(X$4&amp;" "&amp;$N122,'Climate zones'!$I$2:$I$4292,0)),"")</f>
        <v>Orotere</v>
      </c>
      <c r="Y122" s="163" t="str">
        <f>IFERROR(INDEX('Climate zones'!$A$2:$A$4292,MATCH(Y$4&amp;" "&amp;$N122,'Climate zones'!$I$2:$I$4292,0)),"")</f>
        <v/>
      </c>
      <c r="Z122" s="163" t="str">
        <f>IFERROR(INDEX('Climate zones'!$A$2:$A$4292,MATCH(Z$4&amp;" "&amp;$N122,'Climate zones'!$I$2:$I$4292,0)),"")</f>
        <v/>
      </c>
      <c r="AA122" s="163" t="str">
        <f>IFERROR(INDEX('Climate zones'!$A$2:$A$4292,MATCH(AA$4&amp;" "&amp;$N122,'Climate zones'!$I$2:$I$4292,0)),"")</f>
        <v/>
      </c>
      <c r="AB122" s="163" t="str">
        <f>IFERROR(INDEX('Climate zones'!$A$2:$A$4292,MATCH(AB$4&amp;" "&amp;$N122,'Climate zones'!$I$2:$I$4292,0)),"")</f>
        <v/>
      </c>
      <c r="AC122" s="163" t="str">
        <f>IFERROR(INDEX('Climate zones'!$A$2:$A$4292,MATCH(AC$4&amp;" "&amp;$N122,'Climate zones'!$I$2:$I$4292,0)),"")</f>
        <v/>
      </c>
      <c r="AD122" s="163" t="str">
        <f>IFERROR(INDEX('Climate zones'!$A$2:$A$4292,MATCH(AD$4&amp;" "&amp;$N122,'Climate zones'!$I$2:$I$4292,0)),"")</f>
        <v/>
      </c>
      <c r="AE122" s="163" t="str">
        <f>IFERROR(INDEX('Climate zones'!$A$2:$A$4292,MATCH(AE$4&amp;" "&amp;$N122,'Climate zones'!$I$2:$I$4292,0)),"")</f>
        <v/>
      </c>
      <c r="AF122" s="163" t="str">
        <f>IFERROR(INDEX('Climate zones'!$A$2:$A$4292,MATCH(AF$4&amp;" "&amp;$N122,'Climate zones'!$I$2:$I$4292,0)),"")</f>
        <v/>
      </c>
      <c r="AG122" s="163" t="str">
        <f>IFERROR(INDEX('Climate zones'!$A$2:$A$4292,MATCH(AG$4&amp;" "&amp;$N122,'Climate zones'!$I$2:$I$4292,0)),"")</f>
        <v/>
      </c>
      <c r="AH122" s="163" t="str">
        <f>IFERROR(INDEX('Climate zones'!$A$2:$A$4292,MATCH(AH$4&amp;" "&amp;$N122,'Climate zones'!$I$2:$I$4292,0)),"")</f>
        <v/>
      </c>
      <c r="AI122" s="163" t="str">
        <f>IFERROR(INDEX('Climate zones'!$A$2:$A$4292,MATCH(AI$4&amp;" "&amp;$N122,'Climate zones'!$I$2:$I$4292,0)),"")</f>
        <v/>
      </c>
      <c r="AJ122" s="163" t="str">
        <f>IFERROR(INDEX('Climate zones'!$A$2:$A$4292,MATCH(AJ$4&amp;" "&amp;$N122,'Climate zones'!$I$2:$I$4292,0)),"")</f>
        <v/>
      </c>
      <c r="AK122" s="163" t="str">
        <f>IFERROR(INDEX('Climate zones'!$A$2:$A$4292,MATCH(AK$4&amp;" "&amp;$N122,'Climate zones'!$I$2:$I$4292,0)),"")</f>
        <v/>
      </c>
      <c r="AL122" s="163" t="str">
        <f>IFERROR(INDEX('Climate zones'!$A$2:$A$4292,MATCH(AL$4&amp;" "&amp;$N122,'Climate zones'!$I$2:$I$4292,0)),"")</f>
        <v/>
      </c>
      <c r="AM122" s="163" t="str">
        <f>IFERROR(INDEX('Climate zones'!$A$2:$A$4292,MATCH(AM$4&amp;" "&amp;$N122,'Climate zones'!$I$2:$I$4292,0)),"")</f>
        <v/>
      </c>
      <c r="AN122" s="163" t="str">
        <f>IFERROR(INDEX('Climate zones'!$A$2:$A$4292,MATCH(AN$4&amp;" "&amp;$N122,'Climate zones'!$I$2:$I$4292,0)),"")</f>
        <v/>
      </c>
      <c r="AO122" s="163" t="str">
        <f>IFERROR(INDEX('Climate zones'!$A$2:$A$4292,MATCH(AO$4&amp;" "&amp;$N122,'Climate zones'!$I$2:$I$4292,0)),"")</f>
        <v/>
      </c>
      <c r="AP122" s="163" t="str">
        <f>IFERROR(INDEX('Climate zones'!$A$2:$A$4292,MATCH(AP$4&amp;" "&amp;$N122,'Climate zones'!$I$2:$I$4292,0)),"")</f>
        <v/>
      </c>
      <c r="AQ122" s="163" t="str">
        <f>IFERROR(INDEX('Climate zones'!$A$2:$A$4292,MATCH(AQ$4&amp;" "&amp;$N122,'Climate zones'!$I$2:$I$4292,0)),"")</f>
        <v/>
      </c>
      <c r="AR122" s="163" t="str">
        <f>IFERROR(INDEX('Climate zones'!$A$2:$A$4292,MATCH(AR$4&amp;" "&amp;$N122,'Climate zones'!$I$2:$I$4292,0)),"")</f>
        <v/>
      </c>
      <c r="AS122" s="163" t="str">
        <f>IFERROR(INDEX('Climate zones'!$A$2:$A$4292,MATCH(AS$4&amp;" "&amp;$N122,'Climate zones'!$I$2:$I$4292,0)),"")</f>
        <v/>
      </c>
      <c r="AT122" s="163" t="str">
        <f>IFERROR(INDEX('Climate zones'!$A$2:$A$4292,MATCH(AT$4&amp;" "&amp;$N122,'Climate zones'!$I$2:$I$4292,0)),"")</f>
        <v/>
      </c>
      <c r="AU122" s="163" t="str">
        <f>IFERROR(INDEX('Climate zones'!$A$2:$A$4292,MATCH(AU$4&amp;" "&amp;$N122,'Climate zones'!$I$2:$I$4292,0)),"")</f>
        <v/>
      </c>
      <c r="AV122" s="163" t="str">
        <f>IFERROR(INDEX('Climate zones'!$A$2:$A$4292,MATCH(AV$4&amp;" "&amp;$N122,'Climate zones'!$I$2:$I$4292,0)),"")</f>
        <v/>
      </c>
      <c r="AW122" s="163" t="str">
        <f>IFERROR(INDEX('Climate zones'!$A$2:$A$4292,MATCH(AW$4&amp;" "&amp;$N122,'Climate zones'!$I$2:$I$4292,0)),"")</f>
        <v/>
      </c>
      <c r="AX122" s="163" t="str">
        <f>IFERROR(INDEX('Climate zones'!$A$2:$A$4292,MATCH(AX$4&amp;" "&amp;$N122,'Climate zones'!$I$2:$I$4292,0)),"")</f>
        <v/>
      </c>
      <c r="AY122" s="163" t="str">
        <f>IFERROR(INDEX('Climate zones'!$A$2:$A$4292,MATCH(AY$4&amp;" "&amp;$N122,'Climate zones'!$I$2:$I$4292,0)),"")</f>
        <v/>
      </c>
      <c r="AZ122" s="163" t="str">
        <f>IFERROR(INDEX('Climate zones'!$A$2:$A$4292,MATCH(AZ$4&amp;" "&amp;$N122,'Climate zones'!$I$2:$I$4292,0)),"")</f>
        <v/>
      </c>
      <c r="BA122" s="163" t="str">
        <f>IFERROR(INDEX('Climate zones'!$A$2:$A$4292,MATCH(BA$4&amp;" "&amp;$N122,'Climate zones'!$I$2:$I$4292,0)),"")</f>
        <v/>
      </c>
      <c r="BB122" s="163" t="str">
        <f>IFERROR(INDEX('Climate zones'!$A$2:$A$4292,MATCH(BB$4&amp;" "&amp;$N122,'Climate zones'!$I$2:$I$4292,0)),"")</f>
        <v/>
      </c>
      <c r="BC122" s="163" t="str">
        <f>IFERROR(INDEX('Climate zones'!$A$2:$A$4292,MATCH(BC$4&amp;" "&amp;$N122,'Climate zones'!$I$2:$I$4292,0)),"")</f>
        <v/>
      </c>
      <c r="BD122" s="163" t="str">
        <f>IFERROR(INDEX('Climate zones'!$A$2:$A$4292,MATCH(BD$4&amp;" "&amp;$N122,'Climate zones'!$I$2:$I$4292,0)),"")</f>
        <v/>
      </c>
      <c r="BE122" s="163" t="str">
        <f>IFERROR(INDEX('Climate zones'!$A$2:$A$4292,MATCH(BE$4&amp;" "&amp;$N122,'Climate zones'!$I$2:$I$4292,0)),"")</f>
        <v/>
      </c>
      <c r="BF122" s="163" t="str">
        <f>IFERROR(INDEX('Climate zones'!$A$2:$A$4292,MATCH(BF$4&amp;" "&amp;$N122,'Climate zones'!$I$2:$I$4292,0)),"")</f>
        <v/>
      </c>
      <c r="BG122" s="163" t="str">
        <f>IFERROR(INDEX('Climate zones'!$A$2:$A$4292,MATCH(BG$4&amp;" "&amp;$N122,'Climate zones'!$I$2:$I$4292,0)),"")</f>
        <v/>
      </c>
      <c r="BH122" s="163" t="str">
        <f>IFERROR(INDEX('Climate zones'!$A$2:$A$4292,MATCH(BH$4&amp;" "&amp;$N122,'Climate zones'!$I$2:$I$4292,0)),"")</f>
        <v/>
      </c>
      <c r="BI122" s="163" t="str">
        <f>IFERROR(INDEX('Climate zones'!$A$2:$A$4292,MATCH(BI$4&amp;" "&amp;$N122,'Climate zones'!$I$2:$I$4292,0)),"")</f>
        <v/>
      </c>
      <c r="BJ122" s="163" t="str">
        <f>IFERROR(INDEX('Climate zones'!$A$2:$A$4292,MATCH(BJ$4&amp;" "&amp;$N122,'Climate zones'!$I$2:$I$4292,0)),"")</f>
        <v/>
      </c>
      <c r="BK122" s="163" t="str">
        <f>IFERROR(INDEX('Climate zones'!$A$2:$A$4292,MATCH(BK$4&amp;" "&amp;$N122,'Climate zones'!$I$2:$I$4292,0)),"")</f>
        <v/>
      </c>
      <c r="BL122" s="163" t="str">
        <f>IFERROR(INDEX('Climate zones'!$A$2:$A$4292,MATCH(BL$4&amp;" "&amp;$N122,'Climate zones'!$I$2:$I$4292,0)),"")</f>
        <v>Potters</v>
      </c>
      <c r="BM122" s="163" t="str">
        <f>IFERROR(INDEX('Climate zones'!$A$2:$A$4292,MATCH(BM$4&amp;" "&amp;$N122,'Climate zones'!$I$2:$I$4292,0)),"")</f>
        <v/>
      </c>
      <c r="BN122" s="163" t="str">
        <f>IFERROR(INDEX('Climate zones'!$A$2:$A$4292,MATCH(BN$4&amp;" "&amp;$N122,'Climate zones'!$I$2:$I$4292,0)),"")</f>
        <v/>
      </c>
      <c r="BO122" s="163" t="str">
        <f>IFERROR(INDEX('Climate zones'!$A$2:$A$4292,MATCH(BO$4&amp;" "&amp;$N122,'Climate zones'!$I$2:$I$4292,0)),"")</f>
        <v>Wakefield</v>
      </c>
      <c r="BP122" s="163" t="str">
        <f>IFERROR(INDEX('Climate zones'!$A$2:$A$4292,MATCH(BP$4&amp;" "&amp;$N122,'Climate zones'!$I$2:$I$4292,0)),"")</f>
        <v/>
      </c>
      <c r="BQ122" s="163" t="str">
        <f>IFERROR(INDEX('Climate zones'!$A$2:$A$4292,MATCH(BQ$4&amp;" "&amp;$N122,'Climate zones'!$I$2:$I$4292,0)),"")</f>
        <v/>
      </c>
      <c r="BR122" s="163" t="str">
        <f>IFERROR(INDEX('Climate zones'!$A$2:$A$4292,MATCH(BR$4&amp;" "&amp;$N122,'Climate zones'!$I$2:$I$4292,0)),"")</f>
        <v/>
      </c>
      <c r="BS122" s="163" t="str">
        <f>IFERROR(INDEX('Climate zones'!$A$2:$A$4292,MATCH(BS$4&amp;" "&amp;$N122,'Climate zones'!$I$2:$I$4292,0)),"")</f>
        <v/>
      </c>
      <c r="BT122" s="163" t="str">
        <f>IFERROR(INDEX('Climate zones'!$A$2:$A$4292,MATCH(BT$4&amp;" "&amp;$N122,'Climate zones'!$I$2:$I$4292,0)),"")</f>
        <v/>
      </c>
      <c r="BU122" s="163" t="str">
        <f>IFERROR(INDEX('Climate zones'!$A$2:$A$4292,MATCH(BU$4&amp;" "&amp;$N122,'Climate zones'!$I$2:$I$4292,0)),"")</f>
        <v/>
      </c>
      <c r="BV122" s="163" t="str">
        <f>IFERROR(INDEX('Climate zones'!$A$2:$A$4292,MATCH(BV$4&amp;" "&amp;$N122,'Climate zones'!$I$2:$I$4292,0)),"")</f>
        <v/>
      </c>
      <c r="BW122" s="163" t="str">
        <f>IFERROR(INDEX('Climate zones'!$A$2:$A$4292,MATCH(BW$4&amp;" "&amp;$N122,'Climate zones'!$I$2:$I$4292,0)),"")</f>
        <v/>
      </c>
      <c r="BX122" s="163" t="str">
        <f>IFERROR(INDEX('Climate zones'!$A$2:$A$4292,MATCH(BX$4&amp;" "&amp;$N122,'Climate zones'!$I$2:$I$4292,0)),"")</f>
        <v/>
      </c>
      <c r="BY122" s="163" t="str">
        <f>IFERROR(INDEX('Climate zones'!$A$2:$A$4292,MATCH(BY$4&amp;" "&amp;$N122,'Climate zones'!$I$2:$I$4292,0)),"")</f>
        <v/>
      </c>
      <c r="BZ122" s="163" t="str">
        <f>IFERROR(INDEX('Climate zones'!$A$2:$A$4292,MATCH(BZ$4&amp;" "&amp;$N122,'Climate zones'!$I$2:$I$4292,0)),"")</f>
        <v/>
      </c>
      <c r="CA122" s="163" t="str">
        <f>IFERROR(INDEX('Climate zones'!$A$2:$A$4292,MATCH(CA$4&amp;" "&amp;$N122,'Climate zones'!$I$2:$I$4292,0)),"")</f>
        <v/>
      </c>
      <c r="CB122" s="163" t="str">
        <f>IFERROR(INDEX('Climate zones'!$A$2:$A$4292,MATCH(CB$4&amp;" "&amp;$N122,'Climate zones'!$I$2:$I$4292,0)),"")</f>
        <v/>
      </c>
      <c r="CC122" s="163" t="str">
        <f>IFERROR(INDEX('Climate zones'!$A$2:$A$4292,MATCH(CC$4&amp;" "&amp;$N122,'Climate zones'!$I$2:$I$4292,0)),"")</f>
        <v/>
      </c>
      <c r="CD122" s="163" t="str">
        <f>IFERROR(INDEX('Climate zones'!$A$2:$A$4292,MATCH(CD$4&amp;" "&amp;$N122,'Climate zones'!$I$2:$I$4292,0)),"")</f>
        <v/>
      </c>
      <c r="CE122" s="163" t="str">
        <f>IFERROR(INDEX('Climate zones'!$A$2:$A$4292,MATCH(CE$4&amp;" "&amp;$N122,'Climate zones'!$I$2:$I$4292,0)),"")</f>
        <v/>
      </c>
      <c r="CF122" s="163" t="str">
        <f>IFERROR(INDEX('Climate zones'!$A$2:$A$4292,MATCH(CF$4&amp;" "&amp;$N122,'Climate zones'!$I$2:$I$4292,0)),"")</f>
        <v/>
      </c>
      <c r="CG122" s="163" t="str">
        <f>IFERROR(INDEX('Climate zones'!$A$2:$A$4292,MATCH(CG$4&amp;" "&amp;$N122,'Climate zones'!$I$2:$I$4292,0)),"")</f>
        <v/>
      </c>
      <c r="CH122" s="163" t="str">
        <f>IFERROR(INDEX('Climate zones'!$A$2:$A$4292,MATCH(CH$4&amp;" "&amp;$N122,'Climate zones'!$I$2:$I$4292,0)),"")</f>
        <v>Wheki Valley</v>
      </c>
    </row>
    <row r="123" spans="1:86">
      <c r="A123" s="156" t="s">
        <v>292</v>
      </c>
      <c r="B123" s="156" t="s">
        <v>97</v>
      </c>
      <c r="C123" s="156" t="s">
        <v>96</v>
      </c>
      <c r="D123" s="156" t="s">
        <v>241</v>
      </c>
      <c r="E123" s="157">
        <v>-36.85</v>
      </c>
      <c r="F123" s="157">
        <v>174.81</v>
      </c>
      <c r="G123" s="156" t="str">
        <f t="shared" si="4"/>
        <v>Auckland City AK</v>
      </c>
      <c r="H123" s="156">
        <f t="shared" si="5"/>
        <v>51</v>
      </c>
      <c r="I123" s="156" t="str">
        <f t="shared" si="6"/>
        <v>Auckland City 51</v>
      </c>
      <c r="N123" s="164">
        <f t="shared" si="7"/>
        <v>119</v>
      </c>
      <c r="O123" s="165" t="str">
        <f>IFERROR(INDEX('Climate zones'!$A$2:$A$4292,MATCH(O$4&amp;" "&amp;$N123,'Climate zones'!$I$2:$I$4292,0)),"")</f>
        <v/>
      </c>
      <c r="P123" s="165" t="str">
        <f>IFERROR(INDEX('Climate zones'!$A$2:$A$4292,MATCH(P$4&amp;" "&amp;$N123,'Climate zones'!$I$2:$I$4292,0)),"")</f>
        <v/>
      </c>
      <c r="Q123" s="165" t="str">
        <f>IFERROR(INDEX('Climate zones'!$A$2:$A$4292,MATCH(Q$4&amp;" "&amp;$N123,'Climate zones'!$I$2:$I$4292,0)),"")</f>
        <v/>
      </c>
      <c r="R123" s="165" t="str">
        <f>IFERROR(INDEX('Climate zones'!$A$2:$A$4292,MATCH(R$4&amp;" "&amp;$N123,'Climate zones'!$I$2:$I$4292,0)),"")</f>
        <v/>
      </c>
      <c r="S123" s="165" t="str">
        <f>IFERROR(INDEX('Climate zones'!$A$2:$A$4292,MATCH(S$4&amp;" "&amp;$N123,'Climate zones'!$I$2:$I$4292,0)),"")</f>
        <v/>
      </c>
      <c r="T123" s="165" t="str">
        <f>IFERROR(INDEX('Climate zones'!$A$2:$A$4292,MATCH(T$4&amp;" "&amp;$N123,'Climate zones'!$I$2:$I$4292,0)),"")</f>
        <v/>
      </c>
      <c r="U123" s="165" t="str">
        <f>IFERROR(INDEX('Climate zones'!$A$2:$A$4292,MATCH(U$4&amp;" "&amp;$N123,'Climate zones'!$I$2:$I$4292,0)),"")</f>
        <v/>
      </c>
      <c r="V123" s="165" t="str">
        <f>IFERROR(INDEX('Climate zones'!$A$2:$A$4292,MATCH(V$4&amp;" "&amp;$N123,'Climate zones'!$I$2:$I$4292,0)),"")</f>
        <v>Waitahuna</v>
      </c>
      <c r="W123" s="165" t="str">
        <f>IFERROR(INDEX('Climate zones'!$A$2:$A$4292,MATCH(W$4&amp;" "&amp;$N123,'Climate zones'!$I$2:$I$4292,0)),"")</f>
        <v>Te Ngaru</v>
      </c>
      <c r="X123" s="165" t="str">
        <f>IFERROR(INDEX('Climate zones'!$A$2:$A$4292,MATCH(X$4&amp;" "&amp;$N123,'Climate zones'!$I$2:$I$4292,0)),"")</f>
        <v>Oruaiti</v>
      </c>
      <c r="Y123" s="165" t="str">
        <f>IFERROR(INDEX('Climate zones'!$A$2:$A$4292,MATCH(Y$4&amp;" "&amp;$N123,'Climate zones'!$I$2:$I$4292,0)),"")</f>
        <v/>
      </c>
      <c r="Z123" s="165" t="str">
        <f>IFERROR(INDEX('Climate zones'!$A$2:$A$4292,MATCH(Z$4&amp;" "&amp;$N123,'Climate zones'!$I$2:$I$4292,0)),"")</f>
        <v/>
      </c>
      <c r="AA123" s="165" t="str">
        <f>IFERROR(INDEX('Climate zones'!$A$2:$A$4292,MATCH(AA$4&amp;" "&amp;$N123,'Climate zones'!$I$2:$I$4292,0)),"")</f>
        <v/>
      </c>
      <c r="AB123" s="165" t="str">
        <f>IFERROR(INDEX('Climate zones'!$A$2:$A$4292,MATCH(AB$4&amp;" "&amp;$N123,'Climate zones'!$I$2:$I$4292,0)),"")</f>
        <v/>
      </c>
      <c r="AC123" s="165" t="str">
        <f>IFERROR(INDEX('Climate zones'!$A$2:$A$4292,MATCH(AC$4&amp;" "&amp;$N123,'Climate zones'!$I$2:$I$4292,0)),"")</f>
        <v/>
      </c>
      <c r="AD123" s="165" t="str">
        <f>IFERROR(INDEX('Climate zones'!$A$2:$A$4292,MATCH(AD$4&amp;" "&amp;$N123,'Climate zones'!$I$2:$I$4292,0)),"")</f>
        <v/>
      </c>
      <c r="AE123" s="165" t="str">
        <f>IFERROR(INDEX('Climate zones'!$A$2:$A$4292,MATCH(AE$4&amp;" "&amp;$N123,'Climate zones'!$I$2:$I$4292,0)),"")</f>
        <v/>
      </c>
      <c r="AF123" s="165" t="str">
        <f>IFERROR(INDEX('Climate zones'!$A$2:$A$4292,MATCH(AF$4&amp;" "&amp;$N123,'Climate zones'!$I$2:$I$4292,0)),"")</f>
        <v/>
      </c>
      <c r="AG123" s="165" t="str">
        <f>IFERROR(INDEX('Climate zones'!$A$2:$A$4292,MATCH(AG$4&amp;" "&amp;$N123,'Climate zones'!$I$2:$I$4292,0)),"")</f>
        <v/>
      </c>
      <c r="AH123" s="165" t="str">
        <f>IFERROR(INDEX('Climate zones'!$A$2:$A$4292,MATCH(AH$4&amp;" "&amp;$N123,'Climate zones'!$I$2:$I$4292,0)),"")</f>
        <v/>
      </c>
      <c r="AI123" s="165" t="str">
        <f>IFERROR(INDEX('Climate zones'!$A$2:$A$4292,MATCH(AI$4&amp;" "&amp;$N123,'Climate zones'!$I$2:$I$4292,0)),"")</f>
        <v/>
      </c>
      <c r="AJ123" s="165" t="str">
        <f>IFERROR(INDEX('Climate zones'!$A$2:$A$4292,MATCH(AJ$4&amp;" "&amp;$N123,'Climate zones'!$I$2:$I$4292,0)),"")</f>
        <v/>
      </c>
      <c r="AK123" s="165" t="str">
        <f>IFERROR(INDEX('Climate zones'!$A$2:$A$4292,MATCH(AK$4&amp;" "&amp;$N123,'Climate zones'!$I$2:$I$4292,0)),"")</f>
        <v/>
      </c>
      <c r="AL123" s="165" t="str">
        <f>IFERROR(INDEX('Climate zones'!$A$2:$A$4292,MATCH(AL$4&amp;" "&amp;$N123,'Climate zones'!$I$2:$I$4292,0)),"")</f>
        <v/>
      </c>
      <c r="AM123" s="165" t="str">
        <f>IFERROR(INDEX('Climate zones'!$A$2:$A$4292,MATCH(AM$4&amp;" "&amp;$N123,'Climate zones'!$I$2:$I$4292,0)),"")</f>
        <v/>
      </c>
      <c r="AN123" s="165" t="str">
        <f>IFERROR(INDEX('Climate zones'!$A$2:$A$4292,MATCH(AN$4&amp;" "&amp;$N123,'Climate zones'!$I$2:$I$4292,0)),"")</f>
        <v/>
      </c>
      <c r="AO123" s="165" t="str">
        <f>IFERROR(INDEX('Climate zones'!$A$2:$A$4292,MATCH(AO$4&amp;" "&amp;$N123,'Climate zones'!$I$2:$I$4292,0)),"")</f>
        <v/>
      </c>
      <c r="AP123" s="165" t="str">
        <f>IFERROR(INDEX('Climate zones'!$A$2:$A$4292,MATCH(AP$4&amp;" "&amp;$N123,'Climate zones'!$I$2:$I$4292,0)),"")</f>
        <v/>
      </c>
      <c r="AQ123" s="165" t="str">
        <f>IFERROR(INDEX('Climate zones'!$A$2:$A$4292,MATCH(AQ$4&amp;" "&amp;$N123,'Climate zones'!$I$2:$I$4292,0)),"")</f>
        <v/>
      </c>
      <c r="AR123" s="165" t="str">
        <f>IFERROR(INDEX('Climate zones'!$A$2:$A$4292,MATCH(AR$4&amp;" "&amp;$N123,'Climate zones'!$I$2:$I$4292,0)),"")</f>
        <v/>
      </c>
      <c r="AS123" s="165" t="str">
        <f>IFERROR(INDEX('Climate zones'!$A$2:$A$4292,MATCH(AS$4&amp;" "&amp;$N123,'Climate zones'!$I$2:$I$4292,0)),"")</f>
        <v/>
      </c>
      <c r="AT123" s="165" t="str">
        <f>IFERROR(INDEX('Climate zones'!$A$2:$A$4292,MATCH(AT$4&amp;" "&amp;$N123,'Climate zones'!$I$2:$I$4292,0)),"")</f>
        <v/>
      </c>
      <c r="AU123" s="165" t="str">
        <f>IFERROR(INDEX('Climate zones'!$A$2:$A$4292,MATCH(AU$4&amp;" "&amp;$N123,'Climate zones'!$I$2:$I$4292,0)),"")</f>
        <v/>
      </c>
      <c r="AV123" s="165" t="str">
        <f>IFERROR(INDEX('Climate zones'!$A$2:$A$4292,MATCH(AV$4&amp;" "&amp;$N123,'Climate zones'!$I$2:$I$4292,0)),"")</f>
        <v/>
      </c>
      <c r="AW123" s="165" t="str">
        <f>IFERROR(INDEX('Climate zones'!$A$2:$A$4292,MATCH(AW$4&amp;" "&amp;$N123,'Climate zones'!$I$2:$I$4292,0)),"")</f>
        <v/>
      </c>
      <c r="AX123" s="165" t="str">
        <f>IFERROR(INDEX('Climate zones'!$A$2:$A$4292,MATCH(AX$4&amp;" "&amp;$N123,'Climate zones'!$I$2:$I$4292,0)),"")</f>
        <v/>
      </c>
      <c r="AY123" s="165" t="str">
        <f>IFERROR(INDEX('Climate zones'!$A$2:$A$4292,MATCH(AY$4&amp;" "&amp;$N123,'Climate zones'!$I$2:$I$4292,0)),"")</f>
        <v/>
      </c>
      <c r="AZ123" s="165" t="str">
        <f>IFERROR(INDEX('Climate zones'!$A$2:$A$4292,MATCH(AZ$4&amp;" "&amp;$N123,'Climate zones'!$I$2:$I$4292,0)),"")</f>
        <v/>
      </c>
      <c r="BA123" s="165" t="str">
        <f>IFERROR(INDEX('Climate zones'!$A$2:$A$4292,MATCH(BA$4&amp;" "&amp;$N123,'Climate zones'!$I$2:$I$4292,0)),"")</f>
        <v/>
      </c>
      <c r="BB123" s="165" t="str">
        <f>IFERROR(INDEX('Climate zones'!$A$2:$A$4292,MATCH(BB$4&amp;" "&amp;$N123,'Climate zones'!$I$2:$I$4292,0)),"")</f>
        <v/>
      </c>
      <c r="BC123" s="165" t="str">
        <f>IFERROR(INDEX('Climate zones'!$A$2:$A$4292,MATCH(BC$4&amp;" "&amp;$N123,'Climate zones'!$I$2:$I$4292,0)),"")</f>
        <v/>
      </c>
      <c r="BD123" s="165" t="str">
        <f>IFERROR(INDEX('Climate zones'!$A$2:$A$4292,MATCH(BD$4&amp;" "&amp;$N123,'Climate zones'!$I$2:$I$4292,0)),"")</f>
        <v/>
      </c>
      <c r="BE123" s="165" t="str">
        <f>IFERROR(INDEX('Climate zones'!$A$2:$A$4292,MATCH(BE$4&amp;" "&amp;$N123,'Climate zones'!$I$2:$I$4292,0)),"")</f>
        <v/>
      </c>
      <c r="BF123" s="165" t="str">
        <f>IFERROR(INDEX('Climate zones'!$A$2:$A$4292,MATCH(BF$4&amp;" "&amp;$N123,'Climate zones'!$I$2:$I$4292,0)),"")</f>
        <v/>
      </c>
      <c r="BG123" s="165" t="str">
        <f>IFERROR(INDEX('Climate zones'!$A$2:$A$4292,MATCH(BG$4&amp;" "&amp;$N123,'Climate zones'!$I$2:$I$4292,0)),"")</f>
        <v/>
      </c>
      <c r="BH123" s="165" t="str">
        <f>IFERROR(INDEX('Climate zones'!$A$2:$A$4292,MATCH(BH$4&amp;" "&amp;$N123,'Climate zones'!$I$2:$I$4292,0)),"")</f>
        <v/>
      </c>
      <c r="BI123" s="165" t="str">
        <f>IFERROR(INDEX('Climate zones'!$A$2:$A$4292,MATCH(BI$4&amp;" "&amp;$N123,'Climate zones'!$I$2:$I$4292,0)),"")</f>
        <v/>
      </c>
      <c r="BJ123" s="165" t="str">
        <f>IFERROR(INDEX('Climate zones'!$A$2:$A$4292,MATCH(BJ$4&amp;" "&amp;$N123,'Climate zones'!$I$2:$I$4292,0)),"")</f>
        <v/>
      </c>
      <c r="BK123" s="165" t="str">
        <f>IFERROR(INDEX('Climate zones'!$A$2:$A$4292,MATCH(BK$4&amp;" "&amp;$N123,'Climate zones'!$I$2:$I$4292,0)),"")</f>
        <v/>
      </c>
      <c r="BL123" s="165" t="str">
        <f>IFERROR(INDEX('Climate zones'!$A$2:$A$4292,MATCH(BL$4&amp;" "&amp;$N123,'Climate zones'!$I$2:$I$4292,0)),"")</f>
        <v>Pourakino Valley</v>
      </c>
      <c r="BM123" s="165" t="str">
        <f>IFERROR(INDEX('Climate zones'!$A$2:$A$4292,MATCH(BM$4&amp;" "&amp;$N123,'Climate zones'!$I$2:$I$4292,0)),"")</f>
        <v/>
      </c>
      <c r="BN123" s="165" t="str">
        <f>IFERROR(INDEX('Climate zones'!$A$2:$A$4292,MATCH(BN$4&amp;" "&amp;$N123,'Climate zones'!$I$2:$I$4292,0)),"")</f>
        <v/>
      </c>
      <c r="BO123" s="165" t="str">
        <f>IFERROR(INDEX('Climate zones'!$A$2:$A$4292,MATCH(BO$4&amp;" "&amp;$N123,'Climate zones'!$I$2:$I$4292,0)),"")</f>
        <v>Woodstock</v>
      </c>
      <c r="BP123" s="165" t="str">
        <f>IFERROR(INDEX('Climate zones'!$A$2:$A$4292,MATCH(BP$4&amp;" "&amp;$N123,'Climate zones'!$I$2:$I$4292,0)),"")</f>
        <v/>
      </c>
      <c r="BQ123" s="165" t="str">
        <f>IFERROR(INDEX('Climate zones'!$A$2:$A$4292,MATCH(BQ$4&amp;" "&amp;$N123,'Climate zones'!$I$2:$I$4292,0)),"")</f>
        <v/>
      </c>
      <c r="BR123" s="165" t="str">
        <f>IFERROR(INDEX('Climate zones'!$A$2:$A$4292,MATCH(BR$4&amp;" "&amp;$N123,'Climate zones'!$I$2:$I$4292,0)),"")</f>
        <v/>
      </c>
      <c r="BS123" s="165" t="str">
        <f>IFERROR(INDEX('Climate zones'!$A$2:$A$4292,MATCH(BS$4&amp;" "&amp;$N123,'Climate zones'!$I$2:$I$4292,0)),"")</f>
        <v/>
      </c>
      <c r="BT123" s="165" t="str">
        <f>IFERROR(INDEX('Climate zones'!$A$2:$A$4292,MATCH(BT$4&amp;" "&amp;$N123,'Climate zones'!$I$2:$I$4292,0)),"")</f>
        <v/>
      </c>
      <c r="BU123" s="165" t="str">
        <f>IFERROR(INDEX('Climate zones'!$A$2:$A$4292,MATCH(BU$4&amp;" "&amp;$N123,'Climate zones'!$I$2:$I$4292,0)),"")</f>
        <v/>
      </c>
      <c r="BV123" s="165" t="str">
        <f>IFERROR(INDEX('Climate zones'!$A$2:$A$4292,MATCH(BV$4&amp;" "&amp;$N123,'Climate zones'!$I$2:$I$4292,0)),"")</f>
        <v/>
      </c>
      <c r="BW123" s="165" t="str">
        <f>IFERROR(INDEX('Climate zones'!$A$2:$A$4292,MATCH(BW$4&amp;" "&amp;$N123,'Climate zones'!$I$2:$I$4292,0)),"")</f>
        <v/>
      </c>
      <c r="BX123" s="165" t="str">
        <f>IFERROR(INDEX('Climate zones'!$A$2:$A$4292,MATCH(BX$4&amp;" "&amp;$N123,'Climate zones'!$I$2:$I$4292,0)),"")</f>
        <v/>
      </c>
      <c r="BY123" s="165" t="str">
        <f>IFERROR(INDEX('Climate zones'!$A$2:$A$4292,MATCH(BY$4&amp;" "&amp;$N123,'Climate zones'!$I$2:$I$4292,0)),"")</f>
        <v/>
      </c>
      <c r="BZ123" s="165" t="str">
        <f>IFERROR(INDEX('Climate zones'!$A$2:$A$4292,MATCH(BZ$4&amp;" "&amp;$N123,'Climate zones'!$I$2:$I$4292,0)),"")</f>
        <v/>
      </c>
      <c r="CA123" s="165" t="str">
        <f>IFERROR(INDEX('Climate zones'!$A$2:$A$4292,MATCH(CA$4&amp;" "&amp;$N123,'Climate zones'!$I$2:$I$4292,0)),"")</f>
        <v/>
      </c>
      <c r="CB123" s="165" t="str">
        <f>IFERROR(INDEX('Climate zones'!$A$2:$A$4292,MATCH(CB$4&amp;" "&amp;$N123,'Climate zones'!$I$2:$I$4292,0)),"")</f>
        <v/>
      </c>
      <c r="CC123" s="165" t="str">
        <f>IFERROR(INDEX('Climate zones'!$A$2:$A$4292,MATCH(CC$4&amp;" "&amp;$N123,'Climate zones'!$I$2:$I$4292,0)),"")</f>
        <v/>
      </c>
      <c r="CD123" s="165" t="str">
        <f>IFERROR(INDEX('Climate zones'!$A$2:$A$4292,MATCH(CD$4&amp;" "&amp;$N123,'Climate zones'!$I$2:$I$4292,0)),"")</f>
        <v/>
      </c>
      <c r="CE123" s="165" t="str">
        <f>IFERROR(INDEX('Climate zones'!$A$2:$A$4292,MATCH(CE$4&amp;" "&amp;$N123,'Climate zones'!$I$2:$I$4292,0)),"")</f>
        <v/>
      </c>
      <c r="CF123" s="165" t="str">
        <f>IFERROR(INDEX('Climate zones'!$A$2:$A$4292,MATCH(CF$4&amp;" "&amp;$N123,'Climate zones'!$I$2:$I$4292,0)),"")</f>
        <v/>
      </c>
      <c r="CG123" s="165" t="str">
        <f>IFERROR(INDEX('Climate zones'!$A$2:$A$4292,MATCH(CG$4&amp;" "&amp;$N123,'Climate zones'!$I$2:$I$4292,0)),"")</f>
        <v/>
      </c>
      <c r="CH123" s="165" t="str">
        <f>IFERROR(INDEX('Climate zones'!$A$2:$A$4292,MATCH(CH$4&amp;" "&amp;$N123,'Climate zones'!$I$2:$I$4292,0)),"")</f>
        <v>Wilsonville</v>
      </c>
    </row>
    <row r="124" spans="1:86">
      <c r="A124" s="156" t="s">
        <v>293</v>
      </c>
      <c r="B124" s="156" t="s">
        <v>97</v>
      </c>
      <c r="C124" s="156" t="s">
        <v>96</v>
      </c>
      <c r="D124" s="156" t="s">
        <v>241</v>
      </c>
      <c r="E124" s="157">
        <v>-36.909999999999997</v>
      </c>
      <c r="F124" s="157">
        <v>174.79</v>
      </c>
      <c r="G124" s="156" t="str">
        <f t="shared" si="4"/>
        <v>Auckland City AK</v>
      </c>
      <c r="H124" s="156">
        <f t="shared" si="5"/>
        <v>52</v>
      </c>
      <c r="I124" s="156" t="str">
        <f t="shared" si="6"/>
        <v>Auckland City 52</v>
      </c>
      <c r="N124" s="162">
        <f t="shared" si="7"/>
        <v>120</v>
      </c>
      <c r="O124" s="163" t="str">
        <f>IFERROR(INDEX('Climate zones'!$A$2:$A$4292,MATCH(O$4&amp;" "&amp;$N124,'Climate zones'!$I$2:$I$4292,0)),"")</f>
        <v/>
      </c>
      <c r="P124" s="163" t="str">
        <f>IFERROR(INDEX('Climate zones'!$A$2:$A$4292,MATCH(P$4&amp;" "&amp;$N124,'Climate zones'!$I$2:$I$4292,0)),"")</f>
        <v/>
      </c>
      <c r="Q124" s="163" t="str">
        <f>IFERROR(INDEX('Climate zones'!$A$2:$A$4292,MATCH(Q$4&amp;" "&amp;$N124,'Climate zones'!$I$2:$I$4292,0)),"")</f>
        <v/>
      </c>
      <c r="R124" s="163" t="str">
        <f>IFERROR(INDEX('Climate zones'!$A$2:$A$4292,MATCH(R$4&amp;" "&amp;$N124,'Climate zones'!$I$2:$I$4292,0)),"")</f>
        <v/>
      </c>
      <c r="S124" s="163" t="str">
        <f>IFERROR(INDEX('Climate zones'!$A$2:$A$4292,MATCH(S$4&amp;" "&amp;$N124,'Climate zones'!$I$2:$I$4292,0)),"")</f>
        <v/>
      </c>
      <c r="T124" s="163" t="str">
        <f>IFERROR(INDEX('Climate zones'!$A$2:$A$4292,MATCH(T$4&amp;" "&amp;$N124,'Climate zones'!$I$2:$I$4292,0)),"")</f>
        <v/>
      </c>
      <c r="U124" s="163" t="str">
        <f>IFERROR(INDEX('Climate zones'!$A$2:$A$4292,MATCH(U$4&amp;" "&amp;$N124,'Climate zones'!$I$2:$I$4292,0)),"")</f>
        <v/>
      </c>
      <c r="V124" s="163" t="str">
        <f>IFERROR(INDEX('Climate zones'!$A$2:$A$4292,MATCH(V$4&amp;" "&amp;$N124,'Climate zones'!$I$2:$I$4292,0)),"")</f>
        <v>Waitahuna Gully</v>
      </c>
      <c r="W124" s="163" t="str">
        <f>IFERROR(INDEX('Climate zones'!$A$2:$A$4292,MATCH(W$4&amp;" "&amp;$N124,'Climate zones'!$I$2:$I$4292,0)),"")</f>
        <v>The Cove</v>
      </c>
      <c r="X124" s="163" t="str">
        <f>IFERROR(INDEX('Climate zones'!$A$2:$A$4292,MATCH(X$4&amp;" "&amp;$N124,'Climate zones'!$I$2:$I$4292,0)),"")</f>
        <v>Oruru</v>
      </c>
      <c r="Y124" s="163" t="str">
        <f>IFERROR(INDEX('Climate zones'!$A$2:$A$4292,MATCH(Y$4&amp;" "&amp;$N124,'Climate zones'!$I$2:$I$4292,0)),"")</f>
        <v/>
      </c>
      <c r="Z124" s="163" t="str">
        <f>IFERROR(INDEX('Climate zones'!$A$2:$A$4292,MATCH(Z$4&amp;" "&amp;$N124,'Climate zones'!$I$2:$I$4292,0)),"")</f>
        <v/>
      </c>
      <c r="AA124" s="163" t="str">
        <f>IFERROR(INDEX('Climate zones'!$A$2:$A$4292,MATCH(AA$4&amp;" "&amp;$N124,'Climate zones'!$I$2:$I$4292,0)),"")</f>
        <v/>
      </c>
      <c r="AB124" s="163" t="str">
        <f>IFERROR(INDEX('Climate zones'!$A$2:$A$4292,MATCH(AB$4&amp;" "&amp;$N124,'Climate zones'!$I$2:$I$4292,0)),"")</f>
        <v/>
      </c>
      <c r="AC124" s="163" t="str">
        <f>IFERROR(INDEX('Climate zones'!$A$2:$A$4292,MATCH(AC$4&amp;" "&amp;$N124,'Climate zones'!$I$2:$I$4292,0)),"")</f>
        <v/>
      </c>
      <c r="AD124" s="163" t="str">
        <f>IFERROR(INDEX('Climate zones'!$A$2:$A$4292,MATCH(AD$4&amp;" "&amp;$N124,'Climate zones'!$I$2:$I$4292,0)),"")</f>
        <v/>
      </c>
      <c r="AE124" s="163" t="str">
        <f>IFERROR(INDEX('Climate zones'!$A$2:$A$4292,MATCH(AE$4&amp;" "&amp;$N124,'Climate zones'!$I$2:$I$4292,0)),"")</f>
        <v/>
      </c>
      <c r="AF124" s="163" t="str">
        <f>IFERROR(INDEX('Climate zones'!$A$2:$A$4292,MATCH(AF$4&amp;" "&amp;$N124,'Climate zones'!$I$2:$I$4292,0)),"")</f>
        <v/>
      </c>
      <c r="AG124" s="163" t="str">
        <f>IFERROR(INDEX('Climate zones'!$A$2:$A$4292,MATCH(AG$4&amp;" "&amp;$N124,'Climate zones'!$I$2:$I$4292,0)),"")</f>
        <v/>
      </c>
      <c r="AH124" s="163" t="str">
        <f>IFERROR(INDEX('Climate zones'!$A$2:$A$4292,MATCH(AH$4&amp;" "&amp;$N124,'Climate zones'!$I$2:$I$4292,0)),"")</f>
        <v/>
      </c>
      <c r="AI124" s="163" t="str">
        <f>IFERROR(INDEX('Climate zones'!$A$2:$A$4292,MATCH(AI$4&amp;" "&amp;$N124,'Climate zones'!$I$2:$I$4292,0)),"")</f>
        <v/>
      </c>
      <c r="AJ124" s="163" t="str">
        <f>IFERROR(INDEX('Climate zones'!$A$2:$A$4292,MATCH(AJ$4&amp;" "&amp;$N124,'Climate zones'!$I$2:$I$4292,0)),"")</f>
        <v/>
      </c>
      <c r="AK124" s="163" t="str">
        <f>IFERROR(INDEX('Climate zones'!$A$2:$A$4292,MATCH(AK$4&amp;" "&amp;$N124,'Climate zones'!$I$2:$I$4292,0)),"")</f>
        <v/>
      </c>
      <c r="AL124" s="163" t="str">
        <f>IFERROR(INDEX('Climate zones'!$A$2:$A$4292,MATCH(AL$4&amp;" "&amp;$N124,'Climate zones'!$I$2:$I$4292,0)),"")</f>
        <v/>
      </c>
      <c r="AM124" s="163" t="str">
        <f>IFERROR(INDEX('Climate zones'!$A$2:$A$4292,MATCH(AM$4&amp;" "&amp;$N124,'Climate zones'!$I$2:$I$4292,0)),"")</f>
        <v/>
      </c>
      <c r="AN124" s="163" t="str">
        <f>IFERROR(INDEX('Climate zones'!$A$2:$A$4292,MATCH(AN$4&amp;" "&amp;$N124,'Climate zones'!$I$2:$I$4292,0)),"")</f>
        <v/>
      </c>
      <c r="AO124" s="163" t="str">
        <f>IFERROR(INDEX('Climate zones'!$A$2:$A$4292,MATCH(AO$4&amp;" "&amp;$N124,'Climate zones'!$I$2:$I$4292,0)),"")</f>
        <v/>
      </c>
      <c r="AP124" s="163" t="str">
        <f>IFERROR(INDEX('Climate zones'!$A$2:$A$4292,MATCH(AP$4&amp;" "&amp;$N124,'Climate zones'!$I$2:$I$4292,0)),"")</f>
        <v/>
      </c>
      <c r="AQ124" s="163" t="str">
        <f>IFERROR(INDEX('Climate zones'!$A$2:$A$4292,MATCH(AQ$4&amp;" "&amp;$N124,'Climate zones'!$I$2:$I$4292,0)),"")</f>
        <v/>
      </c>
      <c r="AR124" s="163" t="str">
        <f>IFERROR(INDEX('Climate zones'!$A$2:$A$4292,MATCH(AR$4&amp;" "&amp;$N124,'Climate zones'!$I$2:$I$4292,0)),"")</f>
        <v/>
      </c>
      <c r="AS124" s="163" t="str">
        <f>IFERROR(INDEX('Climate zones'!$A$2:$A$4292,MATCH(AS$4&amp;" "&amp;$N124,'Climate zones'!$I$2:$I$4292,0)),"")</f>
        <v/>
      </c>
      <c r="AT124" s="163" t="str">
        <f>IFERROR(INDEX('Climate zones'!$A$2:$A$4292,MATCH(AT$4&amp;" "&amp;$N124,'Climate zones'!$I$2:$I$4292,0)),"")</f>
        <v/>
      </c>
      <c r="AU124" s="163" t="str">
        <f>IFERROR(INDEX('Climate zones'!$A$2:$A$4292,MATCH(AU$4&amp;" "&amp;$N124,'Climate zones'!$I$2:$I$4292,0)),"")</f>
        <v/>
      </c>
      <c r="AV124" s="163" t="str">
        <f>IFERROR(INDEX('Climate zones'!$A$2:$A$4292,MATCH(AV$4&amp;" "&amp;$N124,'Climate zones'!$I$2:$I$4292,0)),"")</f>
        <v/>
      </c>
      <c r="AW124" s="163" t="str">
        <f>IFERROR(INDEX('Climate zones'!$A$2:$A$4292,MATCH(AW$4&amp;" "&amp;$N124,'Climate zones'!$I$2:$I$4292,0)),"")</f>
        <v/>
      </c>
      <c r="AX124" s="163" t="str">
        <f>IFERROR(INDEX('Climate zones'!$A$2:$A$4292,MATCH(AX$4&amp;" "&amp;$N124,'Climate zones'!$I$2:$I$4292,0)),"")</f>
        <v/>
      </c>
      <c r="AY124" s="163" t="str">
        <f>IFERROR(INDEX('Climate zones'!$A$2:$A$4292,MATCH(AY$4&amp;" "&amp;$N124,'Climate zones'!$I$2:$I$4292,0)),"")</f>
        <v/>
      </c>
      <c r="AZ124" s="163" t="str">
        <f>IFERROR(INDEX('Climate zones'!$A$2:$A$4292,MATCH(AZ$4&amp;" "&amp;$N124,'Climate zones'!$I$2:$I$4292,0)),"")</f>
        <v/>
      </c>
      <c r="BA124" s="163" t="str">
        <f>IFERROR(INDEX('Climate zones'!$A$2:$A$4292,MATCH(BA$4&amp;" "&amp;$N124,'Climate zones'!$I$2:$I$4292,0)),"")</f>
        <v/>
      </c>
      <c r="BB124" s="163" t="str">
        <f>IFERROR(INDEX('Climate zones'!$A$2:$A$4292,MATCH(BB$4&amp;" "&amp;$N124,'Climate zones'!$I$2:$I$4292,0)),"")</f>
        <v/>
      </c>
      <c r="BC124" s="163" t="str">
        <f>IFERROR(INDEX('Climate zones'!$A$2:$A$4292,MATCH(BC$4&amp;" "&amp;$N124,'Climate zones'!$I$2:$I$4292,0)),"")</f>
        <v/>
      </c>
      <c r="BD124" s="163" t="str">
        <f>IFERROR(INDEX('Climate zones'!$A$2:$A$4292,MATCH(BD$4&amp;" "&amp;$N124,'Climate zones'!$I$2:$I$4292,0)),"")</f>
        <v/>
      </c>
      <c r="BE124" s="163" t="str">
        <f>IFERROR(INDEX('Climate zones'!$A$2:$A$4292,MATCH(BE$4&amp;" "&amp;$N124,'Climate zones'!$I$2:$I$4292,0)),"")</f>
        <v/>
      </c>
      <c r="BF124" s="163" t="str">
        <f>IFERROR(INDEX('Climate zones'!$A$2:$A$4292,MATCH(BF$4&amp;" "&amp;$N124,'Climate zones'!$I$2:$I$4292,0)),"")</f>
        <v/>
      </c>
      <c r="BG124" s="163" t="str">
        <f>IFERROR(INDEX('Climate zones'!$A$2:$A$4292,MATCH(BG$4&amp;" "&amp;$N124,'Climate zones'!$I$2:$I$4292,0)),"")</f>
        <v/>
      </c>
      <c r="BH124" s="163" t="str">
        <f>IFERROR(INDEX('Climate zones'!$A$2:$A$4292,MATCH(BH$4&amp;" "&amp;$N124,'Climate zones'!$I$2:$I$4292,0)),"")</f>
        <v/>
      </c>
      <c r="BI124" s="163" t="str">
        <f>IFERROR(INDEX('Climate zones'!$A$2:$A$4292,MATCH(BI$4&amp;" "&amp;$N124,'Climate zones'!$I$2:$I$4292,0)),"")</f>
        <v/>
      </c>
      <c r="BJ124" s="163" t="str">
        <f>IFERROR(INDEX('Climate zones'!$A$2:$A$4292,MATCH(BJ$4&amp;" "&amp;$N124,'Climate zones'!$I$2:$I$4292,0)),"")</f>
        <v/>
      </c>
      <c r="BK124" s="163" t="str">
        <f>IFERROR(INDEX('Climate zones'!$A$2:$A$4292,MATCH(BK$4&amp;" "&amp;$N124,'Climate zones'!$I$2:$I$4292,0)),"")</f>
        <v/>
      </c>
      <c r="BL124" s="163" t="str">
        <f>IFERROR(INDEX('Climate zones'!$A$2:$A$4292,MATCH(BL$4&amp;" "&amp;$N124,'Climate zones'!$I$2:$I$4292,0)),"")</f>
        <v>Progress Valley</v>
      </c>
      <c r="BM124" s="163" t="str">
        <f>IFERROR(INDEX('Climate zones'!$A$2:$A$4292,MATCH(BM$4&amp;" "&amp;$N124,'Climate zones'!$I$2:$I$4292,0)),"")</f>
        <v/>
      </c>
      <c r="BN124" s="163" t="str">
        <f>IFERROR(INDEX('Climate zones'!$A$2:$A$4292,MATCH(BN$4&amp;" "&amp;$N124,'Climate zones'!$I$2:$I$4292,0)),"")</f>
        <v/>
      </c>
      <c r="BO124" s="163" t="str">
        <f>IFERROR(INDEX('Climate zones'!$A$2:$A$4292,MATCH(BO$4&amp;" "&amp;$N124,'Climate zones'!$I$2:$I$4292,0)),"")</f>
        <v/>
      </c>
      <c r="BP124" s="163" t="str">
        <f>IFERROR(INDEX('Climate zones'!$A$2:$A$4292,MATCH(BP$4&amp;" "&amp;$N124,'Climate zones'!$I$2:$I$4292,0)),"")</f>
        <v/>
      </c>
      <c r="BQ124" s="163" t="str">
        <f>IFERROR(INDEX('Climate zones'!$A$2:$A$4292,MATCH(BQ$4&amp;" "&amp;$N124,'Climate zones'!$I$2:$I$4292,0)),"")</f>
        <v/>
      </c>
      <c r="BR124" s="163" t="str">
        <f>IFERROR(INDEX('Climate zones'!$A$2:$A$4292,MATCH(BR$4&amp;" "&amp;$N124,'Climate zones'!$I$2:$I$4292,0)),"")</f>
        <v/>
      </c>
      <c r="BS124" s="163" t="str">
        <f>IFERROR(INDEX('Climate zones'!$A$2:$A$4292,MATCH(BS$4&amp;" "&amp;$N124,'Climate zones'!$I$2:$I$4292,0)),"")</f>
        <v/>
      </c>
      <c r="BT124" s="163" t="str">
        <f>IFERROR(INDEX('Climate zones'!$A$2:$A$4292,MATCH(BT$4&amp;" "&amp;$N124,'Climate zones'!$I$2:$I$4292,0)),"")</f>
        <v/>
      </c>
      <c r="BU124" s="163" t="str">
        <f>IFERROR(INDEX('Climate zones'!$A$2:$A$4292,MATCH(BU$4&amp;" "&amp;$N124,'Climate zones'!$I$2:$I$4292,0)),"")</f>
        <v/>
      </c>
      <c r="BV124" s="163" t="str">
        <f>IFERROR(INDEX('Climate zones'!$A$2:$A$4292,MATCH(BV$4&amp;" "&amp;$N124,'Climate zones'!$I$2:$I$4292,0)),"")</f>
        <v/>
      </c>
      <c r="BW124" s="163" t="str">
        <f>IFERROR(INDEX('Climate zones'!$A$2:$A$4292,MATCH(BW$4&amp;" "&amp;$N124,'Climate zones'!$I$2:$I$4292,0)),"")</f>
        <v/>
      </c>
      <c r="BX124" s="163" t="str">
        <f>IFERROR(INDEX('Climate zones'!$A$2:$A$4292,MATCH(BX$4&amp;" "&amp;$N124,'Climate zones'!$I$2:$I$4292,0)),"")</f>
        <v/>
      </c>
      <c r="BY124" s="163" t="str">
        <f>IFERROR(INDEX('Climate zones'!$A$2:$A$4292,MATCH(BY$4&amp;" "&amp;$N124,'Climate zones'!$I$2:$I$4292,0)),"")</f>
        <v/>
      </c>
      <c r="BZ124" s="163" t="str">
        <f>IFERROR(INDEX('Climate zones'!$A$2:$A$4292,MATCH(BZ$4&amp;" "&amp;$N124,'Climate zones'!$I$2:$I$4292,0)),"")</f>
        <v/>
      </c>
      <c r="CA124" s="163" t="str">
        <f>IFERROR(INDEX('Climate zones'!$A$2:$A$4292,MATCH(CA$4&amp;" "&amp;$N124,'Climate zones'!$I$2:$I$4292,0)),"")</f>
        <v/>
      </c>
      <c r="CB124" s="163" t="str">
        <f>IFERROR(INDEX('Climate zones'!$A$2:$A$4292,MATCH(CB$4&amp;" "&amp;$N124,'Climate zones'!$I$2:$I$4292,0)),"")</f>
        <v/>
      </c>
      <c r="CC124" s="163" t="str">
        <f>IFERROR(INDEX('Climate zones'!$A$2:$A$4292,MATCH(CC$4&amp;" "&amp;$N124,'Climate zones'!$I$2:$I$4292,0)),"")</f>
        <v/>
      </c>
      <c r="CD124" s="163" t="str">
        <f>IFERROR(INDEX('Climate zones'!$A$2:$A$4292,MATCH(CD$4&amp;" "&amp;$N124,'Climate zones'!$I$2:$I$4292,0)),"")</f>
        <v/>
      </c>
      <c r="CE124" s="163" t="str">
        <f>IFERROR(INDEX('Climate zones'!$A$2:$A$4292,MATCH(CE$4&amp;" "&amp;$N124,'Climate zones'!$I$2:$I$4292,0)),"")</f>
        <v/>
      </c>
      <c r="CF124" s="163" t="str">
        <f>IFERROR(INDEX('Climate zones'!$A$2:$A$4292,MATCH(CF$4&amp;" "&amp;$N124,'Climate zones'!$I$2:$I$4292,0)),"")</f>
        <v/>
      </c>
      <c r="CG124" s="163" t="str">
        <f>IFERROR(INDEX('Climate zones'!$A$2:$A$4292,MATCH(CG$4&amp;" "&amp;$N124,'Climate zones'!$I$2:$I$4292,0)),"")</f>
        <v/>
      </c>
      <c r="CH124" s="163" t="str">
        <f>IFERROR(INDEX('Climate zones'!$A$2:$A$4292,MATCH(CH$4&amp;" "&amp;$N124,'Climate zones'!$I$2:$I$4292,0)),"")</f>
        <v>Woodhill</v>
      </c>
    </row>
    <row r="125" spans="1:86">
      <c r="A125" s="156" t="s">
        <v>294</v>
      </c>
      <c r="B125" s="156" t="s">
        <v>97</v>
      </c>
      <c r="C125" s="156" t="s">
        <v>93</v>
      </c>
      <c r="D125" s="156" t="s">
        <v>241</v>
      </c>
      <c r="E125" s="157">
        <v>-36.840000000000003</v>
      </c>
      <c r="F125" s="157">
        <v>175.14</v>
      </c>
      <c r="G125" s="156" t="str">
        <f t="shared" si="4"/>
        <v>Auckland City AK</v>
      </c>
      <c r="H125" s="156">
        <f t="shared" si="5"/>
        <v>53</v>
      </c>
      <c r="I125" s="156" t="str">
        <f t="shared" si="6"/>
        <v>Auckland City 53</v>
      </c>
      <c r="N125" s="164">
        <f t="shared" si="7"/>
        <v>121</v>
      </c>
      <c r="O125" s="165" t="str">
        <f>IFERROR(INDEX('Climate zones'!$A$2:$A$4292,MATCH(O$4&amp;" "&amp;$N125,'Climate zones'!$I$2:$I$4292,0)),"")</f>
        <v/>
      </c>
      <c r="P125" s="165" t="str">
        <f>IFERROR(INDEX('Climate zones'!$A$2:$A$4292,MATCH(P$4&amp;" "&amp;$N125,'Climate zones'!$I$2:$I$4292,0)),"")</f>
        <v/>
      </c>
      <c r="Q125" s="165" t="str">
        <f>IFERROR(INDEX('Climate zones'!$A$2:$A$4292,MATCH(Q$4&amp;" "&amp;$N125,'Climate zones'!$I$2:$I$4292,0)),"")</f>
        <v/>
      </c>
      <c r="R125" s="165" t="str">
        <f>IFERROR(INDEX('Climate zones'!$A$2:$A$4292,MATCH(R$4&amp;" "&amp;$N125,'Climate zones'!$I$2:$I$4292,0)),"")</f>
        <v/>
      </c>
      <c r="S125" s="165" t="str">
        <f>IFERROR(INDEX('Climate zones'!$A$2:$A$4292,MATCH(S$4&amp;" "&amp;$N125,'Climate zones'!$I$2:$I$4292,0)),"")</f>
        <v/>
      </c>
      <c r="T125" s="165" t="str">
        <f>IFERROR(INDEX('Climate zones'!$A$2:$A$4292,MATCH(T$4&amp;" "&amp;$N125,'Climate zones'!$I$2:$I$4292,0)),"")</f>
        <v/>
      </c>
      <c r="U125" s="165" t="str">
        <f>IFERROR(INDEX('Climate zones'!$A$2:$A$4292,MATCH(U$4&amp;" "&amp;$N125,'Climate zones'!$I$2:$I$4292,0)),"")</f>
        <v/>
      </c>
      <c r="V125" s="165" t="str">
        <f>IFERROR(INDEX('Climate zones'!$A$2:$A$4292,MATCH(V$4&amp;" "&amp;$N125,'Climate zones'!$I$2:$I$4292,0)),"")</f>
        <v>Waitahuna West</v>
      </c>
      <c r="W125" s="165" t="str">
        <f>IFERROR(INDEX('Climate zones'!$A$2:$A$4292,MATCH(W$4&amp;" "&amp;$N125,'Climate zones'!$I$2:$I$4292,0)),"")</f>
        <v>Tiroiti</v>
      </c>
      <c r="X125" s="165" t="str">
        <f>IFERROR(INDEX('Climate zones'!$A$2:$A$4292,MATCH(X$4&amp;" "&amp;$N125,'Climate zones'!$I$2:$I$4292,0)),"")</f>
        <v>Otaha</v>
      </c>
      <c r="Y125" s="165" t="str">
        <f>IFERROR(INDEX('Climate zones'!$A$2:$A$4292,MATCH(Y$4&amp;" "&amp;$N125,'Climate zones'!$I$2:$I$4292,0)),"")</f>
        <v/>
      </c>
      <c r="Z125" s="165" t="str">
        <f>IFERROR(INDEX('Climate zones'!$A$2:$A$4292,MATCH(Z$4&amp;" "&amp;$N125,'Climate zones'!$I$2:$I$4292,0)),"")</f>
        <v/>
      </c>
      <c r="AA125" s="165" t="str">
        <f>IFERROR(INDEX('Climate zones'!$A$2:$A$4292,MATCH(AA$4&amp;" "&amp;$N125,'Climate zones'!$I$2:$I$4292,0)),"")</f>
        <v/>
      </c>
      <c r="AB125" s="165" t="str">
        <f>IFERROR(INDEX('Climate zones'!$A$2:$A$4292,MATCH(AB$4&amp;" "&amp;$N125,'Climate zones'!$I$2:$I$4292,0)),"")</f>
        <v/>
      </c>
      <c r="AC125" s="165" t="str">
        <f>IFERROR(INDEX('Climate zones'!$A$2:$A$4292,MATCH(AC$4&amp;" "&amp;$N125,'Climate zones'!$I$2:$I$4292,0)),"")</f>
        <v/>
      </c>
      <c r="AD125" s="165" t="str">
        <f>IFERROR(INDEX('Climate zones'!$A$2:$A$4292,MATCH(AD$4&amp;" "&amp;$N125,'Climate zones'!$I$2:$I$4292,0)),"")</f>
        <v/>
      </c>
      <c r="AE125" s="165" t="str">
        <f>IFERROR(INDEX('Climate zones'!$A$2:$A$4292,MATCH(AE$4&amp;" "&amp;$N125,'Climate zones'!$I$2:$I$4292,0)),"")</f>
        <v/>
      </c>
      <c r="AF125" s="165" t="str">
        <f>IFERROR(INDEX('Climate zones'!$A$2:$A$4292,MATCH(AF$4&amp;" "&amp;$N125,'Climate zones'!$I$2:$I$4292,0)),"")</f>
        <v/>
      </c>
      <c r="AG125" s="165" t="str">
        <f>IFERROR(INDEX('Climate zones'!$A$2:$A$4292,MATCH(AG$4&amp;" "&amp;$N125,'Climate zones'!$I$2:$I$4292,0)),"")</f>
        <v/>
      </c>
      <c r="AH125" s="165" t="str">
        <f>IFERROR(INDEX('Climate zones'!$A$2:$A$4292,MATCH(AH$4&amp;" "&amp;$N125,'Climate zones'!$I$2:$I$4292,0)),"")</f>
        <v/>
      </c>
      <c r="AI125" s="165" t="str">
        <f>IFERROR(INDEX('Climate zones'!$A$2:$A$4292,MATCH(AI$4&amp;" "&amp;$N125,'Climate zones'!$I$2:$I$4292,0)),"")</f>
        <v/>
      </c>
      <c r="AJ125" s="165" t="str">
        <f>IFERROR(INDEX('Climate zones'!$A$2:$A$4292,MATCH(AJ$4&amp;" "&amp;$N125,'Climate zones'!$I$2:$I$4292,0)),"")</f>
        <v/>
      </c>
      <c r="AK125" s="165" t="str">
        <f>IFERROR(INDEX('Climate zones'!$A$2:$A$4292,MATCH(AK$4&amp;" "&amp;$N125,'Climate zones'!$I$2:$I$4292,0)),"")</f>
        <v/>
      </c>
      <c r="AL125" s="165" t="str">
        <f>IFERROR(INDEX('Climate zones'!$A$2:$A$4292,MATCH(AL$4&amp;" "&amp;$N125,'Climate zones'!$I$2:$I$4292,0)),"")</f>
        <v/>
      </c>
      <c r="AM125" s="165" t="str">
        <f>IFERROR(INDEX('Climate zones'!$A$2:$A$4292,MATCH(AM$4&amp;" "&amp;$N125,'Climate zones'!$I$2:$I$4292,0)),"")</f>
        <v/>
      </c>
      <c r="AN125" s="165" t="str">
        <f>IFERROR(INDEX('Climate zones'!$A$2:$A$4292,MATCH(AN$4&amp;" "&amp;$N125,'Climate zones'!$I$2:$I$4292,0)),"")</f>
        <v/>
      </c>
      <c r="AO125" s="165" t="str">
        <f>IFERROR(INDEX('Climate zones'!$A$2:$A$4292,MATCH(AO$4&amp;" "&amp;$N125,'Climate zones'!$I$2:$I$4292,0)),"")</f>
        <v/>
      </c>
      <c r="AP125" s="165" t="str">
        <f>IFERROR(INDEX('Climate zones'!$A$2:$A$4292,MATCH(AP$4&amp;" "&amp;$N125,'Climate zones'!$I$2:$I$4292,0)),"")</f>
        <v/>
      </c>
      <c r="AQ125" s="165" t="str">
        <f>IFERROR(INDEX('Climate zones'!$A$2:$A$4292,MATCH(AQ$4&amp;" "&amp;$N125,'Climate zones'!$I$2:$I$4292,0)),"")</f>
        <v/>
      </c>
      <c r="AR125" s="165" t="str">
        <f>IFERROR(INDEX('Climate zones'!$A$2:$A$4292,MATCH(AR$4&amp;" "&amp;$N125,'Climate zones'!$I$2:$I$4292,0)),"")</f>
        <v/>
      </c>
      <c r="AS125" s="165" t="str">
        <f>IFERROR(INDEX('Climate zones'!$A$2:$A$4292,MATCH(AS$4&amp;" "&amp;$N125,'Climate zones'!$I$2:$I$4292,0)),"")</f>
        <v/>
      </c>
      <c r="AT125" s="165" t="str">
        <f>IFERROR(INDEX('Climate zones'!$A$2:$A$4292,MATCH(AT$4&amp;" "&amp;$N125,'Climate zones'!$I$2:$I$4292,0)),"")</f>
        <v/>
      </c>
      <c r="AU125" s="165" t="str">
        <f>IFERROR(INDEX('Climate zones'!$A$2:$A$4292,MATCH(AU$4&amp;" "&amp;$N125,'Climate zones'!$I$2:$I$4292,0)),"")</f>
        <v/>
      </c>
      <c r="AV125" s="165" t="str">
        <f>IFERROR(INDEX('Climate zones'!$A$2:$A$4292,MATCH(AV$4&amp;" "&amp;$N125,'Climate zones'!$I$2:$I$4292,0)),"")</f>
        <v/>
      </c>
      <c r="AW125" s="165" t="str">
        <f>IFERROR(INDEX('Climate zones'!$A$2:$A$4292,MATCH(AW$4&amp;" "&amp;$N125,'Climate zones'!$I$2:$I$4292,0)),"")</f>
        <v/>
      </c>
      <c r="AX125" s="165" t="str">
        <f>IFERROR(INDEX('Climate zones'!$A$2:$A$4292,MATCH(AX$4&amp;" "&amp;$N125,'Climate zones'!$I$2:$I$4292,0)),"")</f>
        <v/>
      </c>
      <c r="AY125" s="165" t="str">
        <f>IFERROR(INDEX('Climate zones'!$A$2:$A$4292,MATCH(AY$4&amp;" "&amp;$N125,'Climate zones'!$I$2:$I$4292,0)),"")</f>
        <v/>
      </c>
      <c r="AZ125" s="165" t="str">
        <f>IFERROR(INDEX('Climate zones'!$A$2:$A$4292,MATCH(AZ$4&amp;" "&amp;$N125,'Climate zones'!$I$2:$I$4292,0)),"")</f>
        <v/>
      </c>
      <c r="BA125" s="165" t="str">
        <f>IFERROR(INDEX('Climate zones'!$A$2:$A$4292,MATCH(BA$4&amp;" "&amp;$N125,'Climate zones'!$I$2:$I$4292,0)),"")</f>
        <v/>
      </c>
      <c r="BB125" s="165" t="str">
        <f>IFERROR(INDEX('Climate zones'!$A$2:$A$4292,MATCH(BB$4&amp;" "&amp;$N125,'Climate zones'!$I$2:$I$4292,0)),"")</f>
        <v/>
      </c>
      <c r="BC125" s="165" t="str">
        <f>IFERROR(INDEX('Climate zones'!$A$2:$A$4292,MATCH(BC$4&amp;" "&amp;$N125,'Climate zones'!$I$2:$I$4292,0)),"")</f>
        <v/>
      </c>
      <c r="BD125" s="165" t="str">
        <f>IFERROR(INDEX('Climate zones'!$A$2:$A$4292,MATCH(BD$4&amp;" "&amp;$N125,'Climate zones'!$I$2:$I$4292,0)),"")</f>
        <v/>
      </c>
      <c r="BE125" s="165" t="str">
        <f>IFERROR(INDEX('Climate zones'!$A$2:$A$4292,MATCH(BE$4&amp;" "&amp;$N125,'Climate zones'!$I$2:$I$4292,0)),"")</f>
        <v/>
      </c>
      <c r="BF125" s="165" t="str">
        <f>IFERROR(INDEX('Climate zones'!$A$2:$A$4292,MATCH(BF$4&amp;" "&amp;$N125,'Climate zones'!$I$2:$I$4292,0)),"")</f>
        <v/>
      </c>
      <c r="BG125" s="165" t="str">
        <f>IFERROR(INDEX('Climate zones'!$A$2:$A$4292,MATCH(BG$4&amp;" "&amp;$N125,'Climate zones'!$I$2:$I$4292,0)),"")</f>
        <v/>
      </c>
      <c r="BH125" s="165" t="str">
        <f>IFERROR(INDEX('Climate zones'!$A$2:$A$4292,MATCH(BH$4&amp;" "&amp;$N125,'Climate zones'!$I$2:$I$4292,0)),"")</f>
        <v/>
      </c>
      <c r="BI125" s="165" t="str">
        <f>IFERROR(INDEX('Climate zones'!$A$2:$A$4292,MATCH(BI$4&amp;" "&amp;$N125,'Climate zones'!$I$2:$I$4292,0)),"")</f>
        <v/>
      </c>
      <c r="BJ125" s="165" t="str">
        <f>IFERROR(INDEX('Climate zones'!$A$2:$A$4292,MATCH(BJ$4&amp;" "&amp;$N125,'Climate zones'!$I$2:$I$4292,0)),"")</f>
        <v/>
      </c>
      <c r="BK125" s="165" t="str">
        <f>IFERROR(INDEX('Climate zones'!$A$2:$A$4292,MATCH(BK$4&amp;" "&amp;$N125,'Climate zones'!$I$2:$I$4292,0)),"")</f>
        <v/>
      </c>
      <c r="BL125" s="165" t="str">
        <f>IFERROR(INDEX('Climate zones'!$A$2:$A$4292,MATCH(BL$4&amp;" "&amp;$N125,'Climate zones'!$I$2:$I$4292,0)),"")</f>
        <v>Pukemaori</v>
      </c>
      <c r="BM125" s="165" t="str">
        <f>IFERROR(INDEX('Climate zones'!$A$2:$A$4292,MATCH(BM$4&amp;" "&amp;$N125,'Climate zones'!$I$2:$I$4292,0)),"")</f>
        <v/>
      </c>
      <c r="BN125" s="165" t="str">
        <f>IFERROR(INDEX('Climate zones'!$A$2:$A$4292,MATCH(BN$4&amp;" "&amp;$N125,'Climate zones'!$I$2:$I$4292,0)),"")</f>
        <v/>
      </c>
      <c r="BO125" s="165" t="str">
        <f>IFERROR(INDEX('Climate zones'!$A$2:$A$4292,MATCH(BO$4&amp;" "&amp;$N125,'Climate zones'!$I$2:$I$4292,0)),"")</f>
        <v/>
      </c>
      <c r="BP125" s="165" t="str">
        <f>IFERROR(INDEX('Climate zones'!$A$2:$A$4292,MATCH(BP$4&amp;" "&amp;$N125,'Climate zones'!$I$2:$I$4292,0)),"")</f>
        <v/>
      </c>
      <c r="BQ125" s="165" t="str">
        <f>IFERROR(INDEX('Climate zones'!$A$2:$A$4292,MATCH(BQ$4&amp;" "&amp;$N125,'Climate zones'!$I$2:$I$4292,0)),"")</f>
        <v/>
      </c>
      <c r="BR125" s="165" t="str">
        <f>IFERROR(INDEX('Climate zones'!$A$2:$A$4292,MATCH(BR$4&amp;" "&amp;$N125,'Climate zones'!$I$2:$I$4292,0)),"")</f>
        <v/>
      </c>
      <c r="BS125" s="165" t="str">
        <f>IFERROR(INDEX('Climate zones'!$A$2:$A$4292,MATCH(BS$4&amp;" "&amp;$N125,'Climate zones'!$I$2:$I$4292,0)),"")</f>
        <v/>
      </c>
      <c r="BT125" s="165" t="str">
        <f>IFERROR(INDEX('Climate zones'!$A$2:$A$4292,MATCH(BT$4&amp;" "&amp;$N125,'Climate zones'!$I$2:$I$4292,0)),"")</f>
        <v/>
      </c>
      <c r="BU125" s="165" t="str">
        <f>IFERROR(INDEX('Climate zones'!$A$2:$A$4292,MATCH(BU$4&amp;" "&amp;$N125,'Climate zones'!$I$2:$I$4292,0)),"")</f>
        <v/>
      </c>
      <c r="BV125" s="165" t="str">
        <f>IFERROR(INDEX('Climate zones'!$A$2:$A$4292,MATCH(BV$4&amp;" "&amp;$N125,'Climate zones'!$I$2:$I$4292,0)),"")</f>
        <v/>
      </c>
      <c r="BW125" s="165" t="str">
        <f>IFERROR(INDEX('Climate zones'!$A$2:$A$4292,MATCH(BW$4&amp;" "&amp;$N125,'Climate zones'!$I$2:$I$4292,0)),"")</f>
        <v/>
      </c>
      <c r="BX125" s="165" t="str">
        <f>IFERROR(INDEX('Climate zones'!$A$2:$A$4292,MATCH(BX$4&amp;" "&amp;$N125,'Climate zones'!$I$2:$I$4292,0)),"")</f>
        <v/>
      </c>
      <c r="BY125" s="165" t="str">
        <f>IFERROR(INDEX('Climate zones'!$A$2:$A$4292,MATCH(BY$4&amp;" "&amp;$N125,'Climate zones'!$I$2:$I$4292,0)),"")</f>
        <v/>
      </c>
      <c r="BZ125" s="165" t="str">
        <f>IFERROR(INDEX('Climate zones'!$A$2:$A$4292,MATCH(BZ$4&amp;" "&amp;$N125,'Climate zones'!$I$2:$I$4292,0)),"")</f>
        <v/>
      </c>
      <c r="CA125" s="165" t="str">
        <f>IFERROR(INDEX('Climate zones'!$A$2:$A$4292,MATCH(CA$4&amp;" "&amp;$N125,'Climate zones'!$I$2:$I$4292,0)),"")</f>
        <v/>
      </c>
      <c r="CB125" s="165" t="str">
        <f>IFERROR(INDEX('Climate zones'!$A$2:$A$4292,MATCH(CB$4&amp;" "&amp;$N125,'Climate zones'!$I$2:$I$4292,0)),"")</f>
        <v/>
      </c>
      <c r="CC125" s="165" t="str">
        <f>IFERROR(INDEX('Climate zones'!$A$2:$A$4292,MATCH(CC$4&amp;" "&amp;$N125,'Climate zones'!$I$2:$I$4292,0)),"")</f>
        <v/>
      </c>
      <c r="CD125" s="165" t="str">
        <f>IFERROR(INDEX('Climate zones'!$A$2:$A$4292,MATCH(CD$4&amp;" "&amp;$N125,'Climate zones'!$I$2:$I$4292,0)),"")</f>
        <v/>
      </c>
      <c r="CE125" s="165" t="str">
        <f>IFERROR(INDEX('Climate zones'!$A$2:$A$4292,MATCH(CE$4&amp;" "&amp;$N125,'Climate zones'!$I$2:$I$4292,0)),"")</f>
        <v/>
      </c>
      <c r="CF125" s="165" t="str">
        <f>IFERROR(INDEX('Climate zones'!$A$2:$A$4292,MATCH(CF$4&amp;" "&amp;$N125,'Climate zones'!$I$2:$I$4292,0)),"")</f>
        <v/>
      </c>
      <c r="CG125" s="165" t="str">
        <f>IFERROR(INDEX('Climate zones'!$A$2:$A$4292,MATCH(CG$4&amp;" "&amp;$N125,'Climate zones'!$I$2:$I$4292,0)),"")</f>
        <v/>
      </c>
      <c r="CH125" s="165" t="str">
        <f>IFERROR(INDEX('Climate zones'!$A$2:$A$4292,MATCH(CH$4&amp;" "&amp;$N125,'Climate zones'!$I$2:$I$4292,0)),"")</f>
        <v>Woolleys Bay</v>
      </c>
    </row>
    <row r="126" spans="1:86">
      <c r="A126" s="156" t="s">
        <v>295</v>
      </c>
      <c r="B126" s="156" t="s">
        <v>97</v>
      </c>
      <c r="C126" s="156" t="s">
        <v>209</v>
      </c>
      <c r="D126" s="156" t="s">
        <v>241</v>
      </c>
      <c r="E126" s="157">
        <v>-36.799999999999997</v>
      </c>
      <c r="F126" s="157">
        <v>175.04</v>
      </c>
      <c r="G126" s="156" t="str">
        <f t="shared" si="4"/>
        <v>Auckland City AK</v>
      </c>
      <c r="H126" s="156">
        <f t="shared" si="5"/>
        <v>54</v>
      </c>
      <c r="I126" s="156" t="str">
        <f t="shared" si="6"/>
        <v>Auckland City 54</v>
      </c>
      <c r="N126" s="162">
        <f t="shared" si="7"/>
        <v>122</v>
      </c>
      <c r="O126" s="163" t="str">
        <f>IFERROR(INDEX('Climate zones'!$A$2:$A$4292,MATCH(O$4&amp;" "&amp;$N126,'Climate zones'!$I$2:$I$4292,0)),"")</f>
        <v/>
      </c>
      <c r="P126" s="163" t="str">
        <f>IFERROR(INDEX('Climate zones'!$A$2:$A$4292,MATCH(P$4&amp;" "&amp;$N126,'Climate zones'!$I$2:$I$4292,0)),"")</f>
        <v/>
      </c>
      <c r="Q126" s="163" t="str">
        <f>IFERROR(INDEX('Climate zones'!$A$2:$A$4292,MATCH(Q$4&amp;" "&amp;$N126,'Climate zones'!$I$2:$I$4292,0)),"")</f>
        <v/>
      </c>
      <c r="R126" s="163" t="str">
        <f>IFERROR(INDEX('Climate zones'!$A$2:$A$4292,MATCH(R$4&amp;" "&amp;$N126,'Climate zones'!$I$2:$I$4292,0)),"")</f>
        <v/>
      </c>
      <c r="S126" s="163" t="str">
        <f>IFERROR(INDEX('Climate zones'!$A$2:$A$4292,MATCH(S$4&amp;" "&amp;$N126,'Climate zones'!$I$2:$I$4292,0)),"")</f>
        <v/>
      </c>
      <c r="T126" s="163" t="str">
        <f>IFERROR(INDEX('Climate zones'!$A$2:$A$4292,MATCH(T$4&amp;" "&amp;$N126,'Climate zones'!$I$2:$I$4292,0)),"")</f>
        <v/>
      </c>
      <c r="U126" s="163" t="str">
        <f>IFERROR(INDEX('Climate zones'!$A$2:$A$4292,MATCH(U$4&amp;" "&amp;$N126,'Climate zones'!$I$2:$I$4292,0)),"")</f>
        <v/>
      </c>
      <c r="V126" s="163" t="str">
        <f>IFERROR(INDEX('Climate zones'!$A$2:$A$4292,MATCH(V$4&amp;" "&amp;$N126,'Climate zones'!$I$2:$I$4292,0)),"")</f>
        <v>Waitepeka</v>
      </c>
      <c r="W126" s="163" t="str">
        <f>IFERROR(INDEX('Climate zones'!$A$2:$A$4292,MATCH(W$4&amp;" "&amp;$N126,'Climate zones'!$I$2:$I$4292,0)),"")</f>
        <v>Tumai</v>
      </c>
      <c r="X126" s="163" t="str">
        <f>IFERROR(INDEX('Climate zones'!$A$2:$A$4292,MATCH(X$4&amp;" "&amp;$N126,'Climate zones'!$I$2:$I$4292,0)),"")</f>
        <v>Otangaroa</v>
      </c>
      <c r="Y126" s="163" t="str">
        <f>IFERROR(INDEX('Climate zones'!$A$2:$A$4292,MATCH(Y$4&amp;" "&amp;$N126,'Climate zones'!$I$2:$I$4292,0)),"")</f>
        <v/>
      </c>
      <c r="Z126" s="163" t="str">
        <f>IFERROR(INDEX('Climate zones'!$A$2:$A$4292,MATCH(Z$4&amp;" "&amp;$N126,'Climate zones'!$I$2:$I$4292,0)),"")</f>
        <v/>
      </c>
      <c r="AA126" s="163" t="str">
        <f>IFERROR(INDEX('Climate zones'!$A$2:$A$4292,MATCH(AA$4&amp;" "&amp;$N126,'Climate zones'!$I$2:$I$4292,0)),"")</f>
        <v/>
      </c>
      <c r="AB126" s="163" t="str">
        <f>IFERROR(INDEX('Climate zones'!$A$2:$A$4292,MATCH(AB$4&amp;" "&amp;$N126,'Climate zones'!$I$2:$I$4292,0)),"")</f>
        <v/>
      </c>
      <c r="AC126" s="163" t="str">
        <f>IFERROR(INDEX('Climate zones'!$A$2:$A$4292,MATCH(AC$4&amp;" "&amp;$N126,'Climate zones'!$I$2:$I$4292,0)),"")</f>
        <v/>
      </c>
      <c r="AD126" s="163" t="str">
        <f>IFERROR(INDEX('Climate zones'!$A$2:$A$4292,MATCH(AD$4&amp;" "&amp;$N126,'Climate zones'!$I$2:$I$4292,0)),"")</f>
        <v/>
      </c>
      <c r="AE126" s="163" t="str">
        <f>IFERROR(INDEX('Climate zones'!$A$2:$A$4292,MATCH(AE$4&amp;" "&amp;$N126,'Climate zones'!$I$2:$I$4292,0)),"")</f>
        <v/>
      </c>
      <c r="AF126" s="163" t="str">
        <f>IFERROR(INDEX('Climate zones'!$A$2:$A$4292,MATCH(AF$4&amp;" "&amp;$N126,'Climate zones'!$I$2:$I$4292,0)),"")</f>
        <v/>
      </c>
      <c r="AG126" s="163" t="str">
        <f>IFERROR(INDEX('Climate zones'!$A$2:$A$4292,MATCH(AG$4&amp;" "&amp;$N126,'Climate zones'!$I$2:$I$4292,0)),"")</f>
        <v/>
      </c>
      <c r="AH126" s="163" t="str">
        <f>IFERROR(INDEX('Climate zones'!$A$2:$A$4292,MATCH(AH$4&amp;" "&amp;$N126,'Climate zones'!$I$2:$I$4292,0)),"")</f>
        <v/>
      </c>
      <c r="AI126" s="163" t="str">
        <f>IFERROR(INDEX('Climate zones'!$A$2:$A$4292,MATCH(AI$4&amp;" "&amp;$N126,'Climate zones'!$I$2:$I$4292,0)),"")</f>
        <v/>
      </c>
      <c r="AJ126" s="163" t="str">
        <f>IFERROR(INDEX('Climate zones'!$A$2:$A$4292,MATCH(AJ$4&amp;" "&amp;$N126,'Climate zones'!$I$2:$I$4292,0)),"")</f>
        <v/>
      </c>
      <c r="AK126" s="163" t="str">
        <f>IFERROR(INDEX('Climate zones'!$A$2:$A$4292,MATCH(AK$4&amp;" "&amp;$N126,'Climate zones'!$I$2:$I$4292,0)),"")</f>
        <v/>
      </c>
      <c r="AL126" s="163" t="str">
        <f>IFERROR(INDEX('Climate zones'!$A$2:$A$4292,MATCH(AL$4&amp;" "&amp;$N126,'Climate zones'!$I$2:$I$4292,0)),"")</f>
        <v/>
      </c>
      <c r="AM126" s="163" t="str">
        <f>IFERROR(INDEX('Climate zones'!$A$2:$A$4292,MATCH(AM$4&amp;" "&amp;$N126,'Climate zones'!$I$2:$I$4292,0)),"")</f>
        <v/>
      </c>
      <c r="AN126" s="163" t="str">
        <f>IFERROR(INDEX('Climate zones'!$A$2:$A$4292,MATCH(AN$4&amp;" "&amp;$N126,'Climate zones'!$I$2:$I$4292,0)),"")</f>
        <v/>
      </c>
      <c r="AO126" s="163" t="str">
        <f>IFERROR(INDEX('Climate zones'!$A$2:$A$4292,MATCH(AO$4&amp;" "&amp;$N126,'Climate zones'!$I$2:$I$4292,0)),"")</f>
        <v/>
      </c>
      <c r="AP126" s="163" t="str">
        <f>IFERROR(INDEX('Climate zones'!$A$2:$A$4292,MATCH(AP$4&amp;" "&amp;$N126,'Climate zones'!$I$2:$I$4292,0)),"")</f>
        <v/>
      </c>
      <c r="AQ126" s="163" t="str">
        <f>IFERROR(INDEX('Climate zones'!$A$2:$A$4292,MATCH(AQ$4&amp;" "&amp;$N126,'Climate zones'!$I$2:$I$4292,0)),"")</f>
        <v/>
      </c>
      <c r="AR126" s="163" t="str">
        <f>IFERROR(INDEX('Climate zones'!$A$2:$A$4292,MATCH(AR$4&amp;" "&amp;$N126,'Climate zones'!$I$2:$I$4292,0)),"")</f>
        <v/>
      </c>
      <c r="AS126" s="163" t="str">
        <f>IFERROR(INDEX('Climate zones'!$A$2:$A$4292,MATCH(AS$4&amp;" "&amp;$N126,'Climate zones'!$I$2:$I$4292,0)),"")</f>
        <v/>
      </c>
      <c r="AT126" s="163" t="str">
        <f>IFERROR(INDEX('Climate zones'!$A$2:$A$4292,MATCH(AT$4&amp;" "&amp;$N126,'Climate zones'!$I$2:$I$4292,0)),"")</f>
        <v/>
      </c>
      <c r="AU126" s="163" t="str">
        <f>IFERROR(INDEX('Climate zones'!$A$2:$A$4292,MATCH(AU$4&amp;" "&amp;$N126,'Climate zones'!$I$2:$I$4292,0)),"")</f>
        <v/>
      </c>
      <c r="AV126" s="163" t="str">
        <f>IFERROR(INDEX('Climate zones'!$A$2:$A$4292,MATCH(AV$4&amp;" "&amp;$N126,'Climate zones'!$I$2:$I$4292,0)),"")</f>
        <v/>
      </c>
      <c r="AW126" s="163" t="str">
        <f>IFERROR(INDEX('Climate zones'!$A$2:$A$4292,MATCH(AW$4&amp;" "&amp;$N126,'Climate zones'!$I$2:$I$4292,0)),"")</f>
        <v/>
      </c>
      <c r="AX126" s="163" t="str">
        <f>IFERROR(INDEX('Climate zones'!$A$2:$A$4292,MATCH(AX$4&amp;" "&amp;$N126,'Climate zones'!$I$2:$I$4292,0)),"")</f>
        <v/>
      </c>
      <c r="AY126" s="163" t="str">
        <f>IFERROR(INDEX('Climate zones'!$A$2:$A$4292,MATCH(AY$4&amp;" "&amp;$N126,'Climate zones'!$I$2:$I$4292,0)),"")</f>
        <v/>
      </c>
      <c r="AZ126" s="163" t="str">
        <f>IFERROR(INDEX('Climate zones'!$A$2:$A$4292,MATCH(AZ$4&amp;" "&amp;$N126,'Climate zones'!$I$2:$I$4292,0)),"")</f>
        <v/>
      </c>
      <c r="BA126" s="163" t="str">
        <f>IFERROR(INDEX('Climate zones'!$A$2:$A$4292,MATCH(BA$4&amp;" "&amp;$N126,'Climate zones'!$I$2:$I$4292,0)),"")</f>
        <v/>
      </c>
      <c r="BB126" s="163" t="str">
        <f>IFERROR(INDEX('Climate zones'!$A$2:$A$4292,MATCH(BB$4&amp;" "&amp;$N126,'Climate zones'!$I$2:$I$4292,0)),"")</f>
        <v/>
      </c>
      <c r="BC126" s="163" t="str">
        <f>IFERROR(INDEX('Climate zones'!$A$2:$A$4292,MATCH(BC$4&amp;" "&amp;$N126,'Climate zones'!$I$2:$I$4292,0)),"")</f>
        <v/>
      </c>
      <c r="BD126" s="163" t="str">
        <f>IFERROR(INDEX('Climate zones'!$A$2:$A$4292,MATCH(BD$4&amp;" "&amp;$N126,'Climate zones'!$I$2:$I$4292,0)),"")</f>
        <v/>
      </c>
      <c r="BE126" s="163" t="str">
        <f>IFERROR(INDEX('Climate zones'!$A$2:$A$4292,MATCH(BE$4&amp;" "&amp;$N126,'Climate zones'!$I$2:$I$4292,0)),"")</f>
        <v/>
      </c>
      <c r="BF126" s="163" t="str">
        <f>IFERROR(INDEX('Climate zones'!$A$2:$A$4292,MATCH(BF$4&amp;" "&amp;$N126,'Climate zones'!$I$2:$I$4292,0)),"")</f>
        <v/>
      </c>
      <c r="BG126" s="163" t="str">
        <f>IFERROR(INDEX('Climate zones'!$A$2:$A$4292,MATCH(BG$4&amp;" "&amp;$N126,'Climate zones'!$I$2:$I$4292,0)),"")</f>
        <v/>
      </c>
      <c r="BH126" s="163" t="str">
        <f>IFERROR(INDEX('Climate zones'!$A$2:$A$4292,MATCH(BH$4&amp;" "&amp;$N126,'Climate zones'!$I$2:$I$4292,0)),"")</f>
        <v/>
      </c>
      <c r="BI126" s="163" t="str">
        <f>IFERROR(INDEX('Climate zones'!$A$2:$A$4292,MATCH(BI$4&amp;" "&amp;$N126,'Climate zones'!$I$2:$I$4292,0)),"")</f>
        <v/>
      </c>
      <c r="BJ126" s="163" t="str">
        <f>IFERROR(INDEX('Climate zones'!$A$2:$A$4292,MATCH(BJ$4&amp;" "&amp;$N126,'Climate zones'!$I$2:$I$4292,0)),"")</f>
        <v/>
      </c>
      <c r="BK126" s="163" t="str">
        <f>IFERROR(INDEX('Climate zones'!$A$2:$A$4292,MATCH(BK$4&amp;" "&amp;$N126,'Climate zones'!$I$2:$I$4292,0)),"")</f>
        <v/>
      </c>
      <c r="BL126" s="163" t="str">
        <f>IFERROR(INDEX('Climate zones'!$A$2:$A$4292,MATCH(BL$4&amp;" "&amp;$N126,'Climate zones'!$I$2:$I$4292,0)),"")</f>
        <v>Pukemutu</v>
      </c>
      <c r="BM126" s="163" t="str">
        <f>IFERROR(INDEX('Climate zones'!$A$2:$A$4292,MATCH(BM$4&amp;" "&amp;$N126,'Climate zones'!$I$2:$I$4292,0)),"")</f>
        <v/>
      </c>
      <c r="BN126" s="163" t="str">
        <f>IFERROR(INDEX('Climate zones'!$A$2:$A$4292,MATCH(BN$4&amp;" "&amp;$N126,'Climate zones'!$I$2:$I$4292,0)),"")</f>
        <v/>
      </c>
      <c r="BO126" s="163" t="str">
        <f>IFERROR(INDEX('Climate zones'!$A$2:$A$4292,MATCH(BO$4&amp;" "&amp;$N126,'Climate zones'!$I$2:$I$4292,0)),"")</f>
        <v/>
      </c>
      <c r="BP126" s="163" t="str">
        <f>IFERROR(INDEX('Climate zones'!$A$2:$A$4292,MATCH(BP$4&amp;" "&amp;$N126,'Climate zones'!$I$2:$I$4292,0)),"")</f>
        <v/>
      </c>
      <c r="BQ126" s="163" t="str">
        <f>IFERROR(INDEX('Climate zones'!$A$2:$A$4292,MATCH(BQ$4&amp;" "&amp;$N126,'Climate zones'!$I$2:$I$4292,0)),"")</f>
        <v/>
      </c>
      <c r="BR126" s="163" t="str">
        <f>IFERROR(INDEX('Climate zones'!$A$2:$A$4292,MATCH(BR$4&amp;" "&amp;$N126,'Climate zones'!$I$2:$I$4292,0)),"")</f>
        <v/>
      </c>
      <c r="BS126" s="163" t="str">
        <f>IFERROR(INDEX('Climate zones'!$A$2:$A$4292,MATCH(BS$4&amp;" "&amp;$N126,'Climate zones'!$I$2:$I$4292,0)),"")</f>
        <v/>
      </c>
      <c r="BT126" s="163" t="str">
        <f>IFERROR(INDEX('Climate zones'!$A$2:$A$4292,MATCH(BT$4&amp;" "&amp;$N126,'Climate zones'!$I$2:$I$4292,0)),"")</f>
        <v/>
      </c>
      <c r="BU126" s="163" t="str">
        <f>IFERROR(INDEX('Climate zones'!$A$2:$A$4292,MATCH(BU$4&amp;" "&amp;$N126,'Climate zones'!$I$2:$I$4292,0)),"")</f>
        <v/>
      </c>
      <c r="BV126" s="163" t="str">
        <f>IFERROR(INDEX('Climate zones'!$A$2:$A$4292,MATCH(BV$4&amp;" "&amp;$N126,'Climate zones'!$I$2:$I$4292,0)),"")</f>
        <v/>
      </c>
      <c r="BW126" s="163" t="str">
        <f>IFERROR(INDEX('Climate zones'!$A$2:$A$4292,MATCH(BW$4&amp;" "&amp;$N126,'Climate zones'!$I$2:$I$4292,0)),"")</f>
        <v/>
      </c>
      <c r="BX126" s="163" t="str">
        <f>IFERROR(INDEX('Climate zones'!$A$2:$A$4292,MATCH(BX$4&amp;" "&amp;$N126,'Climate zones'!$I$2:$I$4292,0)),"")</f>
        <v/>
      </c>
      <c r="BY126" s="163" t="str">
        <f>IFERROR(INDEX('Climate zones'!$A$2:$A$4292,MATCH(BY$4&amp;" "&amp;$N126,'Climate zones'!$I$2:$I$4292,0)),"")</f>
        <v/>
      </c>
      <c r="BZ126" s="163" t="str">
        <f>IFERROR(INDEX('Climate zones'!$A$2:$A$4292,MATCH(BZ$4&amp;" "&amp;$N126,'Climate zones'!$I$2:$I$4292,0)),"")</f>
        <v/>
      </c>
      <c r="CA126" s="163" t="str">
        <f>IFERROR(INDEX('Climate zones'!$A$2:$A$4292,MATCH(CA$4&amp;" "&amp;$N126,'Climate zones'!$I$2:$I$4292,0)),"")</f>
        <v/>
      </c>
      <c r="CB126" s="163" t="str">
        <f>IFERROR(INDEX('Climate zones'!$A$2:$A$4292,MATCH(CB$4&amp;" "&amp;$N126,'Climate zones'!$I$2:$I$4292,0)),"")</f>
        <v/>
      </c>
      <c r="CC126" s="163" t="str">
        <f>IFERROR(INDEX('Climate zones'!$A$2:$A$4292,MATCH(CC$4&amp;" "&amp;$N126,'Climate zones'!$I$2:$I$4292,0)),"")</f>
        <v/>
      </c>
      <c r="CD126" s="163" t="str">
        <f>IFERROR(INDEX('Climate zones'!$A$2:$A$4292,MATCH(CD$4&amp;" "&amp;$N126,'Climate zones'!$I$2:$I$4292,0)),"")</f>
        <v/>
      </c>
      <c r="CE126" s="163" t="str">
        <f>IFERROR(INDEX('Climate zones'!$A$2:$A$4292,MATCH(CE$4&amp;" "&amp;$N126,'Climate zones'!$I$2:$I$4292,0)),"")</f>
        <v/>
      </c>
      <c r="CF126" s="163" t="str">
        <f>IFERROR(INDEX('Climate zones'!$A$2:$A$4292,MATCH(CF$4&amp;" "&amp;$N126,'Climate zones'!$I$2:$I$4292,0)),"")</f>
        <v/>
      </c>
      <c r="CG126" s="163" t="str">
        <f>IFERROR(INDEX('Climate zones'!$A$2:$A$4292,MATCH(CG$4&amp;" "&amp;$N126,'Climate zones'!$I$2:$I$4292,0)),"")</f>
        <v/>
      </c>
      <c r="CH126" s="163" t="str">
        <f>IFERROR(INDEX('Climate zones'!$A$2:$A$4292,MATCH(CH$4&amp;" "&amp;$N126,'Climate zones'!$I$2:$I$4292,0)),"")</f>
        <v/>
      </c>
    </row>
    <row r="127" spans="1:86">
      <c r="A127" s="156" t="s">
        <v>296</v>
      </c>
      <c r="B127" s="156" t="s">
        <v>97</v>
      </c>
      <c r="C127" s="156" t="s">
        <v>229</v>
      </c>
      <c r="D127" s="156" t="s">
        <v>241</v>
      </c>
      <c r="E127" s="157">
        <v>-36.94</v>
      </c>
      <c r="F127" s="157">
        <v>174.84</v>
      </c>
      <c r="G127" s="156" t="str">
        <f t="shared" si="4"/>
        <v>Auckland City AK</v>
      </c>
      <c r="H127" s="156">
        <f t="shared" si="5"/>
        <v>55</v>
      </c>
      <c r="I127" s="156" t="str">
        <f t="shared" si="6"/>
        <v>Auckland City 55</v>
      </c>
      <c r="N127" s="164">
        <f t="shared" si="7"/>
        <v>123</v>
      </c>
      <c r="O127" s="165" t="str">
        <f>IFERROR(INDEX('Climate zones'!$A$2:$A$4292,MATCH(O$4&amp;" "&amp;$N127,'Climate zones'!$I$2:$I$4292,0)),"")</f>
        <v/>
      </c>
      <c r="P127" s="165" t="str">
        <f>IFERROR(INDEX('Climate zones'!$A$2:$A$4292,MATCH(P$4&amp;" "&amp;$N127,'Climate zones'!$I$2:$I$4292,0)),"")</f>
        <v/>
      </c>
      <c r="Q127" s="165" t="str">
        <f>IFERROR(INDEX('Climate zones'!$A$2:$A$4292,MATCH(Q$4&amp;" "&amp;$N127,'Climate zones'!$I$2:$I$4292,0)),"")</f>
        <v/>
      </c>
      <c r="R127" s="165" t="str">
        <f>IFERROR(INDEX('Climate zones'!$A$2:$A$4292,MATCH(R$4&amp;" "&amp;$N127,'Climate zones'!$I$2:$I$4292,0)),"")</f>
        <v/>
      </c>
      <c r="S127" s="165" t="str">
        <f>IFERROR(INDEX('Climate zones'!$A$2:$A$4292,MATCH(S$4&amp;" "&amp;$N127,'Climate zones'!$I$2:$I$4292,0)),"")</f>
        <v/>
      </c>
      <c r="T127" s="165" t="str">
        <f>IFERROR(INDEX('Climate zones'!$A$2:$A$4292,MATCH(T$4&amp;" "&amp;$N127,'Climate zones'!$I$2:$I$4292,0)),"")</f>
        <v/>
      </c>
      <c r="U127" s="165" t="str">
        <f>IFERROR(INDEX('Climate zones'!$A$2:$A$4292,MATCH(U$4&amp;" "&amp;$N127,'Climate zones'!$I$2:$I$4292,0)),"")</f>
        <v/>
      </c>
      <c r="V127" s="165" t="str">
        <f>IFERROR(INDEX('Climate zones'!$A$2:$A$4292,MATCH(V$4&amp;" "&amp;$N127,'Climate zones'!$I$2:$I$4292,0)),"")</f>
        <v>Waiwera South</v>
      </c>
      <c r="W127" s="165" t="str">
        <f>IFERROR(INDEX('Climate zones'!$A$2:$A$4292,MATCH(W$4&amp;" "&amp;$N127,'Climate zones'!$I$2:$I$4292,0)),"")</f>
        <v>Upper Junction</v>
      </c>
      <c r="X127" s="165" t="str">
        <f>IFERROR(INDEX('Climate zones'!$A$2:$A$4292,MATCH(X$4&amp;" "&amp;$N127,'Climate zones'!$I$2:$I$4292,0)),"")</f>
        <v>Otao</v>
      </c>
      <c r="Y127" s="165" t="str">
        <f>IFERROR(INDEX('Climate zones'!$A$2:$A$4292,MATCH(Y$4&amp;" "&amp;$N127,'Climate zones'!$I$2:$I$4292,0)),"")</f>
        <v/>
      </c>
      <c r="Z127" s="165" t="str">
        <f>IFERROR(INDEX('Climate zones'!$A$2:$A$4292,MATCH(Z$4&amp;" "&amp;$N127,'Climate zones'!$I$2:$I$4292,0)),"")</f>
        <v/>
      </c>
      <c r="AA127" s="165" t="str">
        <f>IFERROR(INDEX('Climate zones'!$A$2:$A$4292,MATCH(AA$4&amp;" "&amp;$N127,'Climate zones'!$I$2:$I$4292,0)),"")</f>
        <v/>
      </c>
      <c r="AB127" s="165" t="str">
        <f>IFERROR(INDEX('Climate zones'!$A$2:$A$4292,MATCH(AB$4&amp;" "&amp;$N127,'Climate zones'!$I$2:$I$4292,0)),"")</f>
        <v/>
      </c>
      <c r="AC127" s="165" t="str">
        <f>IFERROR(INDEX('Climate zones'!$A$2:$A$4292,MATCH(AC$4&amp;" "&amp;$N127,'Climate zones'!$I$2:$I$4292,0)),"")</f>
        <v/>
      </c>
      <c r="AD127" s="165" t="str">
        <f>IFERROR(INDEX('Climate zones'!$A$2:$A$4292,MATCH(AD$4&amp;" "&amp;$N127,'Climate zones'!$I$2:$I$4292,0)),"")</f>
        <v/>
      </c>
      <c r="AE127" s="165" t="str">
        <f>IFERROR(INDEX('Climate zones'!$A$2:$A$4292,MATCH(AE$4&amp;" "&amp;$N127,'Climate zones'!$I$2:$I$4292,0)),"")</f>
        <v/>
      </c>
      <c r="AF127" s="165" t="str">
        <f>IFERROR(INDEX('Climate zones'!$A$2:$A$4292,MATCH(AF$4&amp;" "&amp;$N127,'Climate zones'!$I$2:$I$4292,0)),"")</f>
        <v/>
      </c>
      <c r="AG127" s="165" t="str">
        <f>IFERROR(INDEX('Climate zones'!$A$2:$A$4292,MATCH(AG$4&amp;" "&amp;$N127,'Climate zones'!$I$2:$I$4292,0)),"")</f>
        <v/>
      </c>
      <c r="AH127" s="165" t="str">
        <f>IFERROR(INDEX('Climate zones'!$A$2:$A$4292,MATCH(AH$4&amp;" "&amp;$N127,'Climate zones'!$I$2:$I$4292,0)),"")</f>
        <v/>
      </c>
      <c r="AI127" s="165" t="str">
        <f>IFERROR(INDEX('Climate zones'!$A$2:$A$4292,MATCH(AI$4&amp;" "&amp;$N127,'Climate zones'!$I$2:$I$4292,0)),"")</f>
        <v/>
      </c>
      <c r="AJ127" s="165" t="str">
        <f>IFERROR(INDEX('Climate zones'!$A$2:$A$4292,MATCH(AJ$4&amp;" "&amp;$N127,'Climate zones'!$I$2:$I$4292,0)),"")</f>
        <v/>
      </c>
      <c r="AK127" s="165" t="str">
        <f>IFERROR(INDEX('Climate zones'!$A$2:$A$4292,MATCH(AK$4&amp;" "&amp;$N127,'Climate zones'!$I$2:$I$4292,0)),"")</f>
        <v/>
      </c>
      <c r="AL127" s="165" t="str">
        <f>IFERROR(INDEX('Climate zones'!$A$2:$A$4292,MATCH(AL$4&amp;" "&amp;$N127,'Climate zones'!$I$2:$I$4292,0)),"")</f>
        <v/>
      </c>
      <c r="AM127" s="165" t="str">
        <f>IFERROR(INDEX('Climate zones'!$A$2:$A$4292,MATCH(AM$4&amp;" "&amp;$N127,'Climate zones'!$I$2:$I$4292,0)),"")</f>
        <v/>
      </c>
      <c r="AN127" s="165" t="str">
        <f>IFERROR(INDEX('Climate zones'!$A$2:$A$4292,MATCH(AN$4&amp;" "&amp;$N127,'Climate zones'!$I$2:$I$4292,0)),"")</f>
        <v/>
      </c>
      <c r="AO127" s="165" t="str">
        <f>IFERROR(INDEX('Climate zones'!$A$2:$A$4292,MATCH(AO$4&amp;" "&amp;$N127,'Climate zones'!$I$2:$I$4292,0)),"")</f>
        <v/>
      </c>
      <c r="AP127" s="165" t="str">
        <f>IFERROR(INDEX('Climate zones'!$A$2:$A$4292,MATCH(AP$4&amp;" "&amp;$N127,'Climate zones'!$I$2:$I$4292,0)),"")</f>
        <v/>
      </c>
      <c r="AQ127" s="165" t="str">
        <f>IFERROR(INDEX('Climate zones'!$A$2:$A$4292,MATCH(AQ$4&amp;" "&amp;$N127,'Climate zones'!$I$2:$I$4292,0)),"")</f>
        <v/>
      </c>
      <c r="AR127" s="165" t="str">
        <f>IFERROR(INDEX('Climate zones'!$A$2:$A$4292,MATCH(AR$4&amp;" "&amp;$N127,'Climate zones'!$I$2:$I$4292,0)),"")</f>
        <v/>
      </c>
      <c r="AS127" s="165" t="str">
        <f>IFERROR(INDEX('Climate zones'!$A$2:$A$4292,MATCH(AS$4&amp;" "&amp;$N127,'Climate zones'!$I$2:$I$4292,0)),"")</f>
        <v/>
      </c>
      <c r="AT127" s="165" t="str">
        <f>IFERROR(INDEX('Climate zones'!$A$2:$A$4292,MATCH(AT$4&amp;" "&amp;$N127,'Climate zones'!$I$2:$I$4292,0)),"")</f>
        <v/>
      </c>
      <c r="AU127" s="165" t="str">
        <f>IFERROR(INDEX('Climate zones'!$A$2:$A$4292,MATCH(AU$4&amp;" "&amp;$N127,'Climate zones'!$I$2:$I$4292,0)),"")</f>
        <v/>
      </c>
      <c r="AV127" s="165" t="str">
        <f>IFERROR(INDEX('Climate zones'!$A$2:$A$4292,MATCH(AV$4&amp;" "&amp;$N127,'Climate zones'!$I$2:$I$4292,0)),"")</f>
        <v/>
      </c>
      <c r="AW127" s="165" t="str">
        <f>IFERROR(INDEX('Climate zones'!$A$2:$A$4292,MATCH(AW$4&amp;" "&amp;$N127,'Climate zones'!$I$2:$I$4292,0)),"")</f>
        <v/>
      </c>
      <c r="AX127" s="165" t="str">
        <f>IFERROR(INDEX('Climate zones'!$A$2:$A$4292,MATCH(AX$4&amp;" "&amp;$N127,'Climate zones'!$I$2:$I$4292,0)),"")</f>
        <v/>
      </c>
      <c r="AY127" s="165" t="str">
        <f>IFERROR(INDEX('Climate zones'!$A$2:$A$4292,MATCH(AY$4&amp;" "&amp;$N127,'Climate zones'!$I$2:$I$4292,0)),"")</f>
        <v/>
      </c>
      <c r="AZ127" s="165" t="str">
        <f>IFERROR(INDEX('Climate zones'!$A$2:$A$4292,MATCH(AZ$4&amp;" "&amp;$N127,'Climate zones'!$I$2:$I$4292,0)),"")</f>
        <v/>
      </c>
      <c r="BA127" s="165" t="str">
        <f>IFERROR(INDEX('Climate zones'!$A$2:$A$4292,MATCH(BA$4&amp;" "&amp;$N127,'Climate zones'!$I$2:$I$4292,0)),"")</f>
        <v/>
      </c>
      <c r="BB127" s="165" t="str">
        <f>IFERROR(INDEX('Climate zones'!$A$2:$A$4292,MATCH(BB$4&amp;" "&amp;$N127,'Climate zones'!$I$2:$I$4292,0)),"")</f>
        <v/>
      </c>
      <c r="BC127" s="165" t="str">
        <f>IFERROR(INDEX('Climate zones'!$A$2:$A$4292,MATCH(BC$4&amp;" "&amp;$N127,'Climate zones'!$I$2:$I$4292,0)),"")</f>
        <v/>
      </c>
      <c r="BD127" s="165" t="str">
        <f>IFERROR(INDEX('Climate zones'!$A$2:$A$4292,MATCH(BD$4&amp;" "&amp;$N127,'Climate zones'!$I$2:$I$4292,0)),"")</f>
        <v/>
      </c>
      <c r="BE127" s="165" t="str">
        <f>IFERROR(INDEX('Climate zones'!$A$2:$A$4292,MATCH(BE$4&amp;" "&amp;$N127,'Climate zones'!$I$2:$I$4292,0)),"")</f>
        <v/>
      </c>
      <c r="BF127" s="165" t="str">
        <f>IFERROR(INDEX('Climate zones'!$A$2:$A$4292,MATCH(BF$4&amp;" "&amp;$N127,'Climate zones'!$I$2:$I$4292,0)),"")</f>
        <v/>
      </c>
      <c r="BG127" s="165" t="str">
        <f>IFERROR(INDEX('Climate zones'!$A$2:$A$4292,MATCH(BG$4&amp;" "&amp;$N127,'Climate zones'!$I$2:$I$4292,0)),"")</f>
        <v/>
      </c>
      <c r="BH127" s="165" t="str">
        <f>IFERROR(INDEX('Climate zones'!$A$2:$A$4292,MATCH(BH$4&amp;" "&amp;$N127,'Climate zones'!$I$2:$I$4292,0)),"")</f>
        <v/>
      </c>
      <c r="BI127" s="165" t="str">
        <f>IFERROR(INDEX('Climate zones'!$A$2:$A$4292,MATCH(BI$4&amp;" "&amp;$N127,'Climate zones'!$I$2:$I$4292,0)),"")</f>
        <v/>
      </c>
      <c r="BJ127" s="165" t="str">
        <f>IFERROR(INDEX('Climate zones'!$A$2:$A$4292,MATCH(BJ$4&amp;" "&amp;$N127,'Climate zones'!$I$2:$I$4292,0)),"")</f>
        <v/>
      </c>
      <c r="BK127" s="165" t="str">
        <f>IFERROR(INDEX('Climate zones'!$A$2:$A$4292,MATCH(BK$4&amp;" "&amp;$N127,'Climate zones'!$I$2:$I$4292,0)),"")</f>
        <v/>
      </c>
      <c r="BL127" s="165" t="str">
        <f>IFERROR(INDEX('Climate zones'!$A$2:$A$4292,MATCH(BL$4&amp;" "&amp;$N127,'Climate zones'!$I$2:$I$4292,0)),"")</f>
        <v>Pukewao</v>
      </c>
      <c r="BM127" s="165" t="str">
        <f>IFERROR(INDEX('Climate zones'!$A$2:$A$4292,MATCH(BM$4&amp;" "&amp;$N127,'Climate zones'!$I$2:$I$4292,0)),"")</f>
        <v/>
      </c>
      <c r="BN127" s="165" t="str">
        <f>IFERROR(INDEX('Climate zones'!$A$2:$A$4292,MATCH(BN$4&amp;" "&amp;$N127,'Climate zones'!$I$2:$I$4292,0)),"")</f>
        <v/>
      </c>
      <c r="BO127" s="165" t="str">
        <f>IFERROR(INDEX('Climate zones'!$A$2:$A$4292,MATCH(BO$4&amp;" "&amp;$N127,'Climate zones'!$I$2:$I$4292,0)),"")</f>
        <v/>
      </c>
      <c r="BP127" s="165" t="str">
        <f>IFERROR(INDEX('Climate zones'!$A$2:$A$4292,MATCH(BP$4&amp;" "&amp;$N127,'Climate zones'!$I$2:$I$4292,0)),"")</f>
        <v/>
      </c>
      <c r="BQ127" s="165" t="str">
        <f>IFERROR(INDEX('Climate zones'!$A$2:$A$4292,MATCH(BQ$4&amp;" "&amp;$N127,'Climate zones'!$I$2:$I$4292,0)),"")</f>
        <v/>
      </c>
      <c r="BR127" s="165" t="str">
        <f>IFERROR(INDEX('Climate zones'!$A$2:$A$4292,MATCH(BR$4&amp;" "&amp;$N127,'Climate zones'!$I$2:$I$4292,0)),"")</f>
        <v/>
      </c>
      <c r="BS127" s="165" t="str">
        <f>IFERROR(INDEX('Climate zones'!$A$2:$A$4292,MATCH(BS$4&amp;" "&amp;$N127,'Climate zones'!$I$2:$I$4292,0)),"")</f>
        <v/>
      </c>
      <c r="BT127" s="165" t="str">
        <f>IFERROR(INDEX('Climate zones'!$A$2:$A$4292,MATCH(BT$4&amp;" "&amp;$N127,'Climate zones'!$I$2:$I$4292,0)),"")</f>
        <v/>
      </c>
      <c r="BU127" s="165" t="str">
        <f>IFERROR(INDEX('Climate zones'!$A$2:$A$4292,MATCH(BU$4&amp;" "&amp;$N127,'Climate zones'!$I$2:$I$4292,0)),"")</f>
        <v/>
      </c>
      <c r="BV127" s="165" t="str">
        <f>IFERROR(INDEX('Climate zones'!$A$2:$A$4292,MATCH(BV$4&amp;" "&amp;$N127,'Climate zones'!$I$2:$I$4292,0)),"")</f>
        <v/>
      </c>
      <c r="BW127" s="165" t="str">
        <f>IFERROR(INDEX('Climate zones'!$A$2:$A$4292,MATCH(BW$4&amp;" "&amp;$N127,'Climate zones'!$I$2:$I$4292,0)),"")</f>
        <v/>
      </c>
      <c r="BX127" s="165" t="str">
        <f>IFERROR(INDEX('Climate zones'!$A$2:$A$4292,MATCH(BX$4&amp;" "&amp;$N127,'Climate zones'!$I$2:$I$4292,0)),"")</f>
        <v/>
      </c>
      <c r="BY127" s="165" t="str">
        <f>IFERROR(INDEX('Climate zones'!$A$2:$A$4292,MATCH(BY$4&amp;" "&amp;$N127,'Climate zones'!$I$2:$I$4292,0)),"")</f>
        <v/>
      </c>
      <c r="BZ127" s="165" t="str">
        <f>IFERROR(INDEX('Climate zones'!$A$2:$A$4292,MATCH(BZ$4&amp;" "&amp;$N127,'Climate zones'!$I$2:$I$4292,0)),"")</f>
        <v/>
      </c>
      <c r="CA127" s="165" t="str">
        <f>IFERROR(INDEX('Climate zones'!$A$2:$A$4292,MATCH(CA$4&amp;" "&amp;$N127,'Climate zones'!$I$2:$I$4292,0)),"")</f>
        <v/>
      </c>
      <c r="CB127" s="165" t="str">
        <f>IFERROR(INDEX('Climate zones'!$A$2:$A$4292,MATCH(CB$4&amp;" "&amp;$N127,'Climate zones'!$I$2:$I$4292,0)),"")</f>
        <v/>
      </c>
      <c r="CC127" s="165" t="str">
        <f>IFERROR(INDEX('Climate zones'!$A$2:$A$4292,MATCH(CC$4&amp;" "&amp;$N127,'Climate zones'!$I$2:$I$4292,0)),"")</f>
        <v/>
      </c>
      <c r="CD127" s="165" t="str">
        <f>IFERROR(INDEX('Climate zones'!$A$2:$A$4292,MATCH(CD$4&amp;" "&amp;$N127,'Climate zones'!$I$2:$I$4292,0)),"")</f>
        <v/>
      </c>
      <c r="CE127" s="165" t="str">
        <f>IFERROR(INDEX('Climate zones'!$A$2:$A$4292,MATCH(CE$4&amp;" "&amp;$N127,'Climate zones'!$I$2:$I$4292,0)),"")</f>
        <v/>
      </c>
      <c r="CF127" s="165" t="str">
        <f>IFERROR(INDEX('Climate zones'!$A$2:$A$4292,MATCH(CF$4&amp;" "&amp;$N127,'Climate zones'!$I$2:$I$4292,0)),"")</f>
        <v/>
      </c>
      <c r="CG127" s="165" t="str">
        <f>IFERROR(INDEX('Climate zones'!$A$2:$A$4292,MATCH(CG$4&amp;" "&amp;$N127,'Climate zones'!$I$2:$I$4292,0)),"")</f>
        <v/>
      </c>
      <c r="CH127" s="165" t="str">
        <f>IFERROR(INDEX('Climate zones'!$A$2:$A$4292,MATCH(CH$4&amp;" "&amp;$N127,'Climate zones'!$I$2:$I$4292,0)),"")</f>
        <v/>
      </c>
    </row>
    <row r="128" spans="1:86">
      <c r="A128" s="156" t="s">
        <v>297</v>
      </c>
      <c r="B128" s="156" t="s">
        <v>97</v>
      </c>
      <c r="C128" s="156" t="s">
        <v>96</v>
      </c>
      <c r="D128" s="156" t="s">
        <v>241</v>
      </c>
      <c r="E128" s="157">
        <v>-36.89</v>
      </c>
      <c r="F128" s="157">
        <v>174.71</v>
      </c>
      <c r="G128" s="156" t="str">
        <f t="shared" si="4"/>
        <v>Auckland City AK</v>
      </c>
      <c r="H128" s="156">
        <f t="shared" si="5"/>
        <v>56</v>
      </c>
      <c r="I128" s="156" t="str">
        <f t="shared" si="6"/>
        <v>Auckland City 56</v>
      </c>
      <c r="N128" s="162">
        <f t="shared" si="7"/>
        <v>124</v>
      </c>
      <c r="O128" s="163" t="str">
        <f>IFERROR(INDEX('Climate zones'!$A$2:$A$4292,MATCH(O$4&amp;" "&amp;$N128,'Climate zones'!$I$2:$I$4292,0)),"")</f>
        <v/>
      </c>
      <c r="P128" s="163" t="str">
        <f>IFERROR(INDEX('Climate zones'!$A$2:$A$4292,MATCH(P$4&amp;" "&amp;$N128,'Climate zones'!$I$2:$I$4292,0)),"")</f>
        <v/>
      </c>
      <c r="Q128" s="163" t="str">
        <f>IFERROR(INDEX('Climate zones'!$A$2:$A$4292,MATCH(Q$4&amp;" "&amp;$N128,'Climate zones'!$I$2:$I$4292,0)),"")</f>
        <v/>
      </c>
      <c r="R128" s="163" t="str">
        <f>IFERROR(INDEX('Climate zones'!$A$2:$A$4292,MATCH(R$4&amp;" "&amp;$N128,'Climate zones'!$I$2:$I$4292,0)),"")</f>
        <v/>
      </c>
      <c r="S128" s="163" t="str">
        <f>IFERROR(INDEX('Climate zones'!$A$2:$A$4292,MATCH(S$4&amp;" "&amp;$N128,'Climate zones'!$I$2:$I$4292,0)),"")</f>
        <v/>
      </c>
      <c r="T128" s="163" t="str">
        <f>IFERROR(INDEX('Climate zones'!$A$2:$A$4292,MATCH(T$4&amp;" "&amp;$N128,'Climate zones'!$I$2:$I$4292,0)),"")</f>
        <v/>
      </c>
      <c r="U128" s="163" t="str">
        <f>IFERROR(INDEX('Climate zones'!$A$2:$A$4292,MATCH(U$4&amp;" "&amp;$N128,'Climate zones'!$I$2:$I$4292,0)),"")</f>
        <v/>
      </c>
      <c r="V128" s="163" t="str">
        <f>IFERROR(INDEX('Climate zones'!$A$2:$A$4292,MATCH(V$4&amp;" "&amp;$N128,'Climate zones'!$I$2:$I$4292,0)),"")</f>
        <v>Wangaloa</v>
      </c>
      <c r="W128" s="163" t="str">
        <f>IFERROR(INDEX('Climate zones'!$A$2:$A$4292,MATCH(W$4&amp;" "&amp;$N128,'Climate zones'!$I$2:$I$4292,0)),"")</f>
        <v>Upper Waitati</v>
      </c>
      <c r="X128" s="163" t="str">
        <f>IFERROR(INDEX('Climate zones'!$A$2:$A$4292,MATCH(X$4&amp;" "&amp;$N128,'Climate zones'!$I$2:$I$4292,0)),"")</f>
        <v>Otaua</v>
      </c>
      <c r="Y128" s="163" t="str">
        <f>IFERROR(INDEX('Climate zones'!$A$2:$A$4292,MATCH(Y$4&amp;" "&amp;$N128,'Climate zones'!$I$2:$I$4292,0)),"")</f>
        <v/>
      </c>
      <c r="Z128" s="163" t="str">
        <f>IFERROR(INDEX('Climate zones'!$A$2:$A$4292,MATCH(Z$4&amp;" "&amp;$N128,'Climate zones'!$I$2:$I$4292,0)),"")</f>
        <v/>
      </c>
      <c r="AA128" s="163" t="str">
        <f>IFERROR(INDEX('Climate zones'!$A$2:$A$4292,MATCH(AA$4&amp;" "&amp;$N128,'Climate zones'!$I$2:$I$4292,0)),"")</f>
        <v/>
      </c>
      <c r="AB128" s="163" t="str">
        <f>IFERROR(INDEX('Climate zones'!$A$2:$A$4292,MATCH(AB$4&amp;" "&amp;$N128,'Climate zones'!$I$2:$I$4292,0)),"")</f>
        <v/>
      </c>
      <c r="AC128" s="163" t="str">
        <f>IFERROR(INDEX('Climate zones'!$A$2:$A$4292,MATCH(AC$4&amp;" "&amp;$N128,'Climate zones'!$I$2:$I$4292,0)),"")</f>
        <v/>
      </c>
      <c r="AD128" s="163" t="str">
        <f>IFERROR(INDEX('Climate zones'!$A$2:$A$4292,MATCH(AD$4&amp;" "&amp;$N128,'Climate zones'!$I$2:$I$4292,0)),"")</f>
        <v/>
      </c>
      <c r="AE128" s="163" t="str">
        <f>IFERROR(INDEX('Climate zones'!$A$2:$A$4292,MATCH(AE$4&amp;" "&amp;$N128,'Climate zones'!$I$2:$I$4292,0)),"")</f>
        <v/>
      </c>
      <c r="AF128" s="163" t="str">
        <f>IFERROR(INDEX('Climate zones'!$A$2:$A$4292,MATCH(AF$4&amp;" "&amp;$N128,'Climate zones'!$I$2:$I$4292,0)),"")</f>
        <v/>
      </c>
      <c r="AG128" s="163" t="str">
        <f>IFERROR(INDEX('Climate zones'!$A$2:$A$4292,MATCH(AG$4&amp;" "&amp;$N128,'Climate zones'!$I$2:$I$4292,0)),"")</f>
        <v/>
      </c>
      <c r="AH128" s="163" t="str">
        <f>IFERROR(INDEX('Climate zones'!$A$2:$A$4292,MATCH(AH$4&amp;" "&amp;$N128,'Climate zones'!$I$2:$I$4292,0)),"")</f>
        <v/>
      </c>
      <c r="AI128" s="163" t="str">
        <f>IFERROR(INDEX('Climate zones'!$A$2:$A$4292,MATCH(AI$4&amp;" "&amp;$N128,'Climate zones'!$I$2:$I$4292,0)),"")</f>
        <v/>
      </c>
      <c r="AJ128" s="163" t="str">
        <f>IFERROR(INDEX('Climate zones'!$A$2:$A$4292,MATCH(AJ$4&amp;" "&amp;$N128,'Climate zones'!$I$2:$I$4292,0)),"")</f>
        <v/>
      </c>
      <c r="AK128" s="163" t="str">
        <f>IFERROR(INDEX('Climate zones'!$A$2:$A$4292,MATCH(AK$4&amp;" "&amp;$N128,'Climate zones'!$I$2:$I$4292,0)),"")</f>
        <v/>
      </c>
      <c r="AL128" s="163" t="str">
        <f>IFERROR(INDEX('Climate zones'!$A$2:$A$4292,MATCH(AL$4&amp;" "&amp;$N128,'Climate zones'!$I$2:$I$4292,0)),"")</f>
        <v/>
      </c>
      <c r="AM128" s="163" t="str">
        <f>IFERROR(INDEX('Climate zones'!$A$2:$A$4292,MATCH(AM$4&amp;" "&amp;$N128,'Climate zones'!$I$2:$I$4292,0)),"")</f>
        <v/>
      </c>
      <c r="AN128" s="163" t="str">
        <f>IFERROR(INDEX('Climate zones'!$A$2:$A$4292,MATCH(AN$4&amp;" "&amp;$N128,'Climate zones'!$I$2:$I$4292,0)),"")</f>
        <v/>
      </c>
      <c r="AO128" s="163" t="str">
        <f>IFERROR(INDEX('Climate zones'!$A$2:$A$4292,MATCH(AO$4&amp;" "&amp;$N128,'Climate zones'!$I$2:$I$4292,0)),"")</f>
        <v/>
      </c>
      <c r="AP128" s="163" t="str">
        <f>IFERROR(INDEX('Climate zones'!$A$2:$A$4292,MATCH(AP$4&amp;" "&amp;$N128,'Climate zones'!$I$2:$I$4292,0)),"")</f>
        <v/>
      </c>
      <c r="AQ128" s="163" t="str">
        <f>IFERROR(INDEX('Climate zones'!$A$2:$A$4292,MATCH(AQ$4&amp;" "&amp;$N128,'Climate zones'!$I$2:$I$4292,0)),"")</f>
        <v/>
      </c>
      <c r="AR128" s="163" t="str">
        <f>IFERROR(INDEX('Climate zones'!$A$2:$A$4292,MATCH(AR$4&amp;" "&amp;$N128,'Climate zones'!$I$2:$I$4292,0)),"")</f>
        <v/>
      </c>
      <c r="AS128" s="163" t="str">
        <f>IFERROR(INDEX('Climate zones'!$A$2:$A$4292,MATCH(AS$4&amp;" "&amp;$N128,'Climate zones'!$I$2:$I$4292,0)),"")</f>
        <v/>
      </c>
      <c r="AT128" s="163" t="str">
        <f>IFERROR(INDEX('Climate zones'!$A$2:$A$4292,MATCH(AT$4&amp;" "&amp;$N128,'Climate zones'!$I$2:$I$4292,0)),"")</f>
        <v/>
      </c>
      <c r="AU128" s="163" t="str">
        <f>IFERROR(INDEX('Climate zones'!$A$2:$A$4292,MATCH(AU$4&amp;" "&amp;$N128,'Climate zones'!$I$2:$I$4292,0)),"")</f>
        <v/>
      </c>
      <c r="AV128" s="163" t="str">
        <f>IFERROR(INDEX('Climate zones'!$A$2:$A$4292,MATCH(AV$4&amp;" "&amp;$N128,'Climate zones'!$I$2:$I$4292,0)),"")</f>
        <v/>
      </c>
      <c r="AW128" s="163" t="str">
        <f>IFERROR(INDEX('Climate zones'!$A$2:$A$4292,MATCH(AW$4&amp;" "&amp;$N128,'Climate zones'!$I$2:$I$4292,0)),"")</f>
        <v/>
      </c>
      <c r="AX128" s="163" t="str">
        <f>IFERROR(INDEX('Climate zones'!$A$2:$A$4292,MATCH(AX$4&amp;" "&amp;$N128,'Climate zones'!$I$2:$I$4292,0)),"")</f>
        <v/>
      </c>
      <c r="AY128" s="163" t="str">
        <f>IFERROR(INDEX('Climate zones'!$A$2:$A$4292,MATCH(AY$4&amp;" "&amp;$N128,'Climate zones'!$I$2:$I$4292,0)),"")</f>
        <v/>
      </c>
      <c r="AZ128" s="163" t="str">
        <f>IFERROR(INDEX('Climate zones'!$A$2:$A$4292,MATCH(AZ$4&amp;" "&amp;$N128,'Climate zones'!$I$2:$I$4292,0)),"")</f>
        <v/>
      </c>
      <c r="BA128" s="163" t="str">
        <f>IFERROR(INDEX('Climate zones'!$A$2:$A$4292,MATCH(BA$4&amp;" "&amp;$N128,'Climate zones'!$I$2:$I$4292,0)),"")</f>
        <v/>
      </c>
      <c r="BB128" s="163" t="str">
        <f>IFERROR(INDEX('Climate zones'!$A$2:$A$4292,MATCH(BB$4&amp;" "&amp;$N128,'Climate zones'!$I$2:$I$4292,0)),"")</f>
        <v/>
      </c>
      <c r="BC128" s="163" t="str">
        <f>IFERROR(INDEX('Climate zones'!$A$2:$A$4292,MATCH(BC$4&amp;" "&amp;$N128,'Climate zones'!$I$2:$I$4292,0)),"")</f>
        <v/>
      </c>
      <c r="BD128" s="163" t="str">
        <f>IFERROR(INDEX('Climate zones'!$A$2:$A$4292,MATCH(BD$4&amp;" "&amp;$N128,'Climate zones'!$I$2:$I$4292,0)),"")</f>
        <v/>
      </c>
      <c r="BE128" s="163" t="str">
        <f>IFERROR(INDEX('Climate zones'!$A$2:$A$4292,MATCH(BE$4&amp;" "&amp;$N128,'Climate zones'!$I$2:$I$4292,0)),"")</f>
        <v/>
      </c>
      <c r="BF128" s="163" t="str">
        <f>IFERROR(INDEX('Climate zones'!$A$2:$A$4292,MATCH(BF$4&amp;" "&amp;$N128,'Climate zones'!$I$2:$I$4292,0)),"")</f>
        <v/>
      </c>
      <c r="BG128" s="163" t="str">
        <f>IFERROR(INDEX('Climate zones'!$A$2:$A$4292,MATCH(BG$4&amp;" "&amp;$N128,'Climate zones'!$I$2:$I$4292,0)),"")</f>
        <v/>
      </c>
      <c r="BH128" s="163" t="str">
        <f>IFERROR(INDEX('Climate zones'!$A$2:$A$4292,MATCH(BH$4&amp;" "&amp;$N128,'Climate zones'!$I$2:$I$4292,0)),"")</f>
        <v/>
      </c>
      <c r="BI128" s="163" t="str">
        <f>IFERROR(INDEX('Climate zones'!$A$2:$A$4292,MATCH(BI$4&amp;" "&amp;$N128,'Climate zones'!$I$2:$I$4292,0)),"")</f>
        <v/>
      </c>
      <c r="BJ128" s="163" t="str">
        <f>IFERROR(INDEX('Climate zones'!$A$2:$A$4292,MATCH(BJ$4&amp;" "&amp;$N128,'Climate zones'!$I$2:$I$4292,0)),"")</f>
        <v/>
      </c>
      <c r="BK128" s="163" t="str">
        <f>IFERROR(INDEX('Climate zones'!$A$2:$A$4292,MATCH(BK$4&amp;" "&amp;$N128,'Climate zones'!$I$2:$I$4292,0)),"")</f>
        <v/>
      </c>
      <c r="BL128" s="163" t="str">
        <f>IFERROR(INDEX('Climate zones'!$A$2:$A$4292,MATCH(BL$4&amp;" "&amp;$N128,'Climate zones'!$I$2:$I$4292,0)),"")</f>
        <v>Quarry Hills</v>
      </c>
      <c r="BM128" s="163" t="str">
        <f>IFERROR(INDEX('Climate zones'!$A$2:$A$4292,MATCH(BM$4&amp;" "&amp;$N128,'Climate zones'!$I$2:$I$4292,0)),"")</f>
        <v/>
      </c>
      <c r="BN128" s="163" t="str">
        <f>IFERROR(INDEX('Climate zones'!$A$2:$A$4292,MATCH(BN$4&amp;" "&amp;$N128,'Climate zones'!$I$2:$I$4292,0)),"")</f>
        <v/>
      </c>
      <c r="BO128" s="163" t="str">
        <f>IFERROR(INDEX('Climate zones'!$A$2:$A$4292,MATCH(BO$4&amp;" "&amp;$N128,'Climate zones'!$I$2:$I$4292,0)),"")</f>
        <v/>
      </c>
      <c r="BP128" s="163" t="str">
        <f>IFERROR(INDEX('Climate zones'!$A$2:$A$4292,MATCH(BP$4&amp;" "&amp;$N128,'Climate zones'!$I$2:$I$4292,0)),"")</f>
        <v/>
      </c>
      <c r="BQ128" s="163" t="str">
        <f>IFERROR(INDEX('Climate zones'!$A$2:$A$4292,MATCH(BQ$4&amp;" "&amp;$N128,'Climate zones'!$I$2:$I$4292,0)),"")</f>
        <v/>
      </c>
      <c r="BR128" s="163" t="str">
        <f>IFERROR(INDEX('Climate zones'!$A$2:$A$4292,MATCH(BR$4&amp;" "&amp;$N128,'Climate zones'!$I$2:$I$4292,0)),"")</f>
        <v/>
      </c>
      <c r="BS128" s="163" t="str">
        <f>IFERROR(INDEX('Climate zones'!$A$2:$A$4292,MATCH(BS$4&amp;" "&amp;$N128,'Climate zones'!$I$2:$I$4292,0)),"")</f>
        <v/>
      </c>
      <c r="BT128" s="163" t="str">
        <f>IFERROR(INDEX('Climate zones'!$A$2:$A$4292,MATCH(BT$4&amp;" "&amp;$N128,'Climate zones'!$I$2:$I$4292,0)),"")</f>
        <v/>
      </c>
      <c r="BU128" s="163" t="str">
        <f>IFERROR(INDEX('Climate zones'!$A$2:$A$4292,MATCH(BU$4&amp;" "&amp;$N128,'Climate zones'!$I$2:$I$4292,0)),"")</f>
        <v/>
      </c>
      <c r="BV128" s="163" t="str">
        <f>IFERROR(INDEX('Climate zones'!$A$2:$A$4292,MATCH(BV$4&amp;" "&amp;$N128,'Climate zones'!$I$2:$I$4292,0)),"")</f>
        <v/>
      </c>
      <c r="BW128" s="163" t="str">
        <f>IFERROR(INDEX('Climate zones'!$A$2:$A$4292,MATCH(BW$4&amp;" "&amp;$N128,'Climate zones'!$I$2:$I$4292,0)),"")</f>
        <v/>
      </c>
      <c r="BX128" s="163" t="str">
        <f>IFERROR(INDEX('Climate zones'!$A$2:$A$4292,MATCH(BX$4&amp;" "&amp;$N128,'Climate zones'!$I$2:$I$4292,0)),"")</f>
        <v/>
      </c>
      <c r="BY128" s="163" t="str">
        <f>IFERROR(INDEX('Climate zones'!$A$2:$A$4292,MATCH(BY$4&amp;" "&amp;$N128,'Climate zones'!$I$2:$I$4292,0)),"")</f>
        <v/>
      </c>
      <c r="BZ128" s="163" t="str">
        <f>IFERROR(INDEX('Climate zones'!$A$2:$A$4292,MATCH(BZ$4&amp;" "&amp;$N128,'Climate zones'!$I$2:$I$4292,0)),"")</f>
        <v/>
      </c>
      <c r="CA128" s="163" t="str">
        <f>IFERROR(INDEX('Climate zones'!$A$2:$A$4292,MATCH(CA$4&amp;" "&amp;$N128,'Climate zones'!$I$2:$I$4292,0)),"")</f>
        <v/>
      </c>
      <c r="CB128" s="163" t="str">
        <f>IFERROR(INDEX('Climate zones'!$A$2:$A$4292,MATCH(CB$4&amp;" "&amp;$N128,'Climate zones'!$I$2:$I$4292,0)),"")</f>
        <v/>
      </c>
      <c r="CC128" s="163" t="str">
        <f>IFERROR(INDEX('Climate zones'!$A$2:$A$4292,MATCH(CC$4&amp;" "&amp;$N128,'Climate zones'!$I$2:$I$4292,0)),"")</f>
        <v/>
      </c>
      <c r="CD128" s="163" t="str">
        <f>IFERROR(INDEX('Climate zones'!$A$2:$A$4292,MATCH(CD$4&amp;" "&amp;$N128,'Climate zones'!$I$2:$I$4292,0)),"")</f>
        <v/>
      </c>
      <c r="CE128" s="163" t="str">
        <f>IFERROR(INDEX('Climate zones'!$A$2:$A$4292,MATCH(CE$4&amp;" "&amp;$N128,'Climate zones'!$I$2:$I$4292,0)),"")</f>
        <v/>
      </c>
      <c r="CF128" s="163" t="str">
        <f>IFERROR(INDEX('Climate zones'!$A$2:$A$4292,MATCH(CF$4&amp;" "&amp;$N128,'Climate zones'!$I$2:$I$4292,0)),"")</f>
        <v/>
      </c>
      <c r="CG128" s="163" t="str">
        <f>IFERROR(INDEX('Climate zones'!$A$2:$A$4292,MATCH(CG$4&amp;" "&amp;$N128,'Climate zones'!$I$2:$I$4292,0)),"")</f>
        <v/>
      </c>
      <c r="CH128" s="163" t="str">
        <f>IFERROR(INDEX('Climate zones'!$A$2:$A$4292,MATCH(CH$4&amp;" "&amp;$N128,'Climate zones'!$I$2:$I$4292,0)),"")</f>
        <v/>
      </c>
    </row>
    <row r="129" spans="1:86">
      <c r="A129" s="156" t="s">
        <v>298</v>
      </c>
      <c r="B129" s="156" t="s">
        <v>97</v>
      </c>
      <c r="C129" s="156" t="s">
        <v>209</v>
      </c>
      <c r="D129" s="156" t="s">
        <v>241</v>
      </c>
      <c r="E129" s="157">
        <v>-36.78</v>
      </c>
      <c r="F129" s="157">
        <v>175.05</v>
      </c>
      <c r="G129" s="156" t="str">
        <f t="shared" si="4"/>
        <v>Auckland City AK</v>
      </c>
      <c r="H129" s="156">
        <f t="shared" si="5"/>
        <v>57</v>
      </c>
      <c r="I129" s="156" t="str">
        <f t="shared" si="6"/>
        <v>Auckland City 57</v>
      </c>
      <c r="N129" s="164">
        <f t="shared" si="7"/>
        <v>125</v>
      </c>
      <c r="O129" s="165" t="str">
        <f>IFERROR(INDEX('Climate zones'!$A$2:$A$4292,MATCH(O$4&amp;" "&amp;$N129,'Climate zones'!$I$2:$I$4292,0)),"")</f>
        <v/>
      </c>
      <c r="P129" s="165" t="str">
        <f>IFERROR(INDEX('Climate zones'!$A$2:$A$4292,MATCH(P$4&amp;" "&amp;$N129,'Climate zones'!$I$2:$I$4292,0)),"")</f>
        <v/>
      </c>
      <c r="Q129" s="165" t="str">
        <f>IFERROR(INDEX('Climate zones'!$A$2:$A$4292,MATCH(Q$4&amp;" "&amp;$N129,'Climate zones'!$I$2:$I$4292,0)),"")</f>
        <v/>
      </c>
      <c r="R129" s="165" t="str">
        <f>IFERROR(INDEX('Climate zones'!$A$2:$A$4292,MATCH(R$4&amp;" "&amp;$N129,'Climate zones'!$I$2:$I$4292,0)),"")</f>
        <v/>
      </c>
      <c r="S129" s="165" t="str">
        <f>IFERROR(INDEX('Climate zones'!$A$2:$A$4292,MATCH(S$4&amp;" "&amp;$N129,'Climate zones'!$I$2:$I$4292,0)),"")</f>
        <v/>
      </c>
      <c r="T129" s="165" t="str">
        <f>IFERROR(INDEX('Climate zones'!$A$2:$A$4292,MATCH(T$4&amp;" "&amp;$N129,'Climate zones'!$I$2:$I$4292,0)),"")</f>
        <v/>
      </c>
      <c r="U129" s="165" t="str">
        <f>IFERROR(INDEX('Climate zones'!$A$2:$A$4292,MATCH(U$4&amp;" "&amp;$N129,'Climate zones'!$I$2:$I$4292,0)),"")</f>
        <v/>
      </c>
      <c r="V129" s="165" t="str">
        <f>IFERROR(INDEX('Climate zones'!$A$2:$A$4292,MATCH(V$4&amp;" "&amp;$N129,'Climate zones'!$I$2:$I$4292,0)),"")</f>
        <v>Warepa</v>
      </c>
      <c r="W129" s="165" t="str">
        <f>IFERROR(INDEX('Climate zones'!$A$2:$A$4292,MATCH(W$4&amp;" "&amp;$N129,'Climate zones'!$I$2:$I$4292,0)),"")</f>
        <v>Vauxhall</v>
      </c>
      <c r="X129" s="165" t="str">
        <f>IFERROR(INDEX('Climate zones'!$A$2:$A$4292,MATCH(X$4&amp;" "&amp;$N129,'Climate zones'!$I$2:$I$4292,0)),"")</f>
        <v>Otehei Bay</v>
      </c>
      <c r="Y129" s="165" t="str">
        <f>IFERROR(INDEX('Climate zones'!$A$2:$A$4292,MATCH(Y$4&amp;" "&amp;$N129,'Climate zones'!$I$2:$I$4292,0)),"")</f>
        <v/>
      </c>
      <c r="Z129" s="165" t="str">
        <f>IFERROR(INDEX('Climate zones'!$A$2:$A$4292,MATCH(Z$4&amp;" "&amp;$N129,'Climate zones'!$I$2:$I$4292,0)),"")</f>
        <v/>
      </c>
      <c r="AA129" s="165" t="str">
        <f>IFERROR(INDEX('Climate zones'!$A$2:$A$4292,MATCH(AA$4&amp;" "&amp;$N129,'Climate zones'!$I$2:$I$4292,0)),"")</f>
        <v/>
      </c>
      <c r="AB129" s="165" t="str">
        <f>IFERROR(INDEX('Climate zones'!$A$2:$A$4292,MATCH(AB$4&amp;" "&amp;$N129,'Climate zones'!$I$2:$I$4292,0)),"")</f>
        <v/>
      </c>
      <c r="AC129" s="165" t="str">
        <f>IFERROR(INDEX('Climate zones'!$A$2:$A$4292,MATCH(AC$4&amp;" "&amp;$N129,'Climate zones'!$I$2:$I$4292,0)),"")</f>
        <v/>
      </c>
      <c r="AD129" s="165" t="str">
        <f>IFERROR(INDEX('Climate zones'!$A$2:$A$4292,MATCH(AD$4&amp;" "&amp;$N129,'Climate zones'!$I$2:$I$4292,0)),"")</f>
        <v/>
      </c>
      <c r="AE129" s="165" t="str">
        <f>IFERROR(INDEX('Climate zones'!$A$2:$A$4292,MATCH(AE$4&amp;" "&amp;$N129,'Climate zones'!$I$2:$I$4292,0)),"")</f>
        <v/>
      </c>
      <c r="AF129" s="165" t="str">
        <f>IFERROR(INDEX('Climate zones'!$A$2:$A$4292,MATCH(AF$4&amp;" "&amp;$N129,'Climate zones'!$I$2:$I$4292,0)),"")</f>
        <v/>
      </c>
      <c r="AG129" s="165" t="str">
        <f>IFERROR(INDEX('Climate zones'!$A$2:$A$4292,MATCH(AG$4&amp;" "&amp;$N129,'Climate zones'!$I$2:$I$4292,0)),"")</f>
        <v/>
      </c>
      <c r="AH129" s="165" t="str">
        <f>IFERROR(INDEX('Climate zones'!$A$2:$A$4292,MATCH(AH$4&amp;" "&amp;$N129,'Climate zones'!$I$2:$I$4292,0)),"")</f>
        <v/>
      </c>
      <c r="AI129" s="165" t="str">
        <f>IFERROR(INDEX('Climate zones'!$A$2:$A$4292,MATCH(AI$4&amp;" "&amp;$N129,'Climate zones'!$I$2:$I$4292,0)),"")</f>
        <v/>
      </c>
      <c r="AJ129" s="165" t="str">
        <f>IFERROR(INDEX('Climate zones'!$A$2:$A$4292,MATCH(AJ$4&amp;" "&amp;$N129,'Climate zones'!$I$2:$I$4292,0)),"")</f>
        <v/>
      </c>
      <c r="AK129" s="165" t="str">
        <f>IFERROR(INDEX('Climate zones'!$A$2:$A$4292,MATCH(AK$4&amp;" "&amp;$N129,'Climate zones'!$I$2:$I$4292,0)),"")</f>
        <v/>
      </c>
      <c r="AL129" s="165" t="str">
        <f>IFERROR(INDEX('Climate zones'!$A$2:$A$4292,MATCH(AL$4&amp;" "&amp;$N129,'Climate zones'!$I$2:$I$4292,0)),"")</f>
        <v/>
      </c>
      <c r="AM129" s="165" t="str">
        <f>IFERROR(INDEX('Climate zones'!$A$2:$A$4292,MATCH(AM$4&amp;" "&amp;$N129,'Climate zones'!$I$2:$I$4292,0)),"")</f>
        <v/>
      </c>
      <c r="AN129" s="165" t="str">
        <f>IFERROR(INDEX('Climate zones'!$A$2:$A$4292,MATCH(AN$4&amp;" "&amp;$N129,'Climate zones'!$I$2:$I$4292,0)),"")</f>
        <v/>
      </c>
      <c r="AO129" s="165" t="str">
        <f>IFERROR(INDEX('Climate zones'!$A$2:$A$4292,MATCH(AO$4&amp;" "&amp;$N129,'Climate zones'!$I$2:$I$4292,0)),"")</f>
        <v/>
      </c>
      <c r="AP129" s="165" t="str">
        <f>IFERROR(INDEX('Climate zones'!$A$2:$A$4292,MATCH(AP$4&amp;" "&amp;$N129,'Climate zones'!$I$2:$I$4292,0)),"")</f>
        <v/>
      </c>
      <c r="AQ129" s="165" t="str">
        <f>IFERROR(INDEX('Climate zones'!$A$2:$A$4292,MATCH(AQ$4&amp;" "&amp;$N129,'Climate zones'!$I$2:$I$4292,0)),"")</f>
        <v/>
      </c>
      <c r="AR129" s="165" t="str">
        <f>IFERROR(INDEX('Climate zones'!$A$2:$A$4292,MATCH(AR$4&amp;" "&amp;$N129,'Climate zones'!$I$2:$I$4292,0)),"")</f>
        <v/>
      </c>
      <c r="AS129" s="165" t="str">
        <f>IFERROR(INDEX('Climate zones'!$A$2:$A$4292,MATCH(AS$4&amp;" "&amp;$N129,'Climate zones'!$I$2:$I$4292,0)),"")</f>
        <v/>
      </c>
      <c r="AT129" s="165" t="str">
        <f>IFERROR(INDEX('Climate zones'!$A$2:$A$4292,MATCH(AT$4&amp;" "&amp;$N129,'Climate zones'!$I$2:$I$4292,0)),"")</f>
        <v/>
      </c>
      <c r="AU129" s="165" t="str">
        <f>IFERROR(INDEX('Climate zones'!$A$2:$A$4292,MATCH(AU$4&amp;" "&amp;$N129,'Climate zones'!$I$2:$I$4292,0)),"")</f>
        <v/>
      </c>
      <c r="AV129" s="165" t="str">
        <f>IFERROR(INDEX('Climate zones'!$A$2:$A$4292,MATCH(AV$4&amp;" "&amp;$N129,'Climate zones'!$I$2:$I$4292,0)),"")</f>
        <v/>
      </c>
      <c r="AW129" s="165" t="str">
        <f>IFERROR(INDEX('Climate zones'!$A$2:$A$4292,MATCH(AW$4&amp;" "&amp;$N129,'Climate zones'!$I$2:$I$4292,0)),"")</f>
        <v/>
      </c>
      <c r="AX129" s="165" t="str">
        <f>IFERROR(INDEX('Climate zones'!$A$2:$A$4292,MATCH(AX$4&amp;" "&amp;$N129,'Climate zones'!$I$2:$I$4292,0)),"")</f>
        <v/>
      </c>
      <c r="AY129" s="165" t="str">
        <f>IFERROR(INDEX('Climate zones'!$A$2:$A$4292,MATCH(AY$4&amp;" "&amp;$N129,'Climate zones'!$I$2:$I$4292,0)),"")</f>
        <v/>
      </c>
      <c r="AZ129" s="165" t="str">
        <f>IFERROR(INDEX('Climate zones'!$A$2:$A$4292,MATCH(AZ$4&amp;" "&amp;$N129,'Climate zones'!$I$2:$I$4292,0)),"")</f>
        <v/>
      </c>
      <c r="BA129" s="165" t="str">
        <f>IFERROR(INDEX('Climate zones'!$A$2:$A$4292,MATCH(BA$4&amp;" "&amp;$N129,'Climate zones'!$I$2:$I$4292,0)),"")</f>
        <v/>
      </c>
      <c r="BB129" s="165" t="str">
        <f>IFERROR(INDEX('Climate zones'!$A$2:$A$4292,MATCH(BB$4&amp;" "&amp;$N129,'Climate zones'!$I$2:$I$4292,0)),"")</f>
        <v/>
      </c>
      <c r="BC129" s="165" t="str">
        <f>IFERROR(INDEX('Climate zones'!$A$2:$A$4292,MATCH(BC$4&amp;" "&amp;$N129,'Climate zones'!$I$2:$I$4292,0)),"")</f>
        <v/>
      </c>
      <c r="BD129" s="165" t="str">
        <f>IFERROR(INDEX('Climate zones'!$A$2:$A$4292,MATCH(BD$4&amp;" "&amp;$N129,'Climate zones'!$I$2:$I$4292,0)),"")</f>
        <v/>
      </c>
      <c r="BE129" s="165" t="str">
        <f>IFERROR(INDEX('Climate zones'!$A$2:$A$4292,MATCH(BE$4&amp;" "&amp;$N129,'Climate zones'!$I$2:$I$4292,0)),"")</f>
        <v/>
      </c>
      <c r="BF129" s="165" t="str">
        <f>IFERROR(INDEX('Climate zones'!$A$2:$A$4292,MATCH(BF$4&amp;" "&amp;$N129,'Climate zones'!$I$2:$I$4292,0)),"")</f>
        <v/>
      </c>
      <c r="BG129" s="165" t="str">
        <f>IFERROR(INDEX('Climate zones'!$A$2:$A$4292,MATCH(BG$4&amp;" "&amp;$N129,'Climate zones'!$I$2:$I$4292,0)),"")</f>
        <v/>
      </c>
      <c r="BH129" s="165" t="str">
        <f>IFERROR(INDEX('Climate zones'!$A$2:$A$4292,MATCH(BH$4&amp;" "&amp;$N129,'Climate zones'!$I$2:$I$4292,0)),"")</f>
        <v/>
      </c>
      <c r="BI129" s="165" t="str">
        <f>IFERROR(INDEX('Climate zones'!$A$2:$A$4292,MATCH(BI$4&amp;" "&amp;$N129,'Climate zones'!$I$2:$I$4292,0)),"")</f>
        <v/>
      </c>
      <c r="BJ129" s="165" t="str">
        <f>IFERROR(INDEX('Climate zones'!$A$2:$A$4292,MATCH(BJ$4&amp;" "&amp;$N129,'Climate zones'!$I$2:$I$4292,0)),"")</f>
        <v/>
      </c>
      <c r="BK129" s="165" t="str">
        <f>IFERROR(INDEX('Climate zones'!$A$2:$A$4292,MATCH(BK$4&amp;" "&amp;$N129,'Climate zones'!$I$2:$I$4292,0)),"")</f>
        <v/>
      </c>
      <c r="BL129" s="165" t="str">
        <f>IFERROR(INDEX('Climate zones'!$A$2:$A$4292,MATCH(BL$4&amp;" "&amp;$N129,'Climate zones'!$I$2:$I$4292,0)),"")</f>
        <v>Rakahouka</v>
      </c>
      <c r="BM129" s="165" t="str">
        <f>IFERROR(INDEX('Climate zones'!$A$2:$A$4292,MATCH(BM$4&amp;" "&amp;$N129,'Climate zones'!$I$2:$I$4292,0)),"")</f>
        <v/>
      </c>
      <c r="BN129" s="165" t="str">
        <f>IFERROR(INDEX('Climate zones'!$A$2:$A$4292,MATCH(BN$4&amp;" "&amp;$N129,'Climate zones'!$I$2:$I$4292,0)),"")</f>
        <v/>
      </c>
      <c r="BO129" s="165" t="str">
        <f>IFERROR(INDEX('Climate zones'!$A$2:$A$4292,MATCH(BO$4&amp;" "&amp;$N129,'Climate zones'!$I$2:$I$4292,0)),"")</f>
        <v/>
      </c>
      <c r="BP129" s="165" t="str">
        <f>IFERROR(INDEX('Climate zones'!$A$2:$A$4292,MATCH(BP$4&amp;" "&amp;$N129,'Climate zones'!$I$2:$I$4292,0)),"")</f>
        <v/>
      </c>
      <c r="BQ129" s="165" t="str">
        <f>IFERROR(INDEX('Climate zones'!$A$2:$A$4292,MATCH(BQ$4&amp;" "&amp;$N129,'Climate zones'!$I$2:$I$4292,0)),"")</f>
        <v/>
      </c>
      <c r="BR129" s="165" t="str">
        <f>IFERROR(INDEX('Climate zones'!$A$2:$A$4292,MATCH(BR$4&amp;" "&amp;$N129,'Climate zones'!$I$2:$I$4292,0)),"")</f>
        <v/>
      </c>
      <c r="BS129" s="165" t="str">
        <f>IFERROR(INDEX('Climate zones'!$A$2:$A$4292,MATCH(BS$4&amp;" "&amp;$N129,'Climate zones'!$I$2:$I$4292,0)),"")</f>
        <v/>
      </c>
      <c r="BT129" s="165" t="str">
        <f>IFERROR(INDEX('Climate zones'!$A$2:$A$4292,MATCH(BT$4&amp;" "&amp;$N129,'Climate zones'!$I$2:$I$4292,0)),"")</f>
        <v/>
      </c>
      <c r="BU129" s="165" t="str">
        <f>IFERROR(INDEX('Climate zones'!$A$2:$A$4292,MATCH(BU$4&amp;" "&amp;$N129,'Climate zones'!$I$2:$I$4292,0)),"")</f>
        <v/>
      </c>
      <c r="BV129" s="165" t="str">
        <f>IFERROR(INDEX('Climate zones'!$A$2:$A$4292,MATCH(BV$4&amp;" "&amp;$N129,'Climate zones'!$I$2:$I$4292,0)),"")</f>
        <v/>
      </c>
      <c r="BW129" s="165" t="str">
        <f>IFERROR(INDEX('Climate zones'!$A$2:$A$4292,MATCH(BW$4&amp;" "&amp;$N129,'Climate zones'!$I$2:$I$4292,0)),"")</f>
        <v/>
      </c>
      <c r="BX129" s="165" t="str">
        <f>IFERROR(INDEX('Climate zones'!$A$2:$A$4292,MATCH(BX$4&amp;" "&amp;$N129,'Climate zones'!$I$2:$I$4292,0)),"")</f>
        <v/>
      </c>
      <c r="BY129" s="165" t="str">
        <f>IFERROR(INDEX('Climate zones'!$A$2:$A$4292,MATCH(BY$4&amp;" "&amp;$N129,'Climate zones'!$I$2:$I$4292,0)),"")</f>
        <v/>
      </c>
      <c r="BZ129" s="165" t="str">
        <f>IFERROR(INDEX('Climate zones'!$A$2:$A$4292,MATCH(BZ$4&amp;" "&amp;$N129,'Climate zones'!$I$2:$I$4292,0)),"")</f>
        <v/>
      </c>
      <c r="CA129" s="165" t="str">
        <f>IFERROR(INDEX('Climate zones'!$A$2:$A$4292,MATCH(CA$4&amp;" "&amp;$N129,'Climate zones'!$I$2:$I$4292,0)),"")</f>
        <v/>
      </c>
      <c r="CB129" s="165" t="str">
        <f>IFERROR(INDEX('Climate zones'!$A$2:$A$4292,MATCH(CB$4&amp;" "&amp;$N129,'Climate zones'!$I$2:$I$4292,0)),"")</f>
        <v/>
      </c>
      <c r="CC129" s="165" t="str">
        <f>IFERROR(INDEX('Climate zones'!$A$2:$A$4292,MATCH(CC$4&amp;" "&amp;$N129,'Climate zones'!$I$2:$I$4292,0)),"")</f>
        <v/>
      </c>
      <c r="CD129" s="165" t="str">
        <f>IFERROR(INDEX('Climate zones'!$A$2:$A$4292,MATCH(CD$4&amp;" "&amp;$N129,'Climate zones'!$I$2:$I$4292,0)),"")</f>
        <v/>
      </c>
      <c r="CE129" s="165" t="str">
        <f>IFERROR(INDEX('Climate zones'!$A$2:$A$4292,MATCH(CE$4&amp;" "&amp;$N129,'Climate zones'!$I$2:$I$4292,0)),"")</f>
        <v/>
      </c>
      <c r="CF129" s="165" t="str">
        <f>IFERROR(INDEX('Climate zones'!$A$2:$A$4292,MATCH(CF$4&amp;" "&amp;$N129,'Climate zones'!$I$2:$I$4292,0)),"")</f>
        <v/>
      </c>
      <c r="CG129" s="165" t="str">
        <f>IFERROR(INDEX('Climate zones'!$A$2:$A$4292,MATCH(CG$4&amp;" "&amp;$N129,'Climate zones'!$I$2:$I$4292,0)),"")</f>
        <v/>
      </c>
      <c r="CH129" s="165" t="str">
        <f>IFERROR(INDEX('Climate zones'!$A$2:$A$4292,MATCH(CH$4&amp;" "&amp;$N129,'Climate zones'!$I$2:$I$4292,0)),"")</f>
        <v/>
      </c>
    </row>
    <row r="130" spans="1:86">
      <c r="A130" s="156" t="s">
        <v>299</v>
      </c>
      <c r="B130" s="156" t="s">
        <v>97</v>
      </c>
      <c r="C130" s="156" t="s">
        <v>96</v>
      </c>
      <c r="D130" s="156" t="s">
        <v>241</v>
      </c>
      <c r="E130" s="157">
        <v>-36.9</v>
      </c>
      <c r="F130" s="157">
        <v>174.85</v>
      </c>
      <c r="G130" s="156" t="str">
        <f t="shared" ref="G130:G193" si="8">B130&amp;" "&amp;D130</f>
        <v>Auckland City AK</v>
      </c>
      <c r="H130" s="156">
        <f t="shared" ref="H130:H193" si="9">IF(B130=B129,H129+1,1)</f>
        <v>58</v>
      </c>
      <c r="I130" s="156" t="str">
        <f t="shared" ref="I130:I193" si="10">B130&amp;" "&amp;H130</f>
        <v>Auckland City 58</v>
      </c>
      <c r="N130" s="162">
        <f t="shared" si="7"/>
        <v>126</v>
      </c>
      <c r="O130" s="163" t="str">
        <f>IFERROR(INDEX('Climate zones'!$A$2:$A$4292,MATCH(O$4&amp;" "&amp;$N130,'Climate zones'!$I$2:$I$4292,0)),"")</f>
        <v/>
      </c>
      <c r="P130" s="163" t="str">
        <f>IFERROR(INDEX('Climate zones'!$A$2:$A$4292,MATCH(P$4&amp;" "&amp;$N130,'Climate zones'!$I$2:$I$4292,0)),"")</f>
        <v/>
      </c>
      <c r="Q130" s="163" t="str">
        <f>IFERROR(INDEX('Climate zones'!$A$2:$A$4292,MATCH(Q$4&amp;" "&amp;$N130,'Climate zones'!$I$2:$I$4292,0)),"")</f>
        <v/>
      </c>
      <c r="R130" s="163" t="str">
        <f>IFERROR(INDEX('Climate zones'!$A$2:$A$4292,MATCH(R$4&amp;" "&amp;$N130,'Climate zones'!$I$2:$I$4292,0)),"")</f>
        <v/>
      </c>
      <c r="S130" s="163" t="str">
        <f>IFERROR(INDEX('Climate zones'!$A$2:$A$4292,MATCH(S$4&amp;" "&amp;$N130,'Climate zones'!$I$2:$I$4292,0)),"")</f>
        <v/>
      </c>
      <c r="T130" s="163" t="str">
        <f>IFERROR(INDEX('Climate zones'!$A$2:$A$4292,MATCH(T$4&amp;" "&amp;$N130,'Climate zones'!$I$2:$I$4292,0)),"")</f>
        <v/>
      </c>
      <c r="U130" s="163" t="str">
        <f>IFERROR(INDEX('Climate zones'!$A$2:$A$4292,MATCH(U$4&amp;" "&amp;$N130,'Climate zones'!$I$2:$I$4292,0)),"")</f>
        <v/>
      </c>
      <c r="V130" s="163" t="str">
        <f>IFERROR(INDEX('Climate zones'!$A$2:$A$4292,MATCH(V$4&amp;" "&amp;$N130,'Climate zones'!$I$2:$I$4292,0)),"")</f>
        <v>Wetherstons</v>
      </c>
      <c r="W130" s="163" t="str">
        <f>IFERROR(INDEX('Climate zones'!$A$2:$A$4292,MATCH(W$4&amp;" "&amp;$N130,'Climate zones'!$I$2:$I$4292,0)),"")</f>
        <v>Waikouaiti</v>
      </c>
      <c r="X130" s="163" t="str">
        <f>IFERROR(INDEX('Climate zones'!$A$2:$A$4292,MATCH(X$4&amp;" "&amp;$N130,'Climate zones'!$I$2:$I$4292,0)),"")</f>
        <v>Otiria</v>
      </c>
      <c r="Y130" s="163" t="str">
        <f>IFERROR(INDEX('Climate zones'!$A$2:$A$4292,MATCH(Y$4&amp;" "&amp;$N130,'Climate zones'!$I$2:$I$4292,0)),"")</f>
        <v/>
      </c>
      <c r="Z130" s="163" t="str">
        <f>IFERROR(INDEX('Climate zones'!$A$2:$A$4292,MATCH(Z$4&amp;" "&amp;$N130,'Climate zones'!$I$2:$I$4292,0)),"")</f>
        <v/>
      </c>
      <c r="AA130" s="163" t="str">
        <f>IFERROR(INDEX('Climate zones'!$A$2:$A$4292,MATCH(AA$4&amp;" "&amp;$N130,'Climate zones'!$I$2:$I$4292,0)),"")</f>
        <v/>
      </c>
      <c r="AB130" s="163" t="str">
        <f>IFERROR(INDEX('Climate zones'!$A$2:$A$4292,MATCH(AB$4&amp;" "&amp;$N130,'Climate zones'!$I$2:$I$4292,0)),"")</f>
        <v/>
      </c>
      <c r="AC130" s="163" t="str">
        <f>IFERROR(INDEX('Climate zones'!$A$2:$A$4292,MATCH(AC$4&amp;" "&amp;$N130,'Climate zones'!$I$2:$I$4292,0)),"")</f>
        <v/>
      </c>
      <c r="AD130" s="163" t="str">
        <f>IFERROR(INDEX('Climate zones'!$A$2:$A$4292,MATCH(AD$4&amp;" "&amp;$N130,'Climate zones'!$I$2:$I$4292,0)),"")</f>
        <v/>
      </c>
      <c r="AE130" s="163" t="str">
        <f>IFERROR(INDEX('Climate zones'!$A$2:$A$4292,MATCH(AE$4&amp;" "&amp;$N130,'Climate zones'!$I$2:$I$4292,0)),"")</f>
        <v/>
      </c>
      <c r="AF130" s="163" t="str">
        <f>IFERROR(INDEX('Climate zones'!$A$2:$A$4292,MATCH(AF$4&amp;" "&amp;$N130,'Climate zones'!$I$2:$I$4292,0)),"")</f>
        <v/>
      </c>
      <c r="AG130" s="163" t="str">
        <f>IFERROR(INDEX('Climate zones'!$A$2:$A$4292,MATCH(AG$4&amp;" "&amp;$N130,'Climate zones'!$I$2:$I$4292,0)),"")</f>
        <v/>
      </c>
      <c r="AH130" s="163" t="str">
        <f>IFERROR(INDEX('Climate zones'!$A$2:$A$4292,MATCH(AH$4&amp;" "&amp;$N130,'Climate zones'!$I$2:$I$4292,0)),"")</f>
        <v/>
      </c>
      <c r="AI130" s="163" t="str">
        <f>IFERROR(INDEX('Climate zones'!$A$2:$A$4292,MATCH(AI$4&amp;" "&amp;$N130,'Climate zones'!$I$2:$I$4292,0)),"")</f>
        <v/>
      </c>
      <c r="AJ130" s="163" t="str">
        <f>IFERROR(INDEX('Climate zones'!$A$2:$A$4292,MATCH(AJ$4&amp;" "&amp;$N130,'Climate zones'!$I$2:$I$4292,0)),"")</f>
        <v/>
      </c>
      <c r="AK130" s="163" t="str">
        <f>IFERROR(INDEX('Climate zones'!$A$2:$A$4292,MATCH(AK$4&amp;" "&amp;$N130,'Climate zones'!$I$2:$I$4292,0)),"")</f>
        <v/>
      </c>
      <c r="AL130" s="163" t="str">
        <f>IFERROR(INDEX('Climate zones'!$A$2:$A$4292,MATCH(AL$4&amp;" "&amp;$N130,'Climate zones'!$I$2:$I$4292,0)),"")</f>
        <v/>
      </c>
      <c r="AM130" s="163" t="str">
        <f>IFERROR(INDEX('Climate zones'!$A$2:$A$4292,MATCH(AM$4&amp;" "&amp;$N130,'Climate zones'!$I$2:$I$4292,0)),"")</f>
        <v/>
      </c>
      <c r="AN130" s="163" t="str">
        <f>IFERROR(INDEX('Climate zones'!$A$2:$A$4292,MATCH(AN$4&amp;" "&amp;$N130,'Climate zones'!$I$2:$I$4292,0)),"")</f>
        <v/>
      </c>
      <c r="AO130" s="163" t="str">
        <f>IFERROR(INDEX('Climate zones'!$A$2:$A$4292,MATCH(AO$4&amp;" "&amp;$N130,'Climate zones'!$I$2:$I$4292,0)),"")</f>
        <v/>
      </c>
      <c r="AP130" s="163" t="str">
        <f>IFERROR(INDEX('Climate zones'!$A$2:$A$4292,MATCH(AP$4&amp;" "&amp;$N130,'Climate zones'!$I$2:$I$4292,0)),"")</f>
        <v/>
      </c>
      <c r="AQ130" s="163" t="str">
        <f>IFERROR(INDEX('Climate zones'!$A$2:$A$4292,MATCH(AQ$4&amp;" "&amp;$N130,'Climate zones'!$I$2:$I$4292,0)),"")</f>
        <v/>
      </c>
      <c r="AR130" s="163" t="str">
        <f>IFERROR(INDEX('Climate zones'!$A$2:$A$4292,MATCH(AR$4&amp;" "&amp;$N130,'Climate zones'!$I$2:$I$4292,0)),"")</f>
        <v/>
      </c>
      <c r="AS130" s="163" t="str">
        <f>IFERROR(INDEX('Climate zones'!$A$2:$A$4292,MATCH(AS$4&amp;" "&amp;$N130,'Climate zones'!$I$2:$I$4292,0)),"")</f>
        <v/>
      </c>
      <c r="AT130" s="163" t="str">
        <f>IFERROR(INDEX('Climate zones'!$A$2:$A$4292,MATCH(AT$4&amp;" "&amp;$N130,'Climate zones'!$I$2:$I$4292,0)),"")</f>
        <v/>
      </c>
      <c r="AU130" s="163" t="str">
        <f>IFERROR(INDEX('Climate zones'!$A$2:$A$4292,MATCH(AU$4&amp;" "&amp;$N130,'Climate zones'!$I$2:$I$4292,0)),"")</f>
        <v/>
      </c>
      <c r="AV130" s="163" t="str">
        <f>IFERROR(INDEX('Climate zones'!$A$2:$A$4292,MATCH(AV$4&amp;" "&amp;$N130,'Climate zones'!$I$2:$I$4292,0)),"")</f>
        <v/>
      </c>
      <c r="AW130" s="163" t="str">
        <f>IFERROR(INDEX('Climate zones'!$A$2:$A$4292,MATCH(AW$4&amp;" "&amp;$N130,'Climate zones'!$I$2:$I$4292,0)),"")</f>
        <v/>
      </c>
      <c r="AX130" s="163" t="str">
        <f>IFERROR(INDEX('Climate zones'!$A$2:$A$4292,MATCH(AX$4&amp;" "&amp;$N130,'Climate zones'!$I$2:$I$4292,0)),"")</f>
        <v/>
      </c>
      <c r="AY130" s="163" t="str">
        <f>IFERROR(INDEX('Climate zones'!$A$2:$A$4292,MATCH(AY$4&amp;" "&amp;$N130,'Climate zones'!$I$2:$I$4292,0)),"")</f>
        <v/>
      </c>
      <c r="AZ130" s="163" t="str">
        <f>IFERROR(INDEX('Climate zones'!$A$2:$A$4292,MATCH(AZ$4&amp;" "&amp;$N130,'Climate zones'!$I$2:$I$4292,0)),"")</f>
        <v/>
      </c>
      <c r="BA130" s="163" t="str">
        <f>IFERROR(INDEX('Climate zones'!$A$2:$A$4292,MATCH(BA$4&amp;" "&amp;$N130,'Climate zones'!$I$2:$I$4292,0)),"")</f>
        <v/>
      </c>
      <c r="BB130" s="163" t="str">
        <f>IFERROR(INDEX('Climate zones'!$A$2:$A$4292,MATCH(BB$4&amp;" "&amp;$N130,'Climate zones'!$I$2:$I$4292,0)),"")</f>
        <v/>
      </c>
      <c r="BC130" s="163" t="str">
        <f>IFERROR(INDEX('Climate zones'!$A$2:$A$4292,MATCH(BC$4&amp;" "&amp;$N130,'Climate zones'!$I$2:$I$4292,0)),"")</f>
        <v/>
      </c>
      <c r="BD130" s="163" t="str">
        <f>IFERROR(INDEX('Climate zones'!$A$2:$A$4292,MATCH(BD$4&amp;" "&amp;$N130,'Climate zones'!$I$2:$I$4292,0)),"")</f>
        <v/>
      </c>
      <c r="BE130" s="163" t="str">
        <f>IFERROR(INDEX('Climate zones'!$A$2:$A$4292,MATCH(BE$4&amp;" "&amp;$N130,'Climate zones'!$I$2:$I$4292,0)),"")</f>
        <v/>
      </c>
      <c r="BF130" s="163" t="str">
        <f>IFERROR(INDEX('Climate zones'!$A$2:$A$4292,MATCH(BF$4&amp;" "&amp;$N130,'Climate zones'!$I$2:$I$4292,0)),"")</f>
        <v/>
      </c>
      <c r="BG130" s="163" t="str">
        <f>IFERROR(INDEX('Climate zones'!$A$2:$A$4292,MATCH(BG$4&amp;" "&amp;$N130,'Climate zones'!$I$2:$I$4292,0)),"")</f>
        <v/>
      </c>
      <c r="BH130" s="163" t="str">
        <f>IFERROR(INDEX('Climate zones'!$A$2:$A$4292,MATCH(BH$4&amp;" "&amp;$N130,'Climate zones'!$I$2:$I$4292,0)),"")</f>
        <v/>
      </c>
      <c r="BI130" s="163" t="str">
        <f>IFERROR(INDEX('Climate zones'!$A$2:$A$4292,MATCH(BI$4&amp;" "&amp;$N130,'Climate zones'!$I$2:$I$4292,0)),"")</f>
        <v/>
      </c>
      <c r="BJ130" s="163" t="str">
        <f>IFERROR(INDEX('Climate zones'!$A$2:$A$4292,MATCH(BJ$4&amp;" "&amp;$N130,'Climate zones'!$I$2:$I$4292,0)),"")</f>
        <v/>
      </c>
      <c r="BK130" s="163" t="str">
        <f>IFERROR(INDEX('Climate zones'!$A$2:$A$4292,MATCH(BK$4&amp;" "&amp;$N130,'Climate zones'!$I$2:$I$4292,0)),"")</f>
        <v/>
      </c>
      <c r="BL130" s="163" t="str">
        <f>IFERROR(INDEX('Climate zones'!$A$2:$A$4292,MATCH(BL$4&amp;" "&amp;$N130,'Climate zones'!$I$2:$I$4292,0)),"")</f>
        <v>Raymonds Gap</v>
      </c>
      <c r="BM130" s="163" t="str">
        <f>IFERROR(INDEX('Climate zones'!$A$2:$A$4292,MATCH(BM$4&amp;" "&amp;$N130,'Climate zones'!$I$2:$I$4292,0)),"")</f>
        <v/>
      </c>
      <c r="BN130" s="163" t="str">
        <f>IFERROR(INDEX('Climate zones'!$A$2:$A$4292,MATCH(BN$4&amp;" "&amp;$N130,'Climate zones'!$I$2:$I$4292,0)),"")</f>
        <v/>
      </c>
      <c r="BO130" s="163" t="str">
        <f>IFERROR(INDEX('Climate zones'!$A$2:$A$4292,MATCH(BO$4&amp;" "&amp;$N130,'Climate zones'!$I$2:$I$4292,0)),"")</f>
        <v/>
      </c>
      <c r="BP130" s="163" t="str">
        <f>IFERROR(INDEX('Climate zones'!$A$2:$A$4292,MATCH(BP$4&amp;" "&amp;$N130,'Climate zones'!$I$2:$I$4292,0)),"")</f>
        <v/>
      </c>
      <c r="BQ130" s="163" t="str">
        <f>IFERROR(INDEX('Climate zones'!$A$2:$A$4292,MATCH(BQ$4&amp;" "&amp;$N130,'Climate zones'!$I$2:$I$4292,0)),"")</f>
        <v/>
      </c>
      <c r="BR130" s="163" t="str">
        <f>IFERROR(INDEX('Climate zones'!$A$2:$A$4292,MATCH(BR$4&amp;" "&amp;$N130,'Climate zones'!$I$2:$I$4292,0)),"")</f>
        <v/>
      </c>
      <c r="BS130" s="163" t="str">
        <f>IFERROR(INDEX('Climate zones'!$A$2:$A$4292,MATCH(BS$4&amp;" "&amp;$N130,'Climate zones'!$I$2:$I$4292,0)),"")</f>
        <v/>
      </c>
      <c r="BT130" s="163" t="str">
        <f>IFERROR(INDEX('Climate zones'!$A$2:$A$4292,MATCH(BT$4&amp;" "&amp;$N130,'Climate zones'!$I$2:$I$4292,0)),"")</f>
        <v/>
      </c>
      <c r="BU130" s="163" t="str">
        <f>IFERROR(INDEX('Climate zones'!$A$2:$A$4292,MATCH(BU$4&amp;" "&amp;$N130,'Climate zones'!$I$2:$I$4292,0)),"")</f>
        <v/>
      </c>
      <c r="BV130" s="163" t="str">
        <f>IFERROR(INDEX('Climate zones'!$A$2:$A$4292,MATCH(BV$4&amp;" "&amp;$N130,'Climate zones'!$I$2:$I$4292,0)),"")</f>
        <v/>
      </c>
      <c r="BW130" s="163" t="str">
        <f>IFERROR(INDEX('Climate zones'!$A$2:$A$4292,MATCH(BW$4&amp;" "&amp;$N130,'Climate zones'!$I$2:$I$4292,0)),"")</f>
        <v/>
      </c>
      <c r="BX130" s="163" t="str">
        <f>IFERROR(INDEX('Climate zones'!$A$2:$A$4292,MATCH(BX$4&amp;" "&amp;$N130,'Climate zones'!$I$2:$I$4292,0)),"")</f>
        <v/>
      </c>
      <c r="BY130" s="163" t="str">
        <f>IFERROR(INDEX('Climate zones'!$A$2:$A$4292,MATCH(BY$4&amp;" "&amp;$N130,'Climate zones'!$I$2:$I$4292,0)),"")</f>
        <v/>
      </c>
      <c r="BZ130" s="163" t="str">
        <f>IFERROR(INDEX('Climate zones'!$A$2:$A$4292,MATCH(BZ$4&amp;" "&amp;$N130,'Climate zones'!$I$2:$I$4292,0)),"")</f>
        <v/>
      </c>
      <c r="CA130" s="163" t="str">
        <f>IFERROR(INDEX('Climate zones'!$A$2:$A$4292,MATCH(CA$4&amp;" "&amp;$N130,'Climate zones'!$I$2:$I$4292,0)),"")</f>
        <v/>
      </c>
      <c r="CB130" s="163" t="str">
        <f>IFERROR(INDEX('Climate zones'!$A$2:$A$4292,MATCH(CB$4&amp;" "&amp;$N130,'Climate zones'!$I$2:$I$4292,0)),"")</f>
        <v/>
      </c>
      <c r="CC130" s="163" t="str">
        <f>IFERROR(INDEX('Climate zones'!$A$2:$A$4292,MATCH(CC$4&amp;" "&amp;$N130,'Climate zones'!$I$2:$I$4292,0)),"")</f>
        <v/>
      </c>
      <c r="CD130" s="163" t="str">
        <f>IFERROR(INDEX('Climate zones'!$A$2:$A$4292,MATCH(CD$4&amp;" "&amp;$N130,'Climate zones'!$I$2:$I$4292,0)),"")</f>
        <v/>
      </c>
      <c r="CE130" s="163" t="str">
        <f>IFERROR(INDEX('Climate zones'!$A$2:$A$4292,MATCH(CE$4&amp;" "&amp;$N130,'Climate zones'!$I$2:$I$4292,0)),"")</f>
        <v/>
      </c>
      <c r="CF130" s="163" t="str">
        <f>IFERROR(INDEX('Climate zones'!$A$2:$A$4292,MATCH(CF$4&amp;" "&amp;$N130,'Climate zones'!$I$2:$I$4292,0)),"")</f>
        <v/>
      </c>
      <c r="CG130" s="163" t="str">
        <f>IFERROR(INDEX('Climate zones'!$A$2:$A$4292,MATCH(CG$4&amp;" "&amp;$N130,'Climate zones'!$I$2:$I$4292,0)),"")</f>
        <v/>
      </c>
      <c r="CH130" s="163" t="str">
        <f>IFERROR(INDEX('Climate zones'!$A$2:$A$4292,MATCH(CH$4&amp;" "&amp;$N130,'Climate zones'!$I$2:$I$4292,0)),"")</f>
        <v/>
      </c>
    </row>
    <row r="131" spans="1:86">
      <c r="A131" s="156" t="s">
        <v>300</v>
      </c>
      <c r="B131" s="156" t="s">
        <v>97</v>
      </c>
      <c r="C131" s="156" t="s">
        <v>93</v>
      </c>
      <c r="D131" s="156" t="s">
        <v>241</v>
      </c>
      <c r="E131" s="157">
        <v>-36.799999999999997</v>
      </c>
      <c r="F131" s="157">
        <v>174.93</v>
      </c>
      <c r="G131" s="156" t="str">
        <f t="shared" si="8"/>
        <v>Auckland City AK</v>
      </c>
      <c r="H131" s="156">
        <f t="shared" si="9"/>
        <v>59</v>
      </c>
      <c r="I131" s="156" t="str">
        <f t="shared" si="10"/>
        <v>Auckland City 59</v>
      </c>
      <c r="N131" s="164">
        <f t="shared" si="7"/>
        <v>127</v>
      </c>
      <c r="O131" s="165" t="str">
        <f>IFERROR(INDEX('Climate zones'!$A$2:$A$4292,MATCH(O$4&amp;" "&amp;$N131,'Climate zones'!$I$2:$I$4292,0)),"")</f>
        <v/>
      </c>
      <c r="P131" s="165" t="str">
        <f>IFERROR(INDEX('Climate zones'!$A$2:$A$4292,MATCH(P$4&amp;" "&amp;$N131,'Climate zones'!$I$2:$I$4292,0)),"")</f>
        <v/>
      </c>
      <c r="Q131" s="165" t="str">
        <f>IFERROR(INDEX('Climate zones'!$A$2:$A$4292,MATCH(Q$4&amp;" "&amp;$N131,'Climate zones'!$I$2:$I$4292,0)),"")</f>
        <v/>
      </c>
      <c r="R131" s="165" t="str">
        <f>IFERROR(INDEX('Climate zones'!$A$2:$A$4292,MATCH(R$4&amp;" "&amp;$N131,'Climate zones'!$I$2:$I$4292,0)),"")</f>
        <v/>
      </c>
      <c r="S131" s="165" t="str">
        <f>IFERROR(INDEX('Climate zones'!$A$2:$A$4292,MATCH(S$4&amp;" "&amp;$N131,'Climate zones'!$I$2:$I$4292,0)),"")</f>
        <v/>
      </c>
      <c r="T131" s="165" t="str">
        <f>IFERROR(INDEX('Climate zones'!$A$2:$A$4292,MATCH(T$4&amp;" "&amp;$N131,'Climate zones'!$I$2:$I$4292,0)),"")</f>
        <v/>
      </c>
      <c r="U131" s="165" t="str">
        <f>IFERROR(INDEX('Climate zones'!$A$2:$A$4292,MATCH(U$4&amp;" "&amp;$N131,'Climate zones'!$I$2:$I$4292,0)),"")</f>
        <v/>
      </c>
      <c r="V131" s="165" t="str">
        <f>IFERROR(INDEX('Climate zones'!$A$2:$A$4292,MATCH(V$4&amp;" "&amp;$N131,'Climate zones'!$I$2:$I$4292,0)),"")</f>
        <v>Wharetoa</v>
      </c>
      <c r="W131" s="165" t="str">
        <f>IFERROR(INDEX('Climate zones'!$A$2:$A$4292,MATCH(W$4&amp;" "&amp;$N131,'Climate zones'!$I$2:$I$4292,0)),"")</f>
        <v>Waitati</v>
      </c>
      <c r="X131" s="165" t="str">
        <f>IFERROR(INDEX('Climate zones'!$A$2:$A$4292,MATCH(X$4&amp;" "&amp;$N131,'Climate zones'!$I$2:$I$4292,0)),"")</f>
        <v>Otoroa</v>
      </c>
      <c r="Y131" s="165" t="str">
        <f>IFERROR(INDEX('Climate zones'!$A$2:$A$4292,MATCH(Y$4&amp;" "&amp;$N131,'Climate zones'!$I$2:$I$4292,0)),"")</f>
        <v/>
      </c>
      <c r="Z131" s="165" t="str">
        <f>IFERROR(INDEX('Climate zones'!$A$2:$A$4292,MATCH(Z$4&amp;" "&amp;$N131,'Climate zones'!$I$2:$I$4292,0)),"")</f>
        <v/>
      </c>
      <c r="AA131" s="165" t="str">
        <f>IFERROR(INDEX('Climate zones'!$A$2:$A$4292,MATCH(AA$4&amp;" "&amp;$N131,'Climate zones'!$I$2:$I$4292,0)),"")</f>
        <v/>
      </c>
      <c r="AB131" s="165" t="str">
        <f>IFERROR(INDEX('Climate zones'!$A$2:$A$4292,MATCH(AB$4&amp;" "&amp;$N131,'Climate zones'!$I$2:$I$4292,0)),"")</f>
        <v/>
      </c>
      <c r="AC131" s="165" t="str">
        <f>IFERROR(INDEX('Climate zones'!$A$2:$A$4292,MATCH(AC$4&amp;" "&amp;$N131,'Climate zones'!$I$2:$I$4292,0)),"")</f>
        <v/>
      </c>
      <c r="AD131" s="165" t="str">
        <f>IFERROR(INDEX('Climate zones'!$A$2:$A$4292,MATCH(AD$4&amp;" "&amp;$N131,'Climate zones'!$I$2:$I$4292,0)),"")</f>
        <v/>
      </c>
      <c r="AE131" s="165" t="str">
        <f>IFERROR(INDEX('Climate zones'!$A$2:$A$4292,MATCH(AE$4&amp;" "&amp;$N131,'Climate zones'!$I$2:$I$4292,0)),"")</f>
        <v/>
      </c>
      <c r="AF131" s="165" t="str">
        <f>IFERROR(INDEX('Climate zones'!$A$2:$A$4292,MATCH(AF$4&amp;" "&amp;$N131,'Climate zones'!$I$2:$I$4292,0)),"")</f>
        <v/>
      </c>
      <c r="AG131" s="165" t="str">
        <f>IFERROR(INDEX('Climate zones'!$A$2:$A$4292,MATCH(AG$4&amp;" "&amp;$N131,'Climate zones'!$I$2:$I$4292,0)),"")</f>
        <v/>
      </c>
      <c r="AH131" s="165" t="str">
        <f>IFERROR(INDEX('Climate zones'!$A$2:$A$4292,MATCH(AH$4&amp;" "&amp;$N131,'Climate zones'!$I$2:$I$4292,0)),"")</f>
        <v/>
      </c>
      <c r="AI131" s="165" t="str">
        <f>IFERROR(INDEX('Climate zones'!$A$2:$A$4292,MATCH(AI$4&amp;" "&amp;$N131,'Climate zones'!$I$2:$I$4292,0)),"")</f>
        <v/>
      </c>
      <c r="AJ131" s="165" t="str">
        <f>IFERROR(INDEX('Climate zones'!$A$2:$A$4292,MATCH(AJ$4&amp;" "&amp;$N131,'Climate zones'!$I$2:$I$4292,0)),"")</f>
        <v/>
      </c>
      <c r="AK131" s="165" t="str">
        <f>IFERROR(INDEX('Climate zones'!$A$2:$A$4292,MATCH(AK$4&amp;" "&amp;$N131,'Climate zones'!$I$2:$I$4292,0)),"")</f>
        <v/>
      </c>
      <c r="AL131" s="165" t="str">
        <f>IFERROR(INDEX('Climate zones'!$A$2:$A$4292,MATCH(AL$4&amp;" "&amp;$N131,'Climate zones'!$I$2:$I$4292,0)),"")</f>
        <v/>
      </c>
      <c r="AM131" s="165" t="str">
        <f>IFERROR(INDEX('Climate zones'!$A$2:$A$4292,MATCH(AM$4&amp;" "&amp;$N131,'Climate zones'!$I$2:$I$4292,0)),"")</f>
        <v/>
      </c>
      <c r="AN131" s="165" t="str">
        <f>IFERROR(INDEX('Climate zones'!$A$2:$A$4292,MATCH(AN$4&amp;" "&amp;$N131,'Climate zones'!$I$2:$I$4292,0)),"")</f>
        <v/>
      </c>
      <c r="AO131" s="165" t="str">
        <f>IFERROR(INDEX('Climate zones'!$A$2:$A$4292,MATCH(AO$4&amp;" "&amp;$N131,'Climate zones'!$I$2:$I$4292,0)),"")</f>
        <v/>
      </c>
      <c r="AP131" s="165" t="str">
        <f>IFERROR(INDEX('Climate zones'!$A$2:$A$4292,MATCH(AP$4&amp;" "&amp;$N131,'Climate zones'!$I$2:$I$4292,0)),"")</f>
        <v/>
      </c>
      <c r="AQ131" s="165" t="str">
        <f>IFERROR(INDEX('Climate zones'!$A$2:$A$4292,MATCH(AQ$4&amp;" "&amp;$N131,'Climate zones'!$I$2:$I$4292,0)),"")</f>
        <v/>
      </c>
      <c r="AR131" s="165" t="str">
        <f>IFERROR(INDEX('Climate zones'!$A$2:$A$4292,MATCH(AR$4&amp;" "&amp;$N131,'Climate zones'!$I$2:$I$4292,0)),"")</f>
        <v/>
      </c>
      <c r="AS131" s="165" t="str">
        <f>IFERROR(INDEX('Climate zones'!$A$2:$A$4292,MATCH(AS$4&amp;" "&amp;$N131,'Climate zones'!$I$2:$I$4292,0)),"")</f>
        <v/>
      </c>
      <c r="AT131" s="165" t="str">
        <f>IFERROR(INDEX('Climate zones'!$A$2:$A$4292,MATCH(AT$4&amp;" "&amp;$N131,'Climate zones'!$I$2:$I$4292,0)),"")</f>
        <v/>
      </c>
      <c r="AU131" s="165" t="str">
        <f>IFERROR(INDEX('Climate zones'!$A$2:$A$4292,MATCH(AU$4&amp;" "&amp;$N131,'Climate zones'!$I$2:$I$4292,0)),"")</f>
        <v/>
      </c>
      <c r="AV131" s="165" t="str">
        <f>IFERROR(INDEX('Climate zones'!$A$2:$A$4292,MATCH(AV$4&amp;" "&amp;$N131,'Climate zones'!$I$2:$I$4292,0)),"")</f>
        <v/>
      </c>
      <c r="AW131" s="165" t="str">
        <f>IFERROR(INDEX('Climate zones'!$A$2:$A$4292,MATCH(AW$4&amp;" "&amp;$N131,'Climate zones'!$I$2:$I$4292,0)),"")</f>
        <v/>
      </c>
      <c r="AX131" s="165" t="str">
        <f>IFERROR(INDEX('Climate zones'!$A$2:$A$4292,MATCH(AX$4&amp;" "&amp;$N131,'Climate zones'!$I$2:$I$4292,0)),"")</f>
        <v/>
      </c>
      <c r="AY131" s="165" t="str">
        <f>IFERROR(INDEX('Climate zones'!$A$2:$A$4292,MATCH(AY$4&amp;" "&amp;$N131,'Climate zones'!$I$2:$I$4292,0)),"")</f>
        <v/>
      </c>
      <c r="AZ131" s="165" t="str">
        <f>IFERROR(INDEX('Climate zones'!$A$2:$A$4292,MATCH(AZ$4&amp;" "&amp;$N131,'Climate zones'!$I$2:$I$4292,0)),"")</f>
        <v/>
      </c>
      <c r="BA131" s="165" t="str">
        <f>IFERROR(INDEX('Climate zones'!$A$2:$A$4292,MATCH(BA$4&amp;" "&amp;$N131,'Climate zones'!$I$2:$I$4292,0)),"")</f>
        <v/>
      </c>
      <c r="BB131" s="165" t="str">
        <f>IFERROR(INDEX('Climate zones'!$A$2:$A$4292,MATCH(BB$4&amp;" "&amp;$N131,'Climate zones'!$I$2:$I$4292,0)),"")</f>
        <v/>
      </c>
      <c r="BC131" s="165" t="str">
        <f>IFERROR(INDEX('Climate zones'!$A$2:$A$4292,MATCH(BC$4&amp;" "&amp;$N131,'Climate zones'!$I$2:$I$4292,0)),"")</f>
        <v/>
      </c>
      <c r="BD131" s="165" t="str">
        <f>IFERROR(INDEX('Climate zones'!$A$2:$A$4292,MATCH(BD$4&amp;" "&amp;$N131,'Climate zones'!$I$2:$I$4292,0)),"")</f>
        <v/>
      </c>
      <c r="BE131" s="165" t="str">
        <f>IFERROR(INDEX('Climate zones'!$A$2:$A$4292,MATCH(BE$4&amp;" "&amp;$N131,'Climate zones'!$I$2:$I$4292,0)),"")</f>
        <v/>
      </c>
      <c r="BF131" s="165" t="str">
        <f>IFERROR(INDEX('Climate zones'!$A$2:$A$4292,MATCH(BF$4&amp;" "&amp;$N131,'Climate zones'!$I$2:$I$4292,0)),"")</f>
        <v/>
      </c>
      <c r="BG131" s="165" t="str">
        <f>IFERROR(INDEX('Climate zones'!$A$2:$A$4292,MATCH(BG$4&amp;" "&amp;$N131,'Climate zones'!$I$2:$I$4292,0)),"")</f>
        <v/>
      </c>
      <c r="BH131" s="165" t="str">
        <f>IFERROR(INDEX('Climate zones'!$A$2:$A$4292,MATCH(BH$4&amp;" "&amp;$N131,'Climate zones'!$I$2:$I$4292,0)),"")</f>
        <v/>
      </c>
      <c r="BI131" s="165" t="str">
        <f>IFERROR(INDEX('Climate zones'!$A$2:$A$4292,MATCH(BI$4&amp;" "&amp;$N131,'Climate zones'!$I$2:$I$4292,0)),"")</f>
        <v/>
      </c>
      <c r="BJ131" s="165" t="str">
        <f>IFERROR(INDEX('Climate zones'!$A$2:$A$4292,MATCH(BJ$4&amp;" "&amp;$N131,'Climate zones'!$I$2:$I$4292,0)),"")</f>
        <v/>
      </c>
      <c r="BK131" s="165" t="str">
        <f>IFERROR(INDEX('Climate zones'!$A$2:$A$4292,MATCH(BK$4&amp;" "&amp;$N131,'Climate zones'!$I$2:$I$4292,0)),"")</f>
        <v/>
      </c>
      <c r="BL131" s="165" t="str">
        <f>IFERROR(INDEX('Climate zones'!$A$2:$A$4292,MATCH(BL$4&amp;" "&amp;$N131,'Climate zones'!$I$2:$I$4292,0)),"")</f>
        <v>Redan</v>
      </c>
      <c r="BM131" s="165" t="str">
        <f>IFERROR(INDEX('Climate zones'!$A$2:$A$4292,MATCH(BM$4&amp;" "&amp;$N131,'Climate zones'!$I$2:$I$4292,0)),"")</f>
        <v/>
      </c>
      <c r="BN131" s="165" t="str">
        <f>IFERROR(INDEX('Climate zones'!$A$2:$A$4292,MATCH(BN$4&amp;" "&amp;$N131,'Climate zones'!$I$2:$I$4292,0)),"")</f>
        <v/>
      </c>
      <c r="BO131" s="165" t="str">
        <f>IFERROR(INDEX('Climate zones'!$A$2:$A$4292,MATCH(BO$4&amp;" "&amp;$N131,'Climate zones'!$I$2:$I$4292,0)),"")</f>
        <v/>
      </c>
      <c r="BP131" s="165" t="str">
        <f>IFERROR(INDEX('Climate zones'!$A$2:$A$4292,MATCH(BP$4&amp;" "&amp;$N131,'Climate zones'!$I$2:$I$4292,0)),"")</f>
        <v/>
      </c>
      <c r="BQ131" s="165" t="str">
        <f>IFERROR(INDEX('Climate zones'!$A$2:$A$4292,MATCH(BQ$4&amp;" "&amp;$N131,'Climate zones'!$I$2:$I$4292,0)),"")</f>
        <v/>
      </c>
      <c r="BR131" s="165" t="str">
        <f>IFERROR(INDEX('Climate zones'!$A$2:$A$4292,MATCH(BR$4&amp;" "&amp;$N131,'Climate zones'!$I$2:$I$4292,0)),"")</f>
        <v/>
      </c>
      <c r="BS131" s="165" t="str">
        <f>IFERROR(INDEX('Climate zones'!$A$2:$A$4292,MATCH(BS$4&amp;" "&amp;$N131,'Climate zones'!$I$2:$I$4292,0)),"")</f>
        <v/>
      </c>
      <c r="BT131" s="165" t="str">
        <f>IFERROR(INDEX('Climate zones'!$A$2:$A$4292,MATCH(BT$4&amp;" "&amp;$N131,'Climate zones'!$I$2:$I$4292,0)),"")</f>
        <v/>
      </c>
      <c r="BU131" s="165" t="str">
        <f>IFERROR(INDEX('Climate zones'!$A$2:$A$4292,MATCH(BU$4&amp;" "&amp;$N131,'Climate zones'!$I$2:$I$4292,0)),"")</f>
        <v/>
      </c>
      <c r="BV131" s="165" t="str">
        <f>IFERROR(INDEX('Climate zones'!$A$2:$A$4292,MATCH(BV$4&amp;" "&amp;$N131,'Climate zones'!$I$2:$I$4292,0)),"")</f>
        <v/>
      </c>
      <c r="BW131" s="165" t="str">
        <f>IFERROR(INDEX('Climate zones'!$A$2:$A$4292,MATCH(BW$4&amp;" "&amp;$N131,'Climate zones'!$I$2:$I$4292,0)),"")</f>
        <v/>
      </c>
      <c r="BX131" s="165" t="str">
        <f>IFERROR(INDEX('Climate zones'!$A$2:$A$4292,MATCH(BX$4&amp;" "&amp;$N131,'Climate zones'!$I$2:$I$4292,0)),"")</f>
        <v/>
      </c>
      <c r="BY131" s="165" t="str">
        <f>IFERROR(INDEX('Climate zones'!$A$2:$A$4292,MATCH(BY$4&amp;" "&amp;$N131,'Climate zones'!$I$2:$I$4292,0)),"")</f>
        <v/>
      </c>
      <c r="BZ131" s="165" t="str">
        <f>IFERROR(INDEX('Climate zones'!$A$2:$A$4292,MATCH(BZ$4&amp;" "&amp;$N131,'Climate zones'!$I$2:$I$4292,0)),"")</f>
        <v/>
      </c>
      <c r="CA131" s="165" t="str">
        <f>IFERROR(INDEX('Climate zones'!$A$2:$A$4292,MATCH(CA$4&amp;" "&amp;$N131,'Climate zones'!$I$2:$I$4292,0)),"")</f>
        <v/>
      </c>
      <c r="CB131" s="165" t="str">
        <f>IFERROR(INDEX('Climate zones'!$A$2:$A$4292,MATCH(CB$4&amp;" "&amp;$N131,'Climate zones'!$I$2:$I$4292,0)),"")</f>
        <v/>
      </c>
      <c r="CC131" s="165" t="str">
        <f>IFERROR(INDEX('Climate zones'!$A$2:$A$4292,MATCH(CC$4&amp;" "&amp;$N131,'Climate zones'!$I$2:$I$4292,0)),"")</f>
        <v/>
      </c>
      <c r="CD131" s="165" t="str">
        <f>IFERROR(INDEX('Climate zones'!$A$2:$A$4292,MATCH(CD$4&amp;" "&amp;$N131,'Climate zones'!$I$2:$I$4292,0)),"")</f>
        <v/>
      </c>
      <c r="CE131" s="165" t="str">
        <f>IFERROR(INDEX('Climate zones'!$A$2:$A$4292,MATCH(CE$4&amp;" "&amp;$N131,'Climate zones'!$I$2:$I$4292,0)),"")</f>
        <v/>
      </c>
      <c r="CF131" s="165" t="str">
        <f>IFERROR(INDEX('Climate zones'!$A$2:$A$4292,MATCH(CF$4&amp;" "&amp;$N131,'Climate zones'!$I$2:$I$4292,0)),"")</f>
        <v/>
      </c>
      <c r="CG131" s="165" t="str">
        <f>IFERROR(INDEX('Climate zones'!$A$2:$A$4292,MATCH(CG$4&amp;" "&amp;$N131,'Climate zones'!$I$2:$I$4292,0)),"")</f>
        <v/>
      </c>
      <c r="CH131" s="165" t="str">
        <f>IFERROR(INDEX('Climate zones'!$A$2:$A$4292,MATCH(CH$4&amp;" "&amp;$N131,'Climate zones'!$I$2:$I$4292,0)),"")</f>
        <v/>
      </c>
    </row>
    <row r="132" spans="1:86">
      <c r="A132" s="156" t="s">
        <v>301</v>
      </c>
      <c r="B132" s="156" t="s">
        <v>97</v>
      </c>
      <c r="C132" s="156" t="s">
        <v>96</v>
      </c>
      <c r="D132" s="156" t="s">
        <v>241</v>
      </c>
      <c r="E132" s="157">
        <v>-36.85</v>
      </c>
      <c r="F132" s="157">
        <v>174.78</v>
      </c>
      <c r="G132" s="156" t="str">
        <f t="shared" si="8"/>
        <v>Auckland City AK</v>
      </c>
      <c r="H132" s="156">
        <f t="shared" si="9"/>
        <v>60</v>
      </c>
      <c r="I132" s="156" t="str">
        <f t="shared" si="10"/>
        <v>Auckland City 60</v>
      </c>
      <c r="N132" s="162">
        <f t="shared" si="7"/>
        <v>128</v>
      </c>
      <c r="O132" s="163" t="str">
        <f>IFERROR(INDEX('Climate zones'!$A$2:$A$4292,MATCH(O$4&amp;" "&amp;$N132,'Climate zones'!$I$2:$I$4292,0)),"")</f>
        <v/>
      </c>
      <c r="P132" s="163" t="str">
        <f>IFERROR(INDEX('Climate zones'!$A$2:$A$4292,MATCH(P$4&amp;" "&amp;$N132,'Climate zones'!$I$2:$I$4292,0)),"")</f>
        <v/>
      </c>
      <c r="Q132" s="163" t="str">
        <f>IFERROR(INDEX('Climate zones'!$A$2:$A$4292,MATCH(Q$4&amp;" "&amp;$N132,'Climate zones'!$I$2:$I$4292,0)),"")</f>
        <v/>
      </c>
      <c r="R132" s="163" t="str">
        <f>IFERROR(INDEX('Climate zones'!$A$2:$A$4292,MATCH(R$4&amp;" "&amp;$N132,'Climate zones'!$I$2:$I$4292,0)),"")</f>
        <v/>
      </c>
      <c r="S132" s="163" t="str">
        <f>IFERROR(INDEX('Climate zones'!$A$2:$A$4292,MATCH(S$4&amp;" "&amp;$N132,'Climate zones'!$I$2:$I$4292,0)),"")</f>
        <v/>
      </c>
      <c r="T132" s="163" t="str">
        <f>IFERROR(INDEX('Climate zones'!$A$2:$A$4292,MATCH(T$4&amp;" "&amp;$N132,'Climate zones'!$I$2:$I$4292,0)),"")</f>
        <v/>
      </c>
      <c r="U132" s="163" t="str">
        <f>IFERROR(INDEX('Climate zones'!$A$2:$A$4292,MATCH(U$4&amp;" "&amp;$N132,'Climate zones'!$I$2:$I$4292,0)),"")</f>
        <v/>
      </c>
      <c r="V132" s="163" t="str">
        <f>IFERROR(INDEX('Climate zones'!$A$2:$A$4292,MATCH(V$4&amp;" "&amp;$N132,'Climate zones'!$I$2:$I$4292,0)),"")</f>
        <v>Wilden</v>
      </c>
      <c r="W132" s="163" t="str">
        <f>IFERROR(INDEX('Climate zones'!$A$2:$A$4292,MATCH(W$4&amp;" "&amp;$N132,'Climate zones'!$I$2:$I$4292,0)),"")</f>
        <v>Wakari</v>
      </c>
      <c r="X132" s="163" t="str">
        <f>IFERROR(INDEX('Climate zones'!$A$2:$A$4292,MATCH(X$4&amp;" "&amp;$N132,'Climate zones'!$I$2:$I$4292,0)),"")</f>
        <v>Oturu</v>
      </c>
      <c r="Y132" s="163" t="str">
        <f>IFERROR(INDEX('Climate zones'!$A$2:$A$4292,MATCH(Y$4&amp;" "&amp;$N132,'Climate zones'!$I$2:$I$4292,0)),"")</f>
        <v/>
      </c>
      <c r="Z132" s="163" t="str">
        <f>IFERROR(INDEX('Climate zones'!$A$2:$A$4292,MATCH(Z$4&amp;" "&amp;$N132,'Climate zones'!$I$2:$I$4292,0)),"")</f>
        <v/>
      </c>
      <c r="AA132" s="163" t="str">
        <f>IFERROR(INDEX('Climate zones'!$A$2:$A$4292,MATCH(AA$4&amp;" "&amp;$N132,'Climate zones'!$I$2:$I$4292,0)),"")</f>
        <v/>
      </c>
      <c r="AB132" s="163" t="str">
        <f>IFERROR(INDEX('Climate zones'!$A$2:$A$4292,MATCH(AB$4&amp;" "&amp;$N132,'Climate zones'!$I$2:$I$4292,0)),"")</f>
        <v/>
      </c>
      <c r="AC132" s="163" t="str">
        <f>IFERROR(INDEX('Climate zones'!$A$2:$A$4292,MATCH(AC$4&amp;" "&amp;$N132,'Climate zones'!$I$2:$I$4292,0)),"")</f>
        <v/>
      </c>
      <c r="AD132" s="163" t="str">
        <f>IFERROR(INDEX('Climate zones'!$A$2:$A$4292,MATCH(AD$4&amp;" "&amp;$N132,'Climate zones'!$I$2:$I$4292,0)),"")</f>
        <v/>
      </c>
      <c r="AE132" s="163" t="str">
        <f>IFERROR(INDEX('Climate zones'!$A$2:$A$4292,MATCH(AE$4&amp;" "&amp;$N132,'Climate zones'!$I$2:$I$4292,0)),"")</f>
        <v/>
      </c>
      <c r="AF132" s="163" t="str">
        <f>IFERROR(INDEX('Climate zones'!$A$2:$A$4292,MATCH(AF$4&amp;" "&amp;$N132,'Climate zones'!$I$2:$I$4292,0)),"")</f>
        <v/>
      </c>
      <c r="AG132" s="163" t="str">
        <f>IFERROR(INDEX('Climate zones'!$A$2:$A$4292,MATCH(AG$4&amp;" "&amp;$N132,'Climate zones'!$I$2:$I$4292,0)),"")</f>
        <v/>
      </c>
      <c r="AH132" s="163" t="str">
        <f>IFERROR(INDEX('Climate zones'!$A$2:$A$4292,MATCH(AH$4&amp;" "&amp;$N132,'Climate zones'!$I$2:$I$4292,0)),"")</f>
        <v/>
      </c>
      <c r="AI132" s="163" t="str">
        <f>IFERROR(INDEX('Climate zones'!$A$2:$A$4292,MATCH(AI$4&amp;" "&amp;$N132,'Climate zones'!$I$2:$I$4292,0)),"")</f>
        <v/>
      </c>
      <c r="AJ132" s="163" t="str">
        <f>IFERROR(INDEX('Climate zones'!$A$2:$A$4292,MATCH(AJ$4&amp;" "&amp;$N132,'Climate zones'!$I$2:$I$4292,0)),"")</f>
        <v/>
      </c>
      <c r="AK132" s="163" t="str">
        <f>IFERROR(INDEX('Climate zones'!$A$2:$A$4292,MATCH(AK$4&amp;" "&amp;$N132,'Climate zones'!$I$2:$I$4292,0)),"")</f>
        <v/>
      </c>
      <c r="AL132" s="163" t="str">
        <f>IFERROR(INDEX('Climate zones'!$A$2:$A$4292,MATCH(AL$4&amp;" "&amp;$N132,'Climate zones'!$I$2:$I$4292,0)),"")</f>
        <v/>
      </c>
      <c r="AM132" s="163" t="str">
        <f>IFERROR(INDEX('Climate zones'!$A$2:$A$4292,MATCH(AM$4&amp;" "&amp;$N132,'Climate zones'!$I$2:$I$4292,0)),"")</f>
        <v/>
      </c>
      <c r="AN132" s="163" t="str">
        <f>IFERROR(INDEX('Climate zones'!$A$2:$A$4292,MATCH(AN$4&amp;" "&amp;$N132,'Climate zones'!$I$2:$I$4292,0)),"")</f>
        <v/>
      </c>
      <c r="AO132" s="163" t="str">
        <f>IFERROR(INDEX('Climate zones'!$A$2:$A$4292,MATCH(AO$4&amp;" "&amp;$N132,'Climate zones'!$I$2:$I$4292,0)),"")</f>
        <v/>
      </c>
      <c r="AP132" s="163" t="str">
        <f>IFERROR(INDEX('Climate zones'!$A$2:$A$4292,MATCH(AP$4&amp;" "&amp;$N132,'Climate zones'!$I$2:$I$4292,0)),"")</f>
        <v/>
      </c>
      <c r="AQ132" s="163" t="str">
        <f>IFERROR(INDEX('Climate zones'!$A$2:$A$4292,MATCH(AQ$4&amp;" "&amp;$N132,'Climate zones'!$I$2:$I$4292,0)),"")</f>
        <v/>
      </c>
      <c r="AR132" s="163" t="str">
        <f>IFERROR(INDEX('Climate zones'!$A$2:$A$4292,MATCH(AR$4&amp;" "&amp;$N132,'Climate zones'!$I$2:$I$4292,0)),"")</f>
        <v/>
      </c>
      <c r="AS132" s="163" t="str">
        <f>IFERROR(INDEX('Climate zones'!$A$2:$A$4292,MATCH(AS$4&amp;" "&amp;$N132,'Climate zones'!$I$2:$I$4292,0)),"")</f>
        <v/>
      </c>
      <c r="AT132" s="163" t="str">
        <f>IFERROR(INDEX('Climate zones'!$A$2:$A$4292,MATCH(AT$4&amp;" "&amp;$N132,'Climate zones'!$I$2:$I$4292,0)),"")</f>
        <v/>
      </c>
      <c r="AU132" s="163" t="str">
        <f>IFERROR(INDEX('Climate zones'!$A$2:$A$4292,MATCH(AU$4&amp;" "&amp;$N132,'Climate zones'!$I$2:$I$4292,0)),"")</f>
        <v/>
      </c>
      <c r="AV132" s="163" t="str">
        <f>IFERROR(INDEX('Climate zones'!$A$2:$A$4292,MATCH(AV$4&amp;" "&amp;$N132,'Climate zones'!$I$2:$I$4292,0)),"")</f>
        <v/>
      </c>
      <c r="AW132" s="163" t="str">
        <f>IFERROR(INDEX('Climate zones'!$A$2:$A$4292,MATCH(AW$4&amp;" "&amp;$N132,'Climate zones'!$I$2:$I$4292,0)),"")</f>
        <v/>
      </c>
      <c r="AX132" s="163" t="str">
        <f>IFERROR(INDEX('Climate zones'!$A$2:$A$4292,MATCH(AX$4&amp;" "&amp;$N132,'Climate zones'!$I$2:$I$4292,0)),"")</f>
        <v/>
      </c>
      <c r="AY132" s="163" t="str">
        <f>IFERROR(INDEX('Climate zones'!$A$2:$A$4292,MATCH(AY$4&amp;" "&amp;$N132,'Climate zones'!$I$2:$I$4292,0)),"")</f>
        <v/>
      </c>
      <c r="AZ132" s="163" t="str">
        <f>IFERROR(INDEX('Climate zones'!$A$2:$A$4292,MATCH(AZ$4&amp;" "&amp;$N132,'Climate zones'!$I$2:$I$4292,0)),"")</f>
        <v/>
      </c>
      <c r="BA132" s="163" t="str">
        <f>IFERROR(INDEX('Climate zones'!$A$2:$A$4292,MATCH(BA$4&amp;" "&amp;$N132,'Climate zones'!$I$2:$I$4292,0)),"")</f>
        <v/>
      </c>
      <c r="BB132" s="163" t="str">
        <f>IFERROR(INDEX('Climate zones'!$A$2:$A$4292,MATCH(BB$4&amp;" "&amp;$N132,'Climate zones'!$I$2:$I$4292,0)),"")</f>
        <v/>
      </c>
      <c r="BC132" s="163" t="str">
        <f>IFERROR(INDEX('Climate zones'!$A$2:$A$4292,MATCH(BC$4&amp;" "&amp;$N132,'Climate zones'!$I$2:$I$4292,0)),"")</f>
        <v/>
      </c>
      <c r="BD132" s="163" t="str">
        <f>IFERROR(INDEX('Climate zones'!$A$2:$A$4292,MATCH(BD$4&amp;" "&amp;$N132,'Climate zones'!$I$2:$I$4292,0)),"")</f>
        <v/>
      </c>
      <c r="BE132" s="163" t="str">
        <f>IFERROR(INDEX('Climate zones'!$A$2:$A$4292,MATCH(BE$4&amp;" "&amp;$N132,'Climate zones'!$I$2:$I$4292,0)),"")</f>
        <v/>
      </c>
      <c r="BF132" s="163" t="str">
        <f>IFERROR(INDEX('Climate zones'!$A$2:$A$4292,MATCH(BF$4&amp;" "&amp;$N132,'Climate zones'!$I$2:$I$4292,0)),"")</f>
        <v/>
      </c>
      <c r="BG132" s="163" t="str">
        <f>IFERROR(INDEX('Climate zones'!$A$2:$A$4292,MATCH(BG$4&amp;" "&amp;$N132,'Climate zones'!$I$2:$I$4292,0)),"")</f>
        <v/>
      </c>
      <c r="BH132" s="163" t="str">
        <f>IFERROR(INDEX('Climate zones'!$A$2:$A$4292,MATCH(BH$4&amp;" "&amp;$N132,'Climate zones'!$I$2:$I$4292,0)),"")</f>
        <v/>
      </c>
      <c r="BI132" s="163" t="str">
        <f>IFERROR(INDEX('Climate zones'!$A$2:$A$4292,MATCH(BI$4&amp;" "&amp;$N132,'Climate zones'!$I$2:$I$4292,0)),"")</f>
        <v/>
      </c>
      <c r="BJ132" s="163" t="str">
        <f>IFERROR(INDEX('Climate zones'!$A$2:$A$4292,MATCH(BJ$4&amp;" "&amp;$N132,'Climate zones'!$I$2:$I$4292,0)),"")</f>
        <v/>
      </c>
      <c r="BK132" s="163" t="str">
        <f>IFERROR(INDEX('Climate zones'!$A$2:$A$4292,MATCH(BK$4&amp;" "&amp;$N132,'Climate zones'!$I$2:$I$4292,0)),"")</f>
        <v/>
      </c>
      <c r="BL132" s="163" t="str">
        <f>IFERROR(INDEX('Climate zones'!$A$2:$A$4292,MATCH(BL$4&amp;" "&amp;$N132,'Climate zones'!$I$2:$I$4292,0)),"")</f>
        <v>Rimu</v>
      </c>
      <c r="BM132" s="163" t="str">
        <f>IFERROR(INDEX('Climate zones'!$A$2:$A$4292,MATCH(BM$4&amp;" "&amp;$N132,'Climate zones'!$I$2:$I$4292,0)),"")</f>
        <v/>
      </c>
      <c r="BN132" s="163" t="str">
        <f>IFERROR(INDEX('Climate zones'!$A$2:$A$4292,MATCH(BN$4&amp;" "&amp;$N132,'Climate zones'!$I$2:$I$4292,0)),"")</f>
        <v/>
      </c>
      <c r="BO132" s="163" t="str">
        <f>IFERROR(INDEX('Climate zones'!$A$2:$A$4292,MATCH(BO$4&amp;" "&amp;$N132,'Climate zones'!$I$2:$I$4292,0)),"")</f>
        <v/>
      </c>
      <c r="BP132" s="163" t="str">
        <f>IFERROR(INDEX('Climate zones'!$A$2:$A$4292,MATCH(BP$4&amp;" "&amp;$N132,'Climate zones'!$I$2:$I$4292,0)),"")</f>
        <v/>
      </c>
      <c r="BQ132" s="163" t="str">
        <f>IFERROR(INDEX('Climate zones'!$A$2:$A$4292,MATCH(BQ$4&amp;" "&amp;$N132,'Climate zones'!$I$2:$I$4292,0)),"")</f>
        <v/>
      </c>
      <c r="BR132" s="163" t="str">
        <f>IFERROR(INDEX('Climate zones'!$A$2:$A$4292,MATCH(BR$4&amp;" "&amp;$N132,'Climate zones'!$I$2:$I$4292,0)),"")</f>
        <v/>
      </c>
      <c r="BS132" s="163" t="str">
        <f>IFERROR(INDEX('Climate zones'!$A$2:$A$4292,MATCH(BS$4&amp;" "&amp;$N132,'Climate zones'!$I$2:$I$4292,0)),"")</f>
        <v/>
      </c>
      <c r="BT132" s="163" t="str">
        <f>IFERROR(INDEX('Climate zones'!$A$2:$A$4292,MATCH(BT$4&amp;" "&amp;$N132,'Climate zones'!$I$2:$I$4292,0)),"")</f>
        <v/>
      </c>
      <c r="BU132" s="163" t="str">
        <f>IFERROR(INDEX('Climate zones'!$A$2:$A$4292,MATCH(BU$4&amp;" "&amp;$N132,'Climate zones'!$I$2:$I$4292,0)),"")</f>
        <v/>
      </c>
      <c r="BV132" s="163" t="str">
        <f>IFERROR(INDEX('Climate zones'!$A$2:$A$4292,MATCH(BV$4&amp;" "&amp;$N132,'Climate zones'!$I$2:$I$4292,0)),"")</f>
        <v/>
      </c>
      <c r="BW132" s="163" t="str">
        <f>IFERROR(INDEX('Climate zones'!$A$2:$A$4292,MATCH(BW$4&amp;" "&amp;$N132,'Climate zones'!$I$2:$I$4292,0)),"")</f>
        <v/>
      </c>
      <c r="BX132" s="163" t="str">
        <f>IFERROR(INDEX('Climate zones'!$A$2:$A$4292,MATCH(BX$4&amp;" "&amp;$N132,'Climate zones'!$I$2:$I$4292,0)),"")</f>
        <v/>
      </c>
      <c r="BY132" s="163" t="str">
        <f>IFERROR(INDEX('Climate zones'!$A$2:$A$4292,MATCH(BY$4&amp;" "&amp;$N132,'Climate zones'!$I$2:$I$4292,0)),"")</f>
        <v/>
      </c>
      <c r="BZ132" s="163" t="str">
        <f>IFERROR(INDEX('Climate zones'!$A$2:$A$4292,MATCH(BZ$4&amp;" "&amp;$N132,'Climate zones'!$I$2:$I$4292,0)),"")</f>
        <v/>
      </c>
      <c r="CA132" s="163" t="str">
        <f>IFERROR(INDEX('Climate zones'!$A$2:$A$4292,MATCH(CA$4&amp;" "&amp;$N132,'Climate zones'!$I$2:$I$4292,0)),"")</f>
        <v/>
      </c>
      <c r="CB132" s="163" t="str">
        <f>IFERROR(INDEX('Climate zones'!$A$2:$A$4292,MATCH(CB$4&amp;" "&amp;$N132,'Climate zones'!$I$2:$I$4292,0)),"")</f>
        <v/>
      </c>
      <c r="CC132" s="163" t="str">
        <f>IFERROR(INDEX('Climate zones'!$A$2:$A$4292,MATCH(CC$4&amp;" "&amp;$N132,'Climate zones'!$I$2:$I$4292,0)),"")</f>
        <v/>
      </c>
      <c r="CD132" s="163" t="str">
        <f>IFERROR(INDEX('Climate zones'!$A$2:$A$4292,MATCH(CD$4&amp;" "&amp;$N132,'Climate zones'!$I$2:$I$4292,0)),"")</f>
        <v/>
      </c>
      <c r="CE132" s="163" t="str">
        <f>IFERROR(INDEX('Climate zones'!$A$2:$A$4292,MATCH(CE$4&amp;" "&amp;$N132,'Climate zones'!$I$2:$I$4292,0)),"")</f>
        <v/>
      </c>
      <c r="CF132" s="163" t="str">
        <f>IFERROR(INDEX('Climate zones'!$A$2:$A$4292,MATCH(CF$4&amp;" "&amp;$N132,'Climate zones'!$I$2:$I$4292,0)),"")</f>
        <v/>
      </c>
      <c r="CG132" s="163" t="str">
        <f>IFERROR(INDEX('Climate zones'!$A$2:$A$4292,MATCH(CG$4&amp;" "&amp;$N132,'Climate zones'!$I$2:$I$4292,0)),"")</f>
        <v/>
      </c>
      <c r="CH132" s="163" t="str">
        <f>IFERROR(INDEX('Climate zones'!$A$2:$A$4292,MATCH(CH$4&amp;" "&amp;$N132,'Climate zones'!$I$2:$I$4292,0)),"")</f>
        <v/>
      </c>
    </row>
    <row r="133" spans="1:86">
      <c r="A133" s="156" t="s">
        <v>302</v>
      </c>
      <c r="B133" s="156" t="s">
        <v>97</v>
      </c>
      <c r="C133" s="156" t="s">
        <v>96</v>
      </c>
      <c r="D133" s="156" t="s">
        <v>241</v>
      </c>
      <c r="E133" s="157">
        <v>-36.909999999999997</v>
      </c>
      <c r="F133" s="157">
        <v>174.8</v>
      </c>
      <c r="G133" s="156" t="str">
        <f t="shared" si="8"/>
        <v>Auckland City AK</v>
      </c>
      <c r="H133" s="156">
        <f t="shared" si="9"/>
        <v>61</v>
      </c>
      <c r="I133" s="156" t="str">
        <f t="shared" si="10"/>
        <v>Auckland City 61</v>
      </c>
      <c r="N133" s="164">
        <f t="shared" si="7"/>
        <v>129</v>
      </c>
      <c r="O133" s="165" t="str">
        <f>IFERROR(INDEX('Climate zones'!$A$2:$A$4292,MATCH(O$4&amp;" "&amp;$N133,'Climate zones'!$I$2:$I$4292,0)),"")</f>
        <v/>
      </c>
      <c r="P133" s="165" t="str">
        <f>IFERROR(INDEX('Climate zones'!$A$2:$A$4292,MATCH(P$4&amp;" "&amp;$N133,'Climate zones'!$I$2:$I$4292,0)),"")</f>
        <v/>
      </c>
      <c r="Q133" s="165" t="str">
        <f>IFERROR(INDEX('Climate zones'!$A$2:$A$4292,MATCH(Q$4&amp;" "&amp;$N133,'Climate zones'!$I$2:$I$4292,0)),"")</f>
        <v/>
      </c>
      <c r="R133" s="165" t="str">
        <f>IFERROR(INDEX('Climate zones'!$A$2:$A$4292,MATCH(R$4&amp;" "&amp;$N133,'Climate zones'!$I$2:$I$4292,0)),"")</f>
        <v/>
      </c>
      <c r="S133" s="165" t="str">
        <f>IFERROR(INDEX('Climate zones'!$A$2:$A$4292,MATCH(S$4&amp;" "&amp;$N133,'Climate zones'!$I$2:$I$4292,0)),"")</f>
        <v/>
      </c>
      <c r="T133" s="165" t="str">
        <f>IFERROR(INDEX('Climate zones'!$A$2:$A$4292,MATCH(T$4&amp;" "&amp;$N133,'Climate zones'!$I$2:$I$4292,0)),"")</f>
        <v/>
      </c>
      <c r="U133" s="165" t="str">
        <f>IFERROR(INDEX('Climate zones'!$A$2:$A$4292,MATCH(U$4&amp;" "&amp;$N133,'Climate zones'!$I$2:$I$4292,0)),"")</f>
        <v/>
      </c>
      <c r="V133" s="165" t="str">
        <f>IFERROR(INDEX('Climate zones'!$A$2:$A$4292,MATCH(V$4&amp;" "&amp;$N133,'Climate zones'!$I$2:$I$4292,0)),"")</f>
        <v/>
      </c>
      <c r="W133" s="165" t="str">
        <f>IFERROR(INDEX('Climate zones'!$A$2:$A$4292,MATCH(W$4&amp;" "&amp;$N133,'Climate zones'!$I$2:$I$4292,0)),"")</f>
        <v>Waldronville</v>
      </c>
      <c r="X133" s="165" t="str">
        <f>IFERROR(INDEX('Climate zones'!$A$2:$A$4292,MATCH(X$4&amp;" "&amp;$N133,'Climate zones'!$I$2:$I$4292,0)),"")</f>
        <v>Oue</v>
      </c>
      <c r="Y133" s="165" t="str">
        <f>IFERROR(INDEX('Climate zones'!$A$2:$A$4292,MATCH(Y$4&amp;" "&amp;$N133,'Climate zones'!$I$2:$I$4292,0)),"")</f>
        <v/>
      </c>
      <c r="Z133" s="165" t="str">
        <f>IFERROR(INDEX('Climate zones'!$A$2:$A$4292,MATCH(Z$4&amp;" "&amp;$N133,'Climate zones'!$I$2:$I$4292,0)),"")</f>
        <v/>
      </c>
      <c r="AA133" s="165" t="str">
        <f>IFERROR(INDEX('Climate zones'!$A$2:$A$4292,MATCH(AA$4&amp;" "&amp;$N133,'Climate zones'!$I$2:$I$4292,0)),"")</f>
        <v/>
      </c>
      <c r="AB133" s="165" t="str">
        <f>IFERROR(INDEX('Climate zones'!$A$2:$A$4292,MATCH(AB$4&amp;" "&amp;$N133,'Climate zones'!$I$2:$I$4292,0)),"")</f>
        <v/>
      </c>
      <c r="AC133" s="165" t="str">
        <f>IFERROR(INDEX('Climate zones'!$A$2:$A$4292,MATCH(AC$4&amp;" "&amp;$N133,'Climate zones'!$I$2:$I$4292,0)),"")</f>
        <v/>
      </c>
      <c r="AD133" s="165" t="str">
        <f>IFERROR(INDEX('Climate zones'!$A$2:$A$4292,MATCH(AD$4&amp;" "&amp;$N133,'Climate zones'!$I$2:$I$4292,0)),"")</f>
        <v/>
      </c>
      <c r="AE133" s="165" t="str">
        <f>IFERROR(INDEX('Climate zones'!$A$2:$A$4292,MATCH(AE$4&amp;" "&amp;$N133,'Climate zones'!$I$2:$I$4292,0)),"")</f>
        <v/>
      </c>
      <c r="AF133" s="165" t="str">
        <f>IFERROR(INDEX('Climate zones'!$A$2:$A$4292,MATCH(AF$4&amp;" "&amp;$N133,'Climate zones'!$I$2:$I$4292,0)),"")</f>
        <v/>
      </c>
      <c r="AG133" s="165" t="str">
        <f>IFERROR(INDEX('Climate zones'!$A$2:$A$4292,MATCH(AG$4&amp;" "&amp;$N133,'Climate zones'!$I$2:$I$4292,0)),"")</f>
        <v/>
      </c>
      <c r="AH133" s="165" t="str">
        <f>IFERROR(INDEX('Climate zones'!$A$2:$A$4292,MATCH(AH$4&amp;" "&amp;$N133,'Climate zones'!$I$2:$I$4292,0)),"")</f>
        <v/>
      </c>
      <c r="AI133" s="165" t="str">
        <f>IFERROR(INDEX('Climate zones'!$A$2:$A$4292,MATCH(AI$4&amp;" "&amp;$N133,'Climate zones'!$I$2:$I$4292,0)),"")</f>
        <v/>
      </c>
      <c r="AJ133" s="165" t="str">
        <f>IFERROR(INDEX('Climate zones'!$A$2:$A$4292,MATCH(AJ$4&amp;" "&amp;$N133,'Climate zones'!$I$2:$I$4292,0)),"")</f>
        <v/>
      </c>
      <c r="AK133" s="165" t="str">
        <f>IFERROR(INDEX('Climate zones'!$A$2:$A$4292,MATCH(AK$4&amp;" "&amp;$N133,'Climate zones'!$I$2:$I$4292,0)),"")</f>
        <v/>
      </c>
      <c r="AL133" s="165" t="str">
        <f>IFERROR(INDEX('Climate zones'!$A$2:$A$4292,MATCH(AL$4&amp;" "&amp;$N133,'Climate zones'!$I$2:$I$4292,0)),"")</f>
        <v/>
      </c>
      <c r="AM133" s="165" t="str">
        <f>IFERROR(INDEX('Climate zones'!$A$2:$A$4292,MATCH(AM$4&amp;" "&amp;$N133,'Climate zones'!$I$2:$I$4292,0)),"")</f>
        <v/>
      </c>
      <c r="AN133" s="165" t="str">
        <f>IFERROR(INDEX('Climate zones'!$A$2:$A$4292,MATCH(AN$4&amp;" "&amp;$N133,'Climate zones'!$I$2:$I$4292,0)),"")</f>
        <v/>
      </c>
      <c r="AO133" s="165" t="str">
        <f>IFERROR(INDEX('Climate zones'!$A$2:$A$4292,MATCH(AO$4&amp;" "&amp;$N133,'Climate zones'!$I$2:$I$4292,0)),"")</f>
        <v/>
      </c>
      <c r="AP133" s="165" t="str">
        <f>IFERROR(INDEX('Climate zones'!$A$2:$A$4292,MATCH(AP$4&amp;" "&amp;$N133,'Climate zones'!$I$2:$I$4292,0)),"")</f>
        <v/>
      </c>
      <c r="AQ133" s="165" t="str">
        <f>IFERROR(INDEX('Climate zones'!$A$2:$A$4292,MATCH(AQ$4&amp;" "&amp;$N133,'Climate zones'!$I$2:$I$4292,0)),"")</f>
        <v/>
      </c>
      <c r="AR133" s="165" t="str">
        <f>IFERROR(INDEX('Climate zones'!$A$2:$A$4292,MATCH(AR$4&amp;" "&amp;$N133,'Climate zones'!$I$2:$I$4292,0)),"")</f>
        <v/>
      </c>
      <c r="AS133" s="165" t="str">
        <f>IFERROR(INDEX('Climate zones'!$A$2:$A$4292,MATCH(AS$4&amp;" "&amp;$N133,'Climate zones'!$I$2:$I$4292,0)),"")</f>
        <v/>
      </c>
      <c r="AT133" s="165" t="str">
        <f>IFERROR(INDEX('Climate zones'!$A$2:$A$4292,MATCH(AT$4&amp;" "&amp;$N133,'Climate zones'!$I$2:$I$4292,0)),"")</f>
        <v/>
      </c>
      <c r="AU133" s="165" t="str">
        <f>IFERROR(INDEX('Climate zones'!$A$2:$A$4292,MATCH(AU$4&amp;" "&amp;$N133,'Climate zones'!$I$2:$I$4292,0)),"")</f>
        <v/>
      </c>
      <c r="AV133" s="165" t="str">
        <f>IFERROR(INDEX('Climate zones'!$A$2:$A$4292,MATCH(AV$4&amp;" "&amp;$N133,'Climate zones'!$I$2:$I$4292,0)),"")</f>
        <v/>
      </c>
      <c r="AW133" s="165" t="str">
        <f>IFERROR(INDEX('Climate zones'!$A$2:$A$4292,MATCH(AW$4&amp;" "&amp;$N133,'Climate zones'!$I$2:$I$4292,0)),"")</f>
        <v/>
      </c>
      <c r="AX133" s="165" t="str">
        <f>IFERROR(INDEX('Climate zones'!$A$2:$A$4292,MATCH(AX$4&amp;" "&amp;$N133,'Climate zones'!$I$2:$I$4292,0)),"")</f>
        <v/>
      </c>
      <c r="AY133" s="165" t="str">
        <f>IFERROR(INDEX('Climate zones'!$A$2:$A$4292,MATCH(AY$4&amp;" "&amp;$N133,'Climate zones'!$I$2:$I$4292,0)),"")</f>
        <v/>
      </c>
      <c r="AZ133" s="165" t="str">
        <f>IFERROR(INDEX('Climate zones'!$A$2:$A$4292,MATCH(AZ$4&amp;" "&amp;$N133,'Climate zones'!$I$2:$I$4292,0)),"")</f>
        <v/>
      </c>
      <c r="BA133" s="165" t="str">
        <f>IFERROR(INDEX('Climate zones'!$A$2:$A$4292,MATCH(BA$4&amp;" "&amp;$N133,'Climate zones'!$I$2:$I$4292,0)),"")</f>
        <v/>
      </c>
      <c r="BB133" s="165" t="str">
        <f>IFERROR(INDEX('Climate zones'!$A$2:$A$4292,MATCH(BB$4&amp;" "&amp;$N133,'Climate zones'!$I$2:$I$4292,0)),"")</f>
        <v/>
      </c>
      <c r="BC133" s="165" t="str">
        <f>IFERROR(INDEX('Climate zones'!$A$2:$A$4292,MATCH(BC$4&amp;" "&amp;$N133,'Climate zones'!$I$2:$I$4292,0)),"")</f>
        <v/>
      </c>
      <c r="BD133" s="165" t="str">
        <f>IFERROR(INDEX('Climate zones'!$A$2:$A$4292,MATCH(BD$4&amp;" "&amp;$N133,'Climate zones'!$I$2:$I$4292,0)),"")</f>
        <v/>
      </c>
      <c r="BE133" s="165" t="str">
        <f>IFERROR(INDEX('Climate zones'!$A$2:$A$4292,MATCH(BE$4&amp;" "&amp;$N133,'Climate zones'!$I$2:$I$4292,0)),"")</f>
        <v/>
      </c>
      <c r="BF133" s="165" t="str">
        <f>IFERROR(INDEX('Climate zones'!$A$2:$A$4292,MATCH(BF$4&amp;" "&amp;$N133,'Climate zones'!$I$2:$I$4292,0)),"")</f>
        <v/>
      </c>
      <c r="BG133" s="165" t="str">
        <f>IFERROR(INDEX('Climate zones'!$A$2:$A$4292,MATCH(BG$4&amp;" "&amp;$N133,'Climate zones'!$I$2:$I$4292,0)),"")</f>
        <v/>
      </c>
      <c r="BH133" s="165" t="str">
        <f>IFERROR(INDEX('Climate zones'!$A$2:$A$4292,MATCH(BH$4&amp;" "&amp;$N133,'Climate zones'!$I$2:$I$4292,0)),"")</f>
        <v/>
      </c>
      <c r="BI133" s="165" t="str">
        <f>IFERROR(INDEX('Climate zones'!$A$2:$A$4292,MATCH(BI$4&amp;" "&amp;$N133,'Climate zones'!$I$2:$I$4292,0)),"")</f>
        <v/>
      </c>
      <c r="BJ133" s="165" t="str">
        <f>IFERROR(INDEX('Climate zones'!$A$2:$A$4292,MATCH(BJ$4&amp;" "&amp;$N133,'Climate zones'!$I$2:$I$4292,0)),"")</f>
        <v/>
      </c>
      <c r="BK133" s="165" t="str">
        <f>IFERROR(INDEX('Climate zones'!$A$2:$A$4292,MATCH(BK$4&amp;" "&amp;$N133,'Climate zones'!$I$2:$I$4292,0)),"")</f>
        <v/>
      </c>
      <c r="BL133" s="165" t="str">
        <f>IFERROR(INDEX('Climate zones'!$A$2:$A$4292,MATCH(BL$4&amp;" "&amp;$N133,'Climate zones'!$I$2:$I$4292,0)),"")</f>
        <v>Ringway</v>
      </c>
      <c r="BM133" s="165" t="str">
        <f>IFERROR(INDEX('Climate zones'!$A$2:$A$4292,MATCH(BM$4&amp;" "&amp;$N133,'Climate zones'!$I$2:$I$4292,0)),"")</f>
        <v/>
      </c>
      <c r="BN133" s="165" t="str">
        <f>IFERROR(INDEX('Climate zones'!$A$2:$A$4292,MATCH(BN$4&amp;" "&amp;$N133,'Climate zones'!$I$2:$I$4292,0)),"")</f>
        <v/>
      </c>
      <c r="BO133" s="165" t="str">
        <f>IFERROR(INDEX('Climate zones'!$A$2:$A$4292,MATCH(BO$4&amp;" "&amp;$N133,'Climate zones'!$I$2:$I$4292,0)),"")</f>
        <v/>
      </c>
      <c r="BP133" s="165" t="str">
        <f>IFERROR(INDEX('Climate zones'!$A$2:$A$4292,MATCH(BP$4&amp;" "&amp;$N133,'Climate zones'!$I$2:$I$4292,0)),"")</f>
        <v/>
      </c>
      <c r="BQ133" s="165" t="str">
        <f>IFERROR(INDEX('Climate zones'!$A$2:$A$4292,MATCH(BQ$4&amp;" "&amp;$N133,'Climate zones'!$I$2:$I$4292,0)),"")</f>
        <v/>
      </c>
      <c r="BR133" s="165" t="str">
        <f>IFERROR(INDEX('Climate zones'!$A$2:$A$4292,MATCH(BR$4&amp;" "&amp;$N133,'Climate zones'!$I$2:$I$4292,0)),"")</f>
        <v/>
      </c>
      <c r="BS133" s="165" t="str">
        <f>IFERROR(INDEX('Climate zones'!$A$2:$A$4292,MATCH(BS$4&amp;" "&amp;$N133,'Climate zones'!$I$2:$I$4292,0)),"")</f>
        <v/>
      </c>
      <c r="BT133" s="165" t="str">
        <f>IFERROR(INDEX('Climate zones'!$A$2:$A$4292,MATCH(BT$4&amp;" "&amp;$N133,'Climate zones'!$I$2:$I$4292,0)),"")</f>
        <v/>
      </c>
      <c r="BU133" s="165" t="str">
        <f>IFERROR(INDEX('Climate zones'!$A$2:$A$4292,MATCH(BU$4&amp;" "&amp;$N133,'Climate zones'!$I$2:$I$4292,0)),"")</f>
        <v/>
      </c>
      <c r="BV133" s="165" t="str">
        <f>IFERROR(INDEX('Climate zones'!$A$2:$A$4292,MATCH(BV$4&amp;" "&amp;$N133,'Climate zones'!$I$2:$I$4292,0)),"")</f>
        <v/>
      </c>
      <c r="BW133" s="165" t="str">
        <f>IFERROR(INDEX('Climate zones'!$A$2:$A$4292,MATCH(BW$4&amp;" "&amp;$N133,'Climate zones'!$I$2:$I$4292,0)),"")</f>
        <v/>
      </c>
      <c r="BX133" s="165" t="str">
        <f>IFERROR(INDEX('Climate zones'!$A$2:$A$4292,MATCH(BX$4&amp;" "&amp;$N133,'Climate zones'!$I$2:$I$4292,0)),"")</f>
        <v/>
      </c>
      <c r="BY133" s="165" t="str">
        <f>IFERROR(INDEX('Climate zones'!$A$2:$A$4292,MATCH(BY$4&amp;" "&amp;$N133,'Climate zones'!$I$2:$I$4292,0)),"")</f>
        <v/>
      </c>
      <c r="BZ133" s="165" t="str">
        <f>IFERROR(INDEX('Climate zones'!$A$2:$A$4292,MATCH(BZ$4&amp;" "&amp;$N133,'Climate zones'!$I$2:$I$4292,0)),"")</f>
        <v/>
      </c>
      <c r="CA133" s="165" t="str">
        <f>IFERROR(INDEX('Climate zones'!$A$2:$A$4292,MATCH(CA$4&amp;" "&amp;$N133,'Climate zones'!$I$2:$I$4292,0)),"")</f>
        <v/>
      </c>
      <c r="CB133" s="165" t="str">
        <f>IFERROR(INDEX('Climate zones'!$A$2:$A$4292,MATCH(CB$4&amp;" "&amp;$N133,'Climate zones'!$I$2:$I$4292,0)),"")</f>
        <v/>
      </c>
      <c r="CC133" s="165" t="str">
        <f>IFERROR(INDEX('Climate zones'!$A$2:$A$4292,MATCH(CC$4&amp;" "&amp;$N133,'Climate zones'!$I$2:$I$4292,0)),"")</f>
        <v/>
      </c>
      <c r="CD133" s="165" t="str">
        <f>IFERROR(INDEX('Climate zones'!$A$2:$A$4292,MATCH(CD$4&amp;" "&amp;$N133,'Climate zones'!$I$2:$I$4292,0)),"")</f>
        <v/>
      </c>
      <c r="CE133" s="165" t="str">
        <f>IFERROR(INDEX('Climate zones'!$A$2:$A$4292,MATCH(CE$4&amp;" "&amp;$N133,'Climate zones'!$I$2:$I$4292,0)),"")</f>
        <v/>
      </c>
      <c r="CF133" s="165" t="str">
        <f>IFERROR(INDEX('Climate zones'!$A$2:$A$4292,MATCH(CF$4&amp;" "&amp;$N133,'Climate zones'!$I$2:$I$4292,0)),"")</f>
        <v/>
      </c>
      <c r="CG133" s="165" t="str">
        <f>IFERROR(INDEX('Climate zones'!$A$2:$A$4292,MATCH(CG$4&amp;" "&amp;$N133,'Climate zones'!$I$2:$I$4292,0)),"")</f>
        <v/>
      </c>
      <c r="CH133" s="165" t="str">
        <f>IFERROR(INDEX('Climate zones'!$A$2:$A$4292,MATCH(CH$4&amp;" "&amp;$N133,'Climate zones'!$I$2:$I$4292,0)),"")</f>
        <v/>
      </c>
    </row>
    <row r="134" spans="1:86">
      <c r="A134" s="156" t="s">
        <v>303</v>
      </c>
      <c r="B134" s="156" t="s">
        <v>97</v>
      </c>
      <c r="C134" s="156" t="s">
        <v>96</v>
      </c>
      <c r="D134" s="156" t="s">
        <v>241</v>
      </c>
      <c r="E134" s="157">
        <v>-36.86</v>
      </c>
      <c r="F134" s="157">
        <v>174.7</v>
      </c>
      <c r="G134" s="156" t="str">
        <f t="shared" si="8"/>
        <v>Auckland City AK</v>
      </c>
      <c r="H134" s="156">
        <f t="shared" si="9"/>
        <v>62</v>
      </c>
      <c r="I134" s="156" t="str">
        <f t="shared" si="10"/>
        <v>Auckland City 62</v>
      </c>
      <c r="N134" s="162">
        <f t="shared" ref="N134:N197" si="11">N133+1</f>
        <v>130</v>
      </c>
      <c r="O134" s="163" t="str">
        <f>IFERROR(INDEX('Climate zones'!$A$2:$A$4292,MATCH(O$4&amp;" "&amp;$N134,'Climate zones'!$I$2:$I$4292,0)),"")</f>
        <v/>
      </c>
      <c r="P134" s="163" t="str">
        <f>IFERROR(INDEX('Climate zones'!$A$2:$A$4292,MATCH(P$4&amp;" "&amp;$N134,'Climate zones'!$I$2:$I$4292,0)),"")</f>
        <v/>
      </c>
      <c r="Q134" s="163" t="str">
        <f>IFERROR(INDEX('Climate zones'!$A$2:$A$4292,MATCH(Q$4&amp;" "&amp;$N134,'Climate zones'!$I$2:$I$4292,0)),"")</f>
        <v/>
      </c>
      <c r="R134" s="163" t="str">
        <f>IFERROR(INDEX('Climate zones'!$A$2:$A$4292,MATCH(R$4&amp;" "&amp;$N134,'Climate zones'!$I$2:$I$4292,0)),"")</f>
        <v/>
      </c>
      <c r="S134" s="163" t="str">
        <f>IFERROR(INDEX('Climate zones'!$A$2:$A$4292,MATCH(S$4&amp;" "&amp;$N134,'Climate zones'!$I$2:$I$4292,0)),"")</f>
        <v/>
      </c>
      <c r="T134" s="163" t="str">
        <f>IFERROR(INDEX('Climate zones'!$A$2:$A$4292,MATCH(T$4&amp;" "&amp;$N134,'Climate zones'!$I$2:$I$4292,0)),"")</f>
        <v/>
      </c>
      <c r="U134" s="163" t="str">
        <f>IFERROR(INDEX('Climate zones'!$A$2:$A$4292,MATCH(U$4&amp;" "&amp;$N134,'Climate zones'!$I$2:$I$4292,0)),"")</f>
        <v/>
      </c>
      <c r="V134" s="163" t="str">
        <f>IFERROR(INDEX('Climate zones'!$A$2:$A$4292,MATCH(V$4&amp;" "&amp;$N134,'Climate zones'!$I$2:$I$4292,0)),"")</f>
        <v/>
      </c>
      <c r="W134" s="163" t="str">
        <f>IFERROR(INDEX('Climate zones'!$A$2:$A$4292,MATCH(W$4&amp;" "&amp;$N134,'Climate zones'!$I$2:$I$4292,0)),"")</f>
        <v>Warrington</v>
      </c>
      <c r="X134" s="163" t="str">
        <f>IFERROR(INDEX('Climate zones'!$A$2:$A$4292,MATCH(X$4&amp;" "&amp;$N134,'Climate zones'!$I$2:$I$4292,0)),"")</f>
        <v>Owhata</v>
      </c>
      <c r="Y134" s="163" t="str">
        <f>IFERROR(INDEX('Climate zones'!$A$2:$A$4292,MATCH(Y$4&amp;" "&amp;$N134,'Climate zones'!$I$2:$I$4292,0)),"")</f>
        <v/>
      </c>
      <c r="Z134" s="163" t="str">
        <f>IFERROR(INDEX('Climate zones'!$A$2:$A$4292,MATCH(Z$4&amp;" "&amp;$N134,'Climate zones'!$I$2:$I$4292,0)),"")</f>
        <v/>
      </c>
      <c r="AA134" s="163" t="str">
        <f>IFERROR(INDEX('Climate zones'!$A$2:$A$4292,MATCH(AA$4&amp;" "&amp;$N134,'Climate zones'!$I$2:$I$4292,0)),"")</f>
        <v/>
      </c>
      <c r="AB134" s="163" t="str">
        <f>IFERROR(INDEX('Climate zones'!$A$2:$A$4292,MATCH(AB$4&amp;" "&amp;$N134,'Climate zones'!$I$2:$I$4292,0)),"")</f>
        <v/>
      </c>
      <c r="AC134" s="163" t="str">
        <f>IFERROR(INDEX('Climate zones'!$A$2:$A$4292,MATCH(AC$4&amp;" "&amp;$N134,'Climate zones'!$I$2:$I$4292,0)),"")</f>
        <v/>
      </c>
      <c r="AD134" s="163" t="str">
        <f>IFERROR(INDEX('Climate zones'!$A$2:$A$4292,MATCH(AD$4&amp;" "&amp;$N134,'Climate zones'!$I$2:$I$4292,0)),"")</f>
        <v/>
      </c>
      <c r="AE134" s="163" t="str">
        <f>IFERROR(INDEX('Climate zones'!$A$2:$A$4292,MATCH(AE$4&amp;" "&amp;$N134,'Climate zones'!$I$2:$I$4292,0)),"")</f>
        <v/>
      </c>
      <c r="AF134" s="163" t="str">
        <f>IFERROR(INDEX('Climate zones'!$A$2:$A$4292,MATCH(AF$4&amp;" "&amp;$N134,'Climate zones'!$I$2:$I$4292,0)),"")</f>
        <v/>
      </c>
      <c r="AG134" s="163" t="str">
        <f>IFERROR(INDEX('Climate zones'!$A$2:$A$4292,MATCH(AG$4&amp;" "&amp;$N134,'Climate zones'!$I$2:$I$4292,0)),"")</f>
        <v/>
      </c>
      <c r="AH134" s="163" t="str">
        <f>IFERROR(INDEX('Climate zones'!$A$2:$A$4292,MATCH(AH$4&amp;" "&amp;$N134,'Climate zones'!$I$2:$I$4292,0)),"")</f>
        <v/>
      </c>
      <c r="AI134" s="163" t="str">
        <f>IFERROR(INDEX('Climate zones'!$A$2:$A$4292,MATCH(AI$4&amp;" "&amp;$N134,'Climate zones'!$I$2:$I$4292,0)),"")</f>
        <v/>
      </c>
      <c r="AJ134" s="163" t="str">
        <f>IFERROR(INDEX('Climate zones'!$A$2:$A$4292,MATCH(AJ$4&amp;" "&amp;$N134,'Climate zones'!$I$2:$I$4292,0)),"")</f>
        <v/>
      </c>
      <c r="AK134" s="163" t="str">
        <f>IFERROR(INDEX('Climate zones'!$A$2:$A$4292,MATCH(AK$4&amp;" "&amp;$N134,'Climate zones'!$I$2:$I$4292,0)),"")</f>
        <v/>
      </c>
      <c r="AL134" s="163" t="str">
        <f>IFERROR(INDEX('Climate zones'!$A$2:$A$4292,MATCH(AL$4&amp;" "&amp;$N134,'Climate zones'!$I$2:$I$4292,0)),"")</f>
        <v/>
      </c>
      <c r="AM134" s="163" t="str">
        <f>IFERROR(INDEX('Climate zones'!$A$2:$A$4292,MATCH(AM$4&amp;" "&amp;$N134,'Climate zones'!$I$2:$I$4292,0)),"")</f>
        <v/>
      </c>
      <c r="AN134" s="163" t="str">
        <f>IFERROR(INDEX('Climate zones'!$A$2:$A$4292,MATCH(AN$4&amp;" "&amp;$N134,'Climate zones'!$I$2:$I$4292,0)),"")</f>
        <v/>
      </c>
      <c r="AO134" s="163" t="str">
        <f>IFERROR(INDEX('Climate zones'!$A$2:$A$4292,MATCH(AO$4&amp;" "&amp;$N134,'Climate zones'!$I$2:$I$4292,0)),"")</f>
        <v/>
      </c>
      <c r="AP134" s="163" t="str">
        <f>IFERROR(INDEX('Climate zones'!$A$2:$A$4292,MATCH(AP$4&amp;" "&amp;$N134,'Climate zones'!$I$2:$I$4292,0)),"")</f>
        <v/>
      </c>
      <c r="AQ134" s="163" t="str">
        <f>IFERROR(INDEX('Climate zones'!$A$2:$A$4292,MATCH(AQ$4&amp;" "&amp;$N134,'Climate zones'!$I$2:$I$4292,0)),"")</f>
        <v/>
      </c>
      <c r="AR134" s="163" t="str">
        <f>IFERROR(INDEX('Climate zones'!$A$2:$A$4292,MATCH(AR$4&amp;" "&amp;$N134,'Climate zones'!$I$2:$I$4292,0)),"")</f>
        <v/>
      </c>
      <c r="AS134" s="163" t="str">
        <f>IFERROR(INDEX('Climate zones'!$A$2:$A$4292,MATCH(AS$4&amp;" "&amp;$N134,'Climate zones'!$I$2:$I$4292,0)),"")</f>
        <v/>
      </c>
      <c r="AT134" s="163" t="str">
        <f>IFERROR(INDEX('Climate zones'!$A$2:$A$4292,MATCH(AT$4&amp;" "&amp;$N134,'Climate zones'!$I$2:$I$4292,0)),"")</f>
        <v/>
      </c>
      <c r="AU134" s="163" t="str">
        <f>IFERROR(INDEX('Climate zones'!$A$2:$A$4292,MATCH(AU$4&amp;" "&amp;$N134,'Climate zones'!$I$2:$I$4292,0)),"")</f>
        <v/>
      </c>
      <c r="AV134" s="163" t="str">
        <f>IFERROR(INDEX('Climate zones'!$A$2:$A$4292,MATCH(AV$4&amp;" "&amp;$N134,'Climate zones'!$I$2:$I$4292,0)),"")</f>
        <v/>
      </c>
      <c r="AW134" s="163" t="str">
        <f>IFERROR(INDEX('Climate zones'!$A$2:$A$4292,MATCH(AW$4&amp;" "&amp;$N134,'Climate zones'!$I$2:$I$4292,0)),"")</f>
        <v/>
      </c>
      <c r="AX134" s="163" t="str">
        <f>IFERROR(INDEX('Climate zones'!$A$2:$A$4292,MATCH(AX$4&amp;" "&amp;$N134,'Climate zones'!$I$2:$I$4292,0)),"")</f>
        <v/>
      </c>
      <c r="AY134" s="163" t="str">
        <f>IFERROR(INDEX('Climate zones'!$A$2:$A$4292,MATCH(AY$4&amp;" "&amp;$N134,'Climate zones'!$I$2:$I$4292,0)),"")</f>
        <v/>
      </c>
      <c r="AZ134" s="163" t="str">
        <f>IFERROR(INDEX('Climate zones'!$A$2:$A$4292,MATCH(AZ$4&amp;" "&amp;$N134,'Climate zones'!$I$2:$I$4292,0)),"")</f>
        <v/>
      </c>
      <c r="BA134" s="163" t="str">
        <f>IFERROR(INDEX('Climate zones'!$A$2:$A$4292,MATCH(BA$4&amp;" "&amp;$N134,'Climate zones'!$I$2:$I$4292,0)),"")</f>
        <v/>
      </c>
      <c r="BB134" s="163" t="str">
        <f>IFERROR(INDEX('Climate zones'!$A$2:$A$4292,MATCH(BB$4&amp;" "&amp;$N134,'Climate zones'!$I$2:$I$4292,0)),"")</f>
        <v/>
      </c>
      <c r="BC134" s="163" t="str">
        <f>IFERROR(INDEX('Climate zones'!$A$2:$A$4292,MATCH(BC$4&amp;" "&amp;$N134,'Climate zones'!$I$2:$I$4292,0)),"")</f>
        <v/>
      </c>
      <c r="BD134" s="163" t="str">
        <f>IFERROR(INDEX('Climate zones'!$A$2:$A$4292,MATCH(BD$4&amp;" "&amp;$N134,'Climate zones'!$I$2:$I$4292,0)),"")</f>
        <v/>
      </c>
      <c r="BE134" s="163" t="str">
        <f>IFERROR(INDEX('Climate zones'!$A$2:$A$4292,MATCH(BE$4&amp;" "&amp;$N134,'Climate zones'!$I$2:$I$4292,0)),"")</f>
        <v/>
      </c>
      <c r="BF134" s="163" t="str">
        <f>IFERROR(INDEX('Climate zones'!$A$2:$A$4292,MATCH(BF$4&amp;" "&amp;$N134,'Climate zones'!$I$2:$I$4292,0)),"")</f>
        <v/>
      </c>
      <c r="BG134" s="163" t="str">
        <f>IFERROR(INDEX('Climate zones'!$A$2:$A$4292,MATCH(BG$4&amp;" "&amp;$N134,'Climate zones'!$I$2:$I$4292,0)),"")</f>
        <v/>
      </c>
      <c r="BH134" s="163" t="str">
        <f>IFERROR(INDEX('Climate zones'!$A$2:$A$4292,MATCH(BH$4&amp;" "&amp;$N134,'Climate zones'!$I$2:$I$4292,0)),"")</f>
        <v/>
      </c>
      <c r="BI134" s="163" t="str">
        <f>IFERROR(INDEX('Climate zones'!$A$2:$A$4292,MATCH(BI$4&amp;" "&amp;$N134,'Climate zones'!$I$2:$I$4292,0)),"")</f>
        <v/>
      </c>
      <c r="BJ134" s="163" t="str">
        <f>IFERROR(INDEX('Climate zones'!$A$2:$A$4292,MATCH(BJ$4&amp;" "&amp;$N134,'Climate zones'!$I$2:$I$4292,0)),"")</f>
        <v/>
      </c>
      <c r="BK134" s="163" t="str">
        <f>IFERROR(INDEX('Climate zones'!$A$2:$A$4292,MATCH(BK$4&amp;" "&amp;$N134,'Climate zones'!$I$2:$I$4292,0)),"")</f>
        <v/>
      </c>
      <c r="BL134" s="163" t="str">
        <f>IFERROR(INDEX('Climate zones'!$A$2:$A$4292,MATCH(BL$4&amp;" "&amp;$N134,'Climate zones'!$I$2:$I$4292,0)),"")</f>
        <v>Riversdale</v>
      </c>
      <c r="BM134" s="163" t="str">
        <f>IFERROR(INDEX('Climate zones'!$A$2:$A$4292,MATCH(BM$4&amp;" "&amp;$N134,'Climate zones'!$I$2:$I$4292,0)),"")</f>
        <v/>
      </c>
      <c r="BN134" s="163" t="str">
        <f>IFERROR(INDEX('Climate zones'!$A$2:$A$4292,MATCH(BN$4&amp;" "&amp;$N134,'Climate zones'!$I$2:$I$4292,0)),"")</f>
        <v/>
      </c>
      <c r="BO134" s="163" t="str">
        <f>IFERROR(INDEX('Climate zones'!$A$2:$A$4292,MATCH(BO$4&amp;" "&amp;$N134,'Climate zones'!$I$2:$I$4292,0)),"")</f>
        <v/>
      </c>
      <c r="BP134" s="163" t="str">
        <f>IFERROR(INDEX('Climate zones'!$A$2:$A$4292,MATCH(BP$4&amp;" "&amp;$N134,'Climate zones'!$I$2:$I$4292,0)),"")</f>
        <v/>
      </c>
      <c r="BQ134" s="163" t="str">
        <f>IFERROR(INDEX('Climate zones'!$A$2:$A$4292,MATCH(BQ$4&amp;" "&amp;$N134,'Climate zones'!$I$2:$I$4292,0)),"")</f>
        <v/>
      </c>
      <c r="BR134" s="163" t="str">
        <f>IFERROR(INDEX('Climate zones'!$A$2:$A$4292,MATCH(BR$4&amp;" "&amp;$N134,'Climate zones'!$I$2:$I$4292,0)),"")</f>
        <v/>
      </c>
      <c r="BS134" s="163" t="str">
        <f>IFERROR(INDEX('Climate zones'!$A$2:$A$4292,MATCH(BS$4&amp;" "&amp;$N134,'Climate zones'!$I$2:$I$4292,0)),"")</f>
        <v/>
      </c>
      <c r="BT134" s="163" t="str">
        <f>IFERROR(INDEX('Climate zones'!$A$2:$A$4292,MATCH(BT$4&amp;" "&amp;$N134,'Climate zones'!$I$2:$I$4292,0)),"")</f>
        <v/>
      </c>
      <c r="BU134" s="163" t="str">
        <f>IFERROR(INDEX('Climate zones'!$A$2:$A$4292,MATCH(BU$4&amp;" "&amp;$N134,'Climate zones'!$I$2:$I$4292,0)),"")</f>
        <v/>
      </c>
      <c r="BV134" s="163" t="str">
        <f>IFERROR(INDEX('Climate zones'!$A$2:$A$4292,MATCH(BV$4&amp;" "&amp;$N134,'Climate zones'!$I$2:$I$4292,0)),"")</f>
        <v/>
      </c>
      <c r="BW134" s="163" t="str">
        <f>IFERROR(INDEX('Climate zones'!$A$2:$A$4292,MATCH(BW$4&amp;" "&amp;$N134,'Climate zones'!$I$2:$I$4292,0)),"")</f>
        <v/>
      </c>
      <c r="BX134" s="163" t="str">
        <f>IFERROR(INDEX('Climate zones'!$A$2:$A$4292,MATCH(BX$4&amp;" "&amp;$N134,'Climate zones'!$I$2:$I$4292,0)),"")</f>
        <v/>
      </c>
      <c r="BY134" s="163" t="str">
        <f>IFERROR(INDEX('Climate zones'!$A$2:$A$4292,MATCH(BY$4&amp;" "&amp;$N134,'Climate zones'!$I$2:$I$4292,0)),"")</f>
        <v/>
      </c>
      <c r="BZ134" s="163" t="str">
        <f>IFERROR(INDEX('Climate zones'!$A$2:$A$4292,MATCH(BZ$4&amp;" "&amp;$N134,'Climate zones'!$I$2:$I$4292,0)),"")</f>
        <v/>
      </c>
      <c r="CA134" s="163" t="str">
        <f>IFERROR(INDEX('Climate zones'!$A$2:$A$4292,MATCH(CA$4&amp;" "&amp;$N134,'Climate zones'!$I$2:$I$4292,0)),"")</f>
        <v/>
      </c>
      <c r="CB134" s="163" t="str">
        <f>IFERROR(INDEX('Climate zones'!$A$2:$A$4292,MATCH(CB$4&amp;" "&amp;$N134,'Climate zones'!$I$2:$I$4292,0)),"")</f>
        <v/>
      </c>
      <c r="CC134" s="163" t="str">
        <f>IFERROR(INDEX('Climate zones'!$A$2:$A$4292,MATCH(CC$4&amp;" "&amp;$N134,'Climate zones'!$I$2:$I$4292,0)),"")</f>
        <v/>
      </c>
      <c r="CD134" s="163" t="str">
        <f>IFERROR(INDEX('Climate zones'!$A$2:$A$4292,MATCH(CD$4&amp;" "&amp;$N134,'Climate zones'!$I$2:$I$4292,0)),"")</f>
        <v/>
      </c>
      <c r="CE134" s="163" t="str">
        <f>IFERROR(INDEX('Climate zones'!$A$2:$A$4292,MATCH(CE$4&amp;" "&amp;$N134,'Climate zones'!$I$2:$I$4292,0)),"")</f>
        <v/>
      </c>
      <c r="CF134" s="163" t="str">
        <f>IFERROR(INDEX('Climate zones'!$A$2:$A$4292,MATCH(CF$4&amp;" "&amp;$N134,'Climate zones'!$I$2:$I$4292,0)),"")</f>
        <v/>
      </c>
      <c r="CG134" s="163" t="str">
        <f>IFERROR(INDEX('Climate zones'!$A$2:$A$4292,MATCH(CG$4&amp;" "&amp;$N134,'Climate zones'!$I$2:$I$4292,0)),"")</f>
        <v/>
      </c>
      <c r="CH134" s="163" t="str">
        <f>IFERROR(INDEX('Climate zones'!$A$2:$A$4292,MATCH(CH$4&amp;" "&amp;$N134,'Climate zones'!$I$2:$I$4292,0)),"")</f>
        <v/>
      </c>
    </row>
    <row r="135" spans="1:86">
      <c r="A135" s="156" t="s">
        <v>304</v>
      </c>
      <c r="B135" s="156" t="s">
        <v>97</v>
      </c>
      <c r="C135" s="156" t="s">
        <v>96</v>
      </c>
      <c r="D135" s="156" t="s">
        <v>241</v>
      </c>
      <c r="E135" s="157">
        <v>-36.880000000000003</v>
      </c>
      <c r="F135" s="157">
        <v>174.86</v>
      </c>
      <c r="G135" s="156" t="str">
        <f t="shared" si="8"/>
        <v>Auckland City AK</v>
      </c>
      <c r="H135" s="156">
        <f t="shared" si="9"/>
        <v>63</v>
      </c>
      <c r="I135" s="156" t="str">
        <f t="shared" si="10"/>
        <v>Auckland City 63</v>
      </c>
      <c r="N135" s="164">
        <f t="shared" si="11"/>
        <v>131</v>
      </c>
      <c r="O135" s="165" t="str">
        <f>IFERROR(INDEX('Climate zones'!$A$2:$A$4292,MATCH(O$4&amp;" "&amp;$N135,'Climate zones'!$I$2:$I$4292,0)),"")</f>
        <v/>
      </c>
      <c r="P135" s="165" t="str">
        <f>IFERROR(INDEX('Climate zones'!$A$2:$A$4292,MATCH(P$4&amp;" "&amp;$N135,'Climate zones'!$I$2:$I$4292,0)),"")</f>
        <v/>
      </c>
      <c r="Q135" s="165" t="str">
        <f>IFERROR(INDEX('Climate zones'!$A$2:$A$4292,MATCH(Q$4&amp;" "&amp;$N135,'Climate zones'!$I$2:$I$4292,0)),"")</f>
        <v/>
      </c>
      <c r="R135" s="165" t="str">
        <f>IFERROR(INDEX('Climate zones'!$A$2:$A$4292,MATCH(R$4&amp;" "&amp;$N135,'Climate zones'!$I$2:$I$4292,0)),"")</f>
        <v/>
      </c>
      <c r="S135" s="165" t="str">
        <f>IFERROR(INDEX('Climate zones'!$A$2:$A$4292,MATCH(S$4&amp;" "&amp;$N135,'Climate zones'!$I$2:$I$4292,0)),"")</f>
        <v/>
      </c>
      <c r="T135" s="165" t="str">
        <f>IFERROR(INDEX('Climate zones'!$A$2:$A$4292,MATCH(T$4&amp;" "&amp;$N135,'Climate zones'!$I$2:$I$4292,0)),"")</f>
        <v/>
      </c>
      <c r="U135" s="165" t="str">
        <f>IFERROR(INDEX('Climate zones'!$A$2:$A$4292,MATCH(U$4&amp;" "&amp;$N135,'Climate zones'!$I$2:$I$4292,0)),"")</f>
        <v/>
      </c>
      <c r="V135" s="165" t="str">
        <f>IFERROR(INDEX('Climate zones'!$A$2:$A$4292,MATCH(V$4&amp;" "&amp;$N135,'Climate zones'!$I$2:$I$4292,0)),"")</f>
        <v/>
      </c>
      <c r="W135" s="165" t="str">
        <f>IFERROR(INDEX('Climate zones'!$A$2:$A$4292,MATCH(W$4&amp;" "&amp;$N135,'Climate zones'!$I$2:$I$4292,0)),"")</f>
        <v>Waverley</v>
      </c>
      <c r="X135" s="165" t="str">
        <f>IFERROR(INDEX('Climate zones'!$A$2:$A$4292,MATCH(X$4&amp;" "&amp;$N135,'Climate zones'!$I$2:$I$4292,0)),"")</f>
        <v>Paiaka</v>
      </c>
      <c r="Y135" s="165" t="str">
        <f>IFERROR(INDEX('Climate zones'!$A$2:$A$4292,MATCH(Y$4&amp;" "&amp;$N135,'Climate zones'!$I$2:$I$4292,0)),"")</f>
        <v/>
      </c>
      <c r="Z135" s="165" t="str">
        <f>IFERROR(INDEX('Climate zones'!$A$2:$A$4292,MATCH(Z$4&amp;" "&amp;$N135,'Climate zones'!$I$2:$I$4292,0)),"")</f>
        <v/>
      </c>
      <c r="AA135" s="165" t="str">
        <f>IFERROR(INDEX('Climate zones'!$A$2:$A$4292,MATCH(AA$4&amp;" "&amp;$N135,'Climate zones'!$I$2:$I$4292,0)),"")</f>
        <v/>
      </c>
      <c r="AB135" s="165" t="str">
        <f>IFERROR(INDEX('Climate zones'!$A$2:$A$4292,MATCH(AB$4&amp;" "&amp;$N135,'Climate zones'!$I$2:$I$4292,0)),"")</f>
        <v/>
      </c>
      <c r="AC135" s="165" t="str">
        <f>IFERROR(INDEX('Climate zones'!$A$2:$A$4292,MATCH(AC$4&amp;" "&amp;$N135,'Climate zones'!$I$2:$I$4292,0)),"")</f>
        <v/>
      </c>
      <c r="AD135" s="165" t="str">
        <f>IFERROR(INDEX('Climate zones'!$A$2:$A$4292,MATCH(AD$4&amp;" "&amp;$N135,'Climate zones'!$I$2:$I$4292,0)),"")</f>
        <v/>
      </c>
      <c r="AE135" s="165" t="str">
        <f>IFERROR(INDEX('Climate zones'!$A$2:$A$4292,MATCH(AE$4&amp;" "&amp;$N135,'Climate zones'!$I$2:$I$4292,0)),"")</f>
        <v/>
      </c>
      <c r="AF135" s="165" t="str">
        <f>IFERROR(INDEX('Climate zones'!$A$2:$A$4292,MATCH(AF$4&amp;" "&amp;$N135,'Climate zones'!$I$2:$I$4292,0)),"")</f>
        <v/>
      </c>
      <c r="AG135" s="165" t="str">
        <f>IFERROR(INDEX('Climate zones'!$A$2:$A$4292,MATCH(AG$4&amp;" "&amp;$N135,'Climate zones'!$I$2:$I$4292,0)),"")</f>
        <v/>
      </c>
      <c r="AH135" s="165" t="str">
        <f>IFERROR(INDEX('Climate zones'!$A$2:$A$4292,MATCH(AH$4&amp;" "&amp;$N135,'Climate zones'!$I$2:$I$4292,0)),"")</f>
        <v/>
      </c>
      <c r="AI135" s="165" t="str">
        <f>IFERROR(INDEX('Climate zones'!$A$2:$A$4292,MATCH(AI$4&amp;" "&amp;$N135,'Climate zones'!$I$2:$I$4292,0)),"")</f>
        <v/>
      </c>
      <c r="AJ135" s="165" t="str">
        <f>IFERROR(INDEX('Climate zones'!$A$2:$A$4292,MATCH(AJ$4&amp;" "&amp;$N135,'Climate zones'!$I$2:$I$4292,0)),"")</f>
        <v/>
      </c>
      <c r="AK135" s="165" t="str">
        <f>IFERROR(INDEX('Climate zones'!$A$2:$A$4292,MATCH(AK$4&amp;" "&amp;$N135,'Climate zones'!$I$2:$I$4292,0)),"")</f>
        <v/>
      </c>
      <c r="AL135" s="165" t="str">
        <f>IFERROR(INDEX('Climate zones'!$A$2:$A$4292,MATCH(AL$4&amp;" "&amp;$N135,'Climate zones'!$I$2:$I$4292,0)),"")</f>
        <v/>
      </c>
      <c r="AM135" s="165" t="str">
        <f>IFERROR(INDEX('Climate zones'!$A$2:$A$4292,MATCH(AM$4&amp;" "&amp;$N135,'Climate zones'!$I$2:$I$4292,0)),"")</f>
        <v/>
      </c>
      <c r="AN135" s="165" t="str">
        <f>IFERROR(INDEX('Climate zones'!$A$2:$A$4292,MATCH(AN$4&amp;" "&amp;$N135,'Climate zones'!$I$2:$I$4292,0)),"")</f>
        <v/>
      </c>
      <c r="AO135" s="165" t="str">
        <f>IFERROR(INDEX('Climate zones'!$A$2:$A$4292,MATCH(AO$4&amp;" "&amp;$N135,'Climate zones'!$I$2:$I$4292,0)),"")</f>
        <v/>
      </c>
      <c r="AP135" s="165" t="str">
        <f>IFERROR(INDEX('Climate zones'!$A$2:$A$4292,MATCH(AP$4&amp;" "&amp;$N135,'Climate zones'!$I$2:$I$4292,0)),"")</f>
        <v/>
      </c>
      <c r="AQ135" s="165" t="str">
        <f>IFERROR(INDEX('Climate zones'!$A$2:$A$4292,MATCH(AQ$4&amp;" "&amp;$N135,'Climate zones'!$I$2:$I$4292,0)),"")</f>
        <v/>
      </c>
      <c r="AR135" s="165" t="str">
        <f>IFERROR(INDEX('Climate zones'!$A$2:$A$4292,MATCH(AR$4&amp;" "&amp;$N135,'Climate zones'!$I$2:$I$4292,0)),"")</f>
        <v/>
      </c>
      <c r="AS135" s="165" t="str">
        <f>IFERROR(INDEX('Climate zones'!$A$2:$A$4292,MATCH(AS$4&amp;" "&amp;$N135,'Climate zones'!$I$2:$I$4292,0)),"")</f>
        <v/>
      </c>
      <c r="AT135" s="165" t="str">
        <f>IFERROR(INDEX('Climate zones'!$A$2:$A$4292,MATCH(AT$4&amp;" "&amp;$N135,'Climate zones'!$I$2:$I$4292,0)),"")</f>
        <v/>
      </c>
      <c r="AU135" s="165" t="str">
        <f>IFERROR(INDEX('Climate zones'!$A$2:$A$4292,MATCH(AU$4&amp;" "&amp;$N135,'Climate zones'!$I$2:$I$4292,0)),"")</f>
        <v/>
      </c>
      <c r="AV135" s="165" t="str">
        <f>IFERROR(INDEX('Climate zones'!$A$2:$A$4292,MATCH(AV$4&amp;" "&amp;$N135,'Climate zones'!$I$2:$I$4292,0)),"")</f>
        <v/>
      </c>
      <c r="AW135" s="165" t="str">
        <f>IFERROR(INDEX('Climate zones'!$A$2:$A$4292,MATCH(AW$4&amp;" "&amp;$N135,'Climate zones'!$I$2:$I$4292,0)),"")</f>
        <v/>
      </c>
      <c r="AX135" s="165" t="str">
        <f>IFERROR(INDEX('Climate zones'!$A$2:$A$4292,MATCH(AX$4&amp;" "&amp;$N135,'Climate zones'!$I$2:$I$4292,0)),"")</f>
        <v/>
      </c>
      <c r="AY135" s="165" t="str">
        <f>IFERROR(INDEX('Climate zones'!$A$2:$A$4292,MATCH(AY$4&amp;" "&amp;$N135,'Climate zones'!$I$2:$I$4292,0)),"")</f>
        <v/>
      </c>
      <c r="AZ135" s="165" t="str">
        <f>IFERROR(INDEX('Climate zones'!$A$2:$A$4292,MATCH(AZ$4&amp;" "&amp;$N135,'Climate zones'!$I$2:$I$4292,0)),"")</f>
        <v/>
      </c>
      <c r="BA135" s="165" t="str">
        <f>IFERROR(INDEX('Climate zones'!$A$2:$A$4292,MATCH(BA$4&amp;" "&amp;$N135,'Climate zones'!$I$2:$I$4292,0)),"")</f>
        <v/>
      </c>
      <c r="BB135" s="165" t="str">
        <f>IFERROR(INDEX('Climate zones'!$A$2:$A$4292,MATCH(BB$4&amp;" "&amp;$N135,'Climate zones'!$I$2:$I$4292,0)),"")</f>
        <v/>
      </c>
      <c r="BC135" s="165" t="str">
        <f>IFERROR(INDEX('Climate zones'!$A$2:$A$4292,MATCH(BC$4&amp;" "&amp;$N135,'Climate zones'!$I$2:$I$4292,0)),"")</f>
        <v/>
      </c>
      <c r="BD135" s="165" t="str">
        <f>IFERROR(INDEX('Climate zones'!$A$2:$A$4292,MATCH(BD$4&amp;" "&amp;$N135,'Climate zones'!$I$2:$I$4292,0)),"")</f>
        <v/>
      </c>
      <c r="BE135" s="165" t="str">
        <f>IFERROR(INDEX('Climate zones'!$A$2:$A$4292,MATCH(BE$4&amp;" "&amp;$N135,'Climate zones'!$I$2:$I$4292,0)),"")</f>
        <v/>
      </c>
      <c r="BF135" s="165" t="str">
        <f>IFERROR(INDEX('Climate zones'!$A$2:$A$4292,MATCH(BF$4&amp;" "&amp;$N135,'Climate zones'!$I$2:$I$4292,0)),"")</f>
        <v/>
      </c>
      <c r="BG135" s="165" t="str">
        <f>IFERROR(INDEX('Climate zones'!$A$2:$A$4292,MATCH(BG$4&amp;" "&amp;$N135,'Climate zones'!$I$2:$I$4292,0)),"")</f>
        <v/>
      </c>
      <c r="BH135" s="165" t="str">
        <f>IFERROR(INDEX('Climate zones'!$A$2:$A$4292,MATCH(BH$4&amp;" "&amp;$N135,'Climate zones'!$I$2:$I$4292,0)),"")</f>
        <v/>
      </c>
      <c r="BI135" s="165" t="str">
        <f>IFERROR(INDEX('Climate zones'!$A$2:$A$4292,MATCH(BI$4&amp;" "&amp;$N135,'Climate zones'!$I$2:$I$4292,0)),"")</f>
        <v/>
      </c>
      <c r="BJ135" s="165" t="str">
        <f>IFERROR(INDEX('Climate zones'!$A$2:$A$4292,MATCH(BJ$4&amp;" "&amp;$N135,'Climate zones'!$I$2:$I$4292,0)),"")</f>
        <v/>
      </c>
      <c r="BK135" s="165" t="str">
        <f>IFERROR(INDEX('Climate zones'!$A$2:$A$4292,MATCH(BK$4&amp;" "&amp;$N135,'Climate zones'!$I$2:$I$4292,0)),"")</f>
        <v/>
      </c>
      <c r="BL135" s="165" t="str">
        <f>IFERROR(INDEX('Climate zones'!$A$2:$A$4292,MATCH(BL$4&amp;" "&amp;$N135,'Climate zones'!$I$2:$I$4292,0)),"")</f>
        <v>Riverton/Aparima</v>
      </c>
      <c r="BM135" s="165" t="str">
        <f>IFERROR(INDEX('Climate zones'!$A$2:$A$4292,MATCH(BM$4&amp;" "&amp;$N135,'Climate zones'!$I$2:$I$4292,0)),"")</f>
        <v/>
      </c>
      <c r="BN135" s="165" t="str">
        <f>IFERROR(INDEX('Climate zones'!$A$2:$A$4292,MATCH(BN$4&amp;" "&amp;$N135,'Climate zones'!$I$2:$I$4292,0)),"")</f>
        <v/>
      </c>
      <c r="BO135" s="165" t="str">
        <f>IFERROR(INDEX('Climate zones'!$A$2:$A$4292,MATCH(BO$4&amp;" "&amp;$N135,'Climate zones'!$I$2:$I$4292,0)),"")</f>
        <v/>
      </c>
      <c r="BP135" s="165" t="str">
        <f>IFERROR(INDEX('Climate zones'!$A$2:$A$4292,MATCH(BP$4&amp;" "&amp;$N135,'Climate zones'!$I$2:$I$4292,0)),"")</f>
        <v/>
      </c>
      <c r="BQ135" s="165" t="str">
        <f>IFERROR(INDEX('Climate zones'!$A$2:$A$4292,MATCH(BQ$4&amp;" "&amp;$N135,'Climate zones'!$I$2:$I$4292,0)),"")</f>
        <v/>
      </c>
      <c r="BR135" s="165" t="str">
        <f>IFERROR(INDEX('Climate zones'!$A$2:$A$4292,MATCH(BR$4&amp;" "&amp;$N135,'Climate zones'!$I$2:$I$4292,0)),"")</f>
        <v/>
      </c>
      <c r="BS135" s="165" t="str">
        <f>IFERROR(INDEX('Climate zones'!$A$2:$A$4292,MATCH(BS$4&amp;" "&amp;$N135,'Climate zones'!$I$2:$I$4292,0)),"")</f>
        <v/>
      </c>
      <c r="BT135" s="165" t="str">
        <f>IFERROR(INDEX('Climate zones'!$A$2:$A$4292,MATCH(BT$4&amp;" "&amp;$N135,'Climate zones'!$I$2:$I$4292,0)),"")</f>
        <v/>
      </c>
      <c r="BU135" s="165" t="str">
        <f>IFERROR(INDEX('Climate zones'!$A$2:$A$4292,MATCH(BU$4&amp;" "&amp;$N135,'Climate zones'!$I$2:$I$4292,0)),"")</f>
        <v/>
      </c>
      <c r="BV135" s="165" t="str">
        <f>IFERROR(INDEX('Climate zones'!$A$2:$A$4292,MATCH(BV$4&amp;" "&amp;$N135,'Climate zones'!$I$2:$I$4292,0)),"")</f>
        <v/>
      </c>
      <c r="BW135" s="165" t="str">
        <f>IFERROR(INDEX('Climate zones'!$A$2:$A$4292,MATCH(BW$4&amp;" "&amp;$N135,'Climate zones'!$I$2:$I$4292,0)),"")</f>
        <v/>
      </c>
      <c r="BX135" s="165" t="str">
        <f>IFERROR(INDEX('Climate zones'!$A$2:$A$4292,MATCH(BX$4&amp;" "&amp;$N135,'Climate zones'!$I$2:$I$4292,0)),"")</f>
        <v/>
      </c>
      <c r="BY135" s="165" t="str">
        <f>IFERROR(INDEX('Climate zones'!$A$2:$A$4292,MATCH(BY$4&amp;" "&amp;$N135,'Climate zones'!$I$2:$I$4292,0)),"")</f>
        <v/>
      </c>
      <c r="BZ135" s="165" t="str">
        <f>IFERROR(INDEX('Climate zones'!$A$2:$A$4292,MATCH(BZ$4&amp;" "&amp;$N135,'Climate zones'!$I$2:$I$4292,0)),"")</f>
        <v/>
      </c>
      <c r="CA135" s="165" t="str">
        <f>IFERROR(INDEX('Climate zones'!$A$2:$A$4292,MATCH(CA$4&amp;" "&amp;$N135,'Climate zones'!$I$2:$I$4292,0)),"")</f>
        <v/>
      </c>
      <c r="CB135" s="165" t="str">
        <f>IFERROR(INDEX('Climate zones'!$A$2:$A$4292,MATCH(CB$4&amp;" "&amp;$N135,'Climate zones'!$I$2:$I$4292,0)),"")</f>
        <v/>
      </c>
      <c r="CC135" s="165" t="str">
        <f>IFERROR(INDEX('Climate zones'!$A$2:$A$4292,MATCH(CC$4&amp;" "&amp;$N135,'Climate zones'!$I$2:$I$4292,0)),"")</f>
        <v/>
      </c>
      <c r="CD135" s="165" t="str">
        <f>IFERROR(INDEX('Climate zones'!$A$2:$A$4292,MATCH(CD$4&amp;" "&amp;$N135,'Climate zones'!$I$2:$I$4292,0)),"")</f>
        <v/>
      </c>
      <c r="CE135" s="165" t="str">
        <f>IFERROR(INDEX('Climate zones'!$A$2:$A$4292,MATCH(CE$4&amp;" "&amp;$N135,'Climate zones'!$I$2:$I$4292,0)),"")</f>
        <v/>
      </c>
      <c r="CF135" s="165" t="str">
        <f>IFERROR(INDEX('Climate zones'!$A$2:$A$4292,MATCH(CF$4&amp;" "&amp;$N135,'Climate zones'!$I$2:$I$4292,0)),"")</f>
        <v/>
      </c>
      <c r="CG135" s="165" t="str">
        <f>IFERROR(INDEX('Climate zones'!$A$2:$A$4292,MATCH(CG$4&amp;" "&amp;$N135,'Climate zones'!$I$2:$I$4292,0)),"")</f>
        <v/>
      </c>
      <c r="CH135" s="165" t="str">
        <f>IFERROR(INDEX('Climate zones'!$A$2:$A$4292,MATCH(CH$4&amp;" "&amp;$N135,'Climate zones'!$I$2:$I$4292,0)),"")</f>
        <v/>
      </c>
    </row>
    <row r="136" spans="1:86">
      <c r="A136" s="156" t="s">
        <v>305</v>
      </c>
      <c r="B136" s="156" t="s">
        <v>97</v>
      </c>
      <c r="C136" s="156" t="s">
        <v>96</v>
      </c>
      <c r="D136" s="156" t="s">
        <v>241</v>
      </c>
      <c r="E136" s="157">
        <v>-36.85</v>
      </c>
      <c r="F136" s="157">
        <v>174.73</v>
      </c>
      <c r="G136" s="156" t="str">
        <f t="shared" si="8"/>
        <v>Auckland City AK</v>
      </c>
      <c r="H136" s="156">
        <f t="shared" si="9"/>
        <v>64</v>
      </c>
      <c r="I136" s="156" t="str">
        <f t="shared" si="10"/>
        <v>Auckland City 64</v>
      </c>
      <c r="N136" s="162">
        <f t="shared" si="11"/>
        <v>132</v>
      </c>
      <c r="O136" s="163" t="str">
        <f>IFERROR(INDEX('Climate zones'!$A$2:$A$4292,MATCH(O$4&amp;" "&amp;$N136,'Climate zones'!$I$2:$I$4292,0)),"")</f>
        <v/>
      </c>
      <c r="P136" s="163" t="str">
        <f>IFERROR(INDEX('Climate zones'!$A$2:$A$4292,MATCH(P$4&amp;" "&amp;$N136,'Climate zones'!$I$2:$I$4292,0)),"")</f>
        <v/>
      </c>
      <c r="Q136" s="163" t="str">
        <f>IFERROR(INDEX('Climate zones'!$A$2:$A$4292,MATCH(Q$4&amp;" "&amp;$N136,'Climate zones'!$I$2:$I$4292,0)),"")</f>
        <v/>
      </c>
      <c r="R136" s="163" t="str">
        <f>IFERROR(INDEX('Climate zones'!$A$2:$A$4292,MATCH(R$4&amp;" "&amp;$N136,'Climate zones'!$I$2:$I$4292,0)),"")</f>
        <v/>
      </c>
      <c r="S136" s="163" t="str">
        <f>IFERROR(INDEX('Climate zones'!$A$2:$A$4292,MATCH(S$4&amp;" "&amp;$N136,'Climate zones'!$I$2:$I$4292,0)),"")</f>
        <v/>
      </c>
      <c r="T136" s="163" t="str">
        <f>IFERROR(INDEX('Climate zones'!$A$2:$A$4292,MATCH(T$4&amp;" "&amp;$N136,'Climate zones'!$I$2:$I$4292,0)),"")</f>
        <v/>
      </c>
      <c r="U136" s="163" t="str">
        <f>IFERROR(INDEX('Climate zones'!$A$2:$A$4292,MATCH(U$4&amp;" "&amp;$N136,'Climate zones'!$I$2:$I$4292,0)),"")</f>
        <v/>
      </c>
      <c r="V136" s="163" t="str">
        <f>IFERROR(INDEX('Climate zones'!$A$2:$A$4292,MATCH(V$4&amp;" "&amp;$N136,'Climate zones'!$I$2:$I$4292,0)),"")</f>
        <v/>
      </c>
      <c r="W136" s="163" t="str">
        <f>IFERROR(INDEX('Climate zones'!$A$2:$A$4292,MATCH(W$4&amp;" "&amp;$N136,'Climate zones'!$I$2:$I$4292,0)),"")</f>
        <v>Westwood</v>
      </c>
      <c r="X136" s="163" t="str">
        <f>IFERROR(INDEX('Climate zones'!$A$2:$A$4292,MATCH(X$4&amp;" "&amp;$N136,'Climate zones'!$I$2:$I$4292,0)),"")</f>
        <v>Paihia</v>
      </c>
      <c r="Y136" s="163" t="str">
        <f>IFERROR(INDEX('Climate zones'!$A$2:$A$4292,MATCH(Y$4&amp;" "&amp;$N136,'Climate zones'!$I$2:$I$4292,0)),"")</f>
        <v/>
      </c>
      <c r="Z136" s="163" t="str">
        <f>IFERROR(INDEX('Climate zones'!$A$2:$A$4292,MATCH(Z$4&amp;" "&amp;$N136,'Climate zones'!$I$2:$I$4292,0)),"")</f>
        <v/>
      </c>
      <c r="AA136" s="163" t="str">
        <f>IFERROR(INDEX('Climate zones'!$A$2:$A$4292,MATCH(AA$4&amp;" "&amp;$N136,'Climate zones'!$I$2:$I$4292,0)),"")</f>
        <v/>
      </c>
      <c r="AB136" s="163" t="str">
        <f>IFERROR(INDEX('Climate zones'!$A$2:$A$4292,MATCH(AB$4&amp;" "&amp;$N136,'Climate zones'!$I$2:$I$4292,0)),"")</f>
        <v/>
      </c>
      <c r="AC136" s="163" t="str">
        <f>IFERROR(INDEX('Climate zones'!$A$2:$A$4292,MATCH(AC$4&amp;" "&amp;$N136,'Climate zones'!$I$2:$I$4292,0)),"")</f>
        <v/>
      </c>
      <c r="AD136" s="163" t="str">
        <f>IFERROR(INDEX('Climate zones'!$A$2:$A$4292,MATCH(AD$4&amp;" "&amp;$N136,'Climate zones'!$I$2:$I$4292,0)),"")</f>
        <v/>
      </c>
      <c r="AE136" s="163" t="str">
        <f>IFERROR(INDEX('Climate zones'!$A$2:$A$4292,MATCH(AE$4&amp;" "&amp;$N136,'Climate zones'!$I$2:$I$4292,0)),"")</f>
        <v/>
      </c>
      <c r="AF136" s="163" t="str">
        <f>IFERROR(INDEX('Climate zones'!$A$2:$A$4292,MATCH(AF$4&amp;" "&amp;$N136,'Climate zones'!$I$2:$I$4292,0)),"")</f>
        <v/>
      </c>
      <c r="AG136" s="163" t="str">
        <f>IFERROR(INDEX('Climate zones'!$A$2:$A$4292,MATCH(AG$4&amp;" "&amp;$N136,'Climate zones'!$I$2:$I$4292,0)),"")</f>
        <v/>
      </c>
      <c r="AH136" s="163" t="str">
        <f>IFERROR(INDEX('Climate zones'!$A$2:$A$4292,MATCH(AH$4&amp;" "&amp;$N136,'Climate zones'!$I$2:$I$4292,0)),"")</f>
        <v/>
      </c>
      <c r="AI136" s="163" t="str">
        <f>IFERROR(INDEX('Climate zones'!$A$2:$A$4292,MATCH(AI$4&amp;" "&amp;$N136,'Climate zones'!$I$2:$I$4292,0)),"")</f>
        <v/>
      </c>
      <c r="AJ136" s="163" t="str">
        <f>IFERROR(INDEX('Climate zones'!$A$2:$A$4292,MATCH(AJ$4&amp;" "&amp;$N136,'Climate zones'!$I$2:$I$4292,0)),"")</f>
        <v/>
      </c>
      <c r="AK136" s="163" t="str">
        <f>IFERROR(INDEX('Climate zones'!$A$2:$A$4292,MATCH(AK$4&amp;" "&amp;$N136,'Climate zones'!$I$2:$I$4292,0)),"")</f>
        <v/>
      </c>
      <c r="AL136" s="163" t="str">
        <f>IFERROR(INDEX('Climate zones'!$A$2:$A$4292,MATCH(AL$4&amp;" "&amp;$N136,'Climate zones'!$I$2:$I$4292,0)),"")</f>
        <v/>
      </c>
      <c r="AM136" s="163" t="str">
        <f>IFERROR(INDEX('Climate zones'!$A$2:$A$4292,MATCH(AM$4&amp;" "&amp;$N136,'Climate zones'!$I$2:$I$4292,0)),"")</f>
        <v/>
      </c>
      <c r="AN136" s="163" t="str">
        <f>IFERROR(INDEX('Climate zones'!$A$2:$A$4292,MATCH(AN$4&amp;" "&amp;$N136,'Climate zones'!$I$2:$I$4292,0)),"")</f>
        <v/>
      </c>
      <c r="AO136" s="163" t="str">
        <f>IFERROR(INDEX('Climate zones'!$A$2:$A$4292,MATCH(AO$4&amp;" "&amp;$N136,'Climate zones'!$I$2:$I$4292,0)),"")</f>
        <v/>
      </c>
      <c r="AP136" s="163" t="str">
        <f>IFERROR(INDEX('Climate zones'!$A$2:$A$4292,MATCH(AP$4&amp;" "&amp;$N136,'Climate zones'!$I$2:$I$4292,0)),"")</f>
        <v/>
      </c>
      <c r="AQ136" s="163" t="str">
        <f>IFERROR(INDEX('Climate zones'!$A$2:$A$4292,MATCH(AQ$4&amp;" "&amp;$N136,'Climate zones'!$I$2:$I$4292,0)),"")</f>
        <v/>
      </c>
      <c r="AR136" s="163" t="str">
        <f>IFERROR(INDEX('Climate zones'!$A$2:$A$4292,MATCH(AR$4&amp;" "&amp;$N136,'Climate zones'!$I$2:$I$4292,0)),"")</f>
        <v/>
      </c>
      <c r="AS136" s="163" t="str">
        <f>IFERROR(INDEX('Climate zones'!$A$2:$A$4292,MATCH(AS$4&amp;" "&amp;$N136,'Climate zones'!$I$2:$I$4292,0)),"")</f>
        <v/>
      </c>
      <c r="AT136" s="163" t="str">
        <f>IFERROR(INDEX('Climate zones'!$A$2:$A$4292,MATCH(AT$4&amp;" "&amp;$N136,'Climate zones'!$I$2:$I$4292,0)),"")</f>
        <v/>
      </c>
      <c r="AU136" s="163" t="str">
        <f>IFERROR(INDEX('Climate zones'!$A$2:$A$4292,MATCH(AU$4&amp;" "&amp;$N136,'Climate zones'!$I$2:$I$4292,0)),"")</f>
        <v/>
      </c>
      <c r="AV136" s="163" t="str">
        <f>IFERROR(INDEX('Climate zones'!$A$2:$A$4292,MATCH(AV$4&amp;" "&amp;$N136,'Climate zones'!$I$2:$I$4292,0)),"")</f>
        <v/>
      </c>
      <c r="AW136" s="163" t="str">
        <f>IFERROR(INDEX('Climate zones'!$A$2:$A$4292,MATCH(AW$4&amp;" "&amp;$N136,'Climate zones'!$I$2:$I$4292,0)),"")</f>
        <v/>
      </c>
      <c r="AX136" s="163" t="str">
        <f>IFERROR(INDEX('Climate zones'!$A$2:$A$4292,MATCH(AX$4&amp;" "&amp;$N136,'Climate zones'!$I$2:$I$4292,0)),"")</f>
        <v/>
      </c>
      <c r="AY136" s="163" t="str">
        <f>IFERROR(INDEX('Climate zones'!$A$2:$A$4292,MATCH(AY$4&amp;" "&amp;$N136,'Climate zones'!$I$2:$I$4292,0)),"")</f>
        <v/>
      </c>
      <c r="AZ136" s="163" t="str">
        <f>IFERROR(INDEX('Climate zones'!$A$2:$A$4292,MATCH(AZ$4&amp;" "&amp;$N136,'Climate zones'!$I$2:$I$4292,0)),"")</f>
        <v/>
      </c>
      <c r="BA136" s="163" t="str">
        <f>IFERROR(INDEX('Climate zones'!$A$2:$A$4292,MATCH(BA$4&amp;" "&amp;$N136,'Climate zones'!$I$2:$I$4292,0)),"")</f>
        <v/>
      </c>
      <c r="BB136" s="163" t="str">
        <f>IFERROR(INDEX('Climate zones'!$A$2:$A$4292,MATCH(BB$4&amp;" "&amp;$N136,'Climate zones'!$I$2:$I$4292,0)),"")</f>
        <v/>
      </c>
      <c r="BC136" s="163" t="str">
        <f>IFERROR(INDEX('Climate zones'!$A$2:$A$4292,MATCH(BC$4&amp;" "&amp;$N136,'Climate zones'!$I$2:$I$4292,0)),"")</f>
        <v/>
      </c>
      <c r="BD136" s="163" t="str">
        <f>IFERROR(INDEX('Climate zones'!$A$2:$A$4292,MATCH(BD$4&amp;" "&amp;$N136,'Climate zones'!$I$2:$I$4292,0)),"")</f>
        <v/>
      </c>
      <c r="BE136" s="163" t="str">
        <f>IFERROR(INDEX('Climate zones'!$A$2:$A$4292,MATCH(BE$4&amp;" "&amp;$N136,'Climate zones'!$I$2:$I$4292,0)),"")</f>
        <v/>
      </c>
      <c r="BF136" s="163" t="str">
        <f>IFERROR(INDEX('Climate zones'!$A$2:$A$4292,MATCH(BF$4&amp;" "&amp;$N136,'Climate zones'!$I$2:$I$4292,0)),"")</f>
        <v/>
      </c>
      <c r="BG136" s="163" t="str">
        <f>IFERROR(INDEX('Climate zones'!$A$2:$A$4292,MATCH(BG$4&amp;" "&amp;$N136,'Climate zones'!$I$2:$I$4292,0)),"")</f>
        <v/>
      </c>
      <c r="BH136" s="163" t="str">
        <f>IFERROR(INDEX('Climate zones'!$A$2:$A$4292,MATCH(BH$4&amp;" "&amp;$N136,'Climate zones'!$I$2:$I$4292,0)),"")</f>
        <v/>
      </c>
      <c r="BI136" s="163" t="str">
        <f>IFERROR(INDEX('Climate zones'!$A$2:$A$4292,MATCH(BI$4&amp;" "&amp;$N136,'Climate zones'!$I$2:$I$4292,0)),"")</f>
        <v/>
      </c>
      <c r="BJ136" s="163" t="str">
        <f>IFERROR(INDEX('Climate zones'!$A$2:$A$4292,MATCH(BJ$4&amp;" "&amp;$N136,'Climate zones'!$I$2:$I$4292,0)),"")</f>
        <v/>
      </c>
      <c r="BK136" s="163" t="str">
        <f>IFERROR(INDEX('Climate zones'!$A$2:$A$4292,MATCH(BK$4&amp;" "&amp;$N136,'Climate zones'!$I$2:$I$4292,0)),"")</f>
        <v/>
      </c>
      <c r="BL136" s="163" t="str">
        <f>IFERROR(INDEX('Climate zones'!$A$2:$A$4292,MATCH(BL$4&amp;" "&amp;$N136,'Climate zones'!$I$2:$I$4292,0)),"")</f>
        <v>Roslyn Bush</v>
      </c>
      <c r="BM136" s="163" t="str">
        <f>IFERROR(INDEX('Climate zones'!$A$2:$A$4292,MATCH(BM$4&amp;" "&amp;$N136,'Climate zones'!$I$2:$I$4292,0)),"")</f>
        <v/>
      </c>
      <c r="BN136" s="163" t="str">
        <f>IFERROR(INDEX('Climate zones'!$A$2:$A$4292,MATCH(BN$4&amp;" "&amp;$N136,'Climate zones'!$I$2:$I$4292,0)),"")</f>
        <v/>
      </c>
      <c r="BO136" s="163" t="str">
        <f>IFERROR(INDEX('Climate zones'!$A$2:$A$4292,MATCH(BO$4&amp;" "&amp;$N136,'Climate zones'!$I$2:$I$4292,0)),"")</f>
        <v/>
      </c>
      <c r="BP136" s="163" t="str">
        <f>IFERROR(INDEX('Climate zones'!$A$2:$A$4292,MATCH(BP$4&amp;" "&amp;$N136,'Climate zones'!$I$2:$I$4292,0)),"")</f>
        <v/>
      </c>
      <c r="BQ136" s="163" t="str">
        <f>IFERROR(INDEX('Climate zones'!$A$2:$A$4292,MATCH(BQ$4&amp;" "&amp;$N136,'Climate zones'!$I$2:$I$4292,0)),"")</f>
        <v/>
      </c>
      <c r="BR136" s="163" t="str">
        <f>IFERROR(INDEX('Climate zones'!$A$2:$A$4292,MATCH(BR$4&amp;" "&amp;$N136,'Climate zones'!$I$2:$I$4292,0)),"")</f>
        <v/>
      </c>
      <c r="BS136" s="163" t="str">
        <f>IFERROR(INDEX('Climate zones'!$A$2:$A$4292,MATCH(BS$4&amp;" "&amp;$N136,'Climate zones'!$I$2:$I$4292,0)),"")</f>
        <v/>
      </c>
      <c r="BT136" s="163" t="str">
        <f>IFERROR(INDEX('Climate zones'!$A$2:$A$4292,MATCH(BT$4&amp;" "&amp;$N136,'Climate zones'!$I$2:$I$4292,0)),"")</f>
        <v/>
      </c>
      <c r="BU136" s="163" t="str">
        <f>IFERROR(INDEX('Climate zones'!$A$2:$A$4292,MATCH(BU$4&amp;" "&amp;$N136,'Climate zones'!$I$2:$I$4292,0)),"")</f>
        <v/>
      </c>
      <c r="BV136" s="163" t="str">
        <f>IFERROR(INDEX('Climate zones'!$A$2:$A$4292,MATCH(BV$4&amp;" "&amp;$N136,'Climate zones'!$I$2:$I$4292,0)),"")</f>
        <v/>
      </c>
      <c r="BW136" s="163" t="str">
        <f>IFERROR(INDEX('Climate zones'!$A$2:$A$4292,MATCH(BW$4&amp;" "&amp;$N136,'Climate zones'!$I$2:$I$4292,0)),"")</f>
        <v/>
      </c>
      <c r="BX136" s="163" t="str">
        <f>IFERROR(INDEX('Climate zones'!$A$2:$A$4292,MATCH(BX$4&amp;" "&amp;$N136,'Climate zones'!$I$2:$I$4292,0)),"")</f>
        <v/>
      </c>
      <c r="BY136" s="163" t="str">
        <f>IFERROR(INDEX('Climate zones'!$A$2:$A$4292,MATCH(BY$4&amp;" "&amp;$N136,'Climate zones'!$I$2:$I$4292,0)),"")</f>
        <v/>
      </c>
      <c r="BZ136" s="163" t="str">
        <f>IFERROR(INDEX('Climate zones'!$A$2:$A$4292,MATCH(BZ$4&amp;" "&amp;$N136,'Climate zones'!$I$2:$I$4292,0)),"")</f>
        <v/>
      </c>
      <c r="CA136" s="163" t="str">
        <f>IFERROR(INDEX('Climate zones'!$A$2:$A$4292,MATCH(CA$4&amp;" "&amp;$N136,'Climate zones'!$I$2:$I$4292,0)),"")</f>
        <v/>
      </c>
      <c r="CB136" s="163" t="str">
        <f>IFERROR(INDEX('Climate zones'!$A$2:$A$4292,MATCH(CB$4&amp;" "&amp;$N136,'Climate zones'!$I$2:$I$4292,0)),"")</f>
        <v/>
      </c>
      <c r="CC136" s="163" t="str">
        <f>IFERROR(INDEX('Climate zones'!$A$2:$A$4292,MATCH(CC$4&amp;" "&amp;$N136,'Climate zones'!$I$2:$I$4292,0)),"")</f>
        <v/>
      </c>
      <c r="CD136" s="163" t="str">
        <f>IFERROR(INDEX('Climate zones'!$A$2:$A$4292,MATCH(CD$4&amp;" "&amp;$N136,'Climate zones'!$I$2:$I$4292,0)),"")</f>
        <v/>
      </c>
      <c r="CE136" s="163" t="str">
        <f>IFERROR(INDEX('Climate zones'!$A$2:$A$4292,MATCH(CE$4&amp;" "&amp;$N136,'Climate zones'!$I$2:$I$4292,0)),"")</f>
        <v/>
      </c>
      <c r="CF136" s="163" t="str">
        <f>IFERROR(INDEX('Climate zones'!$A$2:$A$4292,MATCH(CF$4&amp;" "&amp;$N136,'Climate zones'!$I$2:$I$4292,0)),"")</f>
        <v/>
      </c>
      <c r="CG136" s="163" t="str">
        <f>IFERROR(INDEX('Climate zones'!$A$2:$A$4292,MATCH(CG$4&amp;" "&amp;$N136,'Climate zones'!$I$2:$I$4292,0)),"")</f>
        <v/>
      </c>
      <c r="CH136" s="163" t="str">
        <f>IFERROR(INDEX('Climate zones'!$A$2:$A$4292,MATCH(CH$4&amp;" "&amp;$N136,'Climate zones'!$I$2:$I$4292,0)),"")</f>
        <v/>
      </c>
    </row>
    <row r="137" spans="1:86">
      <c r="A137" s="156" t="s">
        <v>306</v>
      </c>
      <c r="B137" s="156" t="s">
        <v>97</v>
      </c>
      <c r="C137" s="156" t="s">
        <v>93</v>
      </c>
      <c r="D137" s="156" t="s">
        <v>241</v>
      </c>
      <c r="E137" s="157">
        <v>-36.159999999999997</v>
      </c>
      <c r="F137" s="157">
        <v>175.36</v>
      </c>
      <c r="G137" s="156" t="str">
        <f t="shared" si="8"/>
        <v>Auckland City AK</v>
      </c>
      <c r="H137" s="156">
        <f t="shared" si="9"/>
        <v>65</v>
      </c>
      <c r="I137" s="156" t="str">
        <f t="shared" si="10"/>
        <v>Auckland City 65</v>
      </c>
      <c r="N137" s="164">
        <f t="shared" si="11"/>
        <v>133</v>
      </c>
      <c r="O137" s="165" t="str">
        <f>IFERROR(INDEX('Climate zones'!$A$2:$A$4292,MATCH(O$4&amp;" "&amp;$N137,'Climate zones'!$I$2:$I$4292,0)),"")</f>
        <v/>
      </c>
      <c r="P137" s="165" t="str">
        <f>IFERROR(INDEX('Climate zones'!$A$2:$A$4292,MATCH(P$4&amp;" "&amp;$N137,'Climate zones'!$I$2:$I$4292,0)),"")</f>
        <v/>
      </c>
      <c r="Q137" s="165" t="str">
        <f>IFERROR(INDEX('Climate zones'!$A$2:$A$4292,MATCH(Q$4&amp;" "&amp;$N137,'Climate zones'!$I$2:$I$4292,0)),"")</f>
        <v/>
      </c>
      <c r="R137" s="165" t="str">
        <f>IFERROR(INDEX('Climate zones'!$A$2:$A$4292,MATCH(R$4&amp;" "&amp;$N137,'Climate zones'!$I$2:$I$4292,0)),"")</f>
        <v/>
      </c>
      <c r="S137" s="165" t="str">
        <f>IFERROR(INDEX('Climate zones'!$A$2:$A$4292,MATCH(S$4&amp;" "&amp;$N137,'Climate zones'!$I$2:$I$4292,0)),"")</f>
        <v/>
      </c>
      <c r="T137" s="165" t="str">
        <f>IFERROR(INDEX('Climate zones'!$A$2:$A$4292,MATCH(T$4&amp;" "&amp;$N137,'Climate zones'!$I$2:$I$4292,0)),"")</f>
        <v/>
      </c>
      <c r="U137" s="165" t="str">
        <f>IFERROR(INDEX('Climate zones'!$A$2:$A$4292,MATCH(U$4&amp;" "&amp;$N137,'Climate zones'!$I$2:$I$4292,0)),"")</f>
        <v/>
      </c>
      <c r="V137" s="165" t="str">
        <f>IFERROR(INDEX('Climate zones'!$A$2:$A$4292,MATCH(V$4&amp;" "&amp;$N137,'Climate zones'!$I$2:$I$4292,0)),"")</f>
        <v/>
      </c>
      <c r="W137" s="165" t="str">
        <f>IFERROR(INDEX('Climate zones'!$A$2:$A$4292,MATCH(W$4&amp;" "&amp;$N137,'Climate zones'!$I$2:$I$4292,0)),"")</f>
        <v>Whare Flat</v>
      </c>
      <c r="X137" s="165" t="str">
        <f>IFERROR(INDEX('Climate zones'!$A$2:$A$4292,MATCH(X$4&amp;" "&amp;$N137,'Climate zones'!$I$2:$I$4292,0)),"")</f>
        <v>Pakanae</v>
      </c>
      <c r="Y137" s="165" t="str">
        <f>IFERROR(INDEX('Climate zones'!$A$2:$A$4292,MATCH(Y$4&amp;" "&amp;$N137,'Climate zones'!$I$2:$I$4292,0)),"")</f>
        <v/>
      </c>
      <c r="Z137" s="165" t="str">
        <f>IFERROR(INDEX('Climate zones'!$A$2:$A$4292,MATCH(Z$4&amp;" "&amp;$N137,'Climate zones'!$I$2:$I$4292,0)),"")</f>
        <v/>
      </c>
      <c r="AA137" s="165" t="str">
        <f>IFERROR(INDEX('Climate zones'!$A$2:$A$4292,MATCH(AA$4&amp;" "&amp;$N137,'Climate zones'!$I$2:$I$4292,0)),"")</f>
        <v/>
      </c>
      <c r="AB137" s="165" t="str">
        <f>IFERROR(INDEX('Climate zones'!$A$2:$A$4292,MATCH(AB$4&amp;" "&amp;$N137,'Climate zones'!$I$2:$I$4292,0)),"")</f>
        <v/>
      </c>
      <c r="AC137" s="165" t="str">
        <f>IFERROR(INDEX('Climate zones'!$A$2:$A$4292,MATCH(AC$4&amp;" "&amp;$N137,'Climate zones'!$I$2:$I$4292,0)),"")</f>
        <v/>
      </c>
      <c r="AD137" s="165" t="str">
        <f>IFERROR(INDEX('Climate zones'!$A$2:$A$4292,MATCH(AD$4&amp;" "&amp;$N137,'Climate zones'!$I$2:$I$4292,0)),"")</f>
        <v/>
      </c>
      <c r="AE137" s="165" t="str">
        <f>IFERROR(INDEX('Climate zones'!$A$2:$A$4292,MATCH(AE$4&amp;" "&amp;$N137,'Climate zones'!$I$2:$I$4292,0)),"")</f>
        <v/>
      </c>
      <c r="AF137" s="165" t="str">
        <f>IFERROR(INDEX('Climate zones'!$A$2:$A$4292,MATCH(AF$4&amp;" "&amp;$N137,'Climate zones'!$I$2:$I$4292,0)),"")</f>
        <v/>
      </c>
      <c r="AG137" s="165" t="str">
        <f>IFERROR(INDEX('Climate zones'!$A$2:$A$4292,MATCH(AG$4&amp;" "&amp;$N137,'Climate zones'!$I$2:$I$4292,0)),"")</f>
        <v/>
      </c>
      <c r="AH137" s="165" t="str">
        <f>IFERROR(INDEX('Climate zones'!$A$2:$A$4292,MATCH(AH$4&amp;" "&amp;$N137,'Climate zones'!$I$2:$I$4292,0)),"")</f>
        <v/>
      </c>
      <c r="AI137" s="165" t="str">
        <f>IFERROR(INDEX('Climate zones'!$A$2:$A$4292,MATCH(AI$4&amp;" "&amp;$N137,'Climate zones'!$I$2:$I$4292,0)),"")</f>
        <v/>
      </c>
      <c r="AJ137" s="165" t="str">
        <f>IFERROR(INDEX('Climate zones'!$A$2:$A$4292,MATCH(AJ$4&amp;" "&amp;$N137,'Climate zones'!$I$2:$I$4292,0)),"")</f>
        <v/>
      </c>
      <c r="AK137" s="165" t="str">
        <f>IFERROR(INDEX('Climate zones'!$A$2:$A$4292,MATCH(AK$4&amp;" "&amp;$N137,'Climate zones'!$I$2:$I$4292,0)),"")</f>
        <v/>
      </c>
      <c r="AL137" s="165" t="str">
        <f>IFERROR(INDEX('Climate zones'!$A$2:$A$4292,MATCH(AL$4&amp;" "&amp;$N137,'Climate zones'!$I$2:$I$4292,0)),"")</f>
        <v/>
      </c>
      <c r="AM137" s="165" t="str">
        <f>IFERROR(INDEX('Climate zones'!$A$2:$A$4292,MATCH(AM$4&amp;" "&amp;$N137,'Climate zones'!$I$2:$I$4292,0)),"")</f>
        <v/>
      </c>
      <c r="AN137" s="165" t="str">
        <f>IFERROR(INDEX('Climate zones'!$A$2:$A$4292,MATCH(AN$4&amp;" "&amp;$N137,'Climate zones'!$I$2:$I$4292,0)),"")</f>
        <v/>
      </c>
      <c r="AO137" s="165" t="str">
        <f>IFERROR(INDEX('Climate zones'!$A$2:$A$4292,MATCH(AO$4&amp;" "&amp;$N137,'Climate zones'!$I$2:$I$4292,0)),"")</f>
        <v/>
      </c>
      <c r="AP137" s="165" t="str">
        <f>IFERROR(INDEX('Climate zones'!$A$2:$A$4292,MATCH(AP$4&amp;" "&amp;$N137,'Climate zones'!$I$2:$I$4292,0)),"")</f>
        <v/>
      </c>
      <c r="AQ137" s="165" t="str">
        <f>IFERROR(INDEX('Climate zones'!$A$2:$A$4292,MATCH(AQ$4&amp;" "&amp;$N137,'Climate zones'!$I$2:$I$4292,0)),"")</f>
        <v/>
      </c>
      <c r="AR137" s="165" t="str">
        <f>IFERROR(INDEX('Climate zones'!$A$2:$A$4292,MATCH(AR$4&amp;" "&amp;$N137,'Climate zones'!$I$2:$I$4292,0)),"")</f>
        <v/>
      </c>
      <c r="AS137" s="165" t="str">
        <f>IFERROR(INDEX('Climate zones'!$A$2:$A$4292,MATCH(AS$4&amp;" "&amp;$N137,'Climate zones'!$I$2:$I$4292,0)),"")</f>
        <v/>
      </c>
      <c r="AT137" s="165" t="str">
        <f>IFERROR(INDEX('Climate zones'!$A$2:$A$4292,MATCH(AT$4&amp;" "&amp;$N137,'Climate zones'!$I$2:$I$4292,0)),"")</f>
        <v/>
      </c>
      <c r="AU137" s="165" t="str">
        <f>IFERROR(INDEX('Climate zones'!$A$2:$A$4292,MATCH(AU$4&amp;" "&amp;$N137,'Climate zones'!$I$2:$I$4292,0)),"")</f>
        <v/>
      </c>
      <c r="AV137" s="165" t="str">
        <f>IFERROR(INDEX('Climate zones'!$A$2:$A$4292,MATCH(AV$4&amp;" "&amp;$N137,'Climate zones'!$I$2:$I$4292,0)),"")</f>
        <v/>
      </c>
      <c r="AW137" s="165" t="str">
        <f>IFERROR(INDEX('Climate zones'!$A$2:$A$4292,MATCH(AW$4&amp;" "&amp;$N137,'Climate zones'!$I$2:$I$4292,0)),"")</f>
        <v/>
      </c>
      <c r="AX137" s="165" t="str">
        <f>IFERROR(INDEX('Climate zones'!$A$2:$A$4292,MATCH(AX$4&amp;" "&amp;$N137,'Climate zones'!$I$2:$I$4292,0)),"")</f>
        <v/>
      </c>
      <c r="AY137" s="165" t="str">
        <f>IFERROR(INDEX('Climate zones'!$A$2:$A$4292,MATCH(AY$4&amp;" "&amp;$N137,'Climate zones'!$I$2:$I$4292,0)),"")</f>
        <v/>
      </c>
      <c r="AZ137" s="165" t="str">
        <f>IFERROR(INDEX('Climate zones'!$A$2:$A$4292,MATCH(AZ$4&amp;" "&amp;$N137,'Climate zones'!$I$2:$I$4292,0)),"")</f>
        <v/>
      </c>
      <c r="BA137" s="165" t="str">
        <f>IFERROR(INDEX('Climate zones'!$A$2:$A$4292,MATCH(BA$4&amp;" "&amp;$N137,'Climate zones'!$I$2:$I$4292,0)),"")</f>
        <v/>
      </c>
      <c r="BB137" s="165" t="str">
        <f>IFERROR(INDEX('Climate zones'!$A$2:$A$4292,MATCH(BB$4&amp;" "&amp;$N137,'Climate zones'!$I$2:$I$4292,0)),"")</f>
        <v/>
      </c>
      <c r="BC137" s="165" t="str">
        <f>IFERROR(INDEX('Climate zones'!$A$2:$A$4292,MATCH(BC$4&amp;" "&amp;$N137,'Climate zones'!$I$2:$I$4292,0)),"")</f>
        <v/>
      </c>
      <c r="BD137" s="165" t="str">
        <f>IFERROR(INDEX('Climate zones'!$A$2:$A$4292,MATCH(BD$4&amp;" "&amp;$N137,'Climate zones'!$I$2:$I$4292,0)),"")</f>
        <v/>
      </c>
      <c r="BE137" s="165" t="str">
        <f>IFERROR(INDEX('Climate zones'!$A$2:$A$4292,MATCH(BE$4&amp;" "&amp;$N137,'Climate zones'!$I$2:$I$4292,0)),"")</f>
        <v/>
      </c>
      <c r="BF137" s="165" t="str">
        <f>IFERROR(INDEX('Climate zones'!$A$2:$A$4292,MATCH(BF$4&amp;" "&amp;$N137,'Climate zones'!$I$2:$I$4292,0)),"")</f>
        <v/>
      </c>
      <c r="BG137" s="165" t="str">
        <f>IFERROR(INDEX('Climate zones'!$A$2:$A$4292,MATCH(BG$4&amp;" "&amp;$N137,'Climate zones'!$I$2:$I$4292,0)),"")</f>
        <v/>
      </c>
      <c r="BH137" s="165" t="str">
        <f>IFERROR(INDEX('Climate zones'!$A$2:$A$4292,MATCH(BH$4&amp;" "&amp;$N137,'Climate zones'!$I$2:$I$4292,0)),"")</f>
        <v/>
      </c>
      <c r="BI137" s="165" t="str">
        <f>IFERROR(INDEX('Climate zones'!$A$2:$A$4292,MATCH(BI$4&amp;" "&amp;$N137,'Climate zones'!$I$2:$I$4292,0)),"")</f>
        <v/>
      </c>
      <c r="BJ137" s="165" t="str">
        <f>IFERROR(INDEX('Climate zones'!$A$2:$A$4292,MATCH(BJ$4&amp;" "&amp;$N137,'Climate zones'!$I$2:$I$4292,0)),"")</f>
        <v/>
      </c>
      <c r="BK137" s="165" t="str">
        <f>IFERROR(INDEX('Climate zones'!$A$2:$A$4292,MATCH(BK$4&amp;" "&amp;$N137,'Climate zones'!$I$2:$I$4292,0)),"")</f>
        <v/>
      </c>
      <c r="BL137" s="165" t="str">
        <f>IFERROR(INDEX('Climate zones'!$A$2:$A$4292,MATCH(BL$4&amp;" "&amp;$N137,'Climate zones'!$I$2:$I$4292,0)),"")</f>
        <v>Round Hill</v>
      </c>
      <c r="BM137" s="165" t="str">
        <f>IFERROR(INDEX('Climate zones'!$A$2:$A$4292,MATCH(BM$4&amp;" "&amp;$N137,'Climate zones'!$I$2:$I$4292,0)),"")</f>
        <v/>
      </c>
      <c r="BN137" s="165" t="str">
        <f>IFERROR(INDEX('Climate zones'!$A$2:$A$4292,MATCH(BN$4&amp;" "&amp;$N137,'Climate zones'!$I$2:$I$4292,0)),"")</f>
        <v/>
      </c>
      <c r="BO137" s="165" t="str">
        <f>IFERROR(INDEX('Climate zones'!$A$2:$A$4292,MATCH(BO$4&amp;" "&amp;$N137,'Climate zones'!$I$2:$I$4292,0)),"")</f>
        <v/>
      </c>
      <c r="BP137" s="165" t="str">
        <f>IFERROR(INDEX('Climate zones'!$A$2:$A$4292,MATCH(BP$4&amp;" "&amp;$N137,'Climate zones'!$I$2:$I$4292,0)),"")</f>
        <v/>
      </c>
      <c r="BQ137" s="165" t="str">
        <f>IFERROR(INDEX('Climate zones'!$A$2:$A$4292,MATCH(BQ$4&amp;" "&amp;$N137,'Climate zones'!$I$2:$I$4292,0)),"")</f>
        <v/>
      </c>
      <c r="BR137" s="165" t="str">
        <f>IFERROR(INDEX('Climate zones'!$A$2:$A$4292,MATCH(BR$4&amp;" "&amp;$N137,'Climate zones'!$I$2:$I$4292,0)),"")</f>
        <v/>
      </c>
      <c r="BS137" s="165" t="str">
        <f>IFERROR(INDEX('Climate zones'!$A$2:$A$4292,MATCH(BS$4&amp;" "&amp;$N137,'Climate zones'!$I$2:$I$4292,0)),"")</f>
        <v/>
      </c>
      <c r="BT137" s="165" t="str">
        <f>IFERROR(INDEX('Climate zones'!$A$2:$A$4292,MATCH(BT$4&amp;" "&amp;$N137,'Climate zones'!$I$2:$I$4292,0)),"")</f>
        <v/>
      </c>
      <c r="BU137" s="165" t="str">
        <f>IFERROR(INDEX('Climate zones'!$A$2:$A$4292,MATCH(BU$4&amp;" "&amp;$N137,'Climate zones'!$I$2:$I$4292,0)),"")</f>
        <v/>
      </c>
      <c r="BV137" s="165" t="str">
        <f>IFERROR(INDEX('Climate zones'!$A$2:$A$4292,MATCH(BV$4&amp;" "&amp;$N137,'Climate zones'!$I$2:$I$4292,0)),"")</f>
        <v/>
      </c>
      <c r="BW137" s="165" t="str">
        <f>IFERROR(INDEX('Climate zones'!$A$2:$A$4292,MATCH(BW$4&amp;" "&amp;$N137,'Climate zones'!$I$2:$I$4292,0)),"")</f>
        <v/>
      </c>
      <c r="BX137" s="165" t="str">
        <f>IFERROR(INDEX('Climate zones'!$A$2:$A$4292,MATCH(BX$4&amp;" "&amp;$N137,'Climate zones'!$I$2:$I$4292,0)),"")</f>
        <v/>
      </c>
      <c r="BY137" s="165" t="str">
        <f>IFERROR(INDEX('Climate zones'!$A$2:$A$4292,MATCH(BY$4&amp;" "&amp;$N137,'Climate zones'!$I$2:$I$4292,0)),"")</f>
        <v/>
      </c>
      <c r="BZ137" s="165" t="str">
        <f>IFERROR(INDEX('Climate zones'!$A$2:$A$4292,MATCH(BZ$4&amp;" "&amp;$N137,'Climate zones'!$I$2:$I$4292,0)),"")</f>
        <v/>
      </c>
      <c r="CA137" s="165" t="str">
        <f>IFERROR(INDEX('Climate zones'!$A$2:$A$4292,MATCH(CA$4&amp;" "&amp;$N137,'Climate zones'!$I$2:$I$4292,0)),"")</f>
        <v/>
      </c>
      <c r="CB137" s="165" t="str">
        <f>IFERROR(INDEX('Climate zones'!$A$2:$A$4292,MATCH(CB$4&amp;" "&amp;$N137,'Climate zones'!$I$2:$I$4292,0)),"")</f>
        <v/>
      </c>
      <c r="CC137" s="165" t="str">
        <f>IFERROR(INDEX('Climate zones'!$A$2:$A$4292,MATCH(CC$4&amp;" "&amp;$N137,'Climate zones'!$I$2:$I$4292,0)),"")</f>
        <v/>
      </c>
      <c r="CD137" s="165" t="str">
        <f>IFERROR(INDEX('Climate zones'!$A$2:$A$4292,MATCH(CD$4&amp;" "&amp;$N137,'Climate zones'!$I$2:$I$4292,0)),"")</f>
        <v/>
      </c>
      <c r="CE137" s="165" t="str">
        <f>IFERROR(INDEX('Climate zones'!$A$2:$A$4292,MATCH(CE$4&amp;" "&amp;$N137,'Climate zones'!$I$2:$I$4292,0)),"")</f>
        <v/>
      </c>
      <c r="CF137" s="165" t="str">
        <f>IFERROR(INDEX('Climate zones'!$A$2:$A$4292,MATCH(CF$4&amp;" "&amp;$N137,'Climate zones'!$I$2:$I$4292,0)),"")</f>
        <v/>
      </c>
      <c r="CG137" s="165" t="str">
        <f>IFERROR(INDEX('Climate zones'!$A$2:$A$4292,MATCH(CG$4&amp;" "&amp;$N137,'Climate zones'!$I$2:$I$4292,0)),"")</f>
        <v/>
      </c>
      <c r="CH137" s="165" t="str">
        <f>IFERROR(INDEX('Climate zones'!$A$2:$A$4292,MATCH(CH$4&amp;" "&amp;$N137,'Climate zones'!$I$2:$I$4292,0)),"")</f>
        <v/>
      </c>
    </row>
    <row r="138" spans="1:86">
      <c r="A138" s="156" t="s">
        <v>307</v>
      </c>
      <c r="B138" s="156" t="s">
        <v>97</v>
      </c>
      <c r="C138" s="156" t="s">
        <v>93</v>
      </c>
      <c r="D138" s="156" t="s">
        <v>241</v>
      </c>
      <c r="E138" s="157">
        <v>-36.82</v>
      </c>
      <c r="F138" s="157">
        <v>175.07</v>
      </c>
      <c r="G138" s="156" t="str">
        <f t="shared" si="8"/>
        <v>Auckland City AK</v>
      </c>
      <c r="H138" s="156">
        <f t="shared" si="9"/>
        <v>66</v>
      </c>
      <c r="I138" s="156" t="str">
        <f t="shared" si="10"/>
        <v>Auckland City 66</v>
      </c>
      <c r="N138" s="162">
        <f t="shared" si="11"/>
        <v>134</v>
      </c>
      <c r="O138" s="163" t="str">
        <f>IFERROR(INDEX('Climate zones'!$A$2:$A$4292,MATCH(O$4&amp;" "&amp;$N138,'Climate zones'!$I$2:$I$4292,0)),"")</f>
        <v/>
      </c>
      <c r="P138" s="163" t="str">
        <f>IFERROR(INDEX('Climate zones'!$A$2:$A$4292,MATCH(P$4&amp;" "&amp;$N138,'Climate zones'!$I$2:$I$4292,0)),"")</f>
        <v/>
      </c>
      <c r="Q138" s="163" t="str">
        <f>IFERROR(INDEX('Climate zones'!$A$2:$A$4292,MATCH(Q$4&amp;" "&amp;$N138,'Climate zones'!$I$2:$I$4292,0)),"")</f>
        <v/>
      </c>
      <c r="R138" s="163" t="str">
        <f>IFERROR(INDEX('Climate zones'!$A$2:$A$4292,MATCH(R$4&amp;" "&amp;$N138,'Climate zones'!$I$2:$I$4292,0)),"")</f>
        <v/>
      </c>
      <c r="S138" s="163" t="str">
        <f>IFERROR(INDEX('Climate zones'!$A$2:$A$4292,MATCH(S$4&amp;" "&amp;$N138,'Climate zones'!$I$2:$I$4292,0)),"")</f>
        <v/>
      </c>
      <c r="T138" s="163" t="str">
        <f>IFERROR(INDEX('Climate zones'!$A$2:$A$4292,MATCH(T$4&amp;" "&amp;$N138,'Climate zones'!$I$2:$I$4292,0)),"")</f>
        <v/>
      </c>
      <c r="U138" s="163" t="str">
        <f>IFERROR(INDEX('Climate zones'!$A$2:$A$4292,MATCH(U$4&amp;" "&amp;$N138,'Climate zones'!$I$2:$I$4292,0)),"")</f>
        <v/>
      </c>
      <c r="V138" s="163" t="str">
        <f>IFERROR(INDEX('Climate zones'!$A$2:$A$4292,MATCH(V$4&amp;" "&amp;$N138,'Climate zones'!$I$2:$I$4292,0)),"")</f>
        <v/>
      </c>
      <c r="W138" s="163" t="str">
        <f>IFERROR(INDEX('Climate zones'!$A$2:$A$4292,MATCH(W$4&amp;" "&amp;$N138,'Climate zones'!$I$2:$I$4292,0)),"")</f>
        <v>Wingatui</v>
      </c>
      <c r="X138" s="163" t="str">
        <f>IFERROR(INDEX('Climate zones'!$A$2:$A$4292,MATCH(X$4&amp;" "&amp;$N138,'Climate zones'!$I$2:$I$4292,0)),"")</f>
        <v>Pakaraka</v>
      </c>
      <c r="Y138" s="163" t="str">
        <f>IFERROR(INDEX('Climate zones'!$A$2:$A$4292,MATCH(Y$4&amp;" "&amp;$N138,'Climate zones'!$I$2:$I$4292,0)),"")</f>
        <v/>
      </c>
      <c r="Z138" s="163" t="str">
        <f>IFERROR(INDEX('Climate zones'!$A$2:$A$4292,MATCH(Z$4&amp;" "&amp;$N138,'Climate zones'!$I$2:$I$4292,0)),"")</f>
        <v/>
      </c>
      <c r="AA138" s="163" t="str">
        <f>IFERROR(INDEX('Climate zones'!$A$2:$A$4292,MATCH(AA$4&amp;" "&amp;$N138,'Climate zones'!$I$2:$I$4292,0)),"")</f>
        <v/>
      </c>
      <c r="AB138" s="163" t="str">
        <f>IFERROR(INDEX('Climate zones'!$A$2:$A$4292,MATCH(AB$4&amp;" "&amp;$N138,'Climate zones'!$I$2:$I$4292,0)),"")</f>
        <v/>
      </c>
      <c r="AC138" s="163" t="str">
        <f>IFERROR(INDEX('Climate zones'!$A$2:$A$4292,MATCH(AC$4&amp;" "&amp;$N138,'Climate zones'!$I$2:$I$4292,0)),"")</f>
        <v/>
      </c>
      <c r="AD138" s="163" t="str">
        <f>IFERROR(INDEX('Climate zones'!$A$2:$A$4292,MATCH(AD$4&amp;" "&amp;$N138,'Climate zones'!$I$2:$I$4292,0)),"")</f>
        <v/>
      </c>
      <c r="AE138" s="163" t="str">
        <f>IFERROR(INDEX('Climate zones'!$A$2:$A$4292,MATCH(AE$4&amp;" "&amp;$N138,'Climate zones'!$I$2:$I$4292,0)),"")</f>
        <v/>
      </c>
      <c r="AF138" s="163" t="str">
        <f>IFERROR(INDEX('Climate zones'!$A$2:$A$4292,MATCH(AF$4&amp;" "&amp;$N138,'Climate zones'!$I$2:$I$4292,0)),"")</f>
        <v/>
      </c>
      <c r="AG138" s="163" t="str">
        <f>IFERROR(INDEX('Climate zones'!$A$2:$A$4292,MATCH(AG$4&amp;" "&amp;$N138,'Climate zones'!$I$2:$I$4292,0)),"")</f>
        <v/>
      </c>
      <c r="AH138" s="163" t="str">
        <f>IFERROR(INDEX('Climate zones'!$A$2:$A$4292,MATCH(AH$4&amp;" "&amp;$N138,'Climate zones'!$I$2:$I$4292,0)),"")</f>
        <v/>
      </c>
      <c r="AI138" s="163" t="str">
        <f>IFERROR(INDEX('Climate zones'!$A$2:$A$4292,MATCH(AI$4&amp;" "&amp;$N138,'Climate zones'!$I$2:$I$4292,0)),"")</f>
        <v/>
      </c>
      <c r="AJ138" s="163" t="str">
        <f>IFERROR(INDEX('Climate zones'!$A$2:$A$4292,MATCH(AJ$4&amp;" "&amp;$N138,'Climate zones'!$I$2:$I$4292,0)),"")</f>
        <v/>
      </c>
      <c r="AK138" s="163" t="str">
        <f>IFERROR(INDEX('Climate zones'!$A$2:$A$4292,MATCH(AK$4&amp;" "&amp;$N138,'Climate zones'!$I$2:$I$4292,0)),"")</f>
        <v/>
      </c>
      <c r="AL138" s="163" t="str">
        <f>IFERROR(INDEX('Climate zones'!$A$2:$A$4292,MATCH(AL$4&amp;" "&amp;$N138,'Climate zones'!$I$2:$I$4292,0)),"")</f>
        <v/>
      </c>
      <c r="AM138" s="163" t="str">
        <f>IFERROR(INDEX('Climate zones'!$A$2:$A$4292,MATCH(AM$4&amp;" "&amp;$N138,'Climate zones'!$I$2:$I$4292,0)),"")</f>
        <v/>
      </c>
      <c r="AN138" s="163" t="str">
        <f>IFERROR(INDEX('Climate zones'!$A$2:$A$4292,MATCH(AN$4&amp;" "&amp;$N138,'Climate zones'!$I$2:$I$4292,0)),"")</f>
        <v/>
      </c>
      <c r="AO138" s="163" t="str">
        <f>IFERROR(INDEX('Climate zones'!$A$2:$A$4292,MATCH(AO$4&amp;" "&amp;$N138,'Climate zones'!$I$2:$I$4292,0)),"")</f>
        <v/>
      </c>
      <c r="AP138" s="163" t="str">
        <f>IFERROR(INDEX('Climate zones'!$A$2:$A$4292,MATCH(AP$4&amp;" "&amp;$N138,'Climate zones'!$I$2:$I$4292,0)),"")</f>
        <v/>
      </c>
      <c r="AQ138" s="163" t="str">
        <f>IFERROR(INDEX('Climate zones'!$A$2:$A$4292,MATCH(AQ$4&amp;" "&amp;$N138,'Climate zones'!$I$2:$I$4292,0)),"")</f>
        <v/>
      </c>
      <c r="AR138" s="163" t="str">
        <f>IFERROR(INDEX('Climate zones'!$A$2:$A$4292,MATCH(AR$4&amp;" "&amp;$N138,'Climate zones'!$I$2:$I$4292,0)),"")</f>
        <v/>
      </c>
      <c r="AS138" s="163" t="str">
        <f>IFERROR(INDEX('Climate zones'!$A$2:$A$4292,MATCH(AS$4&amp;" "&amp;$N138,'Climate zones'!$I$2:$I$4292,0)),"")</f>
        <v/>
      </c>
      <c r="AT138" s="163" t="str">
        <f>IFERROR(INDEX('Climate zones'!$A$2:$A$4292,MATCH(AT$4&amp;" "&amp;$N138,'Climate zones'!$I$2:$I$4292,0)),"")</f>
        <v/>
      </c>
      <c r="AU138" s="163" t="str">
        <f>IFERROR(INDEX('Climate zones'!$A$2:$A$4292,MATCH(AU$4&amp;" "&amp;$N138,'Climate zones'!$I$2:$I$4292,0)),"")</f>
        <v/>
      </c>
      <c r="AV138" s="163" t="str">
        <f>IFERROR(INDEX('Climate zones'!$A$2:$A$4292,MATCH(AV$4&amp;" "&amp;$N138,'Climate zones'!$I$2:$I$4292,0)),"")</f>
        <v/>
      </c>
      <c r="AW138" s="163" t="str">
        <f>IFERROR(INDEX('Climate zones'!$A$2:$A$4292,MATCH(AW$4&amp;" "&amp;$N138,'Climate zones'!$I$2:$I$4292,0)),"")</f>
        <v/>
      </c>
      <c r="AX138" s="163" t="str">
        <f>IFERROR(INDEX('Climate zones'!$A$2:$A$4292,MATCH(AX$4&amp;" "&amp;$N138,'Climate zones'!$I$2:$I$4292,0)),"")</f>
        <v/>
      </c>
      <c r="AY138" s="163" t="str">
        <f>IFERROR(INDEX('Climate zones'!$A$2:$A$4292,MATCH(AY$4&amp;" "&amp;$N138,'Climate zones'!$I$2:$I$4292,0)),"")</f>
        <v/>
      </c>
      <c r="AZ138" s="163" t="str">
        <f>IFERROR(INDEX('Climate zones'!$A$2:$A$4292,MATCH(AZ$4&amp;" "&amp;$N138,'Climate zones'!$I$2:$I$4292,0)),"")</f>
        <v/>
      </c>
      <c r="BA138" s="163" t="str">
        <f>IFERROR(INDEX('Climate zones'!$A$2:$A$4292,MATCH(BA$4&amp;" "&amp;$N138,'Climate zones'!$I$2:$I$4292,0)),"")</f>
        <v/>
      </c>
      <c r="BB138" s="163" t="str">
        <f>IFERROR(INDEX('Climate zones'!$A$2:$A$4292,MATCH(BB$4&amp;" "&amp;$N138,'Climate zones'!$I$2:$I$4292,0)),"")</f>
        <v/>
      </c>
      <c r="BC138" s="163" t="str">
        <f>IFERROR(INDEX('Climate zones'!$A$2:$A$4292,MATCH(BC$4&amp;" "&amp;$N138,'Climate zones'!$I$2:$I$4292,0)),"")</f>
        <v/>
      </c>
      <c r="BD138" s="163" t="str">
        <f>IFERROR(INDEX('Climate zones'!$A$2:$A$4292,MATCH(BD$4&amp;" "&amp;$N138,'Climate zones'!$I$2:$I$4292,0)),"")</f>
        <v/>
      </c>
      <c r="BE138" s="163" t="str">
        <f>IFERROR(INDEX('Climate zones'!$A$2:$A$4292,MATCH(BE$4&amp;" "&amp;$N138,'Climate zones'!$I$2:$I$4292,0)),"")</f>
        <v/>
      </c>
      <c r="BF138" s="163" t="str">
        <f>IFERROR(INDEX('Climate zones'!$A$2:$A$4292,MATCH(BF$4&amp;" "&amp;$N138,'Climate zones'!$I$2:$I$4292,0)),"")</f>
        <v/>
      </c>
      <c r="BG138" s="163" t="str">
        <f>IFERROR(INDEX('Climate zones'!$A$2:$A$4292,MATCH(BG$4&amp;" "&amp;$N138,'Climate zones'!$I$2:$I$4292,0)),"")</f>
        <v/>
      </c>
      <c r="BH138" s="163" t="str">
        <f>IFERROR(INDEX('Climate zones'!$A$2:$A$4292,MATCH(BH$4&amp;" "&amp;$N138,'Climate zones'!$I$2:$I$4292,0)),"")</f>
        <v/>
      </c>
      <c r="BI138" s="163" t="str">
        <f>IFERROR(INDEX('Climate zones'!$A$2:$A$4292,MATCH(BI$4&amp;" "&amp;$N138,'Climate zones'!$I$2:$I$4292,0)),"")</f>
        <v/>
      </c>
      <c r="BJ138" s="163" t="str">
        <f>IFERROR(INDEX('Climate zones'!$A$2:$A$4292,MATCH(BJ$4&amp;" "&amp;$N138,'Climate zones'!$I$2:$I$4292,0)),"")</f>
        <v/>
      </c>
      <c r="BK138" s="163" t="str">
        <f>IFERROR(INDEX('Climate zones'!$A$2:$A$4292,MATCH(BK$4&amp;" "&amp;$N138,'Climate zones'!$I$2:$I$4292,0)),"")</f>
        <v/>
      </c>
      <c r="BL138" s="163" t="str">
        <f>IFERROR(INDEX('Climate zones'!$A$2:$A$4292,MATCH(BL$4&amp;" "&amp;$N138,'Climate zones'!$I$2:$I$4292,0)),"")</f>
        <v>Ruahine</v>
      </c>
      <c r="BM138" s="163" t="str">
        <f>IFERROR(INDEX('Climate zones'!$A$2:$A$4292,MATCH(BM$4&amp;" "&amp;$N138,'Climate zones'!$I$2:$I$4292,0)),"")</f>
        <v/>
      </c>
      <c r="BN138" s="163" t="str">
        <f>IFERROR(INDEX('Climate zones'!$A$2:$A$4292,MATCH(BN$4&amp;" "&amp;$N138,'Climate zones'!$I$2:$I$4292,0)),"")</f>
        <v/>
      </c>
      <c r="BO138" s="163" t="str">
        <f>IFERROR(INDEX('Climate zones'!$A$2:$A$4292,MATCH(BO$4&amp;" "&amp;$N138,'Climate zones'!$I$2:$I$4292,0)),"")</f>
        <v/>
      </c>
      <c r="BP138" s="163" t="str">
        <f>IFERROR(INDEX('Climate zones'!$A$2:$A$4292,MATCH(BP$4&amp;" "&amp;$N138,'Climate zones'!$I$2:$I$4292,0)),"")</f>
        <v/>
      </c>
      <c r="BQ138" s="163" t="str">
        <f>IFERROR(INDEX('Climate zones'!$A$2:$A$4292,MATCH(BQ$4&amp;" "&amp;$N138,'Climate zones'!$I$2:$I$4292,0)),"")</f>
        <v/>
      </c>
      <c r="BR138" s="163" t="str">
        <f>IFERROR(INDEX('Climate zones'!$A$2:$A$4292,MATCH(BR$4&amp;" "&amp;$N138,'Climate zones'!$I$2:$I$4292,0)),"")</f>
        <v/>
      </c>
      <c r="BS138" s="163" t="str">
        <f>IFERROR(INDEX('Climate zones'!$A$2:$A$4292,MATCH(BS$4&amp;" "&amp;$N138,'Climate zones'!$I$2:$I$4292,0)),"")</f>
        <v/>
      </c>
      <c r="BT138" s="163" t="str">
        <f>IFERROR(INDEX('Climate zones'!$A$2:$A$4292,MATCH(BT$4&amp;" "&amp;$N138,'Climate zones'!$I$2:$I$4292,0)),"")</f>
        <v/>
      </c>
      <c r="BU138" s="163" t="str">
        <f>IFERROR(INDEX('Climate zones'!$A$2:$A$4292,MATCH(BU$4&amp;" "&amp;$N138,'Climate zones'!$I$2:$I$4292,0)),"")</f>
        <v/>
      </c>
      <c r="BV138" s="163" t="str">
        <f>IFERROR(INDEX('Climate zones'!$A$2:$A$4292,MATCH(BV$4&amp;" "&amp;$N138,'Climate zones'!$I$2:$I$4292,0)),"")</f>
        <v/>
      </c>
      <c r="BW138" s="163" t="str">
        <f>IFERROR(INDEX('Climate zones'!$A$2:$A$4292,MATCH(BW$4&amp;" "&amp;$N138,'Climate zones'!$I$2:$I$4292,0)),"")</f>
        <v/>
      </c>
      <c r="BX138" s="163" t="str">
        <f>IFERROR(INDEX('Climate zones'!$A$2:$A$4292,MATCH(BX$4&amp;" "&amp;$N138,'Climate zones'!$I$2:$I$4292,0)),"")</f>
        <v/>
      </c>
      <c r="BY138" s="163" t="str">
        <f>IFERROR(INDEX('Climate zones'!$A$2:$A$4292,MATCH(BY$4&amp;" "&amp;$N138,'Climate zones'!$I$2:$I$4292,0)),"")</f>
        <v/>
      </c>
      <c r="BZ138" s="163" t="str">
        <f>IFERROR(INDEX('Climate zones'!$A$2:$A$4292,MATCH(BZ$4&amp;" "&amp;$N138,'Climate zones'!$I$2:$I$4292,0)),"")</f>
        <v/>
      </c>
      <c r="CA138" s="163" t="str">
        <f>IFERROR(INDEX('Climate zones'!$A$2:$A$4292,MATCH(CA$4&amp;" "&amp;$N138,'Climate zones'!$I$2:$I$4292,0)),"")</f>
        <v/>
      </c>
      <c r="CB138" s="163" t="str">
        <f>IFERROR(INDEX('Climate zones'!$A$2:$A$4292,MATCH(CB$4&amp;" "&amp;$N138,'Climate zones'!$I$2:$I$4292,0)),"")</f>
        <v/>
      </c>
      <c r="CC138" s="163" t="str">
        <f>IFERROR(INDEX('Climate zones'!$A$2:$A$4292,MATCH(CC$4&amp;" "&amp;$N138,'Climate zones'!$I$2:$I$4292,0)),"")</f>
        <v/>
      </c>
      <c r="CD138" s="163" t="str">
        <f>IFERROR(INDEX('Climate zones'!$A$2:$A$4292,MATCH(CD$4&amp;" "&amp;$N138,'Climate zones'!$I$2:$I$4292,0)),"")</f>
        <v/>
      </c>
      <c r="CE138" s="163" t="str">
        <f>IFERROR(INDEX('Climate zones'!$A$2:$A$4292,MATCH(CE$4&amp;" "&amp;$N138,'Climate zones'!$I$2:$I$4292,0)),"")</f>
        <v/>
      </c>
      <c r="CF138" s="163" t="str">
        <f>IFERROR(INDEX('Climate zones'!$A$2:$A$4292,MATCH(CF$4&amp;" "&amp;$N138,'Climate zones'!$I$2:$I$4292,0)),"")</f>
        <v/>
      </c>
      <c r="CG138" s="163" t="str">
        <f>IFERROR(INDEX('Climate zones'!$A$2:$A$4292,MATCH(CG$4&amp;" "&amp;$N138,'Climate zones'!$I$2:$I$4292,0)),"")</f>
        <v/>
      </c>
      <c r="CH138" s="163" t="str">
        <f>IFERROR(INDEX('Climate zones'!$A$2:$A$4292,MATCH(CH$4&amp;" "&amp;$N138,'Climate zones'!$I$2:$I$4292,0)),"")</f>
        <v/>
      </c>
    </row>
    <row r="139" spans="1:86">
      <c r="A139" s="156" t="s">
        <v>308</v>
      </c>
      <c r="B139" s="156" t="s">
        <v>97</v>
      </c>
      <c r="C139" s="156" t="s">
        <v>229</v>
      </c>
      <c r="D139" s="156" t="s">
        <v>241</v>
      </c>
      <c r="E139" s="157">
        <v>-36.869999999999997</v>
      </c>
      <c r="F139" s="157">
        <v>174.79</v>
      </c>
      <c r="G139" s="156" t="str">
        <f t="shared" si="8"/>
        <v>Auckland City AK</v>
      </c>
      <c r="H139" s="156">
        <f t="shared" si="9"/>
        <v>67</v>
      </c>
      <c r="I139" s="156" t="str">
        <f t="shared" si="10"/>
        <v>Auckland City 67</v>
      </c>
      <c r="N139" s="164">
        <f t="shared" si="11"/>
        <v>135</v>
      </c>
      <c r="O139" s="165" t="str">
        <f>IFERROR(INDEX('Climate zones'!$A$2:$A$4292,MATCH(O$4&amp;" "&amp;$N139,'Climate zones'!$I$2:$I$4292,0)),"")</f>
        <v/>
      </c>
      <c r="P139" s="165" t="str">
        <f>IFERROR(INDEX('Climate zones'!$A$2:$A$4292,MATCH(P$4&amp;" "&amp;$N139,'Climate zones'!$I$2:$I$4292,0)),"")</f>
        <v/>
      </c>
      <c r="Q139" s="165" t="str">
        <f>IFERROR(INDEX('Climate zones'!$A$2:$A$4292,MATCH(Q$4&amp;" "&amp;$N139,'Climate zones'!$I$2:$I$4292,0)),"")</f>
        <v/>
      </c>
      <c r="R139" s="165" t="str">
        <f>IFERROR(INDEX('Climate zones'!$A$2:$A$4292,MATCH(R$4&amp;" "&amp;$N139,'Climate zones'!$I$2:$I$4292,0)),"")</f>
        <v/>
      </c>
      <c r="S139" s="165" t="str">
        <f>IFERROR(INDEX('Climate zones'!$A$2:$A$4292,MATCH(S$4&amp;" "&amp;$N139,'Climate zones'!$I$2:$I$4292,0)),"")</f>
        <v/>
      </c>
      <c r="T139" s="165" t="str">
        <f>IFERROR(INDEX('Climate zones'!$A$2:$A$4292,MATCH(T$4&amp;" "&amp;$N139,'Climate zones'!$I$2:$I$4292,0)),"")</f>
        <v/>
      </c>
      <c r="U139" s="165" t="str">
        <f>IFERROR(INDEX('Climate zones'!$A$2:$A$4292,MATCH(U$4&amp;" "&amp;$N139,'Climate zones'!$I$2:$I$4292,0)),"")</f>
        <v/>
      </c>
      <c r="V139" s="165" t="str">
        <f>IFERROR(INDEX('Climate zones'!$A$2:$A$4292,MATCH(V$4&amp;" "&amp;$N139,'Climate zones'!$I$2:$I$4292,0)),"")</f>
        <v/>
      </c>
      <c r="W139" s="165" t="str">
        <f>IFERROR(INDEX('Climate zones'!$A$2:$A$4292,MATCH(W$4&amp;" "&amp;$N139,'Climate zones'!$I$2:$I$4292,0)),"")</f>
        <v>Woodhaugh</v>
      </c>
      <c r="X139" s="165" t="str">
        <f>IFERROR(INDEX('Climate zones'!$A$2:$A$4292,MATCH(X$4&amp;" "&amp;$N139,'Climate zones'!$I$2:$I$4292,0)),"")</f>
        <v>Pamapuria</v>
      </c>
      <c r="Y139" s="165" t="str">
        <f>IFERROR(INDEX('Climate zones'!$A$2:$A$4292,MATCH(Y$4&amp;" "&amp;$N139,'Climate zones'!$I$2:$I$4292,0)),"")</f>
        <v/>
      </c>
      <c r="Z139" s="165" t="str">
        <f>IFERROR(INDEX('Climate zones'!$A$2:$A$4292,MATCH(Z$4&amp;" "&amp;$N139,'Climate zones'!$I$2:$I$4292,0)),"")</f>
        <v/>
      </c>
      <c r="AA139" s="165" t="str">
        <f>IFERROR(INDEX('Climate zones'!$A$2:$A$4292,MATCH(AA$4&amp;" "&amp;$N139,'Climate zones'!$I$2:$I$4292,0)),"")</f>
        <v/>
      </c>
      <c r="AB139" s="165" t="str">
        <f>IFERROR(INDEX('Climate zones'!$A$2:$A$4292,MATCH(AB$4&amp;" "&amp;$N139,'Climate zones'!$I$2:$I$4292,0)),"")</f>
        <v/>
      </c>
      <c r="AC139" s="165" t="str">
        <f>IFERROR(INDEX('Climate zones'!$A$2:$A$4292,MATCH(AC$4&amp;" "&amp;$N139,'Climate zones'!$I$2:$I$4292,0)),"")</f>
        <v/>
      </c>
      <c r="AD139" s="165" t="str">
        <f>IFERROR(INDEX('Climate zones'!$A$2:$A$4292,MATCH(AD$4&amp;" "&amp;$N139,'Climate zones'!$I$2:$I$4292,0)),"")</f>
        <v/>
      </c>
      <c r="AE139" s="165" t="str">
        <f>IFERROR(INDEX('Climate zones'!$A$2:$A$4292,MATCH(AE$4&amp;" "&amp;$N139,'Climate zones'!$I$2:$I$4292,0)),"")</f>
        <v/>
      </c>
      <c r="AF139" s="165" t="str">
        <f>IFERROR(INDEX('Climate zones'!$A$2:$A$4292,MATCH(AF$4&amp;" "&amp;$N139,'Climate zones'!$I$2:$I$4292,0)),"")</f>
        <v/>
      </c>
      <c r="AG139" s="165" t="str">
        <f>IFERROR(INDEX('Climate zones'!$A$2:$A$4292,MATCH(AG$4&amp;" "&amp;$N139,'Climate zones'!$I$2:$I$4292,0)),"")</f>
        <v/>
      </c>
      <c r="AH139" s="165" t="str">
        <f>IFERROR(INDEX('Climate zones'!$A$2:$A$4292,MATCH(AH$4&amp;" "&amp;$N139,'Climate zones'!$I$2:$I$4292,0)),"")</f>
        <v/>
      </c>
      <c r="AI139" s="165" t="str">
        <f>IFERROR(INDEX('Climate zones'!$A$2:$A$4292,MATCH(AI$4&amp;" "&amp;$N139,'Climate zones'!$I$2:$I$4292,0)),"")</f>
        <v/>
      </c>
      <c r="AJ139" s="165" t="str">
        <f>IFERROR(INDEX('Climate zones'!$A$2:$A$4292,MATCH(AJ$4&amp;" "&amp;$N139,'Climate zones'!$I$2:$I$4292,0)),"")</f>
        <v/>
      </c>
      <c r="AK139" s="165" t="str">
        <f>IFERROR(INDEX('Climate zones'!$A$2:$A$4292,MATCH(AK$4&amp;" "&amp;$N139,'Climate zones'!$I$2:$I$4292,0)),"")</f>
        <v/>
      </c>
      <c r="AL139" s="165" t="str">
        <f>IFERROR(INDEX('Climate zones'!$A$2:$A$4292,MATCH(AL$4&amp;" "&amp;$N139,'Climate zones'!$I$2:$I$4292,0)),"")</f>
        <v/>
      </c>
      <c r="AM139" s="165" t="str">
        <f>IFERROR(INDEX('Climate zones'!$A$2:$A$4292,MATCH(AM$4&amp;" "&amp;$N139,'Climate zones'!$I$2:$I$4292,0)),"")</f>
        <v/>
      </c>
      <c r="AN139" s="165" t="str">
        <f>IFERROR(INDEX('Climate zones'!$A$2:$A$4292,MATCH(AN$4&amp;" "&amp;$N139,'Climate zones'!$I$2:$I$4292,0)),"")</f>
        <v/>
      </c>
      <c r="AO139" s="165" t="str">
        <f>IFERROR(INDEX('Climate zones'!$A$2:$A$4292,MATCH(AO$4&amp;" "&amp;$N139,'Climate zones'!$I$2:$I$4292,0)),"")</f>
        <v/>
      </c>
      <c r="AP139" s="165" t="str">
        <f>IFERROR(INDEX('Climate zones'!$A$2:$A$4292,MATCH(AP$4&amp;" "&amp;$N139,'Climate zones'!$I$2:$I$4292,0)),"")</f>
        <v/>
      </c>
      <c r="AQ139" s="165" t="str">
        <f>IFERROR(INDEX('Climate zones'!$A$2:$A$4292,MATCH(AQ$4&amp;" "&amp;$N139,'Climate zones'!$I$2:$I$4292,0)),"")</f>
        <v/>
      </c>
      <c r="AR139" s="165" t="str">
        <f>IFERROR(INDEX('Climate zones'!$A$2:$A$4292,MATCH(AR$4&amp;" "&amp;$N139,'Climate zones'!$I$2:$I$4292,0)),"")</f>
        <v/>
      </c>
      <c r="AS139" s="165" t="str">
        <f>IFERROR(INDEX('Climate zones'!$A$2:$A$4292,MATCH(AS$4&amp;" "&amp;$N139,'Climate zones'!$I$2:$I$4292,0)),"")</f>
        <v/>
      </c>
      <c r="AT139" s="165" t="str">
        <f>IFERROR(INDEX('Climate zones'!$A$2:$A$4292,MATCH(AT$4&amp;" "&amp;$N139,'Climate zones'!$I$2:$I$4292,0)),"")</f>
        <v/>
      </c>
      <c r="AU139" s="165" t="str">
        <f>IFERROR(INDEX('Climate zones'!$A$2:$A$4292,MATCH(AU$4&amp;" "&amp;$N139,'Climate zones'!$I$2:$I$4292,0)),"")</f>
        <v/>
      </c>
      <c r="AV139" s="165" t="str">
        <f>IFERROR(INDEX('Climate zones'!$A$2:$A$4292,MATCH(AV$4&amp;" "&amp;$N139,'Climate zones'!$I$2:$I$4292,0)),"")</f>
        <v/>
      </c>
      <c r="AW139" s="165" t="str">
        <f>IFERROR(INDEX('Climate zones'!$A$2:$A$4292,MATCH(AW$4&amp;" "&amp;$N139,'Climate zones'!$I$2:$I$4292,0)),"")</f>
        <v/>
      </c>
      <c r="AX139" s="165" t="str">
        <f>IFERROR(INDEX('Climate zones'!$A$2:$A$4292,MATCH(AX$4&amp;" "&amp;$N139,'Climate zones'!$I$2:$I$4292,0)),"")</f>
        <v/>
      </c>
      <c r="AY139" s="165" t="str">
        <f>IFERROR(INDEX('Climate zones'!$A$2:$A$4292,MATCH(AY$4&amp;" "&amp;$N139,'Climate zones'!$I$2:$I$4292,0)),"")</f>
        <v/>
      </c>
      <c r="AZ139" s="165" t="str">
        <f>IFERROR(INDEX('Climate zones'!$A$2:$A$4292,MATCH(AZ$4&amp;" "&amp;$N139,'Climate zones'!$I$2:$I$4292,0)),"")</f>
        <v/>
      </c>
      <c r="BA139" s="165" t="str">
        <f>IFERROR(INDEX('Climate zones'!$A$2:$A$4292,MATCH(BA$4&amp;" "&amp;$N139,'Climate zones'!$I$2:$I$4292,0)),"")</f>
        <v/>
      </c>
      <c r="BB139" s="165" t="str">
        <f>IFERROR(INDEX('Climate zones'!$A$2:$A$4292,MATCH(BB$4&amp;" "&amp;$N139,'Climate zones'!$I$2:$I$4292,0)),"")</f>
        <v/>
      </c>
      <c r="BC139" s="165" t="str">
        <f>IFERROR(INDEX('Climate zones'!$A$2:$A$4292,MATCH(BC$4&amp;" "&amp;$N139,'Climate zones'!$I$2:$I$4292,0)),"")</f>
        <v/>
      </c>
      <c r="BD139" s="165" t="str">
        <f>IFERROR(INDEX('Climate zones'!$A$2:$A$4292,MATCH(BD$4&amp;" "&amp;$N139,'Climate zones'!$I$2:$I$4292,0)),"")</f>
        <v/>
      </c>
      <c r="BE139" s="165" t="str">
        <f>IFERROR(INDEX('Climate zones'!$A$2:$A$4292,MATCH(BE$4&amp;" "&amp;$N139,'Climate zones'!$I$2:$I$4292,0)),"")</f>
        <v/>
      </c>
      <c r="BF139" s="165" t="str">
        <f>IFERROR(INDEX('Climate zones'!$A$2:$A$4292,MATCH(BF$4&amp;" "&amp;$N139,'Climate zones'!$I$2:$I$4292,0)),"")</f>
        <v/>
      </c>
      <c r="BG139" s="165" t="str">
        <f>IFERROR(INDEX('Climate zones'!$A$2:$A$4292,MATCH(BG$4&amp;" "&amp;$N139,'Climate zones'!$I$2:$I$4292,0)),"")</f>
        <v/>
      </c>
      <c r="BH139" s="165" t="str">
        <f>IFERROR(INDEX('Climate zones'!$A$2:$A$4292,MATCH(BH$4&amp;" "&amp;$N139,'Climate zones'!$I$2:$I$4292,0)),"")</f>
        <v/>
      </c>
      <c r="BI139" s="165" t="str">
        <f>IFERROR(INDEX('Climate zones'!$A$2:$A$4292,MATCH(BI$4&amp;" "&amp;$N139,'Climate zones'!$I$2:$I$4292,0)),"")</f>
        <v/>
      </c>
      <c r="BJ139" s="165" t="str">
        <f>IFERROR(INDEX('Climate zones'!$A$2:$A$4292,MATCH(BJ$4&amp;" "&amp;$N139,'Climate zones'!$I$2:$I$4292,0)),"")</f>
        <v/>
      </c>
      <c r="BK139" s="165" t="str">
        <f>IFERROR(INDEX('Climate zones'!$A$2:$A$4292,MATCH(BK$4&amp;" "&amp;$N139,'Climate zones'!$I$2:$I$4292,0)),"")</f>
        <v/>
      </c>
      <c r="BL139" s="165" t="str">
        <f>IFERROR(INDEX('Climate zones'!$A$2:$A$4292,MATCH(BL$4&amp;" "&amp;$N139,'Climate zones'!$I$2:$I$4292,0)),"")</f>
        <v>Ryal Bush</v>
      </c>
      <c r="BM139" s="165" t="str">
        <f>IFERROR(INDEX('Climate zones'!$A$2:$A$4292,MATCH(BM$4&amp;" "&amp;$N139,'Climate zones'!$I$2:$I$4292,0)),"")</f>
        <v/>
      </c>
      <c r="BN139" s="165" t="str">
        <f>IFERROR(INDEX('Climate zones'!$A$2:$A$4292,MATCH(BN$4&amp;" "&amp;$N139,'Climate zones'!$I$2:$I$4292,0)),"")</f>
        <v/>
      </c>
      <c r="BO139" s="165" t="str">
        <f>IFERROR(INDEX('Climate zones'!$A$2:$A$4292,MATCH(BO$4&amp;" "&amp;$N139,'Climate zones'!$I$2:$I$4292,0)),"")</f>
        <v/>
      </c>
      <c r="BP139" s="165" t="str">
        <f>IFERROR(INDEX('Climate zones'!$A$2:$A$4292,MATCH(BP$4&amp;" "&amp;$N139,'Climate zones'!$I$2:$I$4292,0)),"")</f>
        <v/>
      </c>
      <c r="BQ139" s="165" t="str">
        <f>IFERROR(INDEX('Climate zones'!$A$2:$A$4292,MATCH(BQ$4&amp;" "&amp;$N139,'Climate zones'!$I$2:$I$4292,0)),"")</f>
        <v/>
      </c>
      <c r="BR139" s="165" t="str">
        <f>IFERROR(INDEX('Climate zones'!$A$2:$A$4292,MATCH(BR$4&amp;" "&amp;$N139,'Climate zones'!$I$2:$I$4292,0)),"")</f>
        <v/>
      </c>
      <c r="BS139" s="165" t="str">
        <f>IFERROR(INDEX('Climate zones'!$A$2:$A$4292,MATCH(BS$4&amp;" "&amp;$N139,'Climate zones'!$I$2:$I$4292,0)),"")</f>
        <v/>
      </c>
      <c r="BT139" s="165" t="str">
        <f>IFERROR(INDEX('Climate zones'!$A$2:$A$4292,MATCH(BT$4&amp;" "&amp;$N139,'Climate zones'!$I$2:$I$4292,0)),"")</f>
        <v/>
      </c>
      <c r="BU139" s="165" t="str">
        <f>IFERROR(INDEX('Climate zones'!$A$2:$A$4292,MATCH(BU$4&amp;" "&amp;$N139,'Climate zones'!$I$2:$I$4292,0)),"")</f>
        <v/>
      </c>
      <c r="BV139" s="165" t="str">
        <f>IFERROR(INDEX('Climate zones'!$A$2:$A$4292,MATCH(BV$4&amp;" "&amp;$N139,'Climate zones'!$I$2:$I$4292,0)),"")</f>
        <v/>
      </c>
      <c r="BW139" s="165" t="str">
        <f>IFERROR(INDEX('Climate zones'!$A$2:$A$4292,MATCH(BW$4&amp;" "&amp;$N139,'Climate zones'!$I$2:$I$4292,0)),"")</f>
        <v/>
      </c>
      <c r="BX139" s="165" t="str">
        <f>IFERROR(INDEX('Climate zones'!$A$2:$A$4292,MATCH(BX$4&amp;" "&amp;$N139,'Climate zones'!$I$2:$I$4292,0)),"")</f>
        <v/>
      </c>
      <c r="BY139" s="165" t="str">
        <f>IFERROR(INDEX('Climate zones'!$A$2:$A$4292,MATCH(BY$4&amp;" "&amp;$N139,'Climate zones'!$I$2:$I$4292,0)),"")</f>
        <v/>
      </c>
      <c r="BZ139" s="165" t="str">
        <f>IFERROR(INDEX('Climate zones'!$A$2:$A$4292,MATCH(BZ$4&amp;" "&amp;$N139,'Climate zones'!$I$2:$I$4292,0)),"")</f>
        <v/>
      </c>
      <c r="CA139" s="165" t="str">
        <f>IFERROR(INDEX('Climate zones'!$A$2:$A$4292,MATCH(CA$4&amp;" "&amp;$N139,'Climate zones'!$I$2:$I$4292,0)),"")</f>
        <v/>
      </c>
      <c r="CB139" s="165" t="str">
        <f>IFERROR(INDEX('Climate zones'!$A$2:$A$4292,MATCH(CB$4&amp;" "&amp;$N139,'Climate zones'!$I$2:$I$4292,0)),"")</f>
        <v/>
      </c>
      <c r="CC139" s="165" t="str">
        <f>IFERROR(INDEX('Climate zones'!$A$2:$A$4292,MATCH(CC$4&amp;" "&amp;$N139,'Climate zones'!$I$2:$I$4292,0)),"")</f>
        <v/>
      </c>
      <c r="CD139" s="165" t="str">
        <f>IFERROR(INDEX('Climate zones'!$A$2:$A$4292,MATCH(CD$4&amp;" "&amp;$N139,'Climate zones'!$I$2:$I$4292,0)),"")</f>
        <v/>
      </c>
      <c r="CE139" s="165" t="str">
        <f>IFERROR(INDEX('Climate zones'!$A$2:$A$4292,MATCH(CE$4&amp;" "&amp;$N139,'Climate zones'!$I$2:$I$4292,0)),"")</f>
        <v/>
      </c>
      <c r="CF139" s="165" t="str">
        <f>IFERROR(INDEX('Climate zones'!$A$2:$A$4292,MATCH(CF$4&amp;" "&amp;$N139,'Climate zones'!$I$2:$I$4292,0)),"")</f>
        <v/>
      </c>
      <c r="CG139" s="165" t="str">
        <f>IFERROR(INDEX('Climate zones'!$A$2:$A$4292,MATCH(CG$4&amp;" "&amp;$N139,'Climate zones'!$I$2:$I$4292,0)),"")</f>
        <v/>
      </c>
      <c r="CH139" s="165" t="str">
        <f>IFERROR(INDEX('Climate zones'!$A$2:$A$4292,MATCH(CH$4&amp;" "&amp;$N139,'Climate zones'!$I$2:$I$4292,0)),"")</f>
        <v/>
      </c>
    </row>
    <row r="140" spans="1:86">
      <c r="A140" s="156" t="s">
        <v>309</v>
      </c>
      <c r="B140" s="156" t="s">
        <v>97</v>
      </c>
      <c r="C140" s="156" t="s">
        <v>96</v>
      </c>
      <c r="D140" s="156" t="s">
        <v>241</v>
      </c>
      <c r="E140" s="157">
        <v>-36.909999999999997</v>
      </c>
      <c r="F140" s="157">
        <v>174.77</v>
      </c>
      <c r="G140" s="156" t="str">
        <f t="shared" si="8"/>
        <v>Auckland City AK</v>
      </c>
      <c r="H140" s="156">
        <f t="shared" si="9"/>
        <v>68</v>
      </c>
      <c r="I140" s="156" t="str">
        <f t="shared" si="10"/>
        <v>Auckland City 68</v>
      </c>
      <c r="N140" s="162">
        <f t="shared" si="11"/>
        <v>136</v>
      </c>
      <c r="O140" s="163" t="str">
        <f>IFERROR(INDEX('Climate zones'!$A$2:$A$4292,MATCH(O$4&amp;" "&amp;$N140,'Climate zones'!$I$2:$I$4292,0)),"")</f>
        <v/>
      </c>
      <c r="P140" s="163" t="str">
        <f>IFERROR(INDEX('Climate zones'!$A$2:$A$4292,MATCH(P$4&amp;" "&amp;$N140,'Climate zones'!$I$2:$I$4292,0)),"")</f>
        <v/>
      </c>
      <c r="Q140" s="163" t="str">
        <f>IFERROR(INDEX('Climate zones'!$A$2:$A$4292,MATCH(Q$4&amp;" "&amp;$N140,'Climate zones'!$I$2:$I$4292,0)),"")</f>
        <v/>
      </c>
      <c r="R140" s="163" t="str">
        <f>IFERROR(INDEX('Climate zones'!$A$2:$A$4292,MATCH(R$4&amp;" "&amp;$N140,'Climate zones'!$I$2:$I$4292,0)),"")</f>
        <v/>
      </c>
      <c r="S140" s="163" t="str">
        <f>IFERROR(INDEX('Climate zones'!$A$2:$A$4292,MATCH(S$4&amp;" "&amp;$N140,'Climate zones'!$I$2:$I$4292,0)),"")</f>
        <v/>
      </c>
      <c r="T140" s="163" t="str">
        <f>IFERROR(INDEX('Climate zones'!$A$2:$A$4292,MATCH(T$4&amp;" "&amp;$N140,'Climate zones'!$I$2:$I$4292,0)),"")</f>
        <v/>
      </c>
      <c r="U140" s="163" t="str">
        <f>IFERROR(INDEX('Climate zones'!$A$2:$A$4292,MATCH(U$4&amp;" "&amp;$N140,'Climate zones'!$I$2:$I$4292,0)),"")</f>
        <v/>
      </c>
      <c r="V140" s="163" t="str">
        <f>IFERROR(INDEX('Climate zones'!$A$2:$A$4292,MATCH(V$4&amp;" "&amp;$N140,'Climate zones'!$I$2:$I$4292,0)),"")</f>
        <v/>
      </c>
      <c r="W140" s="163" t="str">
        <f>IFERROR(INDEX('Climate zones'!$A$2:$A$4292,MATCH(W$4&amp;" "&amp;$N140,'Climate zones'!$I$2:$I$4292,0)),"")</f>
        <v>Woodside</v>
      </c>
      <c r="X140" s="163" t="str">
        <f>IFERROR(INDEX('Climate zones'!$A$2:$A$4292,MATCH(X$4&amp;" "&amp;$N140,'Climate zones'!$I$2:$I$4292,0)),"")</f>
        <v>Pandora</v>
      </c>
      <c r="Y140" s="163" t="str">
        <f>IFERROR(INDEX('Climate zones'!$A$2:$A$4292,MATCH(Y$4&amp;" "&amp;$N140,'Climate zones'!$I$2:$I$4292,0)),"")</f>
        <v/>
      </c>
      <c r="Z140" s="163" t="str">
        <f>IFERROR(INDEX('Climate zones'!$A$2:$A$4292,MATCH(Z$4&amp;" "&amp;$N140,'Climate zones'!$I$2:$I$4292,0)),"")</f>
        <v/>
      </c>
      <c r="AA140" s="163" t="str">
        <f>IFERROR(INDEX('Climate zones'!$A$2:$A$4292,MATCH(AA$4&amp;" "&amp;$N140,'Climate zones'!$I$2:$I$4292,0)),"")</f>
        <v/>
      </c>
      <c r="AB140" s="163" t="str">
        <f>IFERROR(INDEX('Climate zones'!$A$2:$A$4292,MATCH(AB$4&amp;" "&amp;$N140,'Climate zones'!$I$2:$I$4292,0)),"")</f>
        <v/>
      </c>
      <c r="AC140" s="163" t="str">
        <f>IFERROR(INDEX('Climate zones'!$A$2:$A$4292,MATCH(AC$4&amp;" "&amp;$N140,'Climate zones'!$I$2:$I$4292,0)),"")</f>
        <v/>
      </c>
      <c r="AD140" s="163" t="str">
        <f>IFERROR(INDEX('Climate zones'!$A$2:$A$4292,MATCH(AD$4&amp;" "&amp;$N140,'Climate zones'!$I$2:$I$4292,0)),"")</f>
        <v/>
      </c>
      <c r="AE140" s="163" t="str">
        <f>IFERROR(INDEX('Climate zones'!$A$2:$A$4292,MATCH(AE$4&amp;" "&amp;$N140,'Climate zones'!$I$2:$I$4292,0)),"")</f>
        <v/>
      </c>
      <c r="AF140" s="163" t="str">
        <f>IFERROR(INDEX('Climate zones'!$A$2:$A$4292,MATCH(AF$4&amp;" "&amp;$N140,'Climate zones'!$I$2:$I$4292,0)),"")</f>
        <v/>
      </c>
      <c r="AG140" s="163" t="str">
        <f>IFERROR(INDEX('Climate zones'!$A$2:$A$4292,MATCH(AG$4&amp;" "&amp;$N140,'Climate zones'!$I$2:$I$4292,0)),"")</f>
        <v/>
      </c>
      <c r="AH140" s="163" t="str">
        <f>IFERROR(INDEX('Climate zones'!$A$2:$A$4292,MATCH(AH$4&amp;" "&amp;$N140,'Climate zones'!$I$2:$I$4292,0)),"")</f>
        <v/>
      </c>
      <c r="AI140" s="163" t="str">
        <f>IFERROR(INDEX('Climate zones'!$A$2:$A$4292,MATCH(AI$4&amp;" "&amp;$N140,'Climate zones'!$I$2:$I$4292,0)),"")</f>
        <v/>
      </c>
      <c r="AJ140" s="163" t="str">
        <f>IFERROR(INDEX('Climate zones'!$A$2:$A$4292,MATCH(AJ$4&amp;" "&amp;$N140,'Climate zones'!$I$2:$I$4292,0)),"")</f>
        <v/>
      </c>
      <c r="AK140" s="163" t="str">
        <f>IFERROR(INDEX('Climate zones'!$A$2:$A$4292,MATCH(AK$4&amp;" "&amp;$N140,'Climate zones'!$I$2:$I$4292,0)),"")</f>
        <v/>
      </c>
      <c r="AL140" s="163" t="str">
        <f>IFERROR(INDEX('Climate zones'!$A$2:$A$4292,MATCH(AL$4&amp;" "&amp;$N140,'Climate zones'!$I$2:$I$4292,0)),"")</f>
        <v/>
      </c>
      <c r="AM140" s="163" t="str">
        <f>IFERROR(INDEX('Climate zones'!$A$2:$A$4292,MATCH(AM$4&amp;" "&amp;$N140,'Climate zones'!$I$2:$I$4292,0)),"")</f>
        <v/>
      </c>
      <c r="AN140" s="163" t="str">
        <f>IFERROR(INDEX('Climate zones'!$A$2:$A$4292,MATCH(AN$4&amp;" "&amp;$N140,'Climate zones'!$I$2:$I$4292,0)),"")</f>
        <v/>
      </c>
      <c r="AO140" s="163" t="str">
        <f>IFERROR(INDEX('Climate zones'!$A$2:$A$4292,MATCH(AO$4&amp;" "&amp;$N140,'Climate zones'!$I$2:$I$4292,0)),"")</f>
        <v/>
      </c>
      <c r="AP140" s="163" t="str">
        <f>IFERROR(INDEX('Climate zones'!$A$2:$A$4292,MATCH(AP$4&amp;" "&amp;$N140,'Climate zones'!$I$2:$I$4292,0)),"")</f>
        <v/>
      </c>
      <c r="AQ140" s="163" t="str">
        <f>IFERROR(INDEX('Climate zones'!$A$2:$A$4292,MATCH(AQ$4&amp;" "&amp;$N140,'Climate zones'!$I$2:$I$4292,0)),"")</f>
        <v/>
      </c>
      <c r="AR140" s="163" t="str">
        <f>IFERROR(INDEX('Climate zones'!$A$2:$A$4292,MATCH(AR$4&amp;" "&amp;$N140,'Climate zones'!$I$2:$I$4292,0)),"")</f>
        <v/>
      </c>
      <c r="AS140" s="163" t="str">
        <f>IFERROR(INDEX('Climate zones'!$A$2:$A$4292,MATCH(AS$4&amp;" "&amp;$N140,'Climate zones'!$I$2:$I$4292,0)),"")</f>
        <v/>
      </c>
      <c r="AT140" s="163" t="str">
        <f>IFERROR(INDEX('Climate zones'!$A$2:$A$4292,MATCH(AT$4&amp;" "&amp;$N140,'Climate zones'!$I$2:$I$4292,0)),"")</f>
        <v/>
      </c>
      <c r="AU140" s="163" t="str">
        <f>IFERROR(INDEX('Climate zones'!$A$2:$A$4292,MATCH(AU$4&amp;" "&amp;$N140,'Climate zones'!$I$2:$I$4292,0)),"")</f>
        <v/>
      </c>
      <c r="AV140" s="163" t="str">
        <f>IFERROR(INDEX('Climate zones'!$A$2:$A$4292,MATCH(AV$4&amp;" "&amp;$N140,'Climate zones'!$I$2:$I$4292,0)),"")</f>
        <v/>
      </c>
      <c r="AW140" s="163" t="str">
        <f>IFERROR(INDEX('Climate zones'!$A$2:$A$4292,MATCH(AW$4&amp;" "&amp;$N140,'Climate zones'!$I$2:$I$4292,0)),"")</f>
        <v/>
      </c>
      <c r="AX140" s="163" t="str">
        <f>IFERROR(INDEX('Climate zones'!$A$2:$A$4292,MATCH(AX$4&amp;" "&amp;$N140,'Climate zones'!$I$2:$I$4292,0)),"")</f>
        <v/>
      </c>
      <c r="AY140" s="163" t="str">
        <f>IFERROR(INDEX('Climate zones'!$A$2:$A$4292,MATCH(AY$4&amp;" "&amp;$N140,'Climate zones'!$I$2:$I$4292,0)),"")</f>
        <v/>
      </c>
      <c r="AZ140" s="163" t="str">
        <f>IFERROR(INDEX('Climate zones'!$A$2:$A$4292,MATCH(AZ$4&amp;" "&amp;$N140,'Climate zones'!$I$2:$I$4292,0)),"")</f>
        <v/>
      </c>
      <c r="BA140" s="163" t="str">
        <f>IFERROR(INDEX('Climate zones'!$A$2:$A$4292,MATCH(BA$4&amp;" "&amp;$N140,'Climate zones'!$I$2:$I$4292,0)),"")</f>
        <v/>
      </c>
      <c r="BB140" s="163" t="str">
        <f>IFERROR(INDEX('Climate zones'!$A$2:$A$4292,MATCH(BB$4&amp;" "&amp;$N140,'Climate zones'!$I$2:$I$4292,0)),"")</f>
        <v/>
      </c>
      <c r="BC140" s="163" t="str">
        <f>IFERROR(INDEX('Climate zones'!$A$2:$A$4292,MATCH(BC$4&amp;" "&amp;$N140,'Climate zones'!$I$2:$I$4292,0)),"")</f>
        <v/>
      </c>
      <c r="BD140" s="163" t="str">
        <f>IFERROR(INDEX('Climate zones'!$A$2:$A$4292,MATCH(BD$4&amp;" "&amp;$N140,'Climate zones'!$I$2:$I$4292,0)),"")</f>
        <v/>
      </c>
      <c r="BE140" s="163" t="str">
        <f>IFERROR(INDEX('Climate zones'!$A$2:$A$4292,MATCH(BE$4&amp;" "&amp;$N140,'Climate zones'!$I$2:$I$4292,0)),"")</f>
        <v/>
      </c>
      <c r="BF140" s="163" t="str">
        <f>IFERROR(INDEX('Climate zones'!$A$2:$A$4292,MATCH(BF$4&amp;" "&amp;$N140,'Climate zones'!$I$2:$I$4292,0)),"")</f>
        <v/>
      </c>
      <c r="BG140" s="163" t="str">
        <f>IFERROR(INDEX('Climate zones'!$A$2:$A$4292,MATCH(BG$4&amp;" "&amp;$N140,'Climate zones'!$I$2:$I$4292,0)),"")</f>
        <v/>
      </c>
      <c r="BH140" s="163" t="str">
        <f>IFERROR(INDEX('Climate zones'!$A$2:$A$4292,MATCH(BH$4&amp;" "&amp;$N140,'Climate zones'!$I$2:$I$4292,0)),"")</f>
        <v/>
      </c>
      <c r="BI140" s="163" t="str">
        <f>IFERROR(INDEX('Climate zones'!$A$2:$A$4292,MATCH(BI$4&amp;" "&amp;$N140,'Climate zones'!$I$2:$I$4292,0)),"")</f>
        <v/>
      </c>
      <c r="BJ140" s="163" t="str">
        <f>IFERROR(INDEX('Climate zones'!$A$2:$A$4292,MATCH(BJ$4&amp;" "&amp;$N140,'Climate zones'!$I$2:$I$4292,0)),"")</f>
        <v/>
      </c>
      <c r="BK140" s="163" t="str">
        <f>IFERROR(INDEX('Climate zones'!$A$2:$A$4292,MATCH(BK$4&amp;" "&amp;$N140,'Climate zones'!$I$2:$I$4292,0)),"")</f>
        <v/>
      </c>
      <c r="BL140" s="163" t="str">
        <f>IFERROR(INDEX('Climate zones'!$A$2:$A$4292,MATCH(BL$4&amp;" "&amp;$N140,'Climate zones'!$I$2:$I$4292,0)),"")</f>
        <v>Sandstone</v>
      </c>
      <c r="BM140" s="163" t="str">
        <f>IFERROR(INDEX('Climate zones'!$A$2:$A$4292,MATCH(BM$4&amp;" "&amp;$N140,'Climate zones'!$I$2:$I$4292,0)),"")</f>
        <v/>
      </c>
      <c r="BN140" s="163" t="str">
        <f>IFERROR(INDEX('Climate zones'!$A$2:$A$4292,MATCH(BN$4&amp;" "&amp;$N140,'Climate zones'!$I$2:$I$4292,0)),"")</f>
        <v/>
      </c>
      <c r="BO140" s="163" t="str">
        <f>IFERROR(INDEX('Climate zones'!$A$2:$A$4292,MATCH(BO$4&amp;" "&amp;$N140,'Climate zones'!$I$2:$I$4292,0)),"")</f>
        <v/>
      </c>
      <c r="BP140" s="163" t="str">
        <f>IFERROR(INDEX('Climate zones'!$A$2:$A$4292,MATCH(BP$4&amp;" "&amp;$N140,'Climate zones'!$I$2:$I$4292,0)),"")</f>
        <v/>
      </c>
      <c r="BQ140" s="163" t="str">
        <f>IFERROR(INDEX('Climate zones'!$A$2:$A$4292,MATCH(BQ$4&amp;" "&amp;$N140,'Climate zones'!$I$2:$I$4292,0)),"")</f>
        <v/>
      </c>
      <c r="BR140" s="163" t="str">
        <f>IFERROR(INDEX('Climate zones'!$A$2:$A$4292,MATCH(BR$4&amp;" "&amp;$N140,'Climate zones'!$I$2:$I$4292,0)),"")</f>
        <v/>
      </c>
      <c r="BS140" s="163" t="str">
        <f>IFERROR(INDEX('Climate zones'!$A$2:$A$4292,MATCH(BS$4&amp;" "&amp;$N140,'Climate zones'!$I$2:$I$4292,0)),"")</f>
        <v/>
      </c>
      <c r="BT140" s="163" t="str">
        <f>IFERROR(INDEX('Climate zones'!$A$2:$A$4292,MATCH(BT$4&amp;" "&amp;$N140,'Climate zones'!$I$2:$I$4292,0)),"")</f>
        <v/>
      </c>
      <c r="BU140" s="163" t="str">
        <f>IFERROR(INDEX('Climate zones'!$A$2:$A$4292,MATCH(BU$4&amp;" "&amp;$N140,'Climate zones'!$I$2:$I$4292,0)),"")</f>
        <v/>
      </c>
      <c r="BV140" s="163" t="str">
        <f>IFERROR(INDEX('Climate zones'!$A$2:$A$4292,MATCH(BV$4&amp;" "&amp;$N140,'Climate zones'!$I$2:$I$4292,0)),"")</f>
        <v/>
      </c>
      <c r="BW140" s="163" t="str">
        <f>IFERROR(INDEX('Climate zones'!$A$2:$A$4292,MATCH(BW$4&amp;" "&amp;$N140,'Climate zones'!$I$2:$I$4292,0)),"")</f>
        <v/>
      </c>
      <c r="BX140" s="163" t="str">
        <f>IFERROR(INDEX('Climate zones'!$A$2:$A$4292,MATCH(BX$4&amp;" "&amp;$N140,'Climate zones'!$I$2:$I$4292,0)),"")</f>
        <v/>
      </c>
      <c r="BY140" s="163" t="str">
        <f>IFERROR(INDEX('Climate zones'!$A$2:$A$4292,MATCH(BY$4&amp;" "&amp;$N140,'Climate zones'!$I$2:$I$4292,0)),"")</f>
        <v/>
      </c>
      <c r="BZ140" s="163" t="str">
        <f>IFERROR(INDEX('Climate zones'!$A$2:$A$4292,MATCH(BZ$4&amp;" "&amp;$N140,'Climate zones'!$I$2:$I$4292,0)),"")</f>
        <v/>
      </c>
      <c r="CA140" s="163" t="str">
        <f>IFERROR(INDEX('Climate zones'!$A$2:$A$4292,MATCH(CA$4&amp;" "&amp;$N140,'Climate zones'!$I$2:$I$4292,0)),"")</f>
        <v/>
      </c>
      <c r="CB140" s="163" t="str">
        <f>IFERROR(INDEX('Climate zones'!$A$2:$A$4292,MATCH(CB$4&amp;" "&amp;$N140,'Climate zones'!$I$2:$I$4292,0)),"")</f>
        <v/>
      </c>
      <c r="CC140" s="163" t="str">
        <f>IFERROR(INDEX('Climate zones'!$A$2:$A$4292,MATCH(CC$4&amp;" "&amp;$N140,'Climate zones'!$I$2:$I$4292,0)),"")</f>
        <v/>
      </c>
      <c r="CD140" s="163" t="str">
        <f>IFERROR(INDEX('Climate zones'!$A$2:$A$4292,MATCH(CD$4&amp;" "&amp;$N140,'Climate zones'!$I$2:$I$4292,0)),"")</f>
        <v/>
      </c>
      <c r="CE140" s="163" t="str">
        <f>IFERROR(INDEX('Climate zones'!$A$2:$A$4292,MATCH(CE$4&amp;" "&amp;$N140,'Climate zones'!$I$2:$I$4292,0)),"")</f>
        <v/>
      </c>
      <c r="CF140" s="163" t="str">
        <f>IFERROR(INDEX('Climate zones'!$A$2:$A$4292,MATCH(CF$4&amp;" "&amp;$N140,'Climate zones'!$I$2:$I$4292,0)),"")</f>
        <v/>
      </c>
      <c r="CG140" s="163" t="str">
        <f>IFERROR(INDEX('Climate zones'!$A$2:$A$4292,MATCH(CG$4&amp;" "&amp;$N140,'Climate zones'!$I$2:$I$4292,0)),"")</f>
        <v/>
      </c>
      <c r="CH140" s="163" t="str">
        <f>IFERROR(INDEX('Climate zones'!$A$2:$A$4292,MATCH(CH$4&amp;" "&amp;$N140,'Climate zones'!$I$2:$I$4292,0)),"")</f>
        <v/>
      </c>
    </row>
    <row r="141" spans="1:86">
      <c r="A141" s="156" t="s">
        <v>310</v>
      </c>
      <c r="B141" s="156" t="s">
        <v>97</v>
      </c>
      <c r="C141" s="156" t="s">
        <v>96</v>
      </c>
      <c r="D141" s="156" t="s">
        <v>241</v>
      </c>
      <c r="E141" s="157">
        <v>-36.85</v>
      </c>
      <c r="F141" s="157">
        <v>174.86</v>
      </c>
      <c r="G141" s="156" t="str">
        <f t="shared" si="8"/>
        <v>Auckland City AK</v>
      </c>
      <c r="H141" s="156">
        <f t="shared" si="9"/>
        <v>69</v>
      </c>
      <c r="I141" s="156" t="str">
        <f t="shared" si="10"/>
        <v>Auckland City 69</v>
      </c>
      <c r="N141" s="164">
        <f t="shared" si="11"/>
        <v>137</v>
      </c>
      <c r="O141" s="165" t="str">
        <f>IFERROR(INDEX('Climate zones'!$A$2:$A$4292,MATCH(O$4&amp;" "&amp;$N141,'Climate zones'!$I$2:$I$4292,0)),"")</f>
        <v/>
      </c>
      <c r="P141" s="165" t="str">
        <f>IFERROR(INDEX('Climate zones'!$A$2:$A$4292,MATCH(P$4&amp;" "&amp;$N141,'Climate zones'!$I$2:$I$4292,0)),"")</f>
        <v/>
      </c>
      <c r="Q141" s="165" t="str">
        <f>IFERROR(INDEX('Climate zones'!$A$2:$A$4292,MATCH(Q$4&amp;" "&amp;$N141,'Climate zones'!$I$2:$I$4292,0)),"")</f>
        <v/>
      </c>
      <c r="R141" s="165" t="str">
        <f>IFERROR(INDEX('Climate zones'!$A$2:$A$4292,MATCH(R$4&amp;" "&amp;$N141,'Climate zones'!$I$2:$I$4292,0)),"")</f>
        <v/>
      </c>
      <c r="S141" s="165" t="str">
        <f>IFERROR(INDEX('Climate zones'!$A$2:$A$4292,MATCH(S$4&amp;" "&amp;$N141,'Climate zones'!$I$2:$I$4292,0)),"")</f>
        <v/>
      </c>
      <c r="T141" s="165" t="str">
        <f>IFERROR(INDEX('Climate zones'!$A$2:$A$4292,MATCH(T$4&amp;" "&amp;$N141,'Climate zones'!$I$2:$I$4292,0)),"")</f>
        <v/>
      </c>
      <c r="U141" s="165" t="str">
        <f>IFERROR(INDEX('Climate zones'!$A$2:$A$4292,MATCH(U$4&amp;" "&amp;$N141,'Climate zones'!$I$2:$I$4292,0)),"")</f>
        <v/>
      </c>
      <c r="V141" s="165" t="str">
        <f>IFERROR(INDEX('Climate zones'!$A$2:$A$4292,MATCH(V$4&amp;" "&amp;$N141,'Climate zones'!$I$2:$I$4292,0)),"")</f>
        <v/>
      </c>
      <c r="W141" s="165" t="str">
        <f>IFERROR(INDEX('Climate zones'!$A$2:$A$4292,MATCH(W$4&amp;" "&amp;$N141,'Climate zones'!$I$2:$I$4292,0)),"")</f>
        <v>Wyllies Crossing</v>
      </c>
      <c r="X141" s="165" t="str">
        <f>IFERROR(INDEX('Climate zones'!$A$2:$A$4292,MATCH(X$4&amp;" "&amp;$N141,'Climate zones'!$I$2:$I$4292,0)),"")</f>
        <v>Panguru</v>
      </c>
      <c r="Y141" s="165" t="str">
        <f>IFERROR(INDEX('Climate zones'!$A$2:$A$4292,MATCH(Y$4&amp;" "&amp;$N141,'Climate zones'!$I$2:$I$4292,0)),"")</f>
        <v/>
      </c>
      <c r="Z141" s="165" t="str">
        <f>IFERROR(INDEX('Climate zones'!$A$2:$A$4292,MATCH(Z$4&amp;" "&amp;$N141,'Climate zones'!$I$2:$I$4292,0)),"")</f>
        <v/>
      </c>
      <c r="AA141" s="165" t="str">
        <f>IFERROR(INDEX('Climate zones'!$A$2:$A$4292,MATCH(AA$4&amp;" "&amp;$N141,'Climate zones'!$I$2:$I$4292,0)),"")</f>
        <v/>
      </c>
      <c r="AB141" s="165" t="str">
        <f>IFERROR(INDEX('Climate zones'!$A$2:$A$4292,MATCH(AB$4&amp;" "&amp;$N141,'Climate zones'!$I$2:$I$4292,0)),"")</f>
        <v/>
      </c>
      <c r="AC141" s="165" t="str">
        <f>IFERROR(INDEX('Climate zones'!$A$2:$A$4292,MATCH(AC$4&amp;" "&amp;$N141,'Climate zones'!$I$2:$I$4292,0)),"")</f>
        <v/>
      </c>
      <c r="AD141" s="165" t="str">
        <f>IFERROR(INDEX('Climate zones'!$A$2:$A$4292,MATCH(AD$4&amp;" "&amp;$N141,'Climate zones'!$I$2:$I$4292,0)),"")</f>
        <v/>
      </c>
      <c r="AE141" s="165" t="str">
        <f>IFERROR(INDEX('Climate zones'!$A$2:$A$4292,MATCH(AE$4&amp;" "&amp;$N141,'Climate zones'!$I$2:$I$4292,0)),"")</f>
        <v/>
      </c>
      <c r="AF141" s="165" t="str">
        <f>IFERROR(INDEX('Climate zones'!$A$2:$A$4292,MATCH(AF$4&amp;" "&amp;$N141,'Climate zones'!$I$2:$I$4292,0)),"")</f>
        <v/>
      </c>
      <c r="AG141" s="165" t="str">
        <f>IFERROR(INDEX('Climate zones'!$A$2:$A$4292,MATCH(AG$4&amp;" "&amp;$N141,'Climate zones'!$I$2:$I$4292,0)),"")</f>
        <v/>
      </c>
      <c r="AH141" s="165" t="str">
        <f>IFERROR(INDEX('Climate zones'!$A$2:$A$4292,MATCH(AH$4&amp;" "&amp;$N141,'Climate zones'!$I$2:$I$4292,0)),"")</f>
        <v/>
      </c>
      <c r="AI141" s="165" t="str">
        <f>IFERROR(INDEX('Climate zones'!$A$2:$A$4292,MATCH(AI$4&amp;" "&amp;$N141,'Climate zones'!$I$2:$I$4292,0)),"")</f>
        <v/>
      </c>
      <c r="AJ141" s="165" t="str">
        <f>IFERROR(INDEX('Climate zones'!$A$2:$A$4292,MATCH(AJ$4&amp;" "&amp;$N141,'Climate zones'!$I$2:$I$4292,0)),"")</f>
        <v/>
      </c>
      <c r="AK141" s="165" t="str">
        <f>IFERROR(INDEX('Climate zones'!$A$2:$A$4292,MATCH(AK$4&amp;" "&amp;$N141,'Climate zones'!$I$2:$I$4292,0)),"")</f>
        <v/>
      </c>
      <c r="AL141" s="165" t="str">
        <f>IFERROR(INDEX('Climate zones'!$A$2:$A$4292,MATCH(AL$4&amp;" "&amp;$N141,'Climate zones'!$I$2:$I$4292,0)),"")</f>
        <v/>
      </c>
      <c r="AM141" s="165" t="str">
        <f>IFERROR(INDEX('Climate zones'!$A$2:$A$4292,MATCH(AM$4&amp;" "&amp;$N141,'Climate zones'!$I$2:$I$4292,0)),"")</f>
        <v/>
      </c>
      <c r="AN141" s="165" t="str">
        <f>IFERROR(INDEX('Climate zones'!$A$2:$A$4292,MATCH(AN$4&amp;" "&amp;$N141,'Climate zones'!$I$2:$I$4292,0)),"")</f>
        <v/>
      </c>
      <c r="AO141" s="165" t="str">
        <f>IFERROR(INDEX('Climate zones'!$A$2:$A$4292,MATCH(AO$4&amp;" "&amp;$N141,'Climate zones'!$I$2:$I$4292,0)),"")</f>
        <v/>
      </c>
      <c r="AP141" s="165" t="str">
        <f>IFERROR(INDEX('Climate zones'!$A$2:$A$4292,MATCH(AP$4&amp;" "&amp;$N141,'Climate zones'!$I$2:$I$4292,0)),"")</f>
        <v/>
      </c>
      <c r="AQ141" s="165" t="str">
        <f>IFERROR(INDEX('Climate zones'!$A$2:$A$4292,MATCH(AQ$4&amp;" "&amp;$N141,'Climate zones'!$I$2:$I$4292,0)),"")</f>
        <v/>
      </c>
      <c r="AR141" s="165" t="str">
        <f>IFERROR(INDEX('Climate zones'!$A$2:$A$4292,MATCH(AR$4&amp;" "&amp;$N141,'Climate zones'!$I$2:$I$4292,0)),"")</f>
        <v/>
      </c>
      <c r="AS141" s="165" t="str">
        <f>IFERROR(INDEX('Climate zones'!$A$2:$A$4292,MATCH(AS$4&amp;" "&amp;$N141,'Climate zones'!$I$2:$I$4292,0)),"")</f>
        <v/>
      </c>
      <c r="AT141" s="165" t="str">
        <f>IFERROR(INDEX('Climate zones'!$A$2:$A$4292,MATCH(AT$4&amp;" "&amp;$N141,'Climate zones'!$I$2:$I$4292,0)),"")</f>
        <v/>
      </c>
      <c r="AU141" s="165" t="str">
        <f>IFERROR(INDEX('Climate zones'!$A$2:$A$4292,MATCH(AU$4&amp;" "&amp;$N141,'Climate zones'!$I$2:$I$4292,0)),"")</f>
        <v/>
      </c>
      <c r="AV141" s="165" t="str">
        <f>IFERROR(INDEX('Climate zones'!$A$2:$A$4292,MATCH(AV$4&amp;" "&amp;$N141,'Climate zones'!$I$2:$I$4292,0)),"")</f>
        <v/>
      </c>
      <c r="AW141" s="165" t="str">
        <f>IFERROR(INDEX('Climate zones'!$A$2:$A$4292,MATCH(AW$4&amp;" "&amp;$N141,'Climate zones'!$I$2:$I$4292,0)),"")</f>
        <v/>
      </c>
      <c r="AX141" s="165" t="str">
        <f>IFERROR(INDEX('Climate zones'!$A$2:$A$4292,MATCH(AX$4&amp;" "&amp;$N141,'Climate zones'!$I$2:$I$4292,0)),"")</f>
        <v/>
      </c>
      <c r="AY141" s="165" t="str">
        <f>IFERROR(INDEX('Climate zones'!$A$2:$A$4292,MATCH(AY$4&amp;" "&amp;$N141,'Climate zones'!$I$2:$I$4292,0)),"")</f>
        <v/>
      </c>
      <c r="AZ141" s="165" t="str">
        <f>IFERROR(INDEX('Climate zones'!$A$2:$A$4292,MATCH(AZ$4&amp;" "&amp;$N141,'Climate zones'!$I$2:$I$4292,0)),"")</f>
        <v/>
      </c>
      <c r="BA141" s="165" t="str">
        <f>IFERROR(INDEX('Climate zones'!$A$2:$A$4292,MATCH(BA$4&amp;" "&amp;$N141,'Climate zones'!$I$2:$I$4292,0)),"")</f>
        <v/>
      </c>
      <c r="BB141" s="165" t="str">
        <f>IFERROR(INDEX('Climate zones'!$A$2:$A$4292,MATCH(BB$4&amp;" "&amp;$N141,'Climate zones'!$I$2:$I$4292,0)),"")</f>
        <v/>
      </c>
      <c r="BC141" s="165" t="str">
        <f>IFERROR(INDEX('Climate zones'!$A$2:$A$4292,MATCH(BC$4&amp;" "&amp;$N141,'Climate zones'!$I$2:$I$4292,0)),"")</f>
        <v/>
      </c>
      <c r="BD141" s="165" t="str">
        <f>IFERROR(INDEX('Climate zones'!$A$2:$A$4292,MATCH(BD$4&amp;" "&amp;$N141,'Climate zones'!$I$2:$I$4292,0)),"")</f>
        <v/>
      </c>
      <c r="BE141" s="165" t="str">
        <f>IFERROR(INDEX('Climate zones'!$A$2:$A$4292,MATCH(BE$4&amp;" "&amp;$N141,'Climate zones'!$I$2:$I$4292,0)),"")</f>
        <v/>
      </c>
      <c r="BF141" s="165" t="str">
        <f>IFERROR(INDEX('Climate zones'!$A$2:$A$4292,MATCH(BF$4&amp;" "&amp;$N141,'Climate zones'!$I$2:$I$4292,0)),"")</f>
        <v/>
      </c>
      <c r="BG141" s="165" t="str">
        <f>IFERROR(INDEX('Climate zones'!$A$2:$A$4292,MATCH(BG$4&amp;" "&amp;$N141,'Climate zones'!$I$2:$I$4292,0)),"")</f>
        <v/>
      </c>
      <c r="BH141" s="165" t="str">
        <f>IFERROR(INDEX('Climate zones'!$A$2:$A$4292,MATCH(BH$4&amp;" "&amp;$N141,'Climate zones'!$I$2:$I$4292,0)),"")</f>
        <v/>
      </c>
      <c r="BI141" s="165" t="str">
        <f>IFERROR(INDEX('Climate zones'!$A$2:$A$4292,MATCH(BI$4&amp;" "&amp;$N141,'Climate zones'!$I$2:$I$4292,0)),"")</f>
        <v/>
      </c>
      <c r="BJ141" s="165" t="str">
        <f>IFERROR(INDEX('Climate zones'!$A$2:$A$4292,MATCH(BJ$4&amp;" "&amp;$N141,'Climate zones'!$I$2:$I$4292,0)),"")</f>
        <v/>
      </c>
      <c r="BK141" s="165" t="str">
        <f>IFERROR(INDEX('Climate zones'!$A$2:$A$4292,MATCH(BK$4&amp;" "&amp;$N141,'Climate zones'!$I$2:$I$4292,0)),"")</f>
        <v/>
      </c>
      <c r="BL141" s="165" t="str">
        <f>IFERROR(INDEX('Climate zones'!$A$2:$A$4292,MATCH(BL$4&amp;" "&amp;$N141,'Climate zones'!$I$2:$I$4292,0)),"")</f>
        <v>Scotts Gap</v>
      </c>
      <c r="BM141" s="165" t="str">
        <f>IFERROR(INDEX('Climate zones'!$A$2:$A$4292,MATCH(BM$4&amp;" "&amp;$N141,'Climate zones'!$I$2:$I$4292,0)),"")</f>
        <v/>
      </c>
      <c r="BN141" s="165" t="str">
        <f>IFERROR(INDEX('Climate zones'!$A$2:$A$4292,MATCH(BN$4&amp;" "&amp;$N141,'Climate zones'!$I$2:$I$4292,0)),"")</f>
        <v/>
      </c>
      <c r="BO141" s="165" t="str">
        <f>IFERROR(INDEX('Climate zones'!$A$2:$A$4292,MATCH(BO$4&amp;" "&amp;$N141,'Climate zones'!$I$2:$I$4292,0)),"")</f>
        <v/>
      </c>
      <c r="BP141" s="165" t="str">
        <f>IFERROR(INDEX('Climate zones'!$A$2:$A$4292,MATCH(BP$4&amp;" "&amp;$N141,'Climate zones'!$I$2:$I$4292,0)),"")</f>
        <v/>
      </c>
      <c r="BQ141" s="165" t="str">
        <f>IFERROR(INDEX('Climate zones'!$A$2:$A$4292,MATCH(BQ$4&amp;" "&amp;$N141,'Climate zones'!$I$2:$I$4292,0)),"")</f>
        <v/>
      </c>
      <c r="BR141" s="165" t="str">
        <f>IFERROR(INDEX('Climate zones'!$A$2:$A$4292,MATCH(BR$4&amp;" "&amp;$N141,'Climate zones'!$I$2:$I$4292,0)),"")</f>
        <v/>
      </c>
      <c r="BS141" s="165" t="str">
        <f>IFERROR(INDEX('Climate zones'!$A$2:$A$4292,MATCH(BS$4&amp;" "&amp;$N141,'Climate zones'!$I$2:$I$4292,0)),"")</f>
        <v/>
      </c>
      <c r="BT141" s="165" t="str">
        <f>IFERROR(INDEX('Climate zones'!$A$2:$A$4292,MATCH(BT$4&amp;" "&amp;$N141,'Climate zones'!$I$2:$I$4292,0)),"")</f>
        <v/>
      </c>
      <c r="BU141" s="165" t="str">
        <f>IFERROR(INDEX('Climate zones'!$A$2:$A$4292,MATCH(BU$4&amp;" "&amp;$N141,'Climate zones'!$I$2:$I$4292,0)),"")</f>
        <v/>
      </c>
      <c r="BV141" s="165" t="str">
        <f>IFERROR(INDEX('Climate zones'!$A$2:$A$4292,MATCH(BV$4&amp;" "&amp;$N141,'Climate zones'!$I$2:$I$4292,0)),"")</f>
        <v/>
      </c>
      <c r="BW141" s="165" t="str">
        <f>IFERROR(INDEX('Climate zones'!$A$2:$A$4292,MATCH(BW$4&amp;" "&amp;$N141,'Climate zones'!$I$2:$I$4292,0)),"")</f>
        <v/>
      </c>
      <c r="BX141" s="165" t="str">
        <f>IFERROR(INDEX('Climate zones'!$A$2:$A$4292,MATCH(BX$4&amp;" "&amp;$N141,'Climate zones'!$I$2:$I$4292,0)),"")</f>
        <v/>
      </c>
      <c r="BY141" s="165" t="str">
        <f>IFERROR(INDEX('Climate zones'!$A$2:$A$4292,MATCH(BY$4&amp;" "&amp;$N141,'Climate zones'!$I$2:$I$4292,0)),"")</f>
        <v/>
      </c>
      <c r="BZ141" s="165" t="str">
        <f>IFERROR(INDEX('Climate zones'!$A$2:$A$4292,MATCH(BZ$4&amp;" "&amp;$N141,'Climate zones'!$I$2:$I$4292,0)),"")</f>
        <v/>
      </c>
      <c r="CA141" s="165" t="str">
        <f>IFERROR(INDEX('Climate zones'!$A$2:$A$4292,MATCH(CA$4&amp;" "&amp;$N141,'Climate zones'!$I$2:$I$4292,0)),"")</f>
        <v/>
      </c>
      <c r="CB141" s="165" t="str">
        <f>IFERROR(INDEX('Climate zones'!$A$2:$A$4292,MATCH(CB$4&amp;" "&amp;$N141,'Climate zones'!$I$2:$I$4292,0)),"")</f>
        <v/>
      </c>
      <c r="CC141" s="165" t="str">
        <f>IFERROR(INDEX('Climate zones'!$A$2:$A$4292,MATCH(CC$4&amp;" "&amp;$N141,'Climate zones'!$I$2:$I$4292,0)),"")</f>
        <v/>
      </c>
      <c r="CD141" s="165" t="str">
        <f>IFERROR(INDEX('Climate zones'!$A$2:$A$4292,MATCH(CD$4&amp;" "&amp;$N141,'Climate zones'!$I$2:$I$4292,0)),"")</f>
        <v/>
      </c>
      <c r="CE141" s="165" t="str">
        <f>IFERROR(INDEX('Climate zones'!$A$2:$A$4292,MATCH(CE$4&amp;" "&amp;$N141,'Climate zones'!$I$2:$I$4292,0)),"")</f>
        <v/>
      </c>
      <c r="CF141" s="165" t="str">
        <f>IFERROR(INDEX('Climate zones'!$A$2:$A$4292,MATCH(CF$4&amp;" "&amp;$N141,'Climate zones'!$I$2:$I$4292,0)),"")</f>
        <v/>
      </c>
      <c r="CG141" s="165" t="str">
        <f>IFERROR(INDEX('Climate zones'!$A$2:$A$4292,MATCH(CG$4&amp;" "&amp;$N141,'Climate zones'!$I$2:$I$4292,0)),"")</f>
        <v/>
      </c>
      <c r="CH141" s="165" t="str">
        <f>IFERROR(INDEX('Climate zones'!$A$2:$A$4292,MATCH(CH$4&amp;" "&amp;$N141,'Climate zones'!$I$2:$I$4292,0)),"")</f>
        <v/>
      </c>
    </row>
    <row r="142" spans="1:86">
      <c r="A142" s="156" t="s">
        <v>311</v>
      </c>
      <c r="B142" s="156" t="s">
        <v>97</v>
      </c>
      <c r="C142" s="156" t="s">
        <v>96</v>
      </c>
      <c r="D142" s="156" t="s">
        <v>241</v>
      </c>
      <c r="E142" s="157">
        <v>-36.869999999999997</v>
      </c>
      <c r="F142" s="157">
        <v>174.84</v>
      </c>
      <c r="G142" s="156" t="str">
        <f t="shared" si="8"/>
        <v>Auckland City AK</v>
      </c>
      <c r="H142" s="156">
        <f t="shared" si="9"/>
        <v>70</v>
      </c>
      <c r="I142" s="156" t="str">
        <f t="shared" si="10"/>
        <v>Auckland City 70</v>
      </c>
      <c r="N142" s="162">
        <f t="shared" si="11"/>
        <v>138</v>
      </c>
      <c r="O142" s="163" t="str">
        <f>IFERROR(INDEX('Climate zones'!$A$2:$A$4292,MATCH(O$4&amp;" "&amp;$N142,'Climate zones'!$I$2:$I$4292,0)),"")</f>
        <v/>
      </c>
      <c r="P142" s="163" t="str">
        <f>IFERROR(INDEX('Climate zones'!$A$2:$A$4292,MATCH(P$4&amp;" "&amp;$N142,'Climate zones'!$I$2:$I$4292,0)),"")</f>
        <v/>
      </c>
      <c r="Q142" s="163" t="str">
        <f>IFERROR(INDEX('Climate zones'!$A$2:$A$4292,MATCH(Q$4&amp;" "&amp;$N142,'Climate zones'!$I$2:$I$4292,0)),"")</f>
        <v/>
      </c>
      <c r="R142" s="163" t="str">
        <f>IFERROR(INDEX('Climate zones'!$A$2:$A$4292,MATCH(R$4&amp;" "&amp;$N142,'Climate zones'!$I$2:$I$4292,0)),"")</f>
        <v/>
      </c>
      <c r="S142" s="163" t="str">
        <f>IFERROR(INDEX('Climate zones'!$A$2:$A$4292,MATCH(S$4&amp;" "&amp;$N142,'Climate zones'!$I$2:$I$4292,0)),"")</f>
        <v/>
      </c>
      <c r="T142" s="163" t="str">
        <f>IFERROR(INDEX('Climate zones'!$A$2:$A$4292,MATCH(T$4&amp;" "&amp;$N142,'Climate zones'!$I$2:$I$4292,0)),"")</f>
        <v/>
      </c>
      <c r="U142" s="163" t="str">
        <f>IFERROR(INDEX('Climate zones'!$A$2:$A$4292,MATCH(U$4&amp;" "&amp;$N142,'Climate zones'!$I$2:$I$4292,0)),"")</f>
        <v/>
      </c>
      <c r="V142" s="163" t="str">
        <f>IFERROR(INDEX('Climate zones'!$A$2:$A$4292,MATCH(V$4&amp;" "&amp;$N142,'Climate zones'!$I$2:$I$4292,0)),"")</f>
        <v/>
      </c>
      <c r="W142" s="163" t="str">
        <f>IFERROR(INDEX('Climate zones'!$A$2:$A$4292,MATCH(W$4&amp;" "&amp;$N142,'Climate zones'!$I$2:$I$4292,0)),"")</f>
        <v/>
      </c>
      <c r="X142" s="163" t="str">
        <f>IFERROR(INDEX('Climate zones'!$A$2:$A$4292,MATCH(X$4&amp;" "&amp;$N142,'Climate zones'!$I$2:$I$4292,0)),"")</f>
        <v>Paparore</v>
      </c>
      <c r="Y142" s="163" t="str">
        <f>IFERROR(INDEX('Climate zones'!$A$2:$A$4292,MATCH(Y$4&amp;" "&amp;$N142,'Climate zones'!$I$2:$I$4292,0)),"")</f>
        <v/>
      </c>
      <c r="Z142" s="163" t="str">
        <f>IFERROR(INDEX('Climate zones'!$A$2:$A$4292,MATCH(Z$4&amp;" "&amp;$N142,'Climate zones'!$I$2:$I$4292,0)),"")</f>
        <v/>
      </c>
      <c r="AA142" s="163" t="str">
        <f>IFERROR(INDEX('Climate zones'!$A$2:$A$4292,MATCH(AA$4&amp;" "&amp;$N142,'Climate zones'!$I$2:$I$4292,0)),"")</f>
        <v/>
      </c>
      <c r="AB142" s="163" t="str">
        <f>IFERROR(INDEX('Climate zones'!$A$2:$A$4292,MATCH(AB$4&amp;" "&amp;$N142,'Climate zones'!$I$2:$I$4292,0)),"")</f>
        <v/>
      </c>
      <c r="AC142" s="163" t="str">
        <f>IFERROR(INDEX('Climate zones'!$A$2:$A$4292,MATCH(AC$4&amp;" "&amp;$N142,'Climate zones'!$I$2:$I$4292,0)),"")</f>
        <v/>
      </c>
      <c r="AD142" s="163" t="str">
        <f>IFERROR(INDEX('Climate zones'!$A$2:$A$4292,MATCH(AD$4&amp;" "&amp;$N142,'Climate zones'!$I$2:$I$4292,0)),"")</f>
        <v/>
      </c>
      <c r="AE142" s="163" t="str">
        <f>IFERROR(INDEX('Climate zones'!$A$2:$A$4292,MATCH(AE$4&amp;" "&amp;$N142,'Climate zones'!$I$2:$I$4292,0)),"")</f>
        <v/>
      </c>
      <c r="AF142" s="163" t="str">
        <f>IFERROR(INDEX('Climate zones'!$A$2:$A$4292,MATCH(AF$4&amp;" "&amp;$N142,'Climate zones'!$I$2:$I$4292,0)),"")</f>
        <v/>
      </c>
      <c r="AG142" s="163" t="str">
        <f>IFERROR(INDEX('Climate zones'!$A$2:$A$4292,MATCH(AG$4&amp;" "&amp;$N142,'Climate zones'!$I$2:$I$4292,0)),"")</f>
        <v/>
      </c>
      <c r="AH142" s="163" t="str">
        <f>IFERROR(INDEX('Climate zones'!$A$2:$A$4292,MATCH(AH$4&amp;" "&amp;$N142,'Climate zones'!$I$2:$I$4292,0)),"")</f>
        <v/>
      </c>
      <c r="AI142" s="163" t="str">
        <f>IFERROR(INDEX('Climate zones'!$A$2:$A$4292,MATCH(AI$4&amp;" "&amp;$N142,'Climate zones'!$I$2:$I$4292,0)),"")</f>
        <v/>
      </c>
      <c r="AJ142" s="163" t="str">
        <f>IFERROR(INDEX('Climate zones'!$A$2:$A$4292,MATCH(AJ$4&amp;" "&amp;$N142,'Climate zones'!$I$2:$I$4292,0)),"")</f>
        <v/>
      </c>
      <c r="AK142" s="163" t="str">
        <f>IFERROR(INDEX('Climate zones'!$A$2:$A$4292,MATCH(AK$4&amp;" "&amp;$N142,'Climate zones'!$I$2:$I$4292,0)),"")</f>
        <v/>
      </c>
      <c r="AL142" s="163" t="str">
        <f>IFERROR(INDEX('Climate zones'!$A$2:$A$4292,MATCH(AL$4&amp;" "&amp;$N142,'Climate zones'!$I$2:$I$4292,0)),"")</f>
        <v/>
      </c>
      <c r="AM142" s="163" t="str">
        <f>IFERROR(INDEX('Climate zones'!$A$2:$A$4292,MATCH(AM$4&amp;" "&amp;$N142,'Climate zones'!$I$2:$I$4292,0)),"")</f>
        <v/>
      </c>
      <c r="AN142" s="163" t="str">
        <f>IFERROR(INDEX('Climate zones'!$A$2:$A$4292,MATCH(AN$4&amp;" "&amp;$N142,'Climate zones'!$I$2:$I$4292,0)),"")</f>
        <v/>
      </c>
      <c r="AO142" s="163" t="str">
        <f>IFERROR(INDEX('Climate zones'!$A$2:$A$4292,MATCH(AO$4&amp;" "&amp;$N142,'Climate zones'!$I$2:$I$4292,0)),"")</f>
        <v/>
      </c>
      <c r="AP142" s="163" t="str">
        <f>IFERROR(INDEX('Climate zones'!$A$2:$A$4292,MATCH(AP$4&amp;" "&amp;$N142,'Climate zones'!$I$2:$I$4292,0)),"")</f>
        <v/>
      </c>
      <c r="AQ142" s="163" t="str">
        <f>IFERROR(INDEX('Climate zones'!$A$2:$A$4292,MATCH(AQ$4&amp;" "&amp;$N142,'Climate zones'!$I$2:$I$4292,0)),"")</f>
        <v/>
      </c>
      <c r="AR142" s="163" t="str">
        <f>IFERROR(INDEX('Climate zones'!$A$2:$A$4292,MATCH(AR$4&amp;" "&amp;$N142,'Climate zones'!$I$2:$I$4292,0)),"")</f>
        <v/>
      </c>
      <c r="AS142" s="163" t="str">
        <f>IFERROR(INDEX('Climate zones'!$A$2:$A$4292,MATCH(AS$4&amp;" "&amp;$N142,'Climate zones'!$I$2:$I$4292,0)),"")</f>
        <v/>
      </c>
      <c r="AT142" s="163" t="str">
        <f>IFERROR(INDEX('Climate zones'!$A$2:$A$4292,MATCH(AT$4&amp;" "&amp;$N142,'Climate zones'!$I$2:$I$4292,0)),"")</f>
        <v/>
      </c>
      <c r="AU142" s="163" t="str">
        <f>IFERROR(INDEX('Climate zones'!$A$2:$A$4292,MATCH(AU$4&amp;" "&amp;$N142,'Climate zones'!$I$2:$I$4292,0)),"")</f>
        <v/>
      </c>
      <c r="AV142" s="163" t="str">
        <f>IFERROR(INDEX('Climate zones'!$A$2:$A$4292,MATCH(AV$4&amp;" "&amp;$N142,'Climate zones'!$I$2:$I$4292,0)),"")</f>
        <v/>
      </c>
      <c r="AW142" s="163" t="str">
        <f>IFERROR(INDEX('Climate zones'!$A$2:$A$4292,MATCH(AW$4&amp;" "&amp;$N142,'Climate zones'!$I$2:$I$4292,0)),"")</f>
        <v/>
      </c>
      <c r="AX142" s="163" t="str">
        <f>IFERROR(INDEX('Climate zones'!$A$2:$A$4292,MATCH(AX$4&amp;" "&amp;$N142,'Climate zones'!$I$2:$I$4292,0)),"")</f>
        <v/>
      </c>
      <c r="AY142" s="163" t="str">
        <f>IFERROR(INDEX('Climate zones'!$A$2:$A$4292,MATCH(AY$4&amp;" "&amp;$N142,'Climate zones'!$I$2:$I$4292,0)),"")</f>
        <v/>
      </c>
      <c r="AZ142" s="163" t="str">
        <f>IFERROR(INDEX('Climate zones'!$A$2:$A$4292,MATCH(AZ$4&amp;" "&amp;$N142,'Climate zones'!$I$2:$I$4292,0)),"")</f>
        <v/>
      </c>
      <c r="BA142" s="163" t="str">
        <f>IFERROR(INDEX('Climate zones'!$A$2:$A$4292,MATCH(BA$4&amp;" "&amp;$N142,'Climate zones'!$I$2:$I$4292,0)),"")</f>
        <v/>
      </c>
      <c r="BB142" s="163" t="str">
        <f>IFERROR(INDEX('Climate zones'!$A$2:$A$4292,MATCH(BB$4&amp;" "&amp;$N142,'Climate zones'!$I$2:$I$4292,0)),"")</f>
        <v/>
      </c>
      <c r="BC142" s="163" t="str">
        <f>IFERROR(INDEX('Climate zones'!$A$2:$A$4292,MATCH(BC$4&amp;" "&amp;$N142,'Climate zones'!$I$2:$I$4292,0)),"")</f>
        <v/>
      </c>
      <c r="BD142" s="163" t="str">
        <f>IFERROR(INDEX('Climate zones'!$A$2:$A$4292,MATCH(BD$4&amp;" "&amp;$N142,'Climate zones'!$I$2:$I$4292,0)),"")</f>
        <v/>
      </c>
      <c r="BE142" s="163" t="str">
        <f>IFERROR(INDEX('Climate zones'!$A$2:$A$4292,MATCH(BE$4&amp;" "&amp;$N142,'Climate zones'!$I$2:$I$4292,0)),"")</f>
        <v/>
      </c>
      <c r="BF142" s="163" t="str">
        <f>IFERROR(INDEX('Climate zones'!$A$2:$A$4292,MATCH(BF$4&amp;" "&amp;$N142,'Climate zones'!$I$2:$I$4292,0)),"")</f>
        <v/>
      </c>
      <c r="BG142" s="163" t="str">
        <f>IFERROR(INDEX('Climate zones'!$A$2:$A$4292,MATCH(BG$4&amp;" "&amp;$N142,'Climate zones'!$I$2:$I$4292,0)),"")</f>
        <v/>
      </c>
      <c r="BH142" s="163" t="str">
        <f>IFERROR(INDEX('Climate zones'!$A$2:$A$4292,MATCH(BH$4&amp;" "&amp;$N142,'Climate zones'!$I$2:$I$4292,0)),"")</f>
        <v/>
      </c>
      <c r="BI142" s="163" t="str">
        <f>IFERROR(INDEX('Climate zones'!$A$2:$A$4292,MATCH(BI$4&amp;" "&amp;$N142,'Climate zones'!$I$2:$I$4292,0)),"")</f>
        <v/>
      </c>
      <c r="BJ142" s="163" t="str">
        <f>IFERROR(INDEX('Climate zones'!$A$2:$A$4292,MATCH(BJ$4&amp;" "&amp;$N142,'Climate zones'!$I$2:$I$4292,0)),"")</f>
        <v/>
      </c>
      <c r="BK142" s="163" t="str">
        <f>IFERROR(INDEX('Climate zones'!$A$2:$A$4292,MATCH(BK$4&amp;" "&amp;$N142,'Climate zones'!$I$2:$I$4292,0)),"")</f>
        <v/>
      </c>
      <c r="BL142" s="163" t="str">
        <f>IFERROR(INDEX('Climate zones'!$A$2:$A$4292,MATCH(BL$4&amp;" "&amp;$N142,'Climate zones'!$I$2:$I$4292,0)),"")</f>
        <v>Seaward Downs</v>
      </c>
      <c r="BM142" s="163" t="str">
        <f>IFERROR(INDEX('Climate zones'!$A$2:$A$4292,MATCH(BM$4&amp;" "&amp;$N142,'Climate zones'!$I$2:$I$4292,0)),"")</f>
        <v/>
      </c>
      <c r="BN142" s="163" t="str">
        <f>IFERROR(INDEX('Climate zones'!$A$2:$A$4292,MATCH(BN$4&amp;" "&amp;$N142,'Climate zones'!$I$2:$I$4292,0)),"")</f>
        <v/>
      </c>
      <c r="BO142" s="163" t="str">
        <f>IFERROR(INDEX('Climate zones'!$A$2:$A$4292,MATCH(BO$4&amp;" "&amp;$N142,'Climate zones'!$I$2:$I$4292,0)),"")</f>
        <v/>
      </c>
      <c r="BP142" s="163" t="str">
        <f>IFERROR(INDEX('Climate zones'!$A$2:$A$4292,MATCH(BP$4&amp;" "&amp;$N142,'Climate zones'!$I$2:$I$4292,0)),"")</f>
        <v/>
      </c>
      <c r="BQ142" s="163" t="str">
        <f>IFERROR(INDEX('Climate zones'!$A$2:$A$4292,MATCH(BQ$4&amp;" "&amp;$N142,'Climate zones'!$I$2:$I$4292,0)),"")</f>
        <v/>
      </c>
      <c r="BR142" s="163" t="str">
        <f>IFERROR(INDEX('Climate zones'!$A$2:$A$4292,MATCH(BR$4&amp;" "&amp;$N142,'Climate zones'!$I$2:$I$4292,0)),"")</f>
        <v/>
      </c>
      <c r="BS142" s="163" t="str">
        <f>IFERROR(INDEX('Climate zones'!$A$2:$A$4292,MATCH(BS$4&amp;" "&amp;$N142,'Climate zones'!$I$2:$I$4292,0)),"")</f>
        <v/>
      </c>
      <c r="BT142" s="163" t="str">
        <f>IFERROR(INDEX('Climate zones'!$A$2:$A$4292,MATCH(BT$4&amp;" "&amp;$N142,'Climate zones'!$I$2:$I$4292,0)),"")</f>
        <v/>
      </c>
      <c r="BU142" s="163" t="str">
        <f>IFERROR(INDEX('Climate zones'!$A$2:$A$4292,MATCH(BU$4&amp;" "&amp;$N142,'Climate zones'!$I$2:$I$4292,0)),"")</f>
        <v/>
      </c>
      <c r="BV142" s="163" t="str">
        <f>IFERROR(INDEX('Climate zones'!$A$2:$A$4292,MATCH(BV$4&amp;" "&amp;$N142,'Climate zones'!$I$2:$I$4292,0)),"")</f>
        <v/>
      </c>
      <c r="BW142" s="163" t="str">
        <f>IFERROR(INDEX('Climate zones'!$A$2:$A$4292,MATCH(BW$4&amp;" "&amp;$N142,'Climate zones'!$I$2:$I$4292,0)),"")</f>
        <v/>
      </c>
      <c r="BX142" s="163" t="str">
        <f>IFERROR(INDEX('Climate zones'!$A$2:$A$4292,MATCH(BX$4&amp;" "&amp;$N142,'Climate zones'!$I$2:$I$4292,0)),"")</f>
        <v/>
      </c>
      <c r="BY142" s="163" t="str">
        <f>IFERROR(INDEX('Climate zones'!$A$2:$A$4292,MATCH(BY$4&amp;" "&amp;$N142,'Climate zones'!$I$2:$I$4292,0)),"")</f>
        <v/>
      </c>
      <c r="BZ142" s="163" t="str">
        <f>IFERROR(INDEX('Climate zones'!$A$2:$A$4292,MATCH(BZ$4&amp;" "&amp;$N142,'Climate zones'!$I$2:$I$4292,0)),"")</f>
        <v/>
      </c>
      <c r="CA142" s="163" t="str">
        <f>IFERROR(INDEX('Climate zones'!$A$2:$A$4292,MATCH(CA$4&amp;" "&amp;$N142,'Climate zones'!$I$2:$I$4292,0)),"")</f>
        <v/>
      </c>
      <c r="CB142" s="163" t="str">
        <f>IFERROR(INDEX('Climate zones'!$A$2:$A$4292,MATCH(CB$4&amp;" "&amp;$N142,'Climate zones'!$I$2:$I$4292,0)),"")</f>
        <v/>
      </c>
      <c r="CC142" s="163" t="str">
        <f>IFERROR(INDEX('Climate zones'!$A$2:$A$4292,MATCH(CC$4&amp;" "&amp;$N142,'Climate zones'!$I$2:$I$4292,0)),"")</f>
        <v/>
      </c>
      <c r="CD142" s="163" t="str">
        <f>IFERROR(INDEX('Climate zones'!$A$2:$A$4292,MATCH(CD$4&amp;" "&amp;$N142,'Climate zones'!$I$2:$I$4292,0)),"")</f>
        <v/>
      </c>
      <c r="CE142" s="163" t="str">
        <f>IFERROR(INDEX('Climate zones'!$A$2:$A$4292,MATCH(CE$4&amp;" "&amp;$N142,'Climate zones'!$I$2:$I$4292,0)),"")</f>
        <v/>
      </c>
      <c r="CF142" s="163" t="str">
        <f>IFERROR(INDEX('Climate zones'!$A$2:$A$4292,MATCH(CF$4&amp;" "&amp;$N142,'Climate zones'!$I$2:$I$4292,0)),"")</f>
        <v/>
      </c>
      <c r="CG142" s="163" t="str">
        <f>IFERROR(INDEX('Climate zones'!$A$2:$A$4292,MATCH(CG$4&amp;" "&amp;$N142,'Climate zones'!$I$2:$I$4292,0)),"")</f>
        <v/>
      </c>
      <c r="CH142" s="163" t="str">
        <f>IFERROR(INDEX('Climate zones'!$A$2:$A$4292,MATCH(CH$4&amp;" "&amp;$N142,'Climate zones'!$I$2:$I$4292,0)),"")</f>
        <v/>
      </c>
    </row>
    <row r="143" spans="1:86">
      <c r="A143" s="156" t="s">
        <v>312</v>
      </c>
      <c r="B143" s="156" t="s">
        <v>97</v>
      </c>
      <c r="C143" s="156" t="s">
        <v>96</v>
      </c>
      <c r="D143" s="156" t="s">
        <v>241</v>
      </c>
      <c r="E143" s="157">
        <v>-36.840000000000003</v>
      </c>
      <c r="F143" s="157">
        <v>174.74</v>
      </c>
      <c r="G143" s="156" t="str">
        <f t="shared" si="8"/>
        <v>Auckland City AK</v>
      </c>
      <c r="H143" s="156">
        <f t="shared" si="9"/>
        <v>71</v>
      </c>
      <c r="I143" s="156" t="str">
        <f t="shared" si="10"/>
        <v>Auckland City 71</v>
      </c>
      <c r="N143" s="164">
        <f t="shared" si="11"/>
        <v>139</v>
      </c>
      <c r="O143" s="165" t="str">
        <f>IFERROR(INDEX('Climate zones'!$A$2:$A$4292,MATCH(O$4&amp;" "&amp;$N143,'Climate zones'!$I$2:$I$4292,0)),"")</f>
        <v/>
      </c>
      <c r="P143" s="165" t="str">
        <f>IFERROR(INDEX('Climate zones'!$A$2:$A$4292,MATCH(P$4&amp;" "&amp;$N143,'Climate zones'!$I$2:$I$4292,0)),"")</f>
        <v/>
      </c>
      <c r="Q143" s="165" t="str">
        <f>IFERROR(INDEX('Climate zones'!$A$2:$A$4292,MATCH(Q$4&amp;" "&amp;$N143,'Climate zones'!$I$2:$I$4292,0)),"")</f>
        <v/>
      </c>
      <c r="R143" s="165" t="str">
        <f>IFERROR(INDEX('Climate zones'!$A$2:$A$4292,MATCH(R$4&amp;" "&amp;$N143,'Climate zones'!$I$2:$I$4292,0)),"")</f>
        <v/>
      </c>
      <c r="S143" s="165" t="str">
        <f>IFERROR(INDEX('Climate zones'!$A$2:$A$4292,MATCH(S$4&amp;" "&amp;$N143,'Climate zones'!$I$2:$I$4292,0)),"")</f>
        <v/>
      </c>
      <c r="T143" s="165" t="str">
        <f>IFERROR(INDEX('Climate zones'!$A$2:$A$4292,MATCH(T$4&amp;" "&amp;$N143,'Climate zones'!$I$2:$I$4292,0)),"")</f>
        <v/>
      </c>
      <c r="U143" s="165" t="str">
        <f>IFERROR(INDEX('Climate zones'!$A$2:$A$4292,MATCH(U$4&amp;" "&amp;$N143,'Climate zones'!$I$2:$I$4292,0)),"")</f>
        <v/>
      </c>
      <c r="V143" s="165" t="str">
        <f>IFERROR(INDEX('Climate zones'!$A$2:$A$4292,MATCH(V$4&amp;" "&amp;$N143,'Climate zones'!$I$2:$I$4292,0)),"")</f>
        <v/>
      </c>
      <c r="W143" s="165" t="str">
        <f>IFERROR(INDEX('Climate zones'!$A$2:$A$4292,MATCH(W$4&amp;" "&amp;$N143,'Climate zones'!$I$2:$I$4292,0)),"")</f>
        <v/>
      </c>
      <c r="X143" s="165" t="str">
        <f>IFERROR(INDEX('Climate zones'!$A$2:$A$4292,MATCH(X$4&amp;" "&amp;$N143,'Climate zones'!$I$2:$I$4292,0)),"")</f>
        <v>Paponga</v>
      </c>
      <c r="Y143" s="165" t="str">
        <f>IFERROR(INDEX('Climate zones'!$A$2:$A$4292,MATCH(Y$4&amp;" "&amp;$N143,'Climate zones'!$I$2:$I$4292,0)),"")</f>
        <v/>
      </c>
      <c r="Z143" s="165" t="str">
        <f>IFERROR(INDEX('Climate zones'!$A$2:$A$4292,MATCH(Z$4&amp;" "&amp;$N143,'Climate zones'!$I$2:$I$4292,0)),"")</f>
        <v/>
      </c>
      <c r="AA143" s="165" t="str">
        <f>IFERROR(INDEX('Climate zones'!$A$2:$A$4292,MATCH(AA$4&amp;" "&amp;$N143,'Climate zones'!$I$2:$I$4292,0)),"")</f>
        <v/>
      </c>
      <c r="AB143" s="165" t="str">
        <f>IFERROR(INDEX('Climate zones'!$A$2:$A$4292,MATCH(AB$4&amp;" "&amp;$N143,'Climate zones'!$I$2:$I$4292,0)),"")</f>
        <v/>
      </c>
      <c r="AC143" s="165" t="str">
        <f>IFERROR(INDEX('Climate zones'!$A$2:$A$4292,MATCH(AC$4&amp;" "&amp;$N143,'Climate zones'!$I$2:$I$4292,0)),"")</f>
        <v/>
      </c>
      <c r="AD143" s="165" t="str">
        <f>IFERROR(INDEX('Climate zones'!$A$2:$A$4292,MATCH(AD$4&amp;" "&amp;$N143,'Climate zones'!$I$2:$I$4292,0)),"")</f>
        <v/>
      </c>
      <c r="AE143" s="165" t="str">
        <f>IFERROR(INDEX('Climate zones'!$A$2:$A$4292,MATCH(AE$4&amp;" "&amp;$N143,'Climate zones'!$I$2:$I$4292,0)),"")</f>
        <v/>
      </c>
      <c r="AF143" s="165" t="str">
        <f>IFERROR(INDEX('Climate zones'!$A$2:$A$4292,MATCH(AF$4&amp;" "&amp;$N143,'Climate zones'!$I$2:$I$4292,0)),"")</f>
        <v/>
      </c>
      <c r="AG143" s="165" t="str">
        <f>IFERROR(INDEX('Climate zones'!$A$2:$A$4292,MATCH(AG$4&amp;" "&amp;$N143,'Climate zones'!$I$2:$I$4292,0)),"")</f>
        <v/>
      </c>
      <c r="AH143" s="165" t="str">
        <f>IFERROR(INDEX('Climate zones'!$A$2:$A$4292,MATCH(AH$4&amp;" "&amp;$N143,'Climate zones'!$I$2:$I$4292,0)),"")</f>
        <v/>
      </c>
      <c r="AI143" s="165" t="str">
        <f>IFERROR(INDEX('Climate zones'!$A$2:$A$4292,MATCH(AI$4&amp;" "&amp;$N143,'Climate zones'!$I$2:$I$4292,0)),"")</f>
        <v/>
      </c>
      <c r="AJ143" s="165" t="str">
        <f>IFERROR(INDEX('Climate zones'!$A$2:$A$4292,MATCH(AJ$4&amp;" "&amp;$N143,'Climate zones'!$I$2:$I$4292,0)),"")</f>
        <v/>
      </c>
      <c r="AK143" s="165" t="str">
        <f>IFERROR(INDEX('Climate zones'!$A$2:$A$4292,MATCH(AK$4&amp;" "&amp;$N143,'Climate zones'!$I$2:$I$4292,0)),"")</f>
        <v/>
      </c>
      <c r="AL143" s="165" t="str">
        <f>IFERROR(INDEX('Climate zones'!$A$2:$A$4292,MATCH(AL$4&amp;" "&amp;$N143,'Climate zones'!$I$2:$I$4292,0)),"")</f>
        <v/>
      </c>
      <c r="AM143" s="165" t="str">
        <f>IFERROR(INDEX('Climate zones'!$A$2:$A$4292,MATCH(AM$4&amp;" "&amp;$N143,'Climate zones'!$I$2:$I$4292,0)),"")</f>
        <v/>
      </c>
      <c r="AN143" s="165" t="str">
        <f>IFERROR(INDEX('Climate zones'!$A$2:$A$4292,MATCH(AN$4&amp;" "&amp;$N143,'Climate zones'!$I$2:$I$4292,0)),"")</f>
        <v/>
      </c>
      <c r="AO143" s="165" t="str">
        <f>IFERROR(INDEX('Climate zones'!$A$2:$A$4292,MATCH(AO$4&amp;" "&amp;$N143,'Climate zones'!$I$2:$I$4292,0)),"")</f>
        <v/>
      </c>
      <c r="AP143" s="165" t="str">
        <f>IFERROR(INDEX('Climate zones'!$A$2:$A$4292,MATCH(AP$4&amp;" "&amp;$N143,'Climate zones'!$I$2:$I$4292,0)),"")</f>
        <v/>
      </c>
      <c r="AQ143" s="165" t="str">
        <f>IFERROR(INDEX('Climate zones'!$A$2:$A$4292,MATCH(AQ$4&amp;" "&amp;$N143,'Climate zones'!$I$2:$I$4292,0)),"")</f>
        <v/>
      </c>
      <c r="AR143" s="165" t="str">
        <f>IFERROR(INDEX('Climate zones'!$A$2:$A$4292,MATCH(AR$4&amp;" "&amp;$N143,'Climate zones'!$I$2:$I$4292,0)),"")</f>
        <v/>
      </c>
      <c r="AS143" s="165" t="str">
        <f>IFERROR(INDEX('Climate zones'!$A$2:$A$4292,MATCH(AS$4&amp;" "&amp;$N143,'Climate zones'!$I$2:$I$4292,0)),"")</f>
        <v/>
      </c>
      <c r="AT143" s="165" t="str">
        <f>IFERROR(INDEX('Climate zones'!$A$2:$A$4292,MATCH(AT$4&amp;" "&amp;$N143,'Climate zones'!$I$2:$I$4292,0)),"")</f>
        <v/>
      </c>
      <c r="AU143" s="165" t="str">
        <f>IFERROR(INDEX('Climate zones'!$A$2:$A$4292,MATCH(AU$4&amp;" "&amp;$N143,'Climate zones'!$I$2:$I$4292,0)),"")</f>
        <v/>
      </c>
      <c r="AV143" s="165" t="str">
        <f>IFERROR(INDEX('Climate zones'!$A$2:$A$4292,MATCH(AV$4&amp;" "&amp;$N143,'Climate zones'!$I$2:$I$4292,0)),"")</f>
        <v/>
      </c>
      <c r="AW143" s="165" t="str">
        <f>IFERROR(INDEX('Climate zones'!$A$2:$A$4292,MATCH(AW$4&amp;" "&amp;$N143,'Climate zones'!$I$2:$I$4292,0)),"")</f>
        <v/>
      </c>
      <c r="AX143" s="165" t="str">
        <f>IFERROR(INDEX('Climate zones'!$A$2:$A$4292,MATCH(AX$4&amp;" "&amp;$N143,'Climate zones'!$I$2:$I$4292,0)),"")</f>
        <v/>
      </c>
      <c r="AY143" s="165" t="str">
        <f>IFERROR(INDEX('Climate zones'!$A$2:$A$4292,MATCH(AY$4&amp;" "&amp;$N143,'Climate zones'!$I$2:$I$4292,0)),"")</f>
        <v/>
      </c>
      <c r="AZ143" s="165" t="str">
        <f>IFERROR(INDEX('Climate zones'!$A$2:$A$4292,MATCH(AZ$4&amp;" "&amp;$N143,'Climate zones'!$I$2:$I$4292,0)),"")</f>
        <v/>
      </c>
      <c r="BA143" s="165" t="str">
        <f>IFERROR(INDEX('Climate zones'!$A$2:$A$4292,MATCH(BA$4&amp;" "&amp;$N143,'Climate zones'!$I$2:$I$4292,0)),"")</f>
        <v/>
      </c>
      <c r="BB143" s="165" t="str">
        <f>IFERROR(INDEX('Climate zones'!$A$2:$A$4292,MATCH(BB$4&amp;" "&amp;$N143,'Climate zones'!$I$2:$I$4292,0)),"")</f>
        <v/>
      </c>
      <c r="BC143" s="165" t="str">
        <f>IFERROR(INDEX('Climate zones'!$A$2:$A$4292,MATCH(BC$4&amp;" "&amp;$N143,'Climate zones'!$I$2:$I$4292,0)),"")</f>
        <v/>
      </c>
      <c r="BD143" s="165" t="str">
        <f>IFERROR(INDEX('Climate zones'!$A$2:$A$4292,MATCH(BD$4&amp;" "&amp;$N143,'Climate zones'!$I$2:$I$4292,0)),"")</f>
        <v/>
      </c>
      <c r="BE143" s="165" t="str">
        <f>IFERROR(INDEX('Climate zones'!$A$2:$A$4292,MATCH(BE$4&amp;" "&amp;$N143,'Climate zones'!$I$2:$I$4292,0)),"")</f>
        <v/>
      </c>
      <c r="BF143" s="165" t="str">
        <f>IFERROR(INDEX('Climate zones'!$A$2:$A$4292,MATCH(BF$4&amp;" "&amp;$N143,'Climate zones'!$I$2:$I$4292,0)),"")</f>
        <v/>
      </c>
      <c r="BG143" s="165" t="str">
        <f>IFERROR(INDEX('Climate zones'!$A$2:$A$4292,MATCH(BG$4&amp;" "&amp;$N143,'Climate zones'!$I$2:$I$4292,0)),"")</f>
        <v/>
      </c>
      <c r="BH143" s="165" t="str">
        <f>IFERROR(INDEX('Climate zones'!$A$2:$A$4292,MATCH(BH$4&amp;" "&amp;$N143,'Climate zones'!$I$2:$I$4292,0)),"")</f>
        <v/>
      </c>
      <c r="BI143" s="165" t="str">
        <f>IFERROR(INDEX('Climate zones'!$A$2:$A$4292,MATCH(BI$4&amp;" "&amp;$N143,'Climate zones'!$I$2:$I$4292,0)),"")</f>
        <v/>
      </c>
      <c r="BJ143" s="165" t="str">
        <f>IFERROR(INDEX('Climate zones'!$A$2:$A$4292,MATCH(BJ$4&amp;" "&amp;$N143,'Climate zones'!$I$2:$I$4292,0)),"")</f>
        <v/>
      </c>
      <c r="BK143" s="165" t="str">
        <f>IFERROR(INDEX('Climate zones'!$A$2:$A$4292,MATCH(BK$4&amp;" "&amp;$N143,'Climate zones'!$I$2:$I$4292,0)),"")</f>
        <v/>
      </c>
      <c r="BL143" s="165" t="str">
        <f>IFERROR(INDEX('Climate zones'!$A$2:$A$4292,MATCH(BL$4&amp;" "&amp;$N143,'Climate zones'!$I$2:$I$4292,0)),"")</f>
        <v>Slope Point</v>
      </c>
      <c r="BM143" s="165" t="str">
        <f>IFERROR(INDEX('Climate zones'!$A$2:$A$4292,MATCH(BM$4&amp;" "&amp;$N143,'Climate zones'!$I$2:$I$4292,0)),"")</f>
        <v/>
      </c>
      <c r="BN143" s="165" t="str">
        <f>IFERROR(INDEX('Climate zones'!$A$2:$A$4292,MATCH(BN$4&amp;" "&amp;$N143,'Climate zones'!$I$2:$I$4292,0)),"")</f>
        <v/>
      </c>
      <c r="BO143" s="165" t="str">
        <f>IFERROR(INDEX('Climate zones'!$A$2:$A$4292,MATCH(BO$4&amp;" "&amp;$N143,'Climate zones'!$I$2:$I$4292,0)),"")</f>
        <v/>
      </c>
      <c r="BP143" s="165" t="str">
        <f>IFERROR(INDEX('Climate zones'!$A$2:$A$4292,MATCH(BP$4&amp;" "&amp;$N143,'Climate zones'!$I$2:$I$4292,0)),"")</f>
        <v/>
      </c>
      <c r="BQ143" s="165" t="str">
        <f>IFERROR(INDEX('Climate zones'!$A$2:$A$4292,MATCH(BQ$4&amp;" "&amp;$N143,'Climate zones'!$I$2:$I$4292,0)),"")</f>
        <v/>
      </c>
      <c r="BR143" s="165" t="str">
        <f>IFERROR(INDEX('Climate zones'!$A$2:$A$4292,MATCH(BR$4&amp;" "&amp;$N143,'Climate zones'!$I$2:$I$4292,0)),"")</f>
        <v/>
      </c>
      <c r="BS143" s="165" t="str">
        <f>IFERROR(INDEX('Climate zones'!$A$2:$A$4292,MATCH(BS$4&amp;" "&amp;$N143,'Climate zones'!$I$2:$I$4292,0)),"")</f>
        <v/>
      </c>
      <c r="BT143" s="165" t="str">
        <f>IFERROR(INDEX('Climate zones'!$A$2:$A$4292,MATCH(BT$4&amp;" "&amp;$N143,'Climate zones'!$I$2:$I$4292,0)),"")</f>
        <v/>
      </c>
      <c r="BU143" s="165" t="str">
        <f>IFERROR(INDEX('Climate zones'!$A$2:$A$4292,MATCH(BU$4&amp;" "&amp;$N143,'Climate zones'!$I$2:$I$4292,0)),"")</f>
        <v/>
      </c>
      <c r="BV143" s="165" t="str">
        <f>IFERROR(INDEX('Climate zones'!$A$2:$A$4292,MATCH(BV$4&amp;" "&amp;$N143,'Climate zones'!$I$2:$I$4292,0)),"")</f>
        <v/>
      </c>
      <c r="BW143" s="165" t="str">
        <f>IFERROR(INDEX('Climate zones'!$A$2:$A$4292,MATCH(BW$4&amp;" "&amp;$N143,'Climate zones'!$I$2:$I$4292,0)),"")</f>
        <v/>
      </c>
      <c r="BX143" s="165" t="str">
        <f>IFERROR(INDEX('Climate zones'!$A$2:$A$4292,MATCH(BX$4&amp;" "&amp;$N143,'Climate zones'!$I$2:$I$4292,0)),"")</f>
        <v/>
      </c>
      <c r="BY143" s="165" t="str">
        <f>IFERROR(INDEX('Climate zones'!$A$2:$A$4292,MATCH(BY$4&amp;" "&amp;$N143,'Climate zones'!$I$2:$I$4292,0)),"")</f>
        <v/>
      </c>
      <c r="BZ143" s="165" t="str">
        <f>IFERROR(INDEX('Climate zones'!$A$2:$A$4292,MATCH(BZ$4&amp;" "&amp;$N143,'Climate zones'!$I$2:$I$4292,0)),"")</f>
        <v/>
      </c>
      <c r="CA143" s="165" t="str">
        <f>IFERROR(INDEX('Climate zones'!$A$2:$A$4292,MATCH(CA$4&amp;" "&amp;$N143,'Climate zones'!$I$2:$I$4292,0)),"")</f>
        <v/>
      </c>
      <c r="CB143" s="165" t="str">
        <f>IFERROR(INDEX('Climate zones'!$A$2:$A$4292,MATCH(CB$4&amp;" "&amp;$N143,'Climate zones'!$I$2:$I$4292,0)),"")</f>
        <v/>
      </c>
      <c r="CC143" s="165" t="str">
        <f>IFERROR(INDEX('Climate zones'!$A$2:$A$4292,MATCH(CC$4&amp;" "&amp;$N143,'Climate zones'!$I$2:$I$4292,0)),"")</f>
        <v/>
      </c>
      <c r="CD143" s="165" t="str">
        <f>IFERROR(INDEX('Climate zones'!$A$2:$A$4292,MATCH(CD$4&amp;" "&amp;$N143,'Climate zones'!$I$2:$I$4292,0)),"")</f>
        <v/>
      </c>
      <c r="CE143" s="165" t="str">
        <f>IFERROR(INDEX('Climate zones'!$A$2:$A$4292,MATCH(CE$4&amp;" "&amp;$N143,'Climate zones'!$I$2:$I$4292,0)),"")</f>
        <v/>
      </c>
      <c r="CF143" s="165" t="str">
        <f>IFERROR(INDEX('Climate zones'!$A$2:$A$4292,MATCH(CF$4&amp;" "&amp;$N143,'Climate zones'!$I$2:$I$4292,0)),"")</f>
        <v/>
      </c>
      <c r="CG143" s="165" t="str">
        <f>IFERROR(INDEX('Climate zones'!$A$2:$A$4292,MATCH(CG$4&amp;" "&amp;$N143,'Climate zones'!$I$2:$I$4292,0)),"")</f>
        <v/>
      </c>
      <c r="CH143" s="165" t="str">
        <f>IFERROR(INDEX('Climate zones'!$A$2:$A$4292,MATCH(CH$4&amp;" "&amp;$N143,'Climate zones'!$I$2:$I$4292,0)),"")</f>
        <v/>
      </c>
    </row>
    <row r="144" spans="1:86">
      <c r="A144" s="156" t="s">
        <v>313</v>
      </c>
      <c r="B144" s="156" t="s">
        <v>97</v>
      </c>
      <c r="C144" s="156" t="s">
        <v>96</v>
      </c>
      <c r="D144" s="156" t="s">
        <v>241</v>
      </c>
      <c r="E144" s="157">
        <v>-36.89</v>
      </c>
      <c r="F144" s="157">
        <v>174.73</v>
      </c>
      <c r="G144" s="156" t="str">
        <f t="shared" si="8"/>
        <v>Auckland City AK</v>
      </c>
      <c r="H144" s="156">
        <f t="shared" si="9"/>
        <v>72</v>
      </c>
      <c r="I144" s="156" t="str">
        <f t="shared" si="10"/>
        <v>Auckland City 72</v>
      </c>
      <c r="N144" s="162">
        <f t="shared" si="11"/>
        <v>140</v>
      </c>
      <c r="O144" s="163" t="str">
        <f>IFERROR(INDEX('Climate zones'!$A$2:$A$4292,MATCH(O$4&amp;" "&amp;$N144,'Climate zones'!$I$2:$I$4292,0)),"")</f>
        <v/>
      </c>
      <c r="P144" s="163" t="str">
        <f>IFERROR(INDEX('Climate zones'!$A$2:$A$4292,MATCH(P$4&amp;" "&amp;$N144,'Climate zones'!$I$2:$I$4292,0)),"")</f>
        <v/>
      </c>
      <c r="Q144" s="163" t="str">
        <f>IFERROR(INDEX('Climate zones'!$A$2:$A$4292,MATCH(Q$4&amp;" "&amp;$N144,'Climate zones'!$I$2:$I$4292,0)),"")</f>
        <v/>
      </c>
      <c r="R144" s="163" t="str">
        <f>IFERROR(INDEX('Climate zones'!$A$2:$A$4292,MATCH(R$4&amp;" "&amp;$N144,'Climate zones'!$I$2:$I$4292,0)),"")</f>
        <v/>
      </c>
      <c r="S144" s="163" t="str">
        <f>IFERROR(INDEX('Climate zones'!$A$2:$A$4292,MATCH(S$4&amp;" "&amp;$N144,'Climate zones'!$I$2:$I$4292,0)),"")</f>
        <v/>
      </c>
      <c r="T144" s="163" t="str">
        <f>IFERROR(INDEX('Climate zones'!$A$2:$A$4292,MATCH(T$4&amp;" "&amp;$N144,'Climate zones'!$I$2:$I$4292,0)),"")</f>
        <v/>
      </c>
      <c r="U144" s="163" t="str">
        <f>IFERROR(INDEX('Climate zones'!$A$2:$A$4292,MATCH(U$4&amp;" "&amp;$N144,'Climate zones'!$I$2:$I$4292,0)),"")</f>
        <v/>
      </c>
      <c r="V144" s="163" t="str">
        <f>IFERROR(INDEX('Climate zones'!$A$2:$A$4292,MATCH(V$4&amp;" "&amp;$N144,'Climate zones'!$I$2:$I$4292,0)),"")</f>
        <v/>
      </c>
      <c r="W144" s="163" t="str">
        <f>IFERROR(INDEX('Climate zones'!$A$2:$A$4292,MATCH(W$4&amp;" "&amp;$N144,'Climate zones'!$I$2:$I$4292,0)),"")</f>
        <v/>
      </c>
      <c r="X144" s="163" t="str">
        <f>IFERROR(INDEX('Climate zones'!$A$2:$A$4292,MATCH(X$4&amp;" "&amp;$N144,'Climate zones'!$I$2:$I$4292,0)),"")</f>
        <v>Paranui</v>
      </c>
      <c r="Y144" s="163" t="str">
        <f>IFERROR(INDEX('Climate zones'!$A$2:$A$4292,MATCH(Y$4&amp;" "&amp;$N144,'Climate zones'!$I$2:$I$4292,0)),"")</f>
        <v/>
      </c>
      <c r="Z144" s="163" t="str">
        <f>IFERROR(INDEX('Climate zones'!$A$2:$A$4292,MATCH(Z$4&amp;" "&amp;$N144,'Climate zones'!$I$2:$I$4292,0)),"")</f>
        <v/>
      </c>
      <c r="AA144" s="163" t="str">
        <f>IFERROR(INDEX('Climate zones'!$A$2:$A$4292,MATCH(AA$4&amp;" "&amp;$N144,'Climate zones'!$I$2:$I$4292,0)),"")</f>
        <v/>
      </c>
      <c r="AB144" s="163" t="str">
        <f>IFERROR(INDEX('Climate zones'!$A$2:$A$4292,MATCH(AB$4&amp;" "&amp;$N144,'Climate zones'!$I$2:$I$4292,0)),"")</f>
        <v/>
      </c>
      <c r="AC144" s="163" t="str">
        <f>IFERROR(INDEX('Climate zones'!$A$2:$A$4292,MATCH(AC$4&amp;" "&amp;$N144,'Climate zones'!$I$2:$I$4292,0)),"")</f>
        <v/>
      </c>
      <c r="AD144" s="163" t="str">
        <f>IFERROR(INDEX('Climate zones'!$A$2:$A$4292,MATCH(AD$4&amp;" "&amp;$N144,'Climate zones'!$I$2:$I$4292,0)),"")</f>
        <v/>
      </c>
      <c r="AE144" s="163" t="str">
        <f>IFERROR(INDEX('Climate zones'!$A$2:$A$4292,MATCH(AE$4&amp;" "&amp;$N144,'Climate zones'!$I$2:$I$4292,0)),"")</f>
        <v/>
      </c>
      <c r="AF144" s="163" t="str">
        <f>IFERROR(INDEX('Climate zones'!$A$2:$A$4292,MATCH(AF$4&amp;" "&amp;$N144,'Climate zones'!$I$2:$I$4292,0)),"")</f>
        <v/>
      </c>
      <c r="AG144" s="163" t="str">
        <f>IFERROR(INDEX('Climate zones'!$A$2:$A$4292,MATCH(AG$4&amp;" "&amp;$N144,'Climate zones'!$I$2:$I$4292,0)),"")</f>
        <v/>
      </c>
      <c r="AH144" s="163" t="str">
        <f>IFERROR(INDEX('Climate zones'!$A$2:$A$4292,MATCH(AH$4&amp;" "&amp;$N144,'Climate zones'!$I$2:$I$4292,0)),"")</f>
        <v/>
      </c>
      <c r="AI144" s="163" t="str">
        <f>IFERROR(INDEX('Climate zones'!$A$2:$A$4292,MATCH(AI$4&amp;" "&amp;$N144,'Climate zones'!$I$2:$I$4292,0)),"")</f>
        <v/>
      </c>
      <c r="AJ144" s="163" t="str">
        <f>IFERROR(INDEX('Climate zones'!$A$2:$A$4292,MATCH(AJ$4&amp;" "&amp;$N144,'Climate zones'!$I$2:$I$4292,0)),"")</f>
        <v/>
      </c>
      <c r="AK144" s="163" t="str">
        <f>IFERROR(INDEX('Climate zones'!$A$2:$A$4292,MATCH(AK$4&amp;" "&amp;$N144,'Climate zones'!$I$2:$I$4292,0)),"")</f>
        <v/>
      </c>
      <c r="AL144" s="163" t="str">
        <f>IFERROR(INDEX('Climate zones'!$A$2:$A$4292,MATCH(AL$4&amp;" "&amp;$N144,'Climate zones'!$I$2:$I$4292,0)),"")</f>
        <v/>
      </c>
      <c r="AM144" s="163" t="str">
        <f>IFERROR(INDEX('Climate zones'!$A$2:$A$4292,MATCH(AM$4&amp;" "&amp;$N144,'Climate zones'!$I$2:$I$4292,0)),"")</f>
        <v/>
      </c>
      <c r="AN144" s="163" t="str">
        <f>IFERROR(INDEX('Climate zones'!$A$2:$A$4292,MATCH(AN$4&amp;" "&amp;$N144,'Climate zones'!$I$2:$I$4292,0)),"")</f>
        <v/>
      </c>
      <c r="AO144" s="163" t="str">
        <f>IFERROR(INDEX('Climate zones'!$A$2:$A$4292,MATCH(AO$4&amp;" "&amp;$N144,'Climate zones'!$I$2:$I$4292,0)),"")</f>
        <v/>
      </c>
      <c r="AP144" s="163" t="str">
        <f>IFERROR(INDEX('Climate zones'!$A$2:$A$4292,MATCH(AP$4&amp;" "&amp;$N144,'Climate zones'!$I$2:$I$4292,0)),"")</f>
        <v/>
      </c>
      <c r="AQ144" s="163" t="str">
        <f>IFERROR(INDEX('Climate zones'!$A$2:$A$4292,MATCH(AQ$4&amp;" "&amp;$N144,'Climate zones'!$I$2:$I$4292,0)),"")</f>
        <v/>
      </c>
      <c r="AR144" s="163" t="str">
        <f>IFERROR(INDEX('Climate zones'!$A$2:$A$4292,MATCH(AR$4&amp;" "&amp;$N144,'Climate zones'!$I$2:$I$4292,0)),"")</f>
        <v/>
      </c>
      <c r="AS144" s="163" t="str">
        <f>IFERROR(INDEX('Climate zones'!$A$2:$A$4292,MATCH(AS$4&amp;" "&amp;$N144,'Climate zones'!$I$2:$I$4292,0)),"")</f>
        <v/>
      </c>
      <c r="AT144" s="163" t="str">
        <f>IFERROR(INDEX('Climate zones'!$A$2:$A$4292,MATCH(AT$4&amp;" "&amp;$N144,'Climate zones'!$I$2:$I$4292,0)),"")</f>
        <v/>
      </c>
      <c r="AU144" s="163" t="str">
        <f>IFERROR(INDEX('Climate zones'!$A$2:$A$4292,MATCH(AU$4&amp;" "&amp;$N144,'Climate zones'!$I$2:$I$4292,0)),"")</f>
        <v/>
      </c>
      <c r="AV144" s="163" t="str">
        <f>IFERROR(INDEX('Climate zones'!$A$2:$A$4292,MATCH(AV$4&amp;" "&amp;$N144,'Climate zones'!$I$2:$I$4292,0)),"")</f>
        <v/>
      </c>
      <c r="AW144" s="163" t="str">
        <f>IFERROR(INDEX('Climate zones'!$A$2:$A$4292,MATCH(AW$4&amp;" "&amp;$N144,'Climate zones'!$I$2:$I$4292,0)),"")</f>
        <v/>
      </c>
      <c r="AX144" s="163" t="str">
        <f>IFERROR(INDEX('Climate zones'!$A$2:$A$4292,MATCH(AX$4&amp;" "&amp;$N144,'Climate zones'!$I$2:$I$4292,0)),"")</f>
        <v/>
      </c>
      <c r="AY144" s="163" t="str">
        <f>IFERROR(INDEX('Climate zones'!$A$2:$A$4292,MATCH(AY$4&amp;" "&amp;$N144,'Climate zones'!$I$2:$I$4292,0)),"")</f>
        <v/>
      </c>
      <c r="AZ144" s="163" t="str">
        <f>IFERROR(INDEX('Climate zones'!$A$2:$A$4292,MATCH(AZ$4&amp;" "&amp;$N144,'Climate zones'!$I$2:$I$4292,0)),"")</f>
        <v/>
      </c>
      <c r="BA144" s="163" t="str">
        <f>IFERROR(INDEX('Climate zones'!$A$2:$A$4292,MATCH(BA$4&amp;" "&amp;$N144,'Climate zones'!$I$2:$I$4292,0)),"")</f>
        <v/>
      </c>
      <c r="BB144" s="163" t="str">
        <f>IFERROR(INDEX('Climate zones'!$A$2:$A$4292,MATCH(BB$4&amp;" "&amp;$N144,'Climate zones'!$I$2:$I$4292,0)),"")</f>
        <v/>
      </c>
      <c r="BC144" s="163" t="str">
        <f>IFERROR(INDEX('Climate zones'!$A$2:$A$4292,MATCH(BC$4&amp;" "&amp;$N144,'Climate zones'!$I$2:$I$4292,0)),"")</f>
        <v/>
      </c>
      <c r="BD144" s="163" t="str">
        <f>IFERROR(INDEX('Climate zones'!$A$2:$A$4292,MATCH(BD$4&amp;" "&amp;$N144,'Climate zones'!$I$2:$I$4292,0)),"")</f>
        <v/>
      </c>
      <c r="BE144" s="163" t="str">
        <f>IFERROR(INDEX('Climate zones'!$A$2:$A$4292,MATCH(BE$4&amp;" "&amp;$N144,'Climate zones'!$I$2:$I$4292,0)),"")</f>
        <v/>
      </c>
      <c r="BF144" s="163" t="str">
        <f>IFERROR(INDEX('Climate zones'!$A$2:$A$4292,MATCH(BF$4&amp;" "&amp;$N144,'Climate zones'!$I$2:$I$4292,0)),"")</f>
        <v/>
      </c>
      <c r="BG144" s="163" t="str">
        <f>IFERROR(INDEX('Climate zones'!$A$2:$A$4292,MATCH(BG$4&amp;" "&amp;$N144,'Climate zones'!$I$2:$I$4292,0)),"")</f>
        <v/>
      </c>
      <c r="BH144" s="163" t="str">
        <f>IFERROR(INDEX('Climate zones'!$A$2:$A$4292,MATCH(BH$4&amp;" "&amp;$N144,'Climate zones'!$I$2:$I$4292,0)),"")</f>
        <v/>
      </c>
      <c r="BI144" s="163" t="str">
        <f>IFERROR(INDEX('Climate zones'!$A$2:$A$4292,MATCH(BI$4&amp;" "&amp;$N144,'Climate zones'!$I$2:$I$4292,0)),"")</f>
        <v/>
      </c>
      <c r="BJ144" s="163" t="str">
        <f>IFERROR(INDEX('Climate zones'!$A$2:$A$4292,MATCH(BJ$4&amp;" "&amp;$N144,'Climate zones'!$I$2:$I$4292,0)),"")</f>
        <v/>
      </c>
      <c r="BK144" s="163" t="str">
        <f>IFERROR(INDEX('Climate zones'!$A$2:$A$4292,MATCH(BK$4&amp;" "&amp;$N144,'Climate zones'!$I$2:$I$4292,0)),"")</f>
        <v/>
      </c>
      <c r="BL144" s="163" t="str">
        <f>IFERROR(INDEX('Climate zones'!$A$2:$A$4292,MATCH(BL$4&amp;" "&amp;$N144,'Climate zones'!$I$2:$I$4292,0)),"")</f>
        <v>South Hillend</v>
      </c>
      <c r="BM144" s="163" t="str">
        <f>IFERROR(INDEX('Climate zones'!$A$2:$A$4292,MATCH(BM$4&amp;" "&amp;$N144,'Climate zones'!$I$2:$I$4292,0)),"")</f>
        <v/>
      </c>
      <c r="BN144" s="163" t="str">
        <f>IFERROR(INDEX('Climate zones'!$A$2:$A$4292,MATCH(BN$4&amp;" "&amp;$N144,'Climate zones'!$I$2:$I$4292,0)),"")</f>
        <v/>
      </c>
      <c r="BO144" s="163" t="str">
        <f>IFERROR(INDEX('Climate zones'!$A$2:$A$4292,MATCH(BO$4&amp;" "&amp;$N144,'Climate zones'!$I$2:$I$4292,0)),"")</f>
        <v/>
      </c>
      <c r="BP144" s="163" t="str">
        <f>IFERROR(INDEX('Climate zones'!$A$2:$A$4292,MATCH(BP$4&amp;" "&amp;$N144,'Climate zones'!$I$2:$I$4292,0)),"")</f>
        <v/>
      </c>
      <c r="BQ144" s="163" t="str">
        <f>IFERROR(INDEX('Climate zones'!$A$2:$A$4292,MATCH(BQ$4&amp;" "&amp;$N144,'Climate zones'!$I$2:$I$4292,0)),"")</f>
        <v/>
      </c>
      <c r="BR144" s="163" t="str">
        <f>IFERROR(INDEX('Climate zones'!$A$2:$A$4292,MATCH(BR$4&amp;" "&amp;$N144,'Climate zones'!$I$2:$I$4292,0)),"")</f>
        <v/>
      </c>
      <c r="BS144" s="163" t="str">
        <f>IFERROR(INDEX('Climate zones'!$A$2:$A$4292,MATCH(BS$4&amp;" "&amp;$N144,'Climate zones'!$I$2:$I$4292,0)),"")</f>
        <v/>
      </c>
      <c r="BT144" s="163" t="str">
        <f>IFERROR(INDEX('Climate zones'!$A$2:$A$4292,MATCH(BT$4&amp;" "&amp;$N144,'Climate zones'!$I$2:$I$4292,0)),"")</f>
        <v/>
      </c>
      <c r="BU144" s="163" t="str">
        <f>IFERROR(INDEX('Climate zones'!$A$2:$A$4292,MATCH(BU$4&amp;" "&amp;$N144,'Climate zones'!$I$2:$I$4292,0)),"")</f>
        <v/>
      </c>
      <c r="BV144" s="163" t="str">
        <f>IFERROR(INDEX('Climate zones'!$A$2:$A$4292,MATCH(BV$4&amp;" "&amp;$N144,'Climate zones'!$I$2:$I$4292,0)),"")</f>
        <v/>
      </c>
      <c r="BW144" s="163" t="str">
        <f>IFERROR(INDEX('Climate zones'!$A$2:$A$4292,MATCH(BW$4&amp;" "&amp;$N144,'Climate zones'!$I$2:$I$4292,0)),"")</f>
        <v/>
      </c>
      <c r="BX144" s="163" t="str">
        <f>IFERROR(INDEX('Climate zones'!$A$2:$A$4292,MATCH(BX$4&amp;" "&amp;$N144,'Climate zones'!$I$2:$I$4292,0)),"")</f>
        <v/>
      </c>
      <c r="BY144" s="163" t="str">
        <f>IFERROR(INDEX('Climate zones'!$A$2:$A$4292,MATCH(BY$4&amp;" "&amp;$N144,'Climate zones'!$I$2:$I$4292,0)),"")</f>
        <v/>
      </c>
      <c r="BZ144" s="163" t="str">
        <f>IFERROR(INDEX('Climate zones'!$A$2:$A$4292,MATCH(BZ$4&amp;" "&amp;$N144,'Climate zones'!$I$2:$I$4292,0)),"")</f>
        <v/>
      </c>
      <c r="CA144" s="163" t="str">
        <f>IFERROR(INDEX('Climate zones'!$A$2:$A$4292,MATCH(CA$4&amp;" "&amp;$N144,'Climate zones'!$I$2:$I$4292,0)),"")</f>
        <v/>
      </c>
      <c r="CB144" s="163" t="str">
        <f>IFERROR(INDEX('Climate zones'!$A$2:$A$4292,MATCH(CB$4&amp;" "&amp;$N144,'Climate zones'!$I$2:$I$4292,0)),"")</f>
        <v/>
      </c>
      <c r="CC144" s="163" t="str">
        <f>IFERROR(INDEX('Climate zones'!$A$2:$A$4292,MATCH(CC$4&amp;" "&amp;$N144,'Climate zones'!$I$2:$I$4292,0)),"")</f>
        <v/>
      </c>
      <c r="CD144" s="163" t="str">
        <f>IFERROR(INDEX('Climate zones'!$A$2:$A$4292,MATCH(CD$4&amp;" "&amp;$N144,'Climate zones'!$I$2:$I$4292,0)),"")</f>
        <v/>
      </c>
      <c r="CE144" s="163" t="str">
        <f>IFERROR(INDEX('Climate zones'!$A$2:$A$4292,MATCH(CE$4&amp;" "&amp;$N144,'Climate zones'!$I$2:$I$4292,0)),"")</f>
        <v/>
      </c>
      <c r="CF144" s="163" t="str">
        <f>IFERROR(INDEX('Climate zones'!$A$2:$A$4292,MATCH(CF$4&amp;" "&amp;$N144,'Climate zones'!$I$2:$I$4292,0)),"")</f>
        <v/>
      </c>
      <c r="CG144" s="163" t="str">
        <f>IFERROR(INDEX('Climate zones'!$A$2:$A$4292,MATCH(CG$4&amp;" "&amp;$N144,'Climate zones'!$I$2:$I$4292,0)),"")</f>
        <v/>
      </c>
      <c r="CH144" s="163" t="str">
        <f>IFERROR(INDEX('Climate zones'!$A$2:$A$4292,MATCH(CH$4&amp;" "&amp;$N144,'Climate zones'!$I$2:$I$4292,0)),"")</f>
        <v/>
      </c>
    </row>
    <row r="145" spans="1:86">
      <c r="A145" s="156" t="s">
        <v>314</v>
      </c>
      <c r="B145" s="156" t="s">
        <v>97</v>
      </c>
      <c r="C145" s="156" t="s">
        <v>96</v>
      </c>
      <c r="D145" s="156" t="s">
        <v>241</v>
      </c>
      <c r="E145" s="157">
        <v>-36.92</v>
      </c>
      <c r="F145" s="157">
        <v>174.81</v>
      </c>
      <c r="G145" s="156" t="str">
        <f t="shared" si="8"/>
        <v>Auckland City AK</v>
      </c>
      <c r="H145" s="156">
        <f t="shared" si="9"/>
        <v>73</v>
      </c>
      <c r="I145" s="156" t="str">
        <f t="shared" si="10"/>
        <v>Auckland City 73</v>
      </c>
      <c r="N145" s="164">
        <f t="shared" si="11"/>
        <v>141</v>
      </c>
      <c r="O145" s="165" t="str">
        <f>IFERROR(INDEX('Climate zones'!$A$2:$A$4292,MATCH(O$4&amp;" "&amp;$N145,'Climate zones'!$I$2:$I$4292,0)),"")</f>
        <v/>
      </c>
      <c r="P145" s="165" t="str">
        <f>IFERROR(INDEX('Climate zones'!$A$2:$A$4292,MATCH(P$4&amp;" "&amp;$N145,'Climate zones'!$I$2:$I$4292,0)),"")</f>
        <v/>
      </c>
      <c r="Q145" s="165" t="str">
        <f>IFERROR(INDEX('Climate zones'!$A$2:$A$4292,MATCH(Q$4&amp;" "&amp;$N145,'Climate zones'!$I$2:$I$4292,0)),"")</f>
        <v/>
      </c>
      <c r="R145" s="165" t="str">
        <f>IFERROR(INDEX('Climate zones'!$A$2:$A$4292,MATCH(R$4&amp;" "&amp;$N145,'Climate zones'!$I$2:$I$4292,0)),"")</f>
        <v/>
      </c>
      <c r="S145" s="165" t="str">
        <f>IFERROR(INDEX('Climate zones'!$A$2:$A$4292,MATCH(S$4&amp;" "&amp;$N145,'Climate zones'!$I$2:$I$4292,0)),"")</f>
        <v/>
      </c>
      <c r="T145" s="165" t="str">
        <f>IFERROR(INDEX('Climate zones'!$A$2:$A$4292,MATCH(T$4&amp;" "&amp;$N145,'Climate zones'!$I$2:$I$4292,0)),"")</f>
        <v/>
      </c>
      <c r="U145" s="165" t="str">
        <f>IFERROR(INDEX('Climate zones'!$A$2:$A$4292,MATCH(U$4&amp;" "&amp;$N145,'Climate zones'!$I$2:$I$4292,0)),"")</f>
        <v/>
      </c>
      <c r="V145" s="165" t="str">
        <f>IFERROR(INDEX('Climate zones'!$A$2:$A$4292,MATCH(V$4&amp;" "&amp;$N145,'Climate zones'!$I$2:$I$4292,0)),"")</f>
        <v/>
      </c>
      <c r="W145" s="165" t="str">
        <f>IFERROR(INDEX('Climate zones'!$A$2:$A$4292,MATCH(W$4&amp;" "&amp;$N145,'Climate zones'!$I$2:$I$4292,0)),"")</f>
        <v/>
      </c>
      <c r="X145" s="165" t="str">
        <f>IFERROR(INDEX('Climate zones'!$A$2:$A$4292,MATCH(X$4&amp;" "&amp;$N145,'Climate zones'!$I$2:$I$4292,0)),"")</f>
        <v>Parapara</v>
      </c>
      <c r="Y145" s="165" t="str">
        <f>IFERROR(INDEX('Climate zones'!$A$2:$A$4292,MATCH(Y$4&amp;" "&amp;$N145,'Climate zones'!$I$2:$I$4292,0)),"")</f>
        <v/>
      </c>
      <c r="Z145" s="165" t="str">
        <f>IFERROR(INDEX('Climate zones'!$A$2:$A$4292,MATCH(Z$4&amp;" "&amp;$N145,'Climate zones'!$I$2:$I$4292,0)),"")</f>
        <v/>
      </c>
      <c r="AA145" s="165" t="str">
        <f>IFERROR(INDEX('Climate zones'!$A$2:$A$4292,MATCH(AA$4&amp;" "&amp;$N145,'Climate zones'!$I$2:$I$4292,0)),"")</f>
        <v/>
      </c>
      <c r="AB145" s="165" t="str">
        <f>IFERROR(INDEX('Climate zones'!$A$2:$A$4292,MATCH(AB$4&amp;" "&amp;$N145,'Climate zones'!$I$2:$I$4292,0)),"")</f>
        <v/>
      </c>
      <c r="AC145" s="165" t="str">
        <f>IFERROR(INDEX('Climate zones'!$A$2:$A$4292,MATCH(AC$4&amp;" "&amp;$N145,'Climate zones'!$I$2:$I$4292,0)),"")</f>
        <v/>
      </c>
      <c r="AD145" s="165" t="str">
        <f>IFERROR(INDEX('Climate zones'!$A$2:$A$4292,MATCH(AD$4&amp;" "&amp;$N145,'Climate zones'!$I$2:$I$4292,0)),"")</f>
        <v/>
      </c>
      <c r="AE145" s="165" t="str">
        <f>IFERROR(INDEX('Climate zones'!$A$2:$A$4292,MATCH(AE$4&amp;" "&amp;$N145,'Climate zones'!$I$2:$I$4292,0)),"")</f>
        <v/>
      </c>
      <c r="AF145" s="165" t="str">
        <f>IFERROR(INDEX('Climate zones'!$A$2:$A$4292,MATCH(AF$4&amp;" "&amp;$N145,'Climate zones'!$I$2:$I$4292,0)),"")</f>
        <v/>
      </c>
      <c r="AG145" s="165" t="str">
        <f>IFERROR(INDEX('Climate zones'!$A$2:$A$4292,MATCH(AG$4&amp;" "&amp;$N145,'Climate zones'!$I$2:$I$4292,0)),"")</f>
        <v/>
      </c>
      <c r="AH145" s="165" t="str">
        <f>IFERROR(INDEX('Climate zones'!$A$2:$A$4292,MATCH(AH$4&amp;" "&amp;$N145,'Climate zones'!$I$2:$I$4292,0)),"")</f>
        <v/>
      </c>
      <c r="AI145" s="165" t="str">
        <f>IFERROR(INDEX('Climate zones'!$A$2:$A$4292,MATCH(AI$4&amp;" "&amp;$N145,'Climate zones'!$I$2:$I$4292,0)),"")</f>
        <v/>
      </c>
      <c r="AJ145" s="165" t="str">
        <f>IFERROR(INDEX('Climate zones'!$A$2:$A$4292,MATCH(AJ$4&amp;" "&amp;$N145,'Climate zones'!$I$2:$I$4292,0)),"")</f>
        <v/>
      </c>
      <c r="AK145" s="165" t="str">
        <f>IFERROR(INDEX('Climate zones'!$A$2:$A$4292,MATCH(AK$4&amp;" "&amp;$N145,'Climate zones'!$I$2:$I$4292,0)),"")</f>
        <v/>
      </c>
      <c r="AL145" s="165" t="str">
        <f>IFERROR(INDEX('Climate zones'!$A$2:$A$4292,MATCH(AL$4&amp;" "&amp;$N145,'Climate zones'!$I$2:$I$4292,0)),"")</f>
        <v/>
      </c>
      <c r="AM145" s="165" t="str">
        <f>IFERROR(INDEX('Climate zones'!$A$2:$A$4292,MATCH(AM$4&amp;" "&amp;$N145,'Climate zones'!$I$2:$I$4292,0)),"")</f>
        <v/>
      </c>
      <c r="AN145" s="165" t="str">
        <f>IFERROR(INDEX('Climate zones'!$A$2:$A$4292,MATCH(AN$4&amp;" "&amp;$N145,'Climate zones'!$I$2:$I$4292,0)),"")</f>
        <v/>
      </c>
      <c r="AO145" s="165" t="str">
        <f>IFERROR(INDEX('Climate zones'!$A$2:$A$4292,MATCH(AO$4&amp;" "&amp;$N145,'Climate zones'!$I$2:$I$4292,0)),"")</f>
        <v/>
      </c>
      <c r="AP145" s="165" t="str">
        <f>IFERROR(INDEX('Climate zones'!$A$2:$A$4292,MATCH(AP$4&amp;" "&amp;$N145,'Climate zones'!$I$2:$I$4292,0)),"")</f>
        <v/>
      </c>
      <c r="AQ145" s="165" t="str">
        <f>IFERROR(INDEX('Climate zones'!$A$2:$A$4292,MATCH(AQ$4&amp;" "&amp;$N145,'Climate zones'!$I$2:$I$4292,0)),"")</f>
        <v/>
      </c>
      <c r="AR145" s="165" t="str">
        <f>IFERROR(INDEX('Climate zones'!$A$2:$A$4292,MATCH(AR$4&amp;" "&amp;$N145,'Climate zones'!$I$2:$I$4292,0)),"")</f>
        <v/>
      </c>
      <c r="AS145" s="165" t="str">
        <f>IFERROR(INDEX('Climate zones'!$A$2:$A$4292,MATCH(AS$4&amp;" "&amp;$N145,'Climate zones'!$I$2:$I$4292,0)),"")</f>
        <v/>
      </c>
      <c r="AT145" s="165" t="str">
        <f>IFERROR(INDEX('Climate zones'!$A$2:$A$4292,MATCH(AT$4&amp;" "&amp;$N145,'Climate zones'!$I$2:$I$4292,0)),"")</f>
        <v/>
      </c>
      <c r="AU145" s="165" t="str">
        <f>IFERROR(INDEX('Climate zones'!$A$2:$A$4292,MATCH(AU$4&amp;" "&amp;$N145,'Climate zones'!$I$2:$I$4292,0)),"")</f>
        <v/>
      </c>
      <c r="AV145" s="165" t="str">
        <f>IFERROR(INDEX('Climate zones'!$A$2:$A$4292,MATCH(AV$4&amp;" "&amp;$N145,'Climate zones'!$I$2:$I$4292,0)),"")</f>
        <v/>
      </c>
      <c r="AW145" s="165" t="str">
        <f>IFERROR(INDEX('Climate zones'!$A$2:$A$4292,MATCH(AW$4&amp;" "&amp;$N145,'Climate zones'!$I$2:$I$4292,0)),"")</f>
        <v/>
      </c>
      <c r="AX145" s="165" t="str">
        <f>IFERROR(INDEX('Climate zones'!$A$2:$A$4292,MATCH(AX$4&amp;" "&amp;$N145,'Climate zones'!$I$2:$I$4292,0)),"")</f>
        <v/>
      </c>
      <c r="AY145" s="165" t="str">
        <f>IFERROR(INDEX('Climate zones'!$A$2:$A$4292,MATCH(AY$4&amp;" "&amp;$N145,'Climate zones'!$I$2:$I$4292,0)),"")</f>
        <v/>
      </c>
      <c r="AZ145" s="165" t="str">
        <f>IFERROR(INDEX('Climate zones'!$A$2:$A$4292,MATCH(AZ$4&amp;" "&amp;$N145,'Climate zones'!$I$2:$I$4292,0)),"")</f>
        <v/>
      </c>
      <c r="BA145" s="165" t="str">
        <f>IFERROR(INDEX('Climate zones'!$A$2:$A$4292,MATCH(BA$4&amp;" "&amp;$N145,'Climate zones'!$I$2:$I$4292,0)),"")</f>
        <v/>
      </c>
      <c r="BB145" s="165" t="str">
        <f>IFERROR(INDEX('Climate zones'!$A$2:$A$4292,MATCH(BB$4&amp;" "&amp;$N145,'Climate zones'!$I$2:$I$4292,0)),"")</f>
        <v/>
      </c>
      <c r="BC145" s="165" t="str">
        <f>IFERROR(INDEX('Climate zones'!$A$2:$A$4292,MATCH(BC$4&amp;" "&amp;$N145,'Climate zones'!$I$2:$I$4292,0)),"")</f>
        <v/>
      </c>
      <c r="BD145" s="165" t="str">
        <f>IFERROR(INDEX('Climate zones'!$A$2:$A$4292,MATCH(BD$4&amp;" "&amp;$N145,'Climate zones'!$I$2:$I$4292,0)),"")</f>
        <v/>
      </c>
      <c r="BE145" s="165" t="str">
        <f>IFERROR(INDEX('Climate zones'!$A$2:$A$4292,MATCH(BE$4&amp;" "&amp;$N145,'Climate zones'!$I$2:$I$4292,0)),"")</f>
        <v/>
      </c>
      <c r="BF145" s="165" t="str">
        <f>IFERROR(INDEX('Climate zones'!$A$2:$A$4292,MATCH(BF$4&amp;" "&amp;$N145,'Climate zones'!$I$2:$I$4292,0)),"")</f>
        <v/>
      </c>
      <c r="BG145" s="165" t="str">
        <f>IFERROR(INDEX('Climate zones'!$A$2:$A$4292,MATCH(BG$4&amp;" "&amp;$N145,'Climate zones'!$I$2:$I$4292,0)),"")</f>
        <v/>
      </c>
      <c r="BH145" s="165" t="str">
        <f>IFERROR(INDEX('Climate zones'!$A$2:$A$4292,MATCH(BH$4&amp;" "&amp;$N145,'Climate zones'!$I$2:$I$4292,0)),"")</f>
        <v/>
      </c>
      <c r="BI145" s="165" t="str">
        <f>IFERROR(INDEX('Climate zones'!$A$2:$A$4292,MATCH(BI$4&amp;" "&amp;$N145,'Climate zones'!$I$2:$I$4292,0)),"")</f>
        <v/>
      </c>
      <c r="BJ145" s="165" t="str">
        <f>IFERROR(INDEX('Climate zones'!$A$2:$A$4292,MATCH(BJ$4&amp;" "&amp;$N145,'Climate zones'!$I$2:$I$4292,0)),"")</f>
        <v/>
      </c>
      <c r="BK145" s="165" t="str">
        <f>IFERROR(INDEX('Climate zones'!$A$2:$A$4292,MATCH(BK$4&amp;" "&amp;$N145,'Climate zones'!$I$2:$I$4292,0)),"")</f>
        <v/>
      </c>
      <c r="BL145" s="165" t="str">
        <f>IFERROR(INDEX('Climate zones'!$A$2:$A$4292,MATCH(BL$4&amp;" "&amp;$N145,'Climate zones'!$I$2:$I$4292,0)),"")</f>
        <v>Spar Bush</v>
      </c>
      <c r="BM145" s="165" t="str">
        <f>IFERROR(INDEX('Climate zones'!$A$2:$A$4292,MATCH(BM$4&amp;" "&amp;$N145,'Climate zones'!$I$2:$I$4292,0)),"")</f>
        <v/>
      </c>
      <c r="BN145" s="165" t="str">
        <f>IFERROR(INDEX('Climate zones'!$A$2:$A$4292,MATCH(BN$4&amp;" "&amp;$N145,'Climate zones'!$I$2:$I$4292,0)),"")</f>
        <v/>
      </c>
      <c r="BO145" s="165" t="str">
        <f>IFERROR(INDEX('Climate zones'!$A$2:$A$4292,MATCH(BO$4&amp;" "&amp;$N145,'Climate zones'!$I$2:$I$4292,0)),"")</f>
        <v/>
      </c>
      <c r="BP145" s="165" t="str">
        <f>IFERROR(INDEX('Climate zones'!$A$2:$A$4292,MATCH(BP$4&amp;" "&amp;$N145,'Climate zones'!$I$2:$I$4292,0)),"")</f>
        <v/>
      </c>
      <c r="BQ145" s="165" t="str">
        <f>IFERROR(INDEX('Climate zones'!$A$2:$A$4292,MATCH(BQ$4&amp;" "&amp;$N145,'Climate zones'!$I$2:$I$4292,0)),"")</f>
        <v/>
      </c>
      <c r="BR145" s="165" t="str">
        <f>IFERROR(INDEX('Climate zones'!$A$2:$A$4292,MATCH(BR$4&amp;" "&amp;$N145,'Climate zones'!$I$2:$I$4292,0)),"")</f>
        <v/>
      </c>
      <c r="BS145" s="165" t="str">
        <f>IFERROR(INDEX('Climate zones'!$A$2:$A$4292,MATCH(BS$4&amp;" "&amp;$N145,'Climate zones'!$I$2:$I$4292,0)),"")</f>
        <v/>
      </c>
      <c r="BT145" s="165" t="str">
        <f>IFERROR(INDEX('Climate zones'!$A$2:$A$4292,MATCH(BT$4&amp;" "&amp;$N145,'Climate zones'!$I$2:$I$4292,0)),"")</f>
        <v/>
      </c>
      <c r="BU145" s="165" t="str">
        <f>IFERROR(INDEX('Climate zones'!$A$2:$A$4292,MATCH(BU$4&amp;" "&amp;$N145,'Climate zones'!$I$2:$I$4292,0)),"")</f>
        <v/>
      </c>
      <c r="BV145" s="165" t="str">
        <f>IFERROR(INDEX('Climate zones'!$A$2:$A$4292,MATCH(BV$4&amp;" "&amp;$N145,'Climate zones'!$I$2:$I$4292,0)),"")</f>
        <v/>
      </c>
      <c r="BW145" s="165" t="str">
        <f>IFERROR(INDEX('Climate zones'!$A$2:$A$4292,MATCH(BW$4&amp;" "&amp;$N145,'Climate zones'!$I$2:$I$4292,0)),"")</f>
        <v/>
      </c>
      <c r="BX145" s="165" t="str">
        <f>IFERROR(INDEX('Climate zones'!$A$2:$A$4292,MATCH(BX$4&amp;" "&amp;$N145,'Climate zones'!$I$2:$I$4292,0)),"")</f>
        <v/>
      </c>
      <c r="BY145" s="165" t="str">
        <f>IFERROR(INDEX('Climate zones'!$A$2:$A$4292,MATCH(BY$4&amp;" "&amp;$N145,'Climate zones'!$I$2:$I$4292,0)),"")</f>
        <v/>
      </c>
      <c r="BZ145" s="165" t="str">
        <f>IFERROR(INDEX('Climate zones'!$A$2:$A$4292,MATCH(BZ$4&amp;" "&amp;$N145,'Climate zones'!$I$2:$I$4292,0)),"")</f>
        <v/>
      </c>
      <c r="CA145" s="165" t="str">
        <f>IFERROR(INDEX('Climate zones'!$A$2:$A$4292,MATCH(CA$4&amp;" "&amp;$N145,'Climate zones'!$I$2:$I$4292,0)),"")</f>
        <v/>
      </c>
      <c r="CB145" s="165" t="str">
        <f>IFERROR(INDEX('Climate zones'!$A$2:$A$4292,MATCH(CB$4&amp;" "&amp;$N145,'Climate zones'!$I$2:$I$4292,0)),"")</f>
        <v/>
      </c>
      <c r="CC145" s="165" t="str">
        <f>IFERROR(INDEX('Climate zones'!$A$2:$A$4292,MATCH(CC$4&amp;" "&amp;$N145,'Climate zones'!$I$2:$I$4292,0)),"")</f>
        <v/>
      </c>
      <c r="CD145" s="165" t="str">
        <f>IFERROR(INDEX('Climate zones'!$A$2:$A$4292,MATCH(CD$4&amp;" "&amp;$N145,'Climate zones'!$I$2:$I$4292,0)),"")</f>
        <v/>
      </c>
      <c r="CE145" s="165" t="str">
        <f>IFERROR(INDEX('Climate zones'!$A$2:$A$4292,MATCH(CE$4&amp;" "&amp;$N145,'Climate zones'!$I$2:$I$4292,0)),"")</f>
        <v/>
      </c>
      <c r="CF145" s="165" t="str">
        <f>IFERROR(INDEX('Climate zones'!$A$2:$A$4292,MATCH(CF$4&amp;" "&amp;$N145,'Climate zones'!$I$2:$I$4292,0)),"")</f>
        <v/>
      </c>
      <c r="CG145" s="165" t="str">
        <f>IFERROR(INDEX('Climate zones'!$A$2:$A$4292,MATCH(CG$4&amp;" "&amp;$N145,'Climate zones'!$I$2:$I$4292,0)),"")</f>
        <v/>
      </c>
      <c r="CH145" s="165" t="str">
        <f>IFERROR(INDEX('Climate zones'!$A$2:$A$4292,MATCH(CH$4&amp;" "&amp;$N145,'Climate zones'!$I$2:$I$4292,0)),"")</f>
        <v/>
      </c>
    </row>
    <row r="146" spans="1:86">
      <c r="A146" s="156" t="s">
        <v>315</v>
      </c>
      <c r="B146" s="156" t="s">
        <v>97</v>
      </c>
      <c r="C146" s="156" t="s">
        <v>209</v>
      </c>
      <c r="D146" s="156" t="s">
        <v>241</v>
      </c>
      <c r="E146" s="157">
        <v>-36.79</v>
      </c>
      <c r="F146" s="157">
        <v>175.02</v>
      </c>
      <c r="G146" s="156" t="str">
        <f t="shared" si="8"/>
        <v>Auckland City AK</v>
      </c>
      <c r="H146" s="156">
        <f t="shared" si="9"/>
        <v>74</v>
      </c>
      <c r="I146" s="156" t="str">
        <f t="shared" si="10"/>
        <v>Auckland City 74</v>
      </c>
      <c r="N146" s="162">
        <f t="shared" si="11"/>
        <v>142</v>
      </c>
      <c r="O146" s="163" t="str">
        <f>IFERROR(INDEX('Climate zones'!$A$2:$A$4292,MATCH(O$4&amp;" "&amp;$N146,'Climate zones'!$I$2:$I$4292,0)),"")</f>
        <v/>
      </c>
      <c r="P146" s="163" t="str">
        <f>IFERROR(INDEX('Climate zones'!$A$2:$A$4292,MATCH(P$4&amp;" "&amp;$N146,'Climate zones'!$I$2:$I$4292,0)),"")</f>
        <v/>
      </c>
      <c r="Q146" s="163" t="str">
        <f>IFERROR(INDEX('Climate zones'!$A$2:$A$4292,MATCH(Q$4&amp;" "&amp;$N146,'Climate zones'!$I$2:$I$4292,0)),"")</f>
        <v/>
      </c>
      <c r="R146" s="163" t="str">
        <f>IFERROR(INDEX('Climate zones'!$A$2:$A$4292,MATCH(R$4&amp;" "&amp;$N146,'Climate zones'!$I$2:$I$4292,0)),"")</f>
        <v/>
      </c>
      <c r="S146" s="163" t="str">
        <f>IFERROR(INDEX('Climate zones'!$A$2:$A$4292,MATCH(S$4&amp;" "&amp;$N146,'Climate zones'!$I$2:$I$4292,0)),"")</f>
        <v/>
      </c>
      <c r="T146" s="163" t="str">
        <f>IFERROR(INDEX('Climate zones'!$A$2:$A$4292,MATCH(T$4&amp;" "&amp;$N146,'Climate zones'!$I$2:$I$4292,0)),"")</f>
        <v/>
      </c>
      <c r="U146" s="163" t="str">
        <f>IFERROR(INDEX('Climate zones'!$A$2:$A$4292,MATCH(U$4&amp;" "&amp;$N146,'Climate zones'!$I$2:$I$4292,0)),"")</f>
        <v/>
      </c>
      <c r="V146" s="163" t="str">
        <f>IFERROR(INDEX('Climate zones'!$A$2:$A$4292,MATCH(V$4&amp;" "&amp;$N146,'Climate zones'!$I$2:$I$4292,0)),"")</f>
        <v/>
      </c>
      <c r="W146" s="163" t="str">
        <f>IFERROR(INDEX('Climate zones'!$A$2:$A$4292,MATCH(W$4&amp;" "&amp;$N146,'Climate zones'!$I$2:$I$4292,0)),"")</f>
        <v/>
      </c>
      <c r="X146" s="163" t="str">
        <f>IFERROR(INDEX('Climate zones'!$A$2:$A$4292,MATCH(X$4&amp;" "&amp;$N146,'Climate zones'!$I$2:$I$4292,0)),"")</f>
        <v>Parekura Bay</v>
      </c>
      <c r="Y146" s="163" t="str">
        <f>IFERROR(INDEX('Climate zones'!$A$2:$A$4292,MATCH(Y$4&amp;" "&amp;$N146,'Climate zones'!$I$2:$I$4292,0)),"")</f>
        <v/>
      </c>
      <c r="Z146" s="163" t="str">
        <f>IFERROR(INDEX('Climate zones'!$A$2:$A$4292,MATCH(Z$4&amp;" "&amp;$N146,'Climate zones'!$I$2:$I$4292,0)),"")</f>
        <v/>
      </c>
      <c r="AA146" s="163" t="str">
        <f>IFERROR(INDEX('Climate zones'!$A$2:$A$4292,MATCH(AA$4&amp;" "&amp;$N146,'Climate zones'!$I$2:$I$4292,0)),"")</f>
        <v/>
      </c>
      <c r="AB146" s="163" t="str">
        <f>IFERROR(INDEX('Climate zones'!$A$2:$A$4292,MATCH(AB$4&amp;" "&amp;$N146,'Climate zones'!$I$2:$I$4292,0)),"")</f>
        <v/>
      </c>
      <c r="AC146" s="163" t="str">
        <f>IFERROR(INDEX('Climate zones'!$A$2:$A$4292,MATCH(AC$4&amp;" "&amp;$N146,'Climate zones'!$I$2:$I$4292,0)),"")</f>
        <v/>
      </c>
      <c r="AD146" s="163" t="str">
        <f>IFERROR(INDEX('Climate zones'!$A$2:$A$4292,MATCH(AD$4&amp;" "&amp;$N146,'Climate zones'!$I$2:$I$4292,0)),"")</f>
        <v/>
      </c>
      <c r="AE146" s="163" t="str">
        <f>IFERROR(INDEX('Climate zones'!$A$2:$A$4292,MATCH(AE$4&amp;" "&amp;$N146,'Climate zones'!$I$2:$I$4292,0)),"")</f>
        <v/>
      </c>
      <c r="AF146" s="163" t="str">
        <f>IFERROR(INDEX('Climate zones'!$A$2:$A$4292,MATCH(AF$4&amp;" "&amp;$N146,'Climate zones'!$I$2:$I$4292,0)),"")</f>
        <v/>
      </c>
      <c r="AG146" s="163" t="str">
        <f>IFERROR(INDEX('Climate zones'!$A$2:$A$4292,MATCH(AG$4&amp;" "&amp;$N146,'Climate zones'!$I$2:$I$4292,0)),"")</f>
        <v/>
      </c>
      <c r="AH146" s="163" t="str">
        <f>IFERROR(INDEX('Climate zones'!$A$2:$A$4292,MATCH(AH$4&amp;" "&amp;$N146,'Climate zones'!$I$2:$I$4292,0)),"")</f>
        <v/>
      </c>
      <c r="AI146" s="163" t="str">
        <f>IFERROR(INDEX('Climate zones'!$A$2:$A$4292,MATCH(AI$4&amp;" "&amp;$N146,'Climate zones'!$I$2:$I$4292,0)),"")</f>
        <v/>
      </c>
      <c r="AJ146" s="163" t="str">
        <f>IFERROR(INDEX('Climate zones'!$A$2:$A$4292,MATCH(AJ$4&amp;" "&amp;$N146,'Climate zones'!$I$2:$I$4292,0)),"")</f>
        <v/>
      </c>
      <c r="AK146" s="163" t="str">
        <f>IFERROR(INDEX('Climate zones'!$A$2:$A$4292,MATCH(AK$4&amp;" "&amp;$N146,'Climate zones'!$I$2:$I$4292,0)),"")</f>
        <v/>
      </c>
      <c r="AL146" s="163" t="str">
        <f>IFERROR(INDEX('Climate zones'!$A$2:$A$4292,MATCH(AL$4&amp;" "&amp;$N146,'Climate zones'!$I$2:$I$4292,0)),"")</f>
        <v/>
      </c>
      <c r="AM146" s="163" t="str">
        <f>IFERROR(INDEX('Climate zones'!$A$2:$A$4292,MATCH(AM$4&amp;" "&amp;$N146,'Climate zones'!$I$2:$I$4292,0)),"")</f>
        <v/>
      </c>
      <c r="AN146" s="163" t="str">
        <f>IFERROR(INDEX('Climate zones'!$A$2:$A$4292,MATCH(AN$4&amp;" "&amp;$N146,'Climate zones'!$I$2:$I$4292,0)),"")</f>
        <v/>
      </c>
      <c r="AO146" s="163" t="str">
        <f>IFERROR(INDEX('Climate zones'!$A$2:$A$4292,MATCH(AO$4&amp;" "&amp;$N146,'Climate zones'!$I$2:$I$4292,0)),"")</f>
        <v/>
      </c>
      <c r="AP146" s="163" t="str">
        <f>IFERROR(INDEX('Climate zones'!$A$2:$A$4292,MATCH(AP$4&amp;" "&amp;$N146,'Climate zones'!$I$2:$I$4292,0)),"")</f>
        <v/>
      </c>
      <c r="AQ146" s="163" t="str">
        <f>IFERROR(INDEX('Climate zones'!$A$2:$A$4292,MATCH(AQ$4&amp;" "&amp;$N146,'Climate zones'!$I$2:$I$4292,0)),"")</f>
        <v/>
      </c>
      <c r="AR146" s="163" t="str">
        <f>IFERROR(INDEX('Climate zones'!$A$2:$A$4292,MATCH(AR$4&amp;" "&amp;$N146,'Climate zones'!$I$2:$I$4292,0)),"")</f>
        <v/>
      </c>
      <c r="AS146" s="163" t="str">
        <f>IFERROR(INDEX('Climate zones'!$A$2:$A$4292,MATCH(AS$4&amp;" "&amp;$N146,'Climate zones'!$I$2:$I$4292,0)),"")</f>
        <v/>
      </c>
      <c r="AT146" s="163" t="str">
        <f>IFERROR(INDEX('Climate zones'!$A$2:$A$4292,MATCH(AT$4&amp;" "&amp;$N146,'Climate zones'!$I$2:$I$4292,0)),"")</f>
        <v/>
      </c>
      <c r="AU146" s="163" t="str">
        <f>IFERROR(INDEX('Climate zones'!$A$2:$A$4292,MATCH(AU$4&amp;" "&amp;$N146,'Climate zones'!$I$2:$I$4292,0)),"")</f>
        <v/>
      </c>
      <c r="AV146" s="163" t="str">
        <f>IFERROR(INDEX('Climate zones'!$A$2:$A$4292,MATCH(AV$4&amp;" "&amp;$N146,'Climate zones'!$I$2:$I$4292,0)),"")</f>
        <v/>
      </c>
      <c r="AW146" s="163" t="str">
        <f>IFERROR(INDEX('Climate zones'!$A$2:$A$4292,MATCH(AW$4&amp;" "&amp;$N146,'Climate zones'!$I$2:$I$4292,0)),"")</f>
        <v/>
      </c>
      <c r="AX146" s="163" t="str">
        <f>IFERROR(INDEX('Climate zones'!$A$2:$A$4292,MATCH(AX$4&amp;" "&amp;$N146,'Climate zones'!$I$2:$I$4292,0)),"")</f>
        <v/>
      </c>
      <c r="AY146" s="163" t="str">
        <f>IFERROR(INDEX('Climate zones'!$A$2:$A$4292,MATCH(AY$4&amp;" "&amp;$N146,'Climate zones'!$I$2:$I$4292,0)),"")</f>
        <v/>
      </c>
      <c r="AZ146" s="163" t="str">
        <f>IFERROR(INDEX('Climate zones'!$A$2:$A$4292,MATCH(AZ$4&amp;" "&amp;$N146,'Climate zones'!$I$2:$I$4292,0)),"")</f>
        <v/>
      </c>
      <c r="BA146" s="163" t="str">
        <f>IFERROR(INDEX('Climate zones'!$A$2:$A$4292,MATCH(BA$4&amp;" "&amp;$N146,'Climate zones'!$I$2:$I$4292,0)),"")</f>
        <v/>
      </c>
      <c r="BB146" s="163" t="str">
        <f>IFERROR(INDEX('Climate zones'!$A$2:$A$4292,MATCH(BB$4&amp;" "&amp;$N146,'Climate zones'!$I$2:$I$4292,0)),"")</f>
        <v/>
      </c>
      <c r="BC146" s="163" t="str">
        <f>IFERROR(INDEX('Climate zones'!$A$2:$A$4292,MATCH(BC$4&amp;" "&amp;$N146,'Climate zones'!$I$2:$I$4292,0)),"")</f>
        <v/>
      </c>
      <c r="BD146" s="163" t="str">
        <f>IFERROR(INDEX('Climate zones'!$A$2:$A$4292,MATCH(BD$4&amp;" "&amp;$N146,'Climate zones'!$I$2:$I$4292,0)),"")</f>
        <v/>
      </c>
      <c r="BE146" s="163" t="str">
        <f>IFERROR(INDEX('Climate zones'!$A$2:$A$4292,MATCH(BE$4&amp;" "&amp;$N146,'Climate zones'!$I$2:$I$4292,0)),"")</f>
        <v/>
      </c>
      <c r="BF146" s="163" t="str">
        <f>IFERROR(INDEX('Climate zones'!$A$2:$A$4292,MATCH(BF$4&amp;" "&amp;$N146,'Climate zones'!$I$2:$I$4292,0)),"")</f>
        <v/>
      </c>
      <c r="BG146" s="163" t="str">
        <f>IFERROR(INDEX('Climate zones'!$A$2:$A$4292,MATCH(BG$4&amp;" "&amp;$N146,'Climate zones'!$I$2:$I$4292,0)),"")</f>
        <v/>
      </c>
      <c r="BH146" s="163" t="str">
        <f>IFERROR(INDEX('Climate zones'!$A$2:$A$4292,MATCH(BH$4&amp;" "&amp;$N146,'Climate zones'!$I$2:$I$4292,0)),"")</f>
        <v/>
      </c>
      <c r="BI146" s="163" t="str">
        <f>IFERROR(INDEX('Climate zones'!$A$2:$A$4292,MATCH(BI$4&amp;" "&amp;$N146,'Climate zones'!$I$2:$I$4292,0)),"")</f>
        <v/>
      </c>
      <c r="BJ146" s="163" t="str">
        <f>IFERROR(INDEX('Climate zones'!$A$2:$A$4292,MATCH(BJ$4&amp;" "&amp;$N146,'Climate zones'!$I$2:$I$4292,0)),"")</f>
        <v/>
      </c>
      <c r="BK146" s="163" t="str">
        <f>IFERROR(INDEX('Climate zones'!$A$2:$A$4292,MATCH(BK$4&amp;" "&amp;$N146,'Climate zones'!$I$2:$I$4292,0)),"")</f>
        <v/>
      </c>
      <c r="BL146" s="163" t="str">
        <f>IFERROR(INDEX('Climate zones'!$A$2:$A$4292,MATCH(BL$4&amp;" "&amp;$N146,'Climate zones'!$I$2:$I$4292,0)),"")</f>
        <v>Springhills</v>
      </c>
      <c r="BM146" s="163" t="str">
        <f>IFERROR(INDEX('Climate zones'!$A$2:$A$4292,MATCH(BM$4&amp;" "&amp;$N146,'Climate zones'!$I$2:$I$4292,0)),"")</f>
        <v/>
      </c>
      <c r="BN146" s="163" t="str">
        <f>IFERROR(INDEX('Climate zones'!$A$2:$A$4292,MATCH(BN$4&amp;" "&amp;$N146,'Climate zones'!$I$2:$I$4292,0)),"")</f>
        <v/>
      </c>
      <c r="BO146" s="163" t="str">
        <f>IFERROR(INDEX('Climate zones'!$A$2:$A$4292,MATCH(BO$4&amp;" "&amp;$N146,'Climate zones'!$I$2:$I$4292,0)),"")</f>
        <v/>
      </c>
      <c r="BP146" s="163" t="str">
        <f>IFERROR(INDEX('Climate zones'!$A$2:$A$4292,MATCH(BP$4&amp;" "&amp;$N146,'Climate zones'!$I$2:$I$4292,0)),"")</f>
        <v/>
      </c>
      <c r="BQ146" s="163" t="str">
        <f>IFERROR(INDEX('Climate zones'!$A$2:$A$4292,MATCH(BQ$4&amp;" "&amp;$N146,'Climate zones'!$I$2:$I$4292,0)),"")</f>
        <v/>
      </c>
      <c r="BR146" s="163" t="str">
        <f>IFERROR(INDEX('Climate zones'!$A$2:$A$4292,MATCH(BR$4&amp;" "&amp;$N146,'Climate zones'!$I$2:$I$4292,0)),"")</f>
        <v/>
      </c>
      <c r="BS146" s="163" t="str">
        <f>IFERROR(INDEX('Climate zones'!$A$2:$A$4292,MATCH(BS$4&amp;" "&amp;$N146,'Climate zones'!$I$2:$I$4292,0)),"")</f>
        <v/>
      </c>
      <c r="BT146" s="163" t="str">
        <f>IFERROR(INDEX('Climate zones'!$A$2:$A$4292,MATCH(BT$4&amp;" "&amp;$N146,'Climate zones'!$I$2:$I$4292,0)),"")</f>
        <v/>
      </c>
      <c r="BU146" s="163" t="str">
        <f>IFERROR(INDEX('Climate zones'!$A$2:$A$4292,MATCH(BU$4&amp;" "&amp;$N146,'Climate zones'!$I$2:$I$4292,0)),"")</f>
        <v/>
      </c>
      <c r="BV146" s="163" t="str">
        <f>IFERROR(INDEX('Climate zones'!$A$2:$A$4292,MATCH(BV$4&amp;" "&amp;$N146,'Climate zones'!$I$2:$I$4292,0)),"")</f>
        <v/>
      </c>
      <c r="BW146" s="163" t="str">
        <f>IFERROR(INDEX('Climate zones'!$A$2:$A$4292,MATCH(BW$4&amp;" "&amp;$N146,'Climate zones'!$I$2:$I$4292,0)),"")</f>
        <v/>
      </c>
      <c r="BX146" s="163" t="str">
        <f>IFERROR(INDEX('Climate zones'!$A$2:$A$4292,MATCH(BX$4&amp;" "&amp;$N146,'Climate zones'!$I$2:$I$4292,0)),"")</f>
        <v/>
      </c>
      <c r="BY146" s="163" t="str">
        <f>IFERROR(INDEX('Climate zones'!$A$2:$A$4292,MATCH(BY$4&amp;" "&amp;$N146,'Climate zones'!$I$2:$I$4292,0)),"")</f>
        <v/>
      </c>
      <c r="BZ146" s="163" t="str">
        <f>IFERROR(INDEX('Climate zones'!$A$2:$A$4292,MATCH(BZ$4&amp;" "&amp;$N146,'Climate zones'!$I$2:$I$4292,0)),"")</f>
        <v/>
      </c>
      <c r="CA146" s="163" t="str">
        <f>IFERROR(INDEX('Climate zones'!$A$2:$A$4292,MATCH(CA$4&amp;" "&amp;$N146,'Climate zones'!$I$2:$I$4292,0)),"")</f>
        <v/>
      </c>
      <c r="CB146" s="163" t="str">
        <f>IFERROR(INDEX('Climate zones'!$A$2:$A$4292,MATCH(CB$4&amp;" "&amp;$N146,'Climate zones'!$I$2:$I$4292,0)),"")</f>
        <v/>
      </c>
      <c r="CC146" s="163" t="str">
        <f>IFERROR(INDEX('Climate zones'!$A$2:$A$4292,MATCH(CC$4&amp;" "&amp;$N146,'Climate zones'!$I$2:$I$4292,0)),"")</f>
        <v/>
      </c>
      <c r="CD146" s="163" t="str">
        <f>IFERROR(INDEX('Climate zones'!$A$2:$A$4292,MATCH(CD$4&amp;" "&amp;$N146,'Climate zones'!$I$2:$I$4292,0)),"")</f>
        <v/>
      </c>
      <c r="CE146" s="163" t="str">
        <f>IFERROR(INDEX('Climate zones'!$A$2:$A$4292,MATCH(CE$4&amp;" "&amp;$N146,'Climate zones'!$I$2:$I$4292,0)),"")</f>
        <v/>
      </c>
      <c r="CF146" s="163" t="str">
        <f>IFERROR(INDEX('Climate zones'!$A$2:$A$4292,MATCH(CF$4&amp;" "&amp;$N146,'Climate zones'!$I$2:$I$4292,0)),"")</f>
        <v/>
      </c>
      <c r="CG146" s="163" t="str">
        <f>IFERROR(INDEX('Climate zones'!$A$2:$A$4292,MATCH(CG$4&amp;" "&amp;$N146,'Climate zones'!$I$2:$I$4292,0)),"")</f>
        <v/>
      </c>
      <c r="CH146" s="163" t="str">
        <f>IFERROR(INDEX('Climate zones'!$A$2:$A$4292,MATCH(CH$4&amp;" "&amp;$N146,'Climate zones'!$I$2:$I$4292,0)),"")</f>
        <v/>
      </c>
    </row>
    <row r="147" spans="1:86">
      <c r="A147" s="156" t="s">
        <v>316</v>
      </c>
      <c r="B147" s="156" t="s">
        <v>97</v>
      </c>
      <c r="C147" s="156" t="s">
        <v>96</v>
      </c>
      <c r="D147" s="156" t="s">
        <v>241</v>
      </c>
      <c r="E147" s="157">
        <v>-36.89</v>
      </c>
      <c r="F147" s="157">
        <v>174.86</v>
      </c>
      <c r="G147" s="156" t="str">
        <f t="shared" si="8"/>
        <v>Auckland City AK</v>
      </c>
      <c r="H147" s="156">
        <f t="shared" si="9"/>
        <v>75</v>
      </c>
      <c r="I147" s="156" t="str">
        <f t="shared" si="10"/>
        <v>Auckland City 75</v>
      </c>
      <c r="N147" s="164">
        <f t="shared" si="11"/>
        <v>143</v>
      </c>
      <c r="O147" s="165" t="str">
        <f>IFERROR(INDEX('Climate zones'!$A$2:$A$4292,MATCH(O$4&amp;" "&amp;$N147,'Climate zones'!$I$2:$I$4292,0)),"")</f>
        <v/>
      </c>
      <c r="P147" s="165" t="str">
        <f>IFERROR(INDEX('Climate zones'!$A$2:$A$4292,MATCH(P$4&amp;" "&amp;$N147,'Climate zones'!$I$2:$I$4292,0)),"")</f>
        <v/>
      </c>
      <c r="Q147" s="165" t="str">
        <f>IFERROR(INDEX('Climate zones'!$A$2:$A$4292,MATCH(Q$4&amp;" "&amp;$N147,'Climate zones'!$I$2:$I$4292,0)),"")</f>
        <v/>
      </c>
      <c r="R147" s="165" t="str">
        <f>IFERROR(INDEX('Climate zones'!$A$2:$A$4292,MATCH(R$4&amp;" "&amp;$N147,'Climate zones'!$I$2:$I$4292,0)),"")</f>
        <v/>
      </c>
      <c r="S147" s="165" t="str">
        <f>IFERROR(INDEX('Climate zones'!$A$2:$A$4292,MATCH(S$4&amp;" "&amp;$N147,'Climate zones'!$I$2:$I$4292,0)),"")</f>
        <v/>
      </c>
      <c r="T147" s="165" t="str">
        <f>IFERROR(INDEX('Climate zones'!$A$2:$A$4292,MATCH(T$4&amp;" "&amp;$N147,'Climate zones'!$I$2:$I$4292,0)),"")</f>
        <v/>
      </c>
      <c r="U147" s="165" t="str">
        <f>IFERROR(INDEX('Climate zones'!$A$2:$A$4292,MATCH(U$4&amp;" "&amp;$N147,'Climate zones'!$I$2:$I$4292,0)),"")</f>
        <v/>
      </c>
      <c r="V147" s="165" t="str">
        <f>IFERROR(INDEX('Climate zones'!$A$2:$A$4292,MATCH(V$4&amp;" "&amp;$N147,'Climate zones'!$I$2:$I$4292,0)),"")</f>
        <v/>
      </c>
      <c r="W147" s="165" t="str">
        <f>IFERROR(INDEX('Climate zones'!$A$2:$A$4292,MATCH(W$4&amp;" "&amp;$N147,'Climate zones'!$I$2:$I$4292,0)),"")</f>
        <v/>
      </c>
      <c r="X147" s="165" t="str">
        <f>IFERROR(INDEX('Climate zones'!$A$2:$A$4292,MATCH(X$4&amp;" "&amp;$N147,'Climate zones'!$I$2:$I$4292,0)),"")</f>
        <v>Paroa Bay</v>
      </c>
      <c r="Y147" s="165" t="str">
        <f>IFERROR(INDEX('Climate zones'!$A$2:$A$4292,MATCH(Y$4&amp;" "&amp;$N147,'Climate zones'!$I$2:$I$4292,0)),"")</f>
        <v/>
      </c>
      <c r="Z147" s="165" t="str">
        <f>IFERROR(INDEX('Climate zones'!$A$2:$A$4292,MATCH(Z$4&amp;" "&amp;$N147,'Climate zones'!$I$2:$I$4292,0)),"")</f>
        <v/>
      </c>
      <c r="AA147" s="165" t="str">
        <f>IFERROR(INDEX('Climate zones'!$A$2:$A$4292,MATCH(AA$4&amp;" "&amp;$N147,'Climate zones'!$I$2:$I$4292,0)),"")</f>
        <v/>
      </c>
      <c r="AB147" s="165" t="str">
        <f>IFERROR(INDEX('Climate zones'!$A$2:$A$4292,MATCH(AB$4&amp;" "&amp;$N147,'Climate zones'!$I$2:$I$4292,0)),"")</f>
        <v/>
      </c>
      <c r="AC147" s="165" t="str">
        <f>IFERROR(INDEX('Climate zones'!$A$2:$A$4292,MATCH(AC$4&amp;" "&amp;$N147,'Climate zones'!$I$2:$I$4292,0)),"")</f>
        <v/>
      </c>
      <c r="AD147" s="165" t="str">
        <f>IFERROR(INDEX('Climate zones'!$A$2:$A$4292,MATCH(AD$4&amp;" "&amp;$N147,'Climate zones'!$I$2:$I$4292,0)),"")</f>
        <v/>
      </c>
      <c r="AE147" s="165" t="str">
        <f>IFERROR(INDEX('Climate zones'!$A$2:$A$4292,MATCH(AE$4&amp;" "&amp;$N147,'Climate zones'!$I$2:$I$4292,0)),"")</f>
        <v/>
      </c>
      <c r="AF147" s="165" t="str">
        <f>IFERROR(INDEX('Climate zones'!$A$2:$A$4292,MATCH(AF$4&amp;" "&amp;$N147,'Climate zones'!$I$2:$I$4292,0)),"")</f>
        <v/>
      </c>
      <c r="AG147" s="165" t="str">
        <f>IFERROR(INDEX('Climate zones'!$A$2:$A$4292,MATCH(AG$4&amp;" "&amp;$N147,'Climate zones'!$I$2:$I$4292,0)),"")</f>
        <v/>
      </c>
      <c r="AH147" s="165" t="str">
        <f>IFERROR(INDEX('Climate zones'!$A$2:$A$4292,MATCH(AH$4&amp;" "&amp;$N147,'Climate zones'!$I$2:$I$4292,0)),"")</f>
        <v/>
      </c>
      <c r="AI147" s="165" t="str">
        <f>IFERROR(INDEX('Climate zones'!$A$2:$A$4292,MATCH(AI$4&amp;" "&amp;$N147,'Climate zones'!$I$2:$I$4292,0)),"")</f>
        <v/>
      </c>
      <c r="AJ147" s="165" t="str">
        <f>IFERROR(INDEX('Climate zones'!$A$2:$A$4292,MATCH(AJ$4&amp;" "&amp;$N147,'Climate zones'!$I$2:$I$4292,0)),"")</f>
        <v/>
      </c>
      <c r="AK147" s="165" t="str">
        <f>IFERROR(INDEX('Climate zones'!$A$2:$A$4292,MATCH(AK$4&amp;" "&amp;$N147,'Climate zones'!$I$2:$I$4292,0)),"")</f>
        <v/>
      </c>
      <c r="AL147" s="165" t="str">
        <f>IFERROR(INDEX('Climate zones'!$A$2:$A$4292,MATCH(AL$4&amp;" "&amp;$N147,'Climate zones'!$I$2:$I$4292,0)),"")</f>
        <v/>
      </c>
      <c r="AM147" s="165" t="str">
        <f>IFERROR(INDEX('Climate zones'!$A$2:$A$4292,MATCH(AM$4&amp;" "&amp;$N147,'Climate zones'!$I$2:$I$4292,0)),"")</f>
        <v/>
      </c>
      <c r="AN147" s="165" t="str">
        <f>IFERROR(INDEX('Climate zones'!$A$2:$A$4292,MATCH(AN$4&amp;" "&amp;$N147,'Climate zones'!$I$2:$I$4292,0)),"")</f>
        <v/>
      </c>
      <c r="AO147" s="165" t="str">
        <f>IFERROR(INDEX('Climate zones'!$A$2:$A$4292,MATCH(AO$4&amp;" "&amp;$N147,'Climate zones'!$I$2:$I$4292,0)),"")</f>
        <v/>
      </c>
      <c r="AP147" s="165" t="str">
        <f>IFERROR(INDEX('Climate zones'!$A$2:$A$4292,MATCH(AP$4&amp;" "&amp;$N147,'Climate zones'!$I$2:$I$4292,0)),"")</f>
        <v/>
      </c>
      <c r="AQ147" s="165" t="str">
        <f>IFERROR(INDEX('Climate zones'!$A$2:$A$4292,MATCH(AQ$4&amp;" "&amp;$N147,'Climate zones'!$I$2:$I$4292,0)),"")</f>
        <v/>
      </c>
      <c r="AR147" s="165" t="str">
        <f>IFERROR(INDEX('Climate zones'!$A$2:$A$4292,MATCH(AR$4&amp;" "&amp;$N147,'Climate zones'!$I$2:$I$4292,0)),"")</f>
        <v/>
      </c>
      <c r="AS147" s="165" t="str">
        <f>IFERROR(INDEX('Climate zones'!$A$2:$A$4292,MATCH(AS$4&amp;" "&amp;$N147,'Climate zones'!$I$2:$I$4292,0)),"")</f>
        <v/>
      </c>
      <c r="AT147" s="165" t="str">
        <f>IFERROR(INDEX('Climate zones'!$A$2:$A$4292,MATCH(AT$4&amp;" "&amp;$N147,'Climate zones'!$I$2:$I$4292,0)),"")</f>
        <v/>
      </c>
      <c r="AU147" s="165" t="str">
        <f>IFERROR(INDEX('Climate zones'!$A$2:$A$4292,MATCH(AU$4&amp;" "&amp;$N147,'Climate zones'!$I$2:$I$4292,0)),"")</f>
        <v/>
      </c>
      <c r="AV147" s="165" t="str">
        <f>IFERROR(INDEX('Climate zones'!$A$2:$A$4292,MATCH(AV$4&amp;" "&amp;$N147,'Climate zones'!$I$2:$I$4292,0)),"")</f>
        <v/>
      </c>
      <c r="AW147" s="165" t="str">
        <f>IFERROR(INDEX('Climate zones'!$A$2:$A$4292,MATCH(AW$4&amp;" "&amp;$N147,'Climate zones'!$I$2:$I$4292,0)),"")</f>
        <v/>
      </c>
      <c r="AX147" s="165" t="str">
        <f>IFERROR(INDEX('Climate zones'!$A$2:$A$4292,MATCH(AX$4&amp;" "&amp;$N147,'Climate zones'!$I$2:$I$4292,0)),"")</f>
        <v/>
      </c>
      <c r="AY147" s="165" t="str">
        <f>IFERROR(INDEX('Climate zones'!$A$2:$A$4292,MATCH(AY$4&amp;" "&amp;$N147,'Climate zones'!$I$2:$I$4292,0)),"")</f>
        <v/>
      </c>
      <c r="AZ147" s="165" t="str">
        <f>IFERROR(INDEX('Climate zones'!$A$2:$A$4292,MATCH(AZ$4&amp;" "&amp;$N147,'Climate zones'!$I$2:$I$4292,0)),"")</f>
        <v/>
      </c>
      <c r="BA147" s="165" t="str">
        <f>IFERROR(INDEX('Climate zones'!$A$2:$A$4292,MATCH(BA$4&amp;" "&amp;$N147,'Climate zones'!$I$2:$I$4292,0)),"")</f>
        <v/>
      </c>
      <c r="BB147" s="165" t="str">
        <f>IFERROR(INDEX('Climate zones'!$A$2:$A$4292,MATCH(BB$4&amp;" "&amp;$N147,'Climate zones'!$I$2:$I$4292,0)),"")</f>
        <v/>
      </c>
      <c r="BC147" s="165" t="str">
        <f>IFERROR(INDEX('Climate zones'!$A$2:$A$4292,MATCH(BC$4&amp;" "&amp;$N147,'Climate zones'!$I$2:$I$4292,0)),"")</f>
        <v/>
      </c>
      <c r="BD147" s="165" t="str">
        <f>IFERROR(INDEX('Climate zones'!$A$2:$A$4292,MATCH(BD$4&amp;" "&amp;$N147,'Climate zones'!$I$2:$I$4292,0)),"")</f>
        <v/>
      </c>
      <c r="BE147" s="165" t="str">
        <f>IFERROR(INDEX('Climate zones'!$A$2:$A$4292,MATCH(BE$4&amp;" "&amp;$N147,'Climate zones'!$I$2:$I$4292,0)),"")</f>
        <v/>
      </c>
      <c r="BF147" s="165" t="str">
        <f>IFERROR(INDEX('Climate zones'!$A$2:$A$4292,MATCH(BF$4&amp;" "&amp;$N147,'Climate zones'!$I$2:$I$4292,0)),"")</f>
        <v/>
      </c>
      <c r="BG147" s="165" t="str">
        <f>IFERROR(INDEX('Climate zones'!$A$2:$A$4292,MATCH(BG$4&amp;" "&amp;$N147,'Climate zones'!$I$2:$I$4292,0)),"")</f>
        <v/>
      </c>
      <c r="BH147" s="165" t="str">
        <f>IFERROR(INDEX('Climate zones'!$A$2:$A$4292,MATCH(BH$4&amp;" "&amp;$N147,'Climate zones'!$I$2:$I$4292,0)),"")</f>
        <v/>
      </c>
      <c r="BI147" s="165" t="str">
        <f>IFERROR(INDEX('Climate zones'!$A$2:$A$4292,MATCH(BI$4&amp;" "&amp;$N147,'Climate zones'!$I$2:$I$4292,0)),"")</f>
        <v/>
      </c>
      <c r="BJ147" s="165" t="str">
        <f>IFERROR(INDEX('Climate zones'!$A$2:$A$4292,MATCH(BJ$4&amp;" "&amp;$N147,'Climate zones'!$I$2:$I$4292,0)),"")</f>
        <v/>
      </c>
      <c r="BK147" s="165" t="str">
        <f>IFERROR(INDEX('Climate zones'!$A$2:$A$4292,MATCH(BK$4&amp;" "&amp;$N147,'Climate zones'!$I$2:$I$4292,0)),"")</f>
        <v/>
      </c>
      <c r="BL147" s="165" t="str">
        <f>IFERROR(INDEX('Climate zones'!$A$2:$A$4292,MATCH(BL$4&amp;" "&amp;$N147,'Climate zones'!$I$2:$I$4292,0)),"")</f>
        <v>St Patricks</v>
      </c>
      <c r="BM147" s="165" t="str">
        <f>IFERROR(INDEX('Climate zones'!$A$2:$A$4292,MATCH(BM$4&amp;" "&amp;$N147,'Climate zones'!$I$2:$I$4292,0)),"")</f>
        <v/>
      </c>
      <c r="BN147" s="165" t="str">
        <f>IFERROR(INDEX('Climate zones'!$A$2:$A$4292,MATCH(BN$4&amp;" "&amp;$N147,'Climate zones'!$I$2:$I$4292,0)),"")</f>
        <v/>
      </c>
      <c r="BO147" s="165" t="str">
        <f>IFERROR(INDEX('Climate zones'!$A$2:$A$4292,MATCH(BO$4&amp;" "&amp;$N147,'Climate zones'!$I$2:$I$4292,0)),"")</f>
        <v/>
      </c>
      <c r="BP147" s="165" t="str">
        <f>IFERROR(INDEX('Climate zones'!$A$2:$A$4292,MATCH(BP$4&amp;" "&amp;$N147,'Climate zones'!$I$2:$I$4292,0)),"")</f>
        <v/>
      </c>
      <c r="BQ147" s="165" t="str">
        <f>IFERROR(INDEX('Climate zones'!$A$2:$A$4292,MATCH(BQ$4&amp;" "&amp;$N147,'Climate zones'!$I$2:$I$4292,0)),"")</f>
        <v/>
      </c>
      <c r="BR147" s="165" t="str">
        <f>IFERROR(INDEX('Climate zones'!$A$2:$A$4292,MATCH(BR$4&amp;" "&amp;$N147,'Climate zones'!$I$2:$I$4292,0)),"")</f>
        <v/>
      </c>
      <c r="BS147" s="165" t="str">
        <f>IFERROR(INDEX('Climate zones'!$A$2:$A$4292,MATCH(BS$4&amp;" "&amp;$N147,'Climate zones'!$I$2:$I$4292,0)),"")</f>
        <v/>
      </c>
      <c r="BT147" s="165" t="str">
        <f>IFERROR(INDEX('Climate zones'!$A$2:$A$4292,MATCH(BT$4&amp;" "&amp;$N147,'Climate zones'!$I$2:$I$4292,0)),"")</f>
        <v/>
      </c>
      <c r="BU147" s="165" t="str">
        <f>IFERROR(INDEX('Climate zones'!$A$2:$A$4292,MATCH(BU$4&amp;" "&amp;$N147,'Climate zones'!$I$2:$I$4292,0)),"")</f>
        <v/>
      </c>
      <c r="BV147" s="165" t="str">
        <f>IFERROR(INDEX('Climate zones'!$A$2:$A$4292,MATCH(BV$4&amp;" "&amp;$N147,'Climate zones'!$I$2:$I$4292,0)),"")</f>
        <v/>
      </c>
      <c r="BW147" s="165" t="str">
        <f>IFERROR(INDEX('Climate zones'!$A$2:$A$4292,MATCH(BW$4&amp;" "&amp;$N147,'Climate zones'!$I$2:$I$4292,0)),"")</f>
        <v/>
      </c>
      <c r="BX147" s="165" t="str">
        <f>IFERROR(INDEX('Climate zones'!$A$2:$A$4292,MATCH(BX$4&amp;" "&amp;$N147,'Climate zones'!$I$2:$I$4292,0)),"")</f>
        <v/>
      </c>
      <c r="BY147" s="165" t="str">
        <f>IFERROR(INDEX('Climate zones'!$A$2:$A$4292,MATCH(BY$4&amp;" "&amp;$N147,'Climate zones'!$I$2:$I$4292,0)),"")</f>
        <v/>
      </c>
      <c r="BZ147" s="165" t="str">
        <f>IFERROR(INDEX('Climate zones'!$A$2:$A$4292,MATCH(BZ$4&amp;" "&amp;$N147,'Climate zones'!$I$2:$I$4292,0)),"")</f>
        <v/>
      </c>
      <c r="CA147" s="165" t="str">
        <f>IFERROR(INDEX('Climate zones'!$A$2:$A$4292,MATCH(CA$4&amp;" "&amp;$N147,'Climate zones'!$I$2:$I$4292,0)),"")</f>
        <v/>
      </c>
      <c r="CB147" s="165" t="str">
        <f>IFERROR(INDEX('Climate zones'!$A$2:$A$4292,MATCH(CB$4&amp;" "&amp;$N147,'Climate zones'!$I$2:$I$4292,0)),"")</f>
        <v/>
      </c>
      <c r="CC147" s="165" t="str">
        <f>IFERROR(INDEX('Climate zones'!$A$2:$A$4292,MATCH(CC$4&amp;" "&amp;$N147,'Climate zones'!$I$2:$I$4292,0)),"")</f>
        <v/>
      </c>
      <c r="CD147" s="165" t="str">
        <f>IFERROR(INDEX('Climate zones'!$A$2:$A$4292,MATCH(CD$4&amp;" "&amp;$N147,'Climate zones'!$I$2:$I$4292,0)),"")</f>
        <v/>
      </c>
      <c r="CE147" s="165" t="str">
        <f>IFERROR(INDEX('Climate zones'!$A$2:$A$4292,MATCH(CE$4&amp;" "&amp;$N147,'Climate zones'!$I$2:$I$4292,0)),"")</f>
        <v/>
      </c>
      <c r="CF147" s="165" t="str">
        <f>IFERROR(INDEX('Climate zones'!$A$2:$A$4292,MATCH(CF$4&amp;" "&amp;$N147,'Climate zones'!$I$2:$I$4292,0)),"")</f>
        <v/>
      </c>
      <c r="CG147" s="165" t="str">
        <f>IFERROR(INDEX('Climate zones'!$A$2:$A$4292,MATCH(CG$4&amp;" "&amp;$N147,'Climate zones'!$I$2:$I$4292,0)),"")</f>
        <v/>
      </c>
      <c r="CH147" s="165" t="str">
        <f>IFERROR(INDEX('Climate zones'!$A$2:$A$4292,MATCH(CH$4&amp;" "&amp;$N147,'Climate zones'!$I$2:$I$4292,0)),"")</f>
        <v/>
      </c>
    </row>
    <row r="148" spans="1:86">
      <c r="A148" s="156" t="s">
        <v>317</v>
      </c>
      <c r="B148" s="156" t="s">
        <v>97</v>
      </c>
      <c r="C148" s="156" t="s">
        <v>93</v>
      </c>
      <c r="D148" s="156" t="s">
        <v>241</v>
      </c>
      <c r="E148" s="157">
        <v>-36.799999999999997</v>
      </c>
      <c r="F148" s="157">
        <v>174.93</v>
      </c>
      <c r="G148" s="156" t="str">
        <f t="shared" si="8"/>
        <v>Auckland City AK</v>
      </c>
      <c r="H148" s="156">
        <f t="shared" si="9"/>
        <v>76</v>
      </c>
      <c r="I148" s="156" t="str">
        <f t="shared" si="10"/>
        <v>Auckland City 76</v>
      </c>
      <c r="N148" s="162">
        <f t="shared" si="11"/>
        <v>144</v>
      </c>
      <c r="O148" s="163" t="str">
        <f>IFERROR(INDEX('Climate zones'!$A$2:$A$4292,MATCH(O$4&amp;" "&amp;$N148,'Climate zones'!$I$2:$I$4292,0)),"")</f>
        <v/>
      </c>
      <c r="P148" s="163" t="str">
        <f>IFERROR(INDEX('Climate zones'!$A$2:$A$4292,MATCH(P$4&amp;" "&amp;$N148,'Climate zones'!$I$2:$I$4292,0)),"")</f>
        <v/>
      </c>
      <c r="Q148" s="163" t="str">
        <f>IFERROR(INDEX('Climate zones'!$A$2:$A$4292,MATCH(Q$4&amp;" "&amp;$N148,'Climate zones'!$I$2:$I$4292,0)),"")</f>
        <v/>
      </c>
      <c r="R148" s="163" t="str">
        <f>IFERROR(INDEX('Climate zones'!$A$2:$A$4292,MATCH(R$4&amp;" "&amp;$N148,'Climate zones'!$I$2:$I$4292,0)),"")</f>
        <v/>
      </c>
      <c r="S148" s="163" t="str">
        <f>IFERROR(INDEX('Climate zones'!$A$2:$A$4292,MATCH(S$4&amp;" "&amp;$N148,'Climate zones'!$I$2:$I$4292,0)),"")</f>
        <v/>
      </c>
      <c r="T148" s="163" t="str">
        <f>IFERROR(INDEX('Climate zones'!$A$2:$A$4292,MATCH(T$4&amp;" "&amp;$N148,'Climate zones'!$I$2:$I$4292,0)),"")</f>
        <v/>
      </c>
      <c r="U148" s="163" t="str">
        <f>IFERROR(INDEX('Climate zones'!$A$2:$A$4292,MATCH(U$4&amp;" "&amp;$N148,'Climate zones'!$I$2:$I$4292,0)),"")</f>
        <v/>
      </c>
      <c r="V148" s="163" t="str">
        <f>IFERROR(INDEX('Climate zones'!$A$2:$A$4292,MATCH(V$4&amp;" "&amp;$N148,'Climate zones'!$I$2:$I$4292,0)),"")</f>
        <v/>
      </c>
      <c r="W148" s="163" t="str">
        <f>IFERROR(INDEX('Climate zones'!$A$2:$A$4292,MATCH(W$4&amp;" "&amp;$N148,'Climate zones'!$I$2:$I$4292,0)),"")</f>
        <v/>
      </c>
      <c r="X148" s="163" t="str">
        <f>IFERROR(INDEX('Climate zones'!$A$2:$A$4292,MATCH(X$4&amp;" "&amp;$N148,'Climate zones'!$I$2:$I$4292,0)),"")</f>
        <v>Paroanui</v>
      </c>
      <c r="Y148" s="163" t="str">
        <f>IFERROR(INDEX('Climate zones'!$A$2:$A$4292,MATCH(Y$4&amp;" "&amp;$N148,'Climate zones'!$I$2:$I$4292,0)),"")</f>
        <v/>
      </c>
      <c r="Z148" s="163" t="str">
        <f>IFERROR(INDEX('Climate zones'!$A$2:$A$4292,MATCH(Z$4&amp;" "&amp;$N148,'Climate zones'!$I$2:$I$4292,0)),"")</f>
        <v/>
      </c>
      <c r="AA148" s="163" t="str">
        <f>IFERROR(INDEX('Climate zones'!$A$2:$A$4292,MATCH(AA$4&amp;" "&amp;$N148,'Climate zones'!$I$2:$I$4292,0)),"")</f>
        <v/>
      </c>
      <c r="AB148" s="163" t="str">
        <f>IFERROR(INDEX('Climate zones'!$A$2:$A$4292,MATCH(AB$4&amp;" "&amp;$N148,'Climate zones'!$I$2:$I$4292,0)),"")</f>
        <v/>
      </c>
      <c r="AC148" s="163" t="str">
        <f>IFERROR(INDEX('Climate zones'!$A$2:$A$4292,MATCH(AC$4&amp;" "&amp;$N148,'Climate zones'!$I$2:$I$4292,0)),"")</f>
        <v/>
      </c>
      <c r="AD148" s="163" t="str">
        <f>IFERROR(INDEX('Climate zones'!$A$2:$A$4292,MATCH(AD$4&amp;" "&amp;$N148,'Climate zones'!$I$2:$I$4292,0)),"")</f>
        <v/>
      </c>
      <c r="AE148" s="163" t="str">
        <f>IFERROR(INDEX('Climate zones'!$A$2:$A$4292,MATCH(AE$4&amp;" "&amp;$N148,'Climate zones'!$I$2:$I$4292,0)),"")</f>
        <v/>
      </c>
      <c r="AF148" s="163" t="str">
        <f>IFERROR(INDEX('Climate zones'!$A$2:$A$4292,MATCH(AF$4&amp;" "&amp;$N148,'Climate zones'!$I$2:$I$4292,0)),"")</f>
        <v/>
      </c>
      <c r="AG148" s="163" t="str">
        <f>IFERROR(INDEX('Climate zones'!$A$2:$A$4292,MATCH(AG$4&amp;" "&amp;$N148,'Climate zones'!$I$2:$I$4292,0)),"")</f>
        <v/>
      </c>
      <c r="AH148" s="163" t="str">
        <f>IFERROR(INDEX('Climate zones'!$A$2:$A$4292,MATCH(AH$4&amp;" "&amp;$N148,'Climate zones'!$I$2:$I$4292,0)),"")</f>
        <v/>
      </c>
      <c r="AI148" s="163" t="str">
        <f>IFERROR(INDEX('Climate zones'!$A$2:$A$4292,MATCH(AI$4&amp;" "&amp;$N148,'Climate zones'!$I$2:$I$4292,0)),"")</f>
        <v/>
      </c>
      <c r="AJ148" s="163" t="str">
        <f>IFERROR(INDEX('Climate zones'!$A$2:$A$4292,MATCH(AJ$4&amp;" "&amp;$N148,'Climate zones'!$I$2:$I$4292,0)),"")</f>
        <v/>
      </c>
      <c r="AK148" s="163" t="str">
        <f>IFERROR(INDEX('Climate zones'!$A$2:$A$4292,MATCH(AK$4&amp;" "&amp;$N148,'Climate zones'!$I$2:$I$4292,0)),"")</f>
        <v/>
      </c>
      <c r="AL148" s="163" t="str">
        <f>IFERROR(INDEX('Climate zones'!$A$2:$A$4292,MATCH(AL$4&amp;" "&amp;$N148,'Climate zones'!$I$2:$I$4292,0)),"")</f>
        <v/>
      </c>
      <c r="AM148" s="163" t="str">
        <f>IFERROR(INDEX('Climate zones'!$A$2:$A$4292,MATCH(AM$4&amp;" "&amp;$N148,'Climate zones'!$I$2:$I$4292,0)),"")</f>
        <v/>
      </c>
      <c r="AN148" s="163" t="str">
        <f>IFERROR(INDEX('Climate zones'!$A$2:$A$4292,MATCH(AN$4&amp;" "&amp;$N148,'Climate zones'!$I$2:$I$4292,0)),"")</f>
        <v/>
      </c>
      <c r="AO148" s="163" t="str">
        <f>IFERROR(INDEX('Climate zones'!$A$2:$A$4292,MATCH(AO$4&amp;" "&amp;$N148,'Climate zones'!$I$2:$I$4292,0)),"")</f>
        <v/>
      </c>
      <c r="AP148" s="163" t="str">
        <f>IFERROR(INDEX('Climate zones'!$A$2:$A$4292,MATCH(AP$4&amp;" "&amp;$N148,'Climate zones'!$I$2:$I$4292,0)),"")</f>
        <v/>
      </c>
      <c r="AQ148" s="163" t="str">
        <f>IFERROR(INDEX('Climate zones'!$A$2:$A$4292,MATCH(AQ$4&amp;" "&amp;$N148,'Climate zones'!$I$2:$I$4292,0)),"")</f>
        <v/>
      </c>
      <c r="AR148" s="163" t="str">
        <f>IFERROR(INDEX('Climate zones'!$A$2:$A$4292,MATCH(AR$4&amp;" "&amp;$N148,'Climate zones'!$I$2:$I$4292,0)),"")</f>
        <v/>
      </c>
      <c r="AS148" s="163" t="str">
        <f>IFERROR(INDEX('Climate zones'!$A$2:$A$4292,MATCH(AS$4&amp;" "&amp;$N148,'Climate zones'!$I$2:$I$4292,0)),"")</f>
        <v/>
      </c>
      <c r="AT148" s="163" t="str">
        <f>IFERROR(INDEX('Climate zones'!$A$2:$A$4292,MATCH(AT$4&amp;" "&amp;$N148,'Climate zones'!$I$2:$I$4292,0)),"")</f>
        <v/>
      </c>
      <c r="AU148" s="163" t="str">
        <f>IFERROR(INDEX('Climate zones'!$A$2:$A$4292,MATCH(AU$4&amp;" "&amp;$N148,'Climate zones'!$I$2:$I$4292,0)),"")</f>
        <v/>
      </c>
      <c r="AV148" s="163" t="str">
        <f>IFERROR(INDEX('Climate zones'!$A$2:$A$4292,MATCH(AV$4&amp;" "&amp;$N148,'Climate zones'!$I$2:$I$4292,0)),"")</f>
        <v/>
      </c>
      <c r="AW148" s="163" t="str">
        <f>IFERROR(INDEX('Climate zones'!$A$2:$A$4292,MATCH(AW$4&amp;" "&amp;$N148,'Climate zones'!$I$2:$I$4292,0)),"")</f>
        <v/>
      </c>
      <c r="AX148" s="163" t="str">
        <f>IFERROR(INDEX('Climate zones'!$A$2:$A$4292,MATCH(AX$4&amp;" "&amp;$N148,'Climate zones'!$I$2:$I$4292,0)),"")</f>
        <v/>
      </c>
      <c r="AY148" s="163" t="str">
        <f>IFERROR(INDEX('Climate zones'!$A$2:$A$4292,MATCH(AY$4&amp;" "&amp;$N148,'Climate zones'!$I$2:$I$4292,0)),"")</f>
        <v/>
      </c>
      <c r="AZ148" s="163" t="str">
        <f>IFERROR(INDEX('Climate zones'!$A$2:$A$4292,MATCH(AZ$4&amp;" "&amp;$N148,'Climate zones'!$I$2:$I$4292,0)),"")</f>
        <v/>
      </c>
      <c r="BA148" s="163" t="str">
        <f>IFERROR(INDEX('Climate zones'!$A$2:$A$4292,MATCH(BA$4&amp;" "&amp;$N148,'Climate zones'!$I$2:$I$4292,0)),"")</f>
        <v/>
      </c>
      <c r="BB148" s="163" t="str">
        <f>IFERROR(INDEX('Climate zones'!$A$2:$A$4292,MATCH(BB$4&amp;" "&amp;$N148,'Climate zones'!$I$2:$I$4292,0)),"")</f>
        <v/>
      </c>
      <c r="BC148" s="163" t="str">
        <f>IFERROR(INDEX('Climate zones'!$A$2:$A$4292,MATCH(BC$4&amp;" "&amp;$N148,'Climate zones'!$I$2:$I$4292,0)),"")</f>
        <v/>
      </c>
      <c r="BD148" s="163" t="str">
        <f>IFERROR(INDEX('Climate zones'!$A$2:$A$4292,MATCH(BD$4&amp;" "&amp;$N148,'Climate zones'!$I$2:$I$4292,0)),"")</f>
        <v/>
      </c>
      <c r="BE148" s="163" t="str">
        <f>IFERROR(INDEX('Climate zones'!$A$2:$A$4292,MATCH(BE$4&amp;" "&amp;$N148,'Climate zones'!$I$2:$I$4292,0)),"")</f>
        <v/>
      </c>
      <c r="BF148" s="163" t="str">
        <f>IFERROR(INDEX('Climate zones'!$A$2:$A$4292,MATCH(BF$4&amp;" "&amp;$N148,'Climate zones'!$I$2:$I$4292,0)),"")</f>
        <v/>
      </c>
      <c r="BG148" s="163" t="str">
        <f>IFERROR(INDEX('Climate zones'!$A$2:$A$4292,MATCH(BG$4&amp;" "&amp;$N148,'Climate zones'!$I$2:$I$4292,0)),"")</f>
        <v/>
      </c>
      <c r="BH148" s="163" t="str">
        <f>IFERROR(INDEX('Climate zones'!$A$2:$A$4292,MATCH(BH$4&amp;" "&amp;$N148,'Climate zones'!$I$2:$I$4292,0)),"")</f>
        <v/>
      </c>
      <c r="BI148" s="163" t="str">
        <f>IFERROR(INDEX('Climate zones'!$A$2:$A$4292,MATCH(BI$4&amp;" "&amp;$N148,'Climate zones'!$I$2:$I$4292,0)),"")</f>
        <v/>
      </c>
      <c r="BJ148" s="163" t="str">
        <f>IFERROR(INDEX('Climate zones'!$A$2:$A$4292,MATCH(BJ$4&amp;" "&amp;$N148,'Climate zones'!$I$2:$I$4292,0)),"")</f>
        <v/>
      </c>
      <c r="BK148" s="163" t="str">
        <f>IFERROR(INDEX('Climate zones'!$A$2:$A$4292,MATCH(BK$4&amp;" "&amp;$N148,'Climate zones'!$I$2:$I$4292,0)),"")</f>
        <v/>
      </c>
      <c r="BL148" s="163" t="str">
        <f>IFERROR(INDEX('Climate zones'!$A$2:$A$4292,MATCH(BL$4&amp;" "&amp;$N148,'Climate zones'!$I$2:$I$4292,0)),"")</f>
        <v>Taramea Bay</v>
      </c>
      <c r="BM148" s="163" t="str">
        <f>IFERROR(INDEX('Climate zones'!$A$2:$A$4292,MATCH(BM$4&amp;" "&amp;$N148,'Climate zones'!$I$2:$I$4292,0)),"")</f>
        <v/>
      </c>
      <c r="BN148" s="163" t="str">
        <f>IFERROR(INDEX('Climate zones'!$A$2:$A$4292,MATCH(BN$4&amp;" "&amp;$N148,'Climate zones'!$I$2:$I$4292,0)),"")</f>
        <v/>
      </c>
      <c r="BO148" s="163" t="str">
        <f>IFERROR(INDEX('Climate zones'!$A$2:$A$4292,MATCH(BO$4&amp;" "&amp;$N148,'Climate zones'!$I$2:$I$4292,0)),"")</f>
        <v/>
      </c>
      <c r="BP148" s="163" t="str">
        <f>IFERROR(INDEX('Climate zones'!$A$2:$A$4292,MATCH(BP$4&amp;" "&amp;$N148,'Climate zones'!$I$2:$I$4292,0)),"")</f>
        <v/>
      </c>
      <c r="BQ148" s="163" t="str">
        <f>IFERROR(INDEX('Climate zones'!$A$2:$A$4292,MATCH(BQ$4&amp;" "&amp;$N148,'Climate zones'!$I$2:$I$4292,0)),"")</f>
        <v/>
      </c>
      <c r="BR148" s="163" t="str">
        <f>IFERROR(INDEX('Climate zones'!$A$2:$A$4292,MATCH(BR$4&amp;" "&amp;$N148,'Climate zones'!$I$2:$I$4292,0)),"")</f>
        <v/>
      </c>
      <c r="BS148" s="163" t="str">
        <f>IFERROR(INDEX('Climate zones'!$A$2:$A$4292,MATCH(BS$4&amp;" "&amp;$N148,'Climate zones'!$I$2:$I$4292,0)),"")</f>
        <v/>
      </c>
      <c r="BT148" s="163" t="str">
        <f>IFERROR(INDEX('Climate zones'!$A$2:$A$4292,MATCH(BT$4&amp;" "&amp;$N148,'Climate zones'!$I$2:$I$4292,0)),"")</f>
        <v/>
      </c>
      <c r="BU148" s="163" t="str">
        <f>IFERROR(INDEX('Climate zones'!$A$2:$A$4292,MATCH(BU$4&amp;" "&amp;$N148,'Climate zones'!$I$2:$I$4292,0)),"")</f>
        <v/>
      </c>
      <c r="BV148" s="163" t="str">
        <f>IFERROR(INDEX('Climate zones'!$A$2:$A$4292,MATCH(BV$4&amp;" "&amp;$N148,'Climate zones'!$I$2:$I$4292,0)),"")</f>
        <v/>
      </c>
      <c r="BW148" s="163" t="str">
        <f>IFERROR(INDEX('Climate zones'!$A$2:$A$4292,MATCH(BW$4&amp;" "&amp;$N148,'Climate zones'!$I$2:$I$4292,0)),"")</f>
        <v/>
      </c>
      <c r="BX148" s="163" t="str">
        <f>IFERROR(INDEX('Climate zones'!$A$2:$A$4292,MATCH(BX$4&amp;" "&amp;$N148,'Climate zones'!$I$2:$I$4292,0)),"")</f>
        <v/>
      </c>
      <c r="BY148" s="163" t="str">
        <f>IFERROR(INDEX('Climate zones'!$A$2:$A$4292,MATCH(BY$4&amp;" "&amp;$N148,'Climate zones'!$I$2:$I$4292,0)),"")</f>
        <v/>
      </c>
      <c r="BZ148" s="163" t="str">
        <f>IFERROR(INDEX('Climate zones'!$A$2:$A$4292,MATCH(BZ$4&amp;" "&amp;$N148,'Climate zones'!$I$2:$I$4292,0)),"")</f>
        <v/>
      </c>
      <c r="CA148" s="163" t="str">
        <f>IFERROR(INDEX('Climate zones'!$A$2:$A$4292,MATCH(CA$4&amp;" "&amp;$N148,'Climate zones'!$I$2:$I$4292,0)),"")</f>
        <v/>
      </c>
      <c r="CB148" s="163" t="str">
        <f>IFERROR(INDEX('Climate zones'!$A$2:$A$4292,MATCH(CB$4&amp;" "&amp;$N148,'Climate zones'!$I$2:$I$4292,0)),"")</f>
        <v/>
      </c>
      <c r="CC148" s="163" t="str">
        <f>IFERROR(INDEX('Climate zones'!$A$2:$A$4292,MATCH(CC$4&amp;" "&amp;$N148,'Climate zones'!$I$2:$I$4292,0)),"")</f>
        <v/>
      </c>
      <c r="CD148" s="163" t="str">
        <f>IFERROR(INDEX('Climate zones'!$A$2:$A$4292,MATCH(CD$4&amp;" "&amp;$N148,'Climate zones'!$I$2:$I$4292,0)),"")</f>
        <v/>
      </c>
      <c r="CE148" s="163" t="str">
        <f>IFERROR(INDEX('Climate zones'!$A$2:$A$4292,MATCH(CE$4&amp;" "&amp;$N148,'Climate zones'!$I$2:$I$4292,0)),"")</f>
        <v/>
      </c>
      <c r="CF148" s="163" t="str">
        <f>IFERROR(INDEX('Climate zones'!$A$2:$A$4292,MATCH(CF$4&amp;" "&amp;$N148,'Climate zones'!$I$2:$I$4292,0)),"")</f>
        <v/>
      </c>
      <c r="CG148" s="163" t="str">
        <f>IFERROR(INDEX('Climate zones'!$A$2:$A$4292,MATCH(CG$4&amp;" "&amp;$N148,'Climate zones'!$I$2:$I$4292,0)),"")</f>
        <v/>
      </c>
      <c r="CH148" s="163" t="str">
        <f>IFERROR(INDEX('Climate zones'!$A$2:$A$4292,MATCH(CH$4&amp;" "&amp;$N148,'Climate zones'!$I$2:$I$4292,0)),"")</f>
        <v/>
      </c>
    </row>
    <row r="149" spans="1:86">
      <c r="A149" s="156" t="s">
        <v>318</v>
      </c>
      <c r="B149" s="156" t="s">
        <v>97</v>
      </c>
      <c r="C149" s="156" t="s">
        <v>96</v>
      </c>
      <c r="D149" s="156" t="s">
        <v>241</v>
      </c>
      <c r="E149" s="157">
        <v>-36.92</v>
      </c>
      <c r="F149" s="157">
        <v>174.8</v>
      </c>
      <c r="G149" s="156" t="str">
        <f t="shared" si="8"/>
        <v>Auckland City AK</v>
      </c>
      <c r="H149" s="156">
        <f t="shared" si="9"/>
        <v>77</v>
      </c>
      <c r="I149" s="156" t="str">
        <f t="shared" si="10"/>
        <v>Auckland City 77</v>
      </c>
      <c r="N149" s="164">
        <f t="shared" si="11"/>
        <v>145</v>
      </c>
      <c r="O149" s="165" t="str">
        <f>IFERROR(INDEX('Climate zones'!$A$2:$A$4292,MATCH(O$4&amp;" "&amp;$N149,'Climate zones'!$I$2:$I$4292,0)),"")</f>
        <v/>
      </c>
      <c r="P149" s="165" t="str">
        <f>IFERROR(INDEX('Climate zones'!$A$2:$A$4292,MATCH(P$4&amp;" "&amp;$N149,'Climate zones'!$I$2:$I$4292,0)),"")</f>
        <v/>
      </c>
      <c r="Q149" s="165" t="str">
        <f>IFERROR(INDEX('Climate zones'!$A$2:$A$4292,MATCH(Q$4&amp;" "&amp;$N149,'Climate zones'!$I$2:$I$4292,0)),"")</f>
        <v/>
      </c>
      <c r="R149" s="165" t="str">
        <f>IFERROR(INDEX('Climate zones'!$A$2:$A$4292,MATCH(R$4&amp;" "&amp;$N149,'Climate zones'!$I$2:$I$4292,0)),"")</f>
        <v/>
      </c>
      <c r="S149" s="165" t="str">
        <f>IFERROR(INDEX('Climate zones'!$A$2:$A$4292,MATCH(S$4&amp;" "&amp;$N149,'Climate zones'!$I$2:$I$4292,0)),"")</f>
        <v/>
      </c>
      <c r="T149" s="165" t="str">
        <f>IFERROR(INDEX('Climate zones'!$A$2:$A$4292,MATCH(T$4&amp;" "&amp;$N149,'Climate zones'!$I$2:$I$4292,0)),"")</f>
        <v/>
      </c>
      <c r="U149" s="165" t="str">
        <f>IFERROR(INDEX('Climate zones'!$A$2:$A$4292,MATCH(U$4&amp;" "&amp;$N149,'Climate zones'!$I$2:$I$4292,0)),"")</f>
        <v/>
      </c>
      <c r="V149" s="165" t="str">
        <f>IFERROR(INDEX('Climate zones'!$A$2:$A$4292,MATCH(V$4&amp;" "&amp;$N149,'Climate zones'!$I$2:$I$4292,0)),"")</f>
        <v/>
      </c>
      <c r="W149" s="165" t="str">
        <f>IFERROR(INDEX('Climate zones'!$A$2:$A$4292,MATCH(W$4&amp;" "&amp;$N149,'Climate zones'!$I$2:$I$4292,0)),"")</f>
        <v/>
      </c>
      <c r="X149" s="165" t="str">
        <f>IFERROR(INDEX('Climate zones'!$A$2:$A$4292,MATCH(X$4&amp;" "&amp;$N149,'Climate zones'!$I$2:$I$4292,0)),"")</f>
        <v>Paua</v>
      </c>
      <c r="Y149" s="165" t="str">
        <f>IFERROR(INDEX('Climate zones'!$A$2:$A$4292,MATCH(Y$4&amp;" "&amp;$N149,'Climate zones'!$I$2:$I$4292,0)),"")</f>
        <v/>
      </c>
      <c r="Z149" s="165" t="str">
        <f>IFERROR(INDEX('Climate zones'!$A$2:$A$4292,MATCH(Z$4&amp;" "&amp;$N149,'Climate zones'!$I$2:$I$4292,0)),"")</f>
        <v/>
      </c>
      <c r="AA149" s="165" t="str">
        <f>IFERROR(INDEX('Climate zones'!$A$2:$A$4292,MATCH(AA$4&amp;" "&amp;$N149,'Climate zones'!$I$2:$I$4292,0)),"")</f>
        <v/>
      </c>
      <c r="AB149" s="165" t="str">
        <f>IFERROR(INDEX('Climate zones'!$A$2:$A$4292,MATCH(AB$4&amp;" "&amp;$N149,'Climate zones'!$I$2:$I$4292,0)),"")</f>
        <v/>
      </c>
      <c r="AC149" s="165" t="str">
        <f>IFERROR(INDEX('Climate zones'!$A$2:$A$4292,MATCH(AC$4&amp;" "&amp;$N149,'Climate zones'!$I$2:$I$4292,0)),"")</f>
        <v/>
      </c>
      <c r="AD149" s="165" t="str">
        <f>IFERROR(INDEX('Climate zones'!$A$2:$A$4292,MATCH(AD$4&amp;" "&amp;$N149,'Climate zones'!$I$2:$I$4292,0)),"")</f>
        <v/>
      </c>
      <c r="AE149" s="165" t="str">
        <f>IFERROR(INDEX('Climate zones'!$A$2:$A$4292,MATCH(AE$4&amp;" "&amp;$N149,'Climate zones'!$I$2:$I$4292,0)),"")</f>
        <v/>
      </c>
      <c r="AF149" s="165" t="str">
        <f>IFERROR(INDEX('Climate zones'!$A$2:$A$4292,MATCH(AF$4&amp;" "&amp;$N149,'Climate zones'!$I$2:$I$4292,0)),"")</f>
        <v/>
      </c>
      <c r="AG149" s="165" t="str">
        <f>IFERROR(INDEX('Climate zones'!$A$2:$A$4292,MATCH(AG$4&amp;" "&amp;$N149,'Climate zones'!$I$2:$I$4292,0)),"")</f>
        <v/>
      </c>
      <c r="AH149" s="165" t="str">
        <f>IFERROR(INDEX('Climate zones'!$A$2:$A$4292,MATCH(AH$4&amp;" "&amp;$N149,'Climate zones'!$I$2:$I$4292,0)),"")</f>
        <v/>
      </c>
      <c r="AI149" s="165" t="str">
        <f>IFERROR(INDEX('Climate zones'!$A$2:$A$4292,MATCH(AI$4&amp;" "&amp;$N149,'Climate zones'!$I$2:$I$4292,0)),"")</f>
        <v/>
      </c>
      <c r="AJ149" s="165" t="str">
        <f>IFERROR(INDEX('Climate zones'!$A$2:$A$4292,MATCH(AJ$4&amp;" "&amp;$N149,'Climate zones'!$I$2:$I$4292,0)),"")</f>
        <v/>
      </c>
      <c r="AK149" s="165" t="str">
        <f>IFERROR(INDEX('Climate zones'!$A$2:$A$4292,MATCH(AK$4&amp;" "&amp;$N149,'Climate zones'!$I$2:$I$4292,0)),"")</f>
        <v/>
      </c>
      <c r="AL149" s="165" t="str">
        <f>IFERROR(INDEX('Climate zones'!$A$2:$A$4292,MATCH(AL$4&amp;" "&amp;$N149,'Climate zones'!$I$2:$I$4292,0)),"")</f>
        <v/>
      </c>
      <c r="AM149" s="165" t="str">
        <f>IFERROR(INDEX('Climate zones'!$A$2:$A$4292,MATCH(AM$4&amp;" "&amp;$N149,'Climate zones'!$I$2:$I$4292,0)),"")</f>
        <v/>
      </c>
      <c r="AN149" s="165" t="str">
        <f>IFERROR(INDEX('Climate zones'!$A$2:$A$4292,MATCH(AN$4&amp;" "&amp;$N149,'Climate zones'!$I$2:$I$4292,0)),"")</f>
        <v/>
      </c>
      <c r="AO149" s="165" t="str">
        <f>IFERROR(INDEX('Climate zones'!$A$2:$A$4292,MATCH(AO$4&amp;" "&amp;$N149,'Climate zones'!$I$2:$I$4292,0)),"")</f>
        <v/>
      </c>
      <c r="AP149" s="165" t="str">
        <f>IFERROR(INDEX('Climate zones'!$A$2:$A$4292,MATCH(AP$4&amp;" "&amp;$N149,'Climate zones'!$I$2:$I$4292,0)),"")</f>
        <v/>
      </c>
      <c r="AQ149" s="165" t="str">
        <f>IFERROR(INDEX('Climate zones'!$A$2:$A$4292,MATCH(AQ$4&amp;" "&amp;$N149,'Climate zones'!$I$2:$I$4292,0)),"")</f>
        <v/>
      </c>
      <c r="AR149" s="165" t="str">
        <f>IFERROR(INDEX('Climate zones'!$A$2:$A$4292,MATCH(AR$4&amp;" "&amp;$N149,'Climate zones'!$I$2:$I$4292,0)),"")</f>
        <v/>
      </c>
      <c r="AS149" s="165" t="str">
        <f>IFERROR(INDEX('Climate zones'!$A$2:$A$4292,MATCH(AS$4&amp;" "&amp;$N149,'Climate zones'!$I$2:$I$4292,0)),"")</f>
        <v/>
      </c>
      <c r="AT149" s="165" t="str">
        <f>IFERROR(INDEX('Climate zones'!$A$2:$A$4292,MATCH(AT$4&amp;" "&amp;$N149,'Climate zones'!$I$2:$I$4292,0)),"")</f>
        <v/>
      </c>
      <c r="AU149" s="165" t="str">
        <f>IFERROR(INDEX('Climate zones'!$A$2:$A$4292,MATCH(AU$4&amp;" "&amp;$N149,'Climate zones'!$I$2:$I$4292,0)),"")</f>
        <v/>
      </c>
      <c r="AV149" s="165" t="str">
        <f>IFERROR(INDEX('Climate zones'!$A$2:$A$4292,MATCH(AV$4&amp;" "&amp;$N149,'Climate zones'!$I$2:$I$4292,0)),"")</f>
        <v/>
      </c>
      <c r="AW149" s="165" t="str">
        <f>IFERROR(INDEX('Climate zones'!$A$2:$A$4292,MATCH(AW$4&amp;" "&amp;$N149,'Climate zones'!$I$2:$I$4292,0)),"")</f>
        <v/>
      </c>
      <c r="AX149" s="165" t="str">
        <f>IFERROR(INDEX('Climate zones'!$A$2:$A$4292,MATCH(AX$4&amp;" "&amp;$N149,'Climate zones'!$I$2:$I$4292,0)),"")</f>
        <v/>
      </c>
      <c r="AY149" s="165" t="str">
        <f>IFERROR(INDEX('Climate zones'!$A$2:$A$4292,MATCH(AY$4&amp;" "&amp;$N149,'Climate zones'!$I$2:$I$4292,0)),"")</f>
        <v/>
      </c>
      <c r="AZ149" s="165" t="str">
        <f>IFERROR(INDEX('Climate zones'!$A$2:$A$4292,MATCH(AZ$4&amp;" "&amp;$N149,'Climate zones'!$I$2:$I$4292,0)),"")</f>
        <v/>
      </c>
      <c r="BA149" s="165" t="str">
        <f>IFERROR(INDEX('Climate zones'!$A$2:$A$4292,MATCH(BA$4&amp;" "&amp;$N149,'Climate zones'!$I$2:$I$4292,0)),"")</f>
        <v/>
      </c>
      <c r="BB149" s="165" t="str">
        <f>IFERROR(INDEX('Climate zones'!$A$2:$A$4292,MATCH(BB$4&amp;" "&amp;$N149,'Climate zones'!$I$2:$I$4292,0)),"")</f>
        <v/>
      </c>
      <c r="BC149" s="165" t="str">
        <f>IFERROR(INDEX('Climate zones'!$A$2:$A$4292,MATCH(BC$4&amp;" "&amp;$N149,'Climate zones'!$I$2:$I$4292,0)),"")</f>
        <v/>
      </c>
      <c r="BD149" s="165" t="str">
        <f>IFERROR(INDEX('Climate zones'!$A$2:$A$4292,MATCH(BD$4&amp;" "&amp;$N149,'Climate zones'!$I$2:$I$4292,0)),"")</f>
        <v/>
      </c>
      <c r="BE149" s="165" t="str">
        <f>IFERROR(INDEX('Climate zones'!$A$2:$A$4292,MATCH(BE$4&amp;" "&amp;$N149,'Climate zones'!$I$2:$I$4292,0)),"")</f>
        <v/>
      </c>
      <c r="BF149" s="165" t="str">
        <f>IFERROR(INDEX('Climate zones'!$A$2:$A$4292,MATCH(BF$4&amp;" "&amp;$N149,'Climate zones'!$I$2:$I$4292,0)),"")</f>
        <v/>
      </c>
      <c r="BG149" s="165" t="str">
        <f>IFERROR(INDEX('Climate zones'!$A$2:$A$4292,MATCH(BG$4&amp;" "&amp;$N149,'Climate zones'!$I$2:$I$4292,0)),"")</f>
        <v/>
      </c>
      <c r="BH149" s="165" t="str">
        <f>IFERROR(INDEX('Climate zones'!$A$2:$A$4292,MATCH(BH$4&amp;" "&amp;$N149,'Climate zones'!$I$2:$I$4292,0)),"")</f>
        <v/>
      </c>
      <c r="BI149" s="165" t="str">
        <f>IFERROR(INDEX('Climate zones'!$A$2:$A$4292,MATCH(BI$4&amp;" "&amp;$N149,'Climate zones'!$I$2:$I$4292,0)),"")</f>
        <v/>
      </c>
      <c r="BJ149" s="165" t="str">
        <f>IFERROR(INDEX('Climate zones'!$A$2:$A$4292,MATCH(BJ$4&amp;" "&amp;$N149,'Climate zones'!$I$2:$I$4292,0)),"")</f>
        <v/>
      </c>
      <c r="BK149" s="165" t="str">
        <f>IFERROR(INDEX('Climate zones'!$A$2:$A$4292,MATCH(BK$4&amp;" "&amp;$N149,'Climate zones'!$I$2:$I$4292,0)),"")</f>
        <v/>
      </c>
      <c r="BL149" s="165" t="str">
        <f>IFERROR(INDEX('Climate zones'!$A$2:$A$4292,MATCH(BL$4&amp;" "&amp;$N149,'Climate zones'!$I$2:$I$4292,0)),"")</f>
        <v>Taramoa</v>
      </c>
      <c r="BM149" s="165" t="str">
        <f>IFERROR(INDEX('Climate zones'!$A$2:$A$4292,MATCH(BM$4&amp;" "&amp;$N149,'Climate zones'!$I$2:$I$4292,0)),"")</f>
        <v/>
      </c>
      <c r="BN149" s="165" t="str">
        <f>IFERROR(INDEX('Climate zones'!$A$2:$A$4292,MATCH(BN$4&amp;" "&amp;$N149,'Climate zones'!$I$2:$I$4292,0)),"")</f>
        <v/>
      </c>
      <c r="BO149" s="165" t="str">
        <f>IFERROR(INDEX('Climate zones'!$A$2:$A$4292,MATCH(BO$4&amp;" "&amp;$N149,'Climate zones'!$I$2:$I$4292,0)),"")</f>
        <v/>
      </c>
      <c r="BP149" s="165" t="str">
        <f>IFERROR(INDEX('Climate zones'!$A$2:$A$4292,MATCH(BP$4&amp;" "&amp;$N149,'Climate zones'!$I$2:$I$4292,0)),"")</f>
        <v/>
      </c>
      <c r="BQ149" s="165" t="str">
        <f>IFERROR(INDEX('Climate zones'!$A$2:$A$4292,MATCH(BQ$4&amp;" "&amp;$N149,'Climate zones'!$I$2:$I$4292,0)),"")</f>
        <v/>
      </c>
      <c r="BR149" s="165" t="str">
        <f>IFERROR(INDEX('Climate zones'!$A$2:$A$4292,MATCH(BR$4&amp;" "&amp;$N149,'Climate zones'!$I$2:$I$4292,0)),"")</f>
        <v/>
      </c>
      <c r="BS149" s="165" t="str">
        <f>IFERROR(INDEX('Climate zones'!$A$2:$A$4292,MATCH(BS$4&amp;" "&amp;$N149,'Climate zones'!$I$2:$I$4292,0)),"")</f>
        <v/>
      </c>
      <c r="BT149" s="165" t="str">
        <f>IFERROR(INDEX('Climate zones'!$A$2:$A$4292,MATCH(BT$4&amp;" "&amp;$N149,'Climate zones'!$I$2:$I$4292,0)),"")</f>
        <v/>
      </c>
      <c r="BU149" s="165" t="str">
        <f>IFERROR(INDEX('Climate zones'!$A$2:$A$4292,MATCH(BU$4&amp;" "&amp;$N149,'Climate zones'!$I$2:$I$4292,0)),"")</f>
        <v/>
      </c>
      <c r="BV149" s="165" t="str">
        <f>IFERROR(INDEX('Climate zones'!$A$2:$A$4292,MATCH(BV$4&amp;" "&amp;$N149,'Climate zones'!$I$2:$I$4292,0)),"")</f>
        <v/>
      </c>
      <c r="BW149" s="165" t="str">
        <f>IFERROR(INDEX('Climate zones'!$A$2:$A$4292,MATCH(BW$4&amp;" "&amp;$N149,'Climate zones'!$I$2:$I$4292,0)),"")</f>
        <v/>
      </c>
      <c r="BX149" s="165" t="str">
        <f>IFERROR(INDEX('Climate zones'!$A$2:$A$4292,MATCH(BX$4&amp;" "&amp;$N149,'Climate zones'!$I$2:$I$4292,0)),"")</f>
        <v/>
      </c>
      <c r="BY149" s="165" t="str">
        <f>IFERROR(INDEX('Climate zones'!$A$2:$A$4292,MATCH(BY$4&amp;" "&amp;$N149,'Climate zones'!$I$2:$I$4292,0)),"")</f>
        <v/>
      </c>
      <c r="BZ149" s="165" t="str">
        <f>IFERROR(INDEX('Climate zones'!$A$2:$A$4292,MATCH(BZ$4&amp;" "&amp;$N149,'Climate zones'!$I$2:$I$4292,0)),"")</f>
        <v/>
      </c>
      <c r="CA149" s="165" t="str">
        <f>IFERROR(INDEX('Climate zones'!$A$2:$A$4292,MATCH(CA$4&amp;" "&amp;$N149,'Climate zones'!$I$2:$I$4292,0)),"")</f>
        <v/>
      </c>
      <c r="CB149" s="165" t="str">
        <f>IFERROR(INDEX('Climate zones'!$A$2:$A$4292,MATCH(CB$4&amp;" "&amp;$N149,'Climate zones'!$I$2:$I$4292,0)),"")</f>
        <v/>
      </c>
      <c r="CC149" s="165" t="str">
        <f>IFERROR(INDEX('Climate zones'!$A$2:$A$4292,MATCH(CC$4&amp;" "&amp;$N149,'Climate zones'!$I$2:$I$4292,0)),"")</f>
        <v/>
      </c>
      <c r="CD149" s="165" t="str">
        <f>IFERROR(INDEX('Climate zones'!$A$2:$A$4292,MATCH(CD$4&amp;" "&amp;$N149,'Climate zones'!$I$2:$I$4292,0)),"")</f>
        <v/>
      </c>
      <c r="CE149" s="165" t="str">
        <f>IFERROR(INDEX('Climate zones'!$A$2:$A$4292,MATCH(CE$4&amp;" "&amp;$N149,'Climate zones'!$I$2:$I$4292,0)),"")</f>
        <v/>
      </c>
      <c r="CF149" s="165" t="str">
        <f>IFERROR(INDEX('Climate zones'!$A$2:$A$4292,MATCH(CF$4&amp;" "&amp;$N149,'Climate zones'!$I$2:$I$4292,0)),"")</f>
        <v/>
      </c>
      <c r="CG149" s="165" t="str">
        <f>IFERROR(INDEX('Climate zones'!$A$2:$A$4292,MATCH(CG$4&amp;" "&amp;$N149,'Climate zones'!$I$2:$I$4292,0)),"")</f>
        <v/>
      </c>
      <c r="CH149" s="165" t="str">
        <f>IFERROR(INDEX('Climate zones'!$A$2:$A$4292,MATCH(CH$4&amp;" "&amp;$N149,'Climate zones'!$I$2:$I$4292,0)),"")</f>
        <v/>
      </c>
    </row>
    <row r="150" spans="1:86">
      <c r="A150" s="156" t="s">
        <v>319</v>
      </c>
      <c r="B150" s="156" t="s">
        <v>97</v>
      </c>
      <c r="C150" s="156" t="s">
        <v>96</v>
      </c>
      <c r="D150" s="156" t="s">
        <v>241</v>
      </c>
      <c r="E150" s="157">
        <v>-36.9</v>
      </c>
      <c r="F150" s="157">
        <v>174.75</v>
      </c>
      <c r="G150" s="156" t="str">
        <f t="shared" si="8"/>
        <v>Auckland City AK</v>
      </c>
      <c r="H150" s="156">
        <f t="shared" si="9"/>
        <v>78</v>
      </c>
      <c r="I150" s="156" t="str">
        <f t="shared" si="10"/>
        <v>Auckland City 78</v>
      </c>
      <c r="N150" s="162">
        <f t="shared" si="11"/>
        <v>146</v>
      </c>
      <c r="O150" s="163" t="str">
        <f>IFERROR(INDEX('Climate zones'!$A$2:$A$4292,MATCH(O$4&amp;" "&amp;$N150,'Climate zones'!$I$2:$I$4292,0)),"")</f>
        <v/>
      </c>
      <c r="P150" s="163" t="str">
        <f>IFERROR(INDEX('Climate zones'!$A$2:$A$4292,MATCH(P$4&amp;" "&amp;$N150,'Climate zones'!$I$2:$I$4292,0)),"")</f>
        <v/>
      </c>
      <c r="Q150" s="163" t="str">
        <f>IFERROR(INDEX('Climate zones'!$A$2:$A$4292,MATCH(Q$4&amp;" "&amp;$N150,'Climate zones'!$I$2:$I$4292,0)),"")</f>
        <v/>
      </c>
      <c r="R150" s="163" t="str">
        <f>IFERROR(INDEX('Climate zones'!$A$2:$A$4292,MATCH(R$4&amp;" "&amp;$N150,'Climate zones'!$I$2:$I$4292,0)),"")</f>
        <v/>
      </c>
      <c r="S150" s="163" t="str">
        <f>IFERROR(INDEX('Climate zones'!$A$2:$A$4292,MATCH(S$4&amp;" "&amp;$N150,'Climate zones'!$I$2:$I$4292,0)),"")</f>
        <v/>
      </c>
      <c r="T150" s="163" t="str">
        <f>IFERROR(INDEX('Climate zones'!$A$2:$A$4292,MATCH(T$4&amp;" "&amp;$N150,'Climate zones'!$I$2:$I$4292,0)),"")</f>
        <v/>
      </c>
      <c r="U150" s="163" t="str">
        <f>IFERROR(INDEX('Climate zones'!$A$2:$A$4292,MATCH(U$4&amp;" "&amp;$N150,'Climate zones'!$I$2:$I$4292,0)),"")</f>
        <v/>
      </c>
      <c r="V150" s="163" t="str">
        <f>IFERROR(INDEX('Climate zones'!$A$2:$A$4292,MATCH(V$4&amp;" "&amp;$N150,'Climate zones'!$I$2:$I$4292,0)),"")</f>
        <v/>
      </c>
      <c r="W150" s="163" t="str">
        <f>IFERROR(INDEX('Climate zones'!$A$2:$A$4292,MATCH(W$4&amp;" "&amp;$N150,'Climate zones'!$I$2:$I$4292,0)),"")</f>
        <v/>
      </c>
      <c r="X150" s="163" t="str">
        <f>IFERROR(INDEX('Climate zones'!$A$2:$A$4292,MATCH(X$4&amp;" "&amp;$N150,'Climate zones'!$I$2:$I$4292,0)),"")</f>
        <v>Pawarenga</v>
      </c>
      <c r="Y150" s="163" t="str">
        <f>IFERROR(INDEX('Climate zones'!$A$2:$A$4292,MATCH(Y$4&amp;" "&amp;$N150,'Climate zones'!$I$2:$I$4292,0)),"")</f>
        <v/>
      </c>
      <c r="Z150" s="163" t="str">
        <f>IFERROR(INDEX('Climate zones'!$A$2:$A$4292,MATCH(Z$4&amp;" "&amp;$N150,'Climate zones'!$I$2:$I$4292,0)),"")</f>
        <v/>
      </c>
      <c r="AA150" s="163" t="str">
        <f>IFERROR(INDEX('Climate zones'!$A$2:$A$4292,MATCH(AA$4&amp;" "&amp;$N150,'Climate zones'!$I$2:$I$4292,0)),"")</f>
        <v/>
      </c>
      <c r="AB150" s="163" t="str">
        <f>IFERROR(INDEX('Climate zones'!$A$2:$A$4292,MATCH(AB$4&amp;" "&amp;$N150,'Climate zones'!$I$2:$I$4292,0)),"")</f>
        <v/>
      </c>
      <c r="AC150" s="163" t="str">
        <f>IFERROR(INDEX('Climate zones'!$A$2:$A$4292,MATCH(AC$4&amp;" "&amp;$N150,'Climate zones'!$I$2:$I$4292,0)),"")</f>
        <v/>
      </c>
      <c r="AD150" s="163" t="str">
        <f>IFERROR(INDEX('Climate zones'!$A$2:$A$4292,MATCH(AD$4&amp;" "&amp;$N150,'Climate zones'!$I$2:$I$4292,0)),"")</f>
        <v/>
      </c>
      <c r="AE150" s="163" t="str">
        <f>IFERROR(INDEX('Climate zones'!$A$2:$A$4292,MATCH(AE$4&amp;" "&amp;$N150,'Climate zones'!$I$2:$I$4292,0)),"")</f>
        <v/>
      </c>
      <c r="AF150" s="163" t="str">
        <f>IFERROR(INDEX('Climate zones'!$A$2:$A$4292,MATCH(AF$4&amp;" "&amp;$N150,'Climate zones'!$I$2:$I$4292,0)),"")</f>
        <v/>
      </c>
      <c r="AG150" s="163" t="str">
        <f>IFERROR(INDEX('Climate zones'!$A$2:$A$4292,MATCH(AG$4&amp;" "&amp;$N150,'Climate zones'!$I$2:$I$4292,0)),"")</f>
        <v/>
      </c>
      <c r="AH150" s="163" t="str">
        <f>IFERROR(INDEX('Climate zones'!$A$2:$A$4292,MATCH(AH$4&amp;" "&amp;$N150,'Climate zones'!$I$2:$I$4292,0)),"")</f>
        <v/>
      </c>
      <c r="AI150" s="163" t="str">
        <f>IFERROR(INDEX('Climate zones'!$A$2:$A$4292,MATCH(AI$4&amp;" "&amp;$N150,'Climate zones'!$I$2:$I$4292,0)),"")</f>
        <v/>
      </c>
      <c r="AJ150" s="163" t="str">
        <f>IFERROR(INDEX('Climate zones'!$A$2:$A$4292,MATCH(AJ$4&amp;" "&amp;$N150,'Climate zones'!$I$2:$I$4292,0)),"")</f>
        <v/>
      </c>
      <c r="AK150" s="163" t="str">
        <f>IFERROR(INDEX('Climate zones'!$A$2:$A$4292,MATCH(AK$4&amp;" "&amp;$N150,'Climate zones'!$I$2:$I$4292,0)),"")</f>
        <v/>
      </c>
      <c r="AL150" s="163" t="str">
        <f>IFERROR(INDEX('Climate zones'!$A$2:$A$4292,MATCH(AL$4&amp;" "&amp;$N150,'Climate zones'!$I$2:$I$4292,0)),"")</f>
        <v/>
      </c>
      <c r="AM150" s="163" t="str">
        <f>IFERROR(INDEX('Climate zones'!$A$2:$A$4292,MATCH(AM$4&amp;" "&amp;$N150,'Climate zones'!$I$2:$I$4292,0)),"")</f>
        <v/>
      </c>
      <c r="AN150" s="163" t="str">
        <f>IFERROR(INDEX('Climate zones'!$A$2:$A$4292,MATCH(AN$4&amp;" "&amp;$N150,'Climate zones'!$I$2:$I$4292,0)),"")</f>
        <v/>
      </c>
      <c r="AO150" s="163" t="str">
        <f>IFERROR(INDEX('Climate zones'!$A$2:$A$4292,MATCH(AO$4&amp;" "&amp;$N150,'Climate zones'!$I$2:$I$4292,0)),"")</f>
        <v/>
      </c>
      <c r="AP150" s="163" t="str">
        <f>IFERROR(INDEX('Climate zones'!$A$2:$A$4292,MATCH(AP$4&amp;" "&amp;$N150,'Climate zones'!$I$2:$I$4292,0)),"")</f>
        <v/>
      </c>
      <c r="AQ150" s="163" t="str">
        <f>IFERROR(INDEX('Climate zones'!$A$2:$A$4292,MATCH(AQ$4&amp;" "&amp;$N150,'Climate zones'!$I$2:$I$4292,0)),"")</f>
        <v/>
      </c>
      <c r="AR150" s="163" t="str">
        <f>IFERROR(INDEX('Climate zones'!$A$2:$A$4292,MATCH(AR$4&amp;" "&amp;$N150,'Climate zones'!$I$2:$I$4292,0)),"")</f>
        <v/>
      </c>
      <c r="AS150" s="163" t="str">
        <f>IFERROR(INDEX('Climate zones'!$A$2:$A$4292,MATCH(AS$4&amp;" "&amp;$N150,'Climate zones'!$I$2:$I$4292,0)),"")</f>
        <v/>
      </c>
      <c r="AT150" s="163" t="str">
        <f>IFERROR(INDEX('Climate zones'!$A$2:$A$4292,MATCH(AT$4&amp;" "&amp;$N150,'Climate zones'!$I$2:$I$4292,0)),"")</f>
        <v/>
      </c>
      <c r="AU150" s="163" t="str">
        <f>IFERROR(INDEX('Climate zones'!$A$2:$A$4292,MATCH(AU$4&amp;" "&amp;$N150,'Climate zones'!$I$2:$I$4292,0)),"")</f>
        <v/>
      </c>
      <c r="AV150" s="163" t="str">
        <f>IFERROR(INDEX('Climate zones'!$A$2:$A$4292,MATCH(AV$4&amp;" "&amp;$N150,'Climate zones'!$I$2:$I$4292,0)),"")</f>
        <v/>
      </c>
      <c r="AW150" s="163" t="str">
        <f>IFERROR(INDEX('Climate zones'!$A$2:$A$4292,MATCH(AW$4&amp;" "&amp;$N150,'Climate zones'!$I$2:$I$4292,0)),"")</f>
        <v/>
      </c>
      <c r="AX150" s="163" t="str">
        <f>IFERROR(INDEX('Climate zones'!$A$2:$A$4292,MATCH(AX$4&amp;" "&amp;$N150,'Climate zones'!$I$2:$I$4292,0)),"")</f>
        <v/>
      </c>
      <c r="AY150" s="163" t="str">
        <f>IFERROR(INDEX('Climate zones'!$A$2:$A$4292,MATCH(AY$4&amp;" "&amp;$N150,'Climate zones'!$I$2:$I$4292,0)),"")</f>
        <v/>
      </c>
      <c r="AZ150" s="163" t="str">
        <f>IFERROR(INDEX('Climate zones'!$A$2:$A$4292,MATCH(AZ$4&amp;" "&amp;$N150,'Climate zones'!$I$2:$I$4292,0)),"")</f>
        <v/>
      </c>
      <c r="BA150" s="163" t="str">
        <f>IFERROR(INDEX('Climate zones'!$A$2:$A$4292,MATCH(BA$4&amp;" "&amp;$N150,'Climate zones'!$I$2:$I$4292,0)),"")</f>
        <v/>
      </c>
      <c r="BB150" s="163" t="str">
        <f>IFERROR(INDEX('Climate zones'!$A$2:$A$4292,MATCH(BB$4&amp;" "&amp;$N150,'Climate zones'!$I$2:$I$4292,0)),"")</f>
        <v/>
      </c>
      <c r="BC150" s="163" t="str">
        <f>IFERROR(INDEX('Climate zones'!$A$2:$A$4292,MATCH(BC$4&amp;" "&amp;$N150,'Climate zones'!$I$2:$I$4292,0)),"")</f>
        <v/>
      </c>
      <c r="BD150" s="163" t="str">
        <f>IFERROR(INDEX('Climate zones'!$A$2:$A$4292,MATCH(BD$4&amp;" "&amp;$N150,'Climate zones'!$I$2:$I$4292,0)),"")</f>
        <v/>
      </c>
      <c r="BE150" s="163" t="str">
        <f>IFERROR(INDEX('Climate zones'!$A$2:$A$4292,MATCH(BE$4&amp;" "&amp;$N150,'Climate zones'!$I$2:$I$4292,0)),"")</f>
        <v/>
      </c>
      <c r="BF150" s="163" t="str">
        <f>IFERROR(INDEX('Climate zones'!$A$2:$A$4292,MATCH(BF$4&amp;" "&amp;$N150,'Climate zones'!$I$2:$I$4292,0)),"")</f>
        <v/>
      </c>
      <c r="BG150" s="163" t="str">
        <f>IFERROR(INDEX('Climate zones'!$A$2:$A$4292,MATCH(BG$4&amp;" "&amp;$N150,'Climate zones'!$I$2:$I$4292,0)),"")</f>
        <v/>
      </c>
      <c r="BH150" s="163" t="str">
        <f>IFERROR(INDEX('Climate zones'!$A$2:$A$4292,MATCH(BH$4&amp;" "&amp;$N150,'Climate zones'!$I$2:$I$4292,0)),"")</f>
        <v/>
      </c>
      <c r="BI150" s="163" t="str">
        <f>IFERROR(INDEX('Climate zones'!$A$2:$A$4292,MATCH(BI$4&amp;" "&amp;$N150,'Climate zones'!$I$2:$I$4292,0)),"")</f>
        <v/>
      </c>
      <c r="BJ150" s="163" t="str">
        <f>IFERROR(INDEX('Climate zones'!$A$2:$A$4292,MATCH(BJ$4&amp;" "&amp;$N150,'Climate zones'!$I$2:$I$4292,0)),"")</f>
        <v/>
      </c>
      <c r="BK150" s="163" t="str">
        <f>IFERROR(INDEX('Climate zones'!$A$2:$A$4292,MATCH(BK$4&amp;" "&amp;$N150,'Climate zones'!$I$2:$I$4292,0)),"")</f>
        <v/>
      </c>
      <c r="BL150" s="163" t="str">
        <f>IFERROR(INDEX('Climate zones'!$A$2:$A$4292,MATCH(BL$4&amp;" "&amp;$N150,'Climate zones'!$I$2:$I$4292,0)),"")</f>
        <v>Te Anau</v>
      </c>
      <c r="BM150" s="163" t="str">
        <f>IFERROR(INDEX('Climate zones'!$A$2:$A$4292,MATCH(BM$4&amp;" "&amp;$N150,'Climate zones'!$I$2:$I$4292,0)),"")</f>
        <v/>
      </c>
      <c r="BN150" s="163" t="str">
        <f>IFERROR(INDEX('Climate zones'!$A$2:$A$4292,MATCH(BN$4&amp;" "&amp;$N150,'Climate zones'!$I$2:$I$4292,0)),"")</f>
        <v/>
      </c>
      <c r="BO150" s="163" t="str">
        <f>IFERROR(INDEX('Climate zones'!$A$2:$A$4292,MATCH(BO$4&amp;" "&amp;$N150,'Climate zones'!$I$2:$I$4292,0)),"")</f>
        <v/>
      </c>
      <c r="BP150" s="163" t="str">
        <f>IFERROR(INDEX('Climate zones'!$A$2:$A$4292,MATCH(BP$4&amp;" "&amp;$N150,'Climate zones'!$I$2:$I$4292,0)),"")</f>
        <v/>
      </c>
      <c r="BQ150" s="163" t="str">
        <f>IFERROR(INDEX('Climate zones'!$A$2:$A$4292,MATCH(BQ$4&amp;" "&amp;$N150,'Climate zones'!$I$2:$I$4292,0)),"")</f>
        <v/>
      </c>
      <c r="BR150" s="163" t="str">
        <f>IFERROR(INDEX('Climate zones'!$A$2:$A$4292,MATCH(BR$4&amp;" "&amp;$N150,'Climate zones'!$I$2:$I$4292,0)),"")</f>
        <v/>
      </c>
      <c r="BS150" s="163" t="str">
        <f>IFERROR(INDEX('Climate zones'!$A$2:$A$4292,MATCH(BS$4&amp;" "&amp;$N150,'Climate zones'!$I$2:$I$4292,0)),"")</f>
        <v/>
      </c>
      <c r="BT150" s="163" t="str">
        <f>IFERROR(INDEX('Climate zones'!$A$2:$A$4292,MATCH(BT$4&amp;" "&amp;$N150,'Climate zones'!$I$2:$I$4292,0)),"")</f>
        <v/>
      </c>
      <c r="BU150" s="163" t="str">
        <f>IFERROR(INDEX('Climate zones'!$A$2:$A$4292,MATCH(BU$4&amp;" "&amp;$N150,'Climate zones'!$I$2:$I$4292,0)),"")</f>
        <v/>
      </c>
      <c r="BV150" s="163" t="str">
        <f>IFERROR(INDEX('Climate zones'!$A$2:$A$4292,MATCH(BV$4&amp;" "&amp;$N150,'Climate zones'!$I$2:$I$4292,0)),"")</f>
        <v/>
      </c>
      <c r="BW150" s="163" t="str">
        <f>IFERROR(INDEX('Climate zones'!$A$2:$A$4292,MATCH(BW$4&amp;" "&amp;$N150,'Climate zones'!$I$2:$I$4292,0)),"")</f>
        <v/>
      </c>
      <c r="BX150" s="163" t="str">
        <f>IFERROR(INDEX('Climate zones'!$A$2:$A$4292,MATCH(BX$4&amp;" "&amp;$N150,'Climate zones'!$I$2:$I$4292,0)),"")</f>
        <v/>
      </c>
      <c r="BY150" s="163" t="str">
        <f>IFERROR(INDEX('Climate zones'!$A$2:$A$4292,MATCH(BY$4&amp;" "&amp;$N150,'Climate zones'!$I$2:$I$4292,0)),"")</f>
        <v/>
      </c>
      <c r="BZ150" s="163" t="str">
        <f>IFERROR(INDEX('Climate zones'!$A$2:$A$4292,MATCH(BZ$4&amp;" "&amp;$N150,'Climate zones'!$I$2:$I$4292,0)),"")</f>
        <v/>
      </c>
      <c r="CA150" s="163" t="str">
        <f>IFERROR(INDEX('Climate zones'!$A$2:$A$4292,MATCH(CA$4&amp;" "&amp;$N150,'Climate zones'!$I$2:$I$4292,0)),"")</f>
        <v/>
      </c>
      <c r="CB150" s="163" t="str">
        <f>IFERROR(INDEX('Climate zones'!$A$2:$A$4292,MATCH(CB$4&amp;" "&amp;$N150,'Climate zones'!$I$2:$I$4292,0)),"")</f>
        <v/>
      </c>
      <c r="CC150" s="163" t="str">
        <f>IFERROR(INDEX('Climate zones'!$A$2:$A$4292,MATCH(CC$4&amp;" "&amp;$N150,'Climate zones'!$I$2:$I$4292,0)),"")</f>
        <v/>
      </c>
      <c r="CD150" s="163" t="str">
        <f>IFERROR(INDEX('Climate zones'!$A$2:$A$4292,MATCH(CD$4&amp;" "&amp;$N150,'Climate zones'!$I$2:$I$4292,0)),"")</f>
        <v/>
      </c>
      <c r="CE150" s="163" t="str">
        <f>IFERROR(INDEX('Climate zones'!$A$2:$A$4292,MATCH(CE$4&amp;" "&amp;$N150,'Climate zones'!$I$2:$I$4292,0)),"")</f>
        <v/>
      </c>
      <c r="CF150" s="163" t="str">
        <f>IFERROR(INDEX('Climate zones'!$A$2:$A$4292,MATCH(CF$4&amp;" "&amp;$N150,'Climate zones'!$I$2:$I$4292,0)),"")</f>
        <v/>
      </c>
      <c r="CG150" s="163" t="str">
        <f>IFERROR(INDEX('Climate zones'!$A$2:$A$4292,MATCH(CG$4&amp;" "&amp;$N150,'Climate zones'!$I$2:$I$4292,0)),"")</f>
        <v/>
      </c>
      <c r="CH150" s="163" t="str">
        <f>IFERROR(INDEX('Climate zones'!$A$2:$A$4292,MATCH(CH$4&amp;" "&amp;$N150,'Climate zones'!$I$2:$I$4292,0)),"")</f>
        <v/>
      </c>
    </row>
    <row r="151" spans="1:86">
      <c r="A151" s="156" t="s">
        <v>320</v>
      </c>
      <c r="B151" s="156" t="s">
        <v>97</v>
      </c>
      <c r="C151" s="156" t="s">
        <v>93</v>
      </c>
      <c r="D151" s="156" t="s">
        <v>241</v>
      </c>
      <c r="E151" s="157">
        <v>-36.299999999999997</v>
      </c>
      <c r="F151" s="157">
        <v>175.48</v>
      </c>
      <c r="G151" s="156" t="str">
        <f t="shared" si="8"/>
        <v>Auckland City AK</v>
      </c>
      <c r="H151" s="156">
        <f t="shared" si="9"/>
        <v>79</v>
      </c>
      <c r="I151" s="156" t="str">
        <f t="shared" si="10"/>
        <v>Auckland City 79</v>
      </c>
      <c r="N151" s="164">
        <f t="shared" si="11"/>
        <v>147</v>
      </c>
      <c r="O151" s="165" t="str">
        <f>IFERROR(INDEX('Climate zones'!$A$2:$A$4292,MATCH(O$4&amp;" "&amp;$N151,'Climate zones'!$I$2:$I$4292,0)),"")</f>
        <v/>
      </c>
      <c r="P151" s="165" t="str">
        <f>IFERROR(INDEX('Climate zones'!$A$2:$A$4292,MATCH(P$4&amp;" "&amp;$N151,'Climate zones'!$I$2:$I$4292,0)),"")</f>
        <v/>
      </c>
      <c r="Q151" s="165" t="str">
        <f>IFERROR(INDEX('Climate zones'!$A$2:$A$4292,MATCH(Q$4&amp;" "&amp;$N151,'Climate zones'!$I$2:$I$4292,0)),"")</f>
        <v/>
      </c>
      <c r="R151" s="165" t="str">
        <f>IFERROR(INDEX('Climate zones'!$A$2:$A$4292,MATCH(R$4&amp;" "&amp;$N151,'Climate zones'!$I$2:$I$4292,0)),"")</f>
        <v/>
      </c>
      <c r="S151" s="165" t="str">
        <f>IFERROR(INDEX('Climate zones'!$A$2:$A$4292,MATCH(S$4&amp;" "&amp;$N151,'Climate zones'!$I$2:$I$4292,0)),"")</f>
        <v/>
      </c>
      <c r="T151" s="165" t="str">
        <f>IFERROR(INDEX('Climate zones'!$A$2:$A$4292,MATCH(T$4&amp;" "&amp;$N151,'Climate zones'!$I$2:$I$4292,0)),"")</f>
        <v/>
      </c>
      <c r="U151" s="165" t="str">
        <f>IFERROR(INDEX('Climate zones'!$A$2:$A$4292,MATCH(U$4&amp;" "&amp;$N151,'Climate zones'!$I$2:$I$4292,0)),"")</f>
        <v/>
      </c>
      <c r="V151" s="165" t="str">
        <f>IFERROR(INDEX('Climate zones'!$A$2:$A$4292,MATCH(V$4&amp;" "&amp;$N151,'Climate zones'!$I$2:$I$4292,0)),"")</f>
        <v/>
      </c>
      <c r="W151" s="165" t="str">
        <f>IFERROR(INDEX('Climate zones'!$A$2:$A$4292,MATCH(W$4&amp;" "&amp;$N151,'Climate zones'!$I$2:$I$4292,0)),"")</f>
        <v/>
      </c>
      <c r="X151" s="165" t="str">
        <f>IFERROR(INDEX('Climate zones'!$A$2:$A$4292,MATCH(X$4&amp;" "&amp;$N151,'Climate zones'!$I$2:$I$4292,0)),"")</f>
        <v>Pekerau</v>
      </c>
      <c r="Y151" s="165" t="str">
        <f>IFERROR(INDEX('Climate zones'!$A$2:$A$4292,MATCH(Y$4&amp;" "&amp;$N151,'Climate zones'!$I$2:$I$4292,0)),"")</f>
        <v/>
      </c>
      <c r="Z151" s="165" t="str">
        <f>IFERROR(INDEX('Climate zones'!$A$2:$A$4292,MATCH(Z$4&amp;" "&amp;$N151,'Climate zones'!$I$2:$I$4292,0)),"")</f>
        <v/>
      </c>
      <c r="AA151" s="165" t="str">
        <f>IFERROR(INDEX('Climate zones'!$A$2:$A$4292,MATCH(AA$4&amp;" "&amp;$N151,'Climate zones'!$I$2:$I$4292,0)),"")</f>
        <v/>
      </c>
      <c r="AB151" s="165" t="str">
        <f>IFERROR(INDEX('Climate zones'!$A$2:$A$4292,MATCH(AB$4&amp;" "&amp;$N151,'Climate zones'!$I$2:$I$4292,0)),"")</f>
        <v/>
      </c>
      <c r="AC151" s="165" t="str">
        <f>IFERROR(INDEX('Climate zones'!$A$2:$A$4292,MATCH(AC$4&amp;" "&amp;$N151,'Climate zones'!$I$2:$I$4292,0)),"")</f>
        <v/>
      </c>
      <c r="AD151" s="165" t="str">
        <f>IFERROR(INDEX('Climate zones'!$A$2:$A$4292,MATCH(AD$4&amp;" "&amp;$N151,'Climate zones'!$I$2:$I$4292,0)),"")</f>
        <v/>
      </c>
      <c r="AE151" s="165" t="str">
        <f>IFERROR(INDEX('Climate zones'!$A$2:$A$4292,MATCH(AE$4&amp;" "&amp;$N151,'Climate zones'!$I$2:$I$4292,0)),"")</f>
        <v/>
      </c>
      <c r="AF151" s="165" t="str">
        <f>IFERROR(INDEX('Climate zones'!$A$2:$A$4292,MATCH(AF$4&amp;" "&amp;$N151,'Climate zones'!$I$2:$I$4292,0)),"")</f>
        <v/>
      </c>
      <c r="AG151" s="165" t="str">
        <f>IFERROR(INDEX('Climate zones'!$A$2:$A$4292,MATCH(AG$4&amp;" "&amp;$N151,'Climate zones'!$I$2:$I$4292,0)),"")</f>
        <v/>
      </c>
      <c r="AH151" s="165" t="str">
        <f>IFERROR(INDEX('Climate zones'!$A$2:$A$4292,MATCH(AH$4&amp;" "&amp;$N151,'Climate zones'!$I$2:$I$4292,0)),"")</f>
        <v/>
      </c>
      <c r="AI151" s="165" t="str">
        <f>IFERROR(INDEX('Climate zones'!$A$2:$A$4292,MATCH(AI$4&amp;" "&amp;$N151,'Climate zones'!$I$2:$I$4292,0)),"")</f>
        <v/>
      </c>
      <c r="AJ151" s="165" t="str">
        <f>IFERROR(INDEX('Climate zones'!$A$2:$A$4292,MATCH(AJ$4&amp;" "&amp;$N151,'Climate zones'!$I$2:$I$4292,0)),"")</f>
        <v/>
      </c>
      <c r="AK151" s="165" t="str">
        <f>IFERROR(INDEX('Climate zones'!$A$2:$A$4292,MATCH(AK$4&amp;" "&amp;$N151,'Climate zones'!$I$2:$I$4292,0)),"")</f>
        <v/>
      </c>
      <c r="AL151" s="165" t="str">
        <f>IFERROR(INDEX('Climate zones'!$A$2:$A$4292,MATCH(AL$4&amp;" "&amp;$N151,'Climate zones'!$I$2:$I$4292,0)),"")</f>
        <v/>
      </c>
      <c r="AM151" s="165" t="str">
        <f>IFERROR(INDEX('Climate zones'!$A$2:$A$4292,MATCH(AM$4&amp;" "&amp;$N151,'Climate zones'!$I$2:$I$4292,0)),"")</f>
        <v/>
      </c>
      <c r="AN151" s="165" t="str">
        <f>IFERROR(INDEX('Climate zones'!$A$2:$A$4292,MATCH(AN$4&amp;" "&amp;$N151,'Climate zones'!$I$2:$I$4292,0)),"")</f>
        <v/>
      </c>
      <c r="AO151" s="165" t="str">
        <f>IFERROR(INDEX('Climate zones'!$A$2:$A$4292,MATCH(AO$4&amp;" "&amp;$N151,'Climate zones'!$I$2:$I$4292,0)),"")</f>
        <v/>
      </c>
      <c r="AP151" s="165" t="str">
        <f>IFERROR(INDEX('Climate zones'!$A$2:$A$4292,MATCH(AP$4&amp;" "&amp;$N151,'Climate zones'!$I$2:$I$4292,0)),"")</f>
        <v/>
      </c>
      <c r="AQ151" s="165" t="str">
        <f>IFERROR(INDEX('Climate zones'!$A$2:$A$4292,MATCH(AQ$4&amp;" "&amp;$N151,'Climate zones'!$I$2:$I$4292,0)),"")</f>
        <v/>
      </c>
      <c r="AR151" s="165" t="str">
        <f>IFERROR(INDEX('Climate zones'!$A$2:$A$4292,MATCH(AR$4&amp;" "&amp;$N151,'Climate zones'!$I$2:$I$4292,0)),"")</f>
        <v/>
      </c>
      <c r="AS151" s="165" t="str">
        <f>IFERROR(INDEX('Climate zones'!$A$2:$A$4292,MATCH(AS$4&amp;" "&amp;$N151,'Climate zones'!$I$2:$I$4292,0)),"")</f>
        <v/>
      </c>
      <c r="AT151" s="165" t="str">
        <f>IFERROR(INDEX('Climate zones'!$A$2:$A$4292,MATCH(AT$4&amp;" "&amp;$N151,'Climate zones'!$I$2:$I$4292,0)),"")</f>
        <v/>
      </c>
      <c r="AU151" s="165" t="str">
        <f>IFERROR(INDEX('Climate zones'!$A$2:$A$4292,MATCH(AU$4&amp;" "&amp;$N151,'Climate zones'!$I$2:$I$4292,0)),"")</f>
        <v/>
      </c>
      <c r="AV151" s="165" t="str">
        <f>IFERROR(INDEX('Climate zones'!$A$2:$A$4292,MATCH(AV$4&amp;" "&amp;$N151,'Climate zones'!$I$2:$I$4292,0)),"")</f>
        <v/>
      </c>
      <c r="AW151" s="165" t="str">
        <f>IFERROR(INDEX('Climate zones'!$A$2:$A$4292,MATCH(AW$4&amp;" "&amp;$N151,'Climate zones'!$I$2:$I$4292,0)),"")</f>
        <v/>
      </c>
      <c r="AX151" s="165" t="str">
        <f>IFERROR(INDEX('Climate zones'!$A$2:$A$4292,MATCH(AX$4&amp;" "&amp;$N151,'Climate zones'!$I$2:$I$4292,0)),"")</f>
        <v/>
      </c>
      <c r="AY151" s="165" t="str">
        <f>IFERROR(INDEX('Climate zones'!$A$2:$A$4292,MATCH(AY$4&amp;" "&amp;$N151,'Climate zones'!$I$2:$I$4292,0)),"")</f>
        <v/>
      </c>
      <c r="AZ151" s="165" t="str">
        <f>IFERROR(INDEX('Climate zones'!$A$2:$A$4292,MATCH(AZ$4&amp;" "&amp;$N151,'Climate zones'!$I$2:$I$4292,0)),"")</f>
        <v/>
      </c>
      <c r="BA151" s="165" t="str">
        <f>IFERROR(INDEX('Climate zones'!$A$2:$A$4292,MATCH(BA$4&amp;" "&amp;$N151,'Climate zones'!$I$2:$I$4292,0)),"")</f>
        <v/>
      </c>
      <c r="BB151" s="165" t="str">
        <f>IFERROR(INDEX('Climate zones'!$A$2:$A$4292,MATCH(BB$4&amp;" "&amp;$N151,'Climate zones'!$I$2:$I$4292,0)),"")</f>
        <v/>
      </c>
      <c r="BC151" s="165" t="str">
        <f>IFERROR(INDEX('Climate zones'!$A$2:$A$4292,MATCH(BC$4&amp;" "&amp;$N151,'Climate zones'!$I$2:$I$4292,0)),"")</f>
        <v/>
      </c>
      <c r="BD151" s="165" t="str">
        <f>IFERROR(INDEX('Climate zones'!$A$2:$A$4292,MATCH(BD$4&amp;" "&amp;$N151,'Climate zones'!$I$2:$I$4292,0)),"")</f>
        <v/>
      </c>
      <c r="BE151" s="165" t="str">
        <f>IFERROR(INDEX('Climate zones'!$A$2:$A$4292,MATCH(BE$4&amp;" "&amp;$N151,'Climate zones'!$I$2:$I$4292,0)),"")</f>
        <v/>
      </c>
      <c r="BF151" s="165" t="str">
        <f>IFERROR(INDEX('Climate zones'!$A$2:$A$4292,MATCH(BF$4&amp;" "&amp;$N151,'Climate zones'!$I$2:$I$4292,0)),"")</f>
        <v/>
      </c>
      <c r="BG151" s="165" t="str">
        <f>IFERROR(INDEX('Climate zones'!$A$2:$A$4292,MATCH(BG$4&amp;" "&amp;$N151,'Climate zones'!$I$2:$I$4292,0)),"")</f>
        <v/>
      </c>
      <c r="BH151" s="165" t="str">
        <f>IFERROR(INDEX('Climate zones'!$A$2:$A$4292,MATCH(BH$4&amp;" "&amp;$N151,'Climate zones'!$I$2:$I$4292,0)),"")</f>
        <v/>
      </c>
      <c r="BI151" s="165" t="str">
        <f>IFERROR(INDEX('Climate zones'!$A$2:$A$4292,MATCH(BI$4&amp;" "&amp;$N151,'Climate zones'!$I$2:$I$4292,0)),"")</f>
        <v/>
      </c>
      <c r="BJ151" s="165" t="str">
        <f>IFERROR(INDEX('Climate zones'!$A$2:$A$4292,MATCH(BJ$4&amp;" "&amp;$N151,'Climate zones'!$I$2:$I$4292,0)),"")</f>
        <v/>
      </c>
      <c r="BK151" s="165" t="str">
        <f>IFERROR(INDEX('Climate zones'!$A$2:$A$4292,MATCH(BK$4&amp;" "&amp;$N151,'Climate zones'!$I$2:$I$4292,0)),"")</f>
        <v/>
      </c>
      <c r="BL151" s="165" t="str">
        <f>IFERROR(INDEX('Climate zones'!$A$2:$A$4292,MATCH(BL$4&amp;" "&amp;$N151,'Climate zones'!$I$2:$I$4292,0)),"")</f>
        <v>Te Oneroa</v>
      </c>
      <c r="BM151" s="165" t="str">
        <f>IFERROR(INDEX('Climate zones'!$A$2:$A$4292,MATCH(BM$4&amp;" "&amp;$N151,'Climate zones'!$I$2:$I$4292,0)),"")</f>
        <v/>
      </c>
      <c r="BN151" s="165" t="str">
        <f>IFERROR(INDEX('Climate zones'!$A$2:$A$4292,MATCH(BN$4&amp;" "&amp;$N151,'Climate zones'!$I$2:$I$4292,0)),"")</f>
        <v/>
      </c>
      <c r="BO151" s="165" t="str">
        <f>IFERROR(INDEX('Climate zones'!$A$2:$A$4292,MATCH(BO$4&amp;" "&amp;$N151,'Climate zones'!$I$2:$I$4292,0)),"")</f>
        <v/>
      </c>
      <c r="BP151" s="165" t="str">
        <f>IFERROR(INDEX('Climate zones'!$A$2:$A$4292,MATCH(BP$4&amp;" "&amp;$N151,'Climate zones'!$I$2:$I$4292,0)),"")</f>
        <v/>
      </c>
      <c r="BQ151" s="165" t="str">
        <f>IFERROR(INDEX('Climate zones'!$A$2:$A$4292,MATCH(BQ$4&amp;" "&amp;$N151,'Climate zones'!$I$2:$I$4292,0)),"")</f>
        <v/>
      </c>
      <c r="BR151" s="165" t="str">
        <f>IFERROR(INDEX('Climate zones'!$A$2:$A$4292,MATCH(BR$4&amp;" "&amp;$N151,'Climate zones'!$I$2:$I$4292,0)),"")</f>
        <v/>
      </c>
      <c r="BS151" s="165" t="str">
        <f>IFERROR(INDEX('Climate zones'!$A$2:$A$4292,MATCH(BS$4&amp;" "&amp;$N151,'Climate zones'!$I$2:$I$4292,0)),"")</f>
        <v/>
      </c>
      <c r="BT151" s="165" t="str">
        <f>IFERROR(INDEX('Climate zones'!$A$2:$A$4292,MATCH(BT$4&amp;" "&amp;$N151,'Climate zones'!$I$2:$I$4292,0)),"")</f>
        <v/>
      </c>
      <c r="BU151" s="165" t="str">
        <f>IFERROR(INDEX('Climate zones'!$A$2:$A$4292,MATCH(BU$4&amp;" "&amp;$N151,'Climate zones'!$I$2:$I$4292,0)),"")</f>
        <v/>
      </c>
      <c r="BV151" s="165" t="str">
        <f>IFERROR(INDEX('Climate zones'!$A$2:$A$4292,MATCH(BV$4&amp;" "&amp;$N151,'Climate zones'!$I$2:$I$4292,0)),"")</f>
        <v/>
      </c>
      <c r="BW151" s="165" t="str">
        <f>IFERROR(INDEX('Climate zones'!$A$2:$A$4292,MATCH(BW$4&amp;" "&amp;$N151,'Climate zones'!$I$2:$I$4292,0)),"")</f>
        <v/>
      </c>
      <c r="BX151" s="165" t="str">
        <f>IFERROR(INDEX('Climate zones'!$A$2:$A$4292,MATCH(BX$4&amp;" "&amp;$N151,'Climate zones'!$I$2:$I$4292,0)),"")</f>
        <v/>
      </c>
      <c r="BY151" s="165" t="str">
        <f>IFERROR(INDEX('Climate zones'!$A$2:$A$4292,MATCH(BY$4&amp;" "&amp;$N151,'Climate zones'!$I$2:$I$4292,0)),"")</f>
        <v/>
      </c>
      <c r="BZ151" s="165" t="str">
        <f>IFERROR(INDEX('Climate zones'!$A$2:$A$4292,MATCH(BZ$4&amp;" "&amp;$N151,'Climate zones'!$I$2:$I$4292,0)),"")</f>
        <v/>
      </c>
      <c r="CA151" s="165" t="str">
        <f>IFERROR(INDEX('Climate zones'!$A$2:$A$4292,MATCH(CA$4&amp;" "&amp;$N151,'Climate zones'!$I$2:$I$4292,0)),"")</f>
        <v/>
      </c>
      <c r="CB151" s="165" t="str">
        <f>IFERROR(INDEX('Climate zones'!$A$2:$A$4292,MATCH(CB$4&amp;" "&amp;$N151,'Climate zones'!$I$2:$I$4292,0)),"")</f>
        <v/>
      </c>
      <c r="CC151" s="165" t="str">
        <f>IFERROR(INDEX('Climate zones'!$A$2:$A$4292,MATCH(CC$4&amp;" "&amp;$N151,'Climate zones'!$I$2:$I$4292,0)),"")</f>
        <v/>
      </c>
      <c r="CD151" s="165" t="str">
        <f>IFERROR(INDEX('Climate zones'!$A$2:$A$4292,MATCH(CD$4&amp;" "&amp;$N151,'Climate zones'!$I$2:$I$4292,0)),"")</f>
        <v/>
      </c>
      <c r="CE151" s="165" t="str">
        <f>IFERROR(INDEX('Climate zones'!$A$2:$A$4292,MATCH(CE$4&amp;" "&amp;$N151,'Climate zones'!$I$2:$I$4292,0)),"")</f>
        <v/>
      </c>
      <c r="CF151" s="165" t="str">
        <f>IFERROR(INDEX('Climate zones'!$A$2:$A$4292,MATCH(CF$4&amp;" "&amp;$N151,'Climate zones'!$I$2:$I$4292,0)),"")</f>
        <v/>
      </c>
      <c r="CG151" s="165" t="str">
        <f>IFERROR(INDEX('Climate zones'!$A$2:$A$4292,MATCH(CG$4&amp;" "&amp;$N151,'Climate zones'!$I$2:$I$4292,0)),"")</f>
        <v/>
      </c>
      <c r="CH151" s="165" t="str">
        <f>IFERROR(INDEX('Climate zones'!$A$2:$A$4292,MATCH(CH$4&amp;" "&amp;$N151,'Climate zones'!$I$2:$I$4292,0)),"")</f>
        <v/>
      </c>
    </row>
    <row r="152" spans="1:86">
      <c r="A152" s="156" t="s">
        <v>321</v>
      </c>
      <c r="B152" s="156" t="s">
        <v>97</v>
      </c>
      <c r="C152" s="156" t="s">
        <v>96</v>
      </c>
      <c r="D152" s="156" t="s">
        <v>241</v>
      </c>
      <c r="E152" s="157">
        <v>-36.869999999999997</v>
      </c>
      <c r="F152" s="157">
        <v>174.87</v>
      </c>
      <c r="G152" s="156" t="str">
        <f t="shared" si="8"/>
        <v>Auckland City AK</v>
      </c>
      <c r="H152" s="156">
        <f t="shared" si="9"/>
        <v>80</v>
      </c>
      <c r="I152" s="156" t="str">
        <f t="shared" si="10"/>
        <v>Auckland City 80</v>
      </c>
      <c r="N152" s="162">
        <f t="shared" si="11"/>
        <v>148</v>
      </c>
      <c r="O152" s="163" t="str">
        <f>IFERROR(INDEX('Climate zones'!$A$2:$A$4292,MATCH(O$4&amp;" "&amp;$N152,'Climate zones'!$I$2:$I$4292,0)),"")</f>
        <v/>
      </c>
      <c r="P152" s="163" t="str">
        <f>IFERROR(INDEX('Climate zones'!$A$2:$A$4292,MATCH(P$4&amp;" "&amp;$N152,'Climate zones'!$I$2:$I$4292,0)),"")</f>
        <v/>
      </c>
      <c r="Q152" s="163" t="str">
        <f>IFERROR(INDEX('Climate zones'!$A$2:$A$4292,MATCH(Q$4&amp;" "&amp;$N152,'Climate zones'!$I$2:$I$4292,0)),"")</f>
        <v/>
      </c>
      <c r="R152" s="163" t="str">
        <f>IFERROR(INDEX('Climate zones'!$A$2:$A$4292,MATCH(R$4&amp;" "&amp;$N152,'Climate zones'!$I$2:$I$4292,0)),"")</f>
        <v/>
      </c>
      <c r="S152" s="163" t="str">
        <f>IFERROR(INDEX('Climate zones'!$A$2:$A$4292,MATCH(S$4&amp;" "&amp;$N152,'Climate zones'!$I$2:$I$4292,0)),"")</f>
        <v/>
      </c>
      <c r="T152" s="163" t="str">
        <f>IFERROR(INDEX('Climate zones'!$A$2:$A$4292,MATCH(T$4&amp;" "&amp;$N152,'Climate zones'!$I$2:$I$4292,0)),"")</f>
        <v/>
      </c>
      <c r="U152" s="163" t="str">
        <f>IFERROR(INDEX('Climate zones'!$A$2:$A$4292,MATCH(U$4&amp;" "&amp;$N152,'Climate zones'!$I$2:$I$4292,0)),"")</f>
        <v/>
      </c>
      <c r="V152" s="163" t="str">
        <f>IFERROR(INDEX('Climate zones'!$A$2:$A$4292,MATCH(V$4&amp;" "&amp;$N152,'Climate zones'!$I$2:$I$4292,0)),"")</f>
        <v/>
      </c>
      <c r="W152" s="163" t="str">
        <f>IFERROR(INDEX('Climate zones'!$A$2:$A$4292,MATCH(W$4&amp;" "&amp;$N152,'Climate zones'!$I$2:$I$4292,0)),"")</f>
        <v/>
      </c>
      <c r="X152" s="163" t="str">
        <f>IFERROR(INDEX('Climate zones'!$A$2:$A$4292,MATCH(X$4&amp;" "&amp;$N152,'Climate zones'!$I$2:$I$4292,0)),"")</f>
        <v>Peria</v>
      </c>
      <c r="Y152" s="163" t="str">
        <f>IFERROR(INDEX('Climate zones'!$A$2:$A$4292,MATCH(Y$4&amp;" "&amp;$N152,'Climate zones'!$I$2:$I$4292,0)),"")</f>
        <v/>
      </c>
      <c r="Z152" s="163" t="str">
        <f>IFERROR(INDEX('Climate zones'!$A$2:$A$4292,MATCH(Z$4&amp;" "&amp;$N152,'Climate zones'!$I$2:$I$4292,0)),"")</f>
        <v/>
      </c>
      <c r="AA152" s="163" t="str">
        <f>IFERROR(INDEX('Climate zones'!$A$2:$A$4292,MATCH(AA$4&amp;" "&amp;$N152,'Climate zones'!$I$2:$I$4292,0)),"")</f>
        <v/>
      </c>
      <c r="AB152" s="163" t="str">
        <f>IFERROR(INDEX('Climate zones'!$A$2:$A$4292,MATCH(AB$4&amp;" "&amp;$N152,'Climate zones'!$I$2:$I$4292,0)),"")</f>
        <v/>
      </c>
      <c r="AC152" s="163" t="str">
        <f>IFERROR(INDEX('Climate zones'!$A$2:$A$4292,MATCH(AC$4&amp;" "&amp;$N152,'Climate zones'!$I$2:$I$4292,0)),"")</f>
        <v/>
      </c>
      <c r="AD152" s="163" t="str">
        <f>IFERROR(INDEX('Climate zones'!$A$2:$A$4292,MATCH(AD$4&amp;" "&amp;$N152,'Climate zones'!$I$2:$I$4292,0)),"")</f>
        <v/>
      </c>
      <c r="AE152" s="163" t="str">
        <f>IFERROR(INDEX('Climate zones'!$A$2:$A$4292,MATCH(AE$4&amp;" "&amp;$N152,'Climate zones'!$I$2:$I$4292,0)),"")</f>
        <v/>
      </c>
      <c r="AF152" s="163" t="str">
        <f>IFERROR(INDEX('Climate zones'!$A$2:$A$4292,MATCH(AF$4&amp;" "&amp;$N152,'Climate zones'!$I$2:$I$4292,0)),"")</f>
        <v/>
      </c>
      <c r="AG152" s="163" t="str">
        <f>IFERROR(INDEX('Climate zones'!$A$2:$A$4292,MATCH(AG$4&amp;" "&amp;$N152,'Climate zones'!$I$2:$I$4292,0)),"")</f>
        <v/>
      </c>
      <c r="AH152" s="163" t="str">
        <f>IFERROR(INDEX('Climate zones'!$A$2:$A$4292,MATCH(AH$4&amp;" "&amp;$N152,'Climate zones'!$I$2:$I$4292,0)),"")</f>
        <v/>
      </c>
      <c r="AI152" s="163" t="str">
        <f>IFERROR(INDEX('Climate zones'!$A$2:$A$4292,MATCH(AI$4&amp;" "&amp;$N152,'Climate zones'!$I$2:$I$4292,0)),"")</f>
        <v/>
      </c>
      <c r="AJ152" s="163" t="str">
        <f>IFERROR(INDEX('Climate zones'!$A$2:$A$4292,MATCH(AJ$4&amp;" "&amp;$N152,'Climate zones'!$I$2:$I$4292,0)),"")</f>
        <v/>
      </c>
      <c r="AK152" s="163" t="str">
        <f>IFERROR(INDEX('Climate zones'!$A$2:$A$4292,MATCH(AK$4&amp;" "&amp;$N152,'Climate zones'!$I$2:$I$4292,0)),"")</f>
        <v/>
      </c>
      <c r="AL152" s="163" t="str">
        <f>IFERROR(INDEX('Climate zones'!$A$2:$A$4292,MATCH(AL$4&amp;" "&amp;$N152,'Climate zones'!$I$2:$I$4292,0)),"")</f>
        <v/>
      </c>
      <c r="AM152" s="163" t="str">
        <f>IFERROR(INDEX('Climate zones'!$A$2:$A$4292,MATCH(AM$4&amp;" "&amp;$N152,'Climate zones'!$I$2:$I$4292,0)),"")</f>
        <v/>
      </c>
      <c r="AN152" s="163" t="str">
        <f>IFERROR(INDEX('Climate zones'!$A$2:$A$4292,MATCH(AN$4&amp;" "&amp;$N152,'Climate zones'!$I$2:$I$4292,0)),"")</f>
        <v/>
      </c>
      <c r="AO152" s="163" t="str">
        <f>IFERROR(INDEX('Climate zones'!$A$2:$A$4292,MATCH(AO$4&amp;" "&amp;$N152,'Climate zones'!$I$2:$I$4292,0)),"")</f>
        <v/>
      </c>
      <c r="AP152" s="163" t="str">
        <f>IFERROR(INDEX('Climate zones'!$A$2:$A$4292,MATCH(AP$4&amp;" "&amp;$N152,'Climate zones'!$I$2:$I$4292,0)),"")</f>
        <v/>
      </c>
      <c r="AQ152" s="163" t="str">
        <f>IFERROR(INDEX('Climate zones'!$A$2:$A$4292,MATCH(AQ$4&amp;" "&amp;$N152,'Climate zones'!$I$2:$I$4292,0)),"")</f>
        <v/>
      </c>
      <c r="AR152" s="163" t="str">
        <f>IFERROR(INDEX('Climate zones'!$A$2:$A$4292,MATCH(AR$4&amp;" "&amp;$N152,'Climate zones'!$I$2:$I$4292,0)),"")</f>
        <v/>
      </c>
      <c r="AS152" s="163" t="str">
        <f>IFERROR(INDEX('Climate zones'!$A$2:$A$4292,MATCH(AS$4&amp;" "&amp;$N152,'Climate zones'!$I$2:$I$4292,0)),"")</f>
        <v/>
      </c>
      <c r="AT152" s="163" t="str">
        <f>IFERROR(INDEX('Climate zones'!$A$2:$A$4292,MATCH(AT$4&amp;" "&amp;$N152,'Climate zones'!$I$2:$I$4292,0)),"")</f>
        <v/>
      </c>
      <c r="AU152" s="163" t="str">
        <f>IFERROR(INDEX('Climate zones'!$A$2:$A$4292,MATCH(AU$4&amp;" "&amp;$N152,'Climate zones'!$I$2:$I$4292,0)),"")</f>
        <v/>
      </c>
      <c r="AV152" s="163" t="str">
        <f>IFERROR(INDEX('Climate zones'!$A$2:$A$4292,MATCH(AV$4&amp;" "&amp;$N152,'Climate zones'!$I$2:$I$4292,0)),"")</f>
        <v/>
      </c>
      <c r="AW152" s="163" t="str">
        <f>IFERROR(INDEX('Climate zones'!$A$2:$A$4292,MATCH(AW$4&amp;" "&amp;$N152,'Climate zones'!$I$2:$I$4292,0)),"")</f>
        <v/>
      </c>
      <c r="AX152" s="163" t="str">
        <f>IFERROR(INDEX('Climate zones'!$A$2:$A$4292,MATCH(AX$4&amp;" "&amp;$N152,'Climate zones'!$I$2:$I$4292,0)),"")</f>
        <v/>
      </c>
      <c r="AY152" s="163" t="str">
        <f>IFERROR(INDEX('Climate zones'!$A$2:$A$4292,MATCH(AY$4&amp;" "&amp;$N152,'Climate zones'!$I$2:$I$4292,0)),"")</f>
        <v/>
      </c>
      <c r="AZ152" s="163" t="str">
        <f>IFERROR(INDEX('Climate zones'!$A$2:$A$4292,MATCH(AZ$4&amp;" "&amp;$N152,'Climate zones'!$I$2:$I$4292,0)),"")</f>
        <v/>
      </c>
      <c r="BA152" s="163" t="str">
        <f>IFERROR(INDEX('Climate zones'!$A$2:$A$4292,MATCH(BA$4&amp;" "&amp;$N152,'Climate zones'!$I$2:$I$4292,0)),"")</f>
        <v/>
      </c>
      <c r="BB152" s="163" t="str">
        <f>IFERROR(INDEX('Climate zones'!$A$2:$A$4292,MATCH(BB$4&amp;" "&amp;$N152,'Climate zones'!$I$2:$I$4292,0)),"")</f>
        <v/>
      </c>
      <c r="BC152" s="163" t="str">
        <f>IFERROR(INDEX('Climate zones'!$A$2:$A$4292,MATCH(BC$4&amp;" "&amp;$N152,'Climate zones'!$I$2:$I$4292,0)),"")</f>
        <v/>
      </c>
      <c r="BD152" s="163" t="str">
        <f>IFERROR(INDEX('Climate zones'!$A$2:$A$4292,MATCH(BD$4&amp;" "&amp;$N152,'Climate zones'!$I$2:$I$4292,0)),"")</f>
        <v/>
      </c>
      <c r="BE152" s="163" t="str">
        <f>IFERROR(INDEX('Climate zones'!$A$2:$A$4292,MATCH(BE$4&amp;" "&amp;$N152,'Climate zones'!$I$2:$I$4292,0)),"")</f>
        <v/>
      </c>
      <c r="BF152" s="163" t="str">
        <f>IFERROR(INDEX('Climate zones'!$A$2:$A$4292,MATCH(BF$4&amp;" "&amp;$N152,'Climate zones'!$I$2:$I$4292,0)),"")</f>
        <v/>
      </c>
      <c r="BG152" s="163" t="str">
        <f>IFERROR(INDEX('Climate zones'!$A$2:$A$4292,MATCH(BG$4&amp;" "&amp;$N152,'Climate zones'!$I$2:$I$4292,0)),"")</f>
        <v/>
      </c>
      <c r="BH152" s="163" t="str">
        <f>IFERROR(INDEX('Climate zones'!$A$2:$A$4292,MATCH(BH$4&amp;" "&amp;$N152,'Climate zones'!$I$2:$I$4292,0)),"")</f>
        <v/>
      </c>
      <c r="BI152" s="163" t="str">
        <f>IFERROR(INDEX('Climate zones'!$A$2:$A$4292,MATCH(BI$4&amp;" "&amp;$N152,'Climate zones'!$I$2:$I$4292,0)),"")</f>
        <v/>
      </c>
      <c r="BJ152" s="163" t="str">
        <f>IFERROR(INDEX('Climate zones'!$A$2:$A$4292,MATCH(BJ$4&amp;" "&amp;$N152,'Climate zones'!$I$2:$I$4292,0)),"")</f>
        <v/>
      </c>
      <c r="BK152" s="163" t="str">
        <f>IFERROR(INDEX('Climate zones'!$A$2:$A$4292,MATCH(BK$4&amp;" "&amp;$N152,'Climate zones'!$I$2:$I$4292,0)),"")</f>
        <v/>
      </c>
      <c r="BL152" s="163" t="str">
        <f>IFERROR(INDEX('Climate zones'!$A$2:$A$4292,MATCH(BL$4&amp;" "&amp;$N152,'Climate zones'!$I$2:$I$4292,0)),"")</f>
        <v>Te Peka</v>
      </c>
      <c r="BM152" s="163" t="str">
        <f>IFERROR(INDEX('Climate zones'!$A$2:$A$4292,MATCH(BM$4&amp;" "&amp;$N152,'Climate zones'!$I$2:$I$4292,0)),"")</f>
        <v/>
      </c>
      <c r="BN152" s="163" t="str">
        <f>IFERROR(INDEX('Climate zones'!$A$2:$A$4292,MATCH(BN$4&amp;" "&amp;$N152,'Climate zones'!$I$2:$I$4292,0)),"")</f>
        <v/>
      </c>
      <c r="BO152" s="163" t="str">
        <f>IFERROR(INDEX('Climate zones'!$A$2:$A$4292,MATCH(BO$4&amp;" "&amp;$N152,'Climate zones'!$I$2:$I$4292,0)),"")</f>
        <v/>
      </c>
      <c r="BP152" s="163" t="str">
        <f>IFERROR(INDEX('Climate zones'!$A$2:$A$4292,MATCH(BP$4&amp;" "&amp;$N152,'Climate zones'!$I$2:$I$4292,0)),"")</f>
        <v/>
      </c>
      <c r="BQ152" s="163" t="str">
        <f>IFERROR(INDEX('Climate zones'!$A$2:$A$4292,MATCH(BQ$4&amp;" "&amp;$N152,'Climate zones'!$I$2:$I$4292,0)),"")</f>
        <v/>
      </c>
      <c r="BR152" s="163" t="str">
        <f>IFERROR(INDEX('Climate zones'!$A$2:$A$4292,MATCH(BR$4&amp;" "&amp;$N152,'Climate zones'!$I$2:$I$4292,0)),"")</f>
        <v/>
      </c>
      <c r="BS152" s="163" t="str">
        <f>IFERROR(INDEX('Climate zones'!$A$2:$A$4292,MATCH(BS$4&amp;" "&amp;$N152,'Climate zones'!$I$2:$I$4292,0)),"")</f>
        <v/>
      </c>
      <c r="BT152" s="163" t="str">
        <f>IFERROR(INDEX('Climate zones'!$A$2:$A$4292,MATCH(BT$4&amp;" "&amp;$N152,'Climate zones'!$I$2:$I$4292,0)),"")</f>
        <v/>
      </c>
      <c r="BU152" s="163" t="str">
        <f>IFERROR(INDEX('Climate zones'!$A$2:$A$4292,MATCH(BU$4&amp;" "&amp;$N152,'Climate zones'!$I$2:$I$4292,0)),"")</f>
        <v/>
      </c>
      <c r="BV152" s="163" t="str">
        <f>IFERROR(INDEX('Climate zones'!$A$2:$A$4292,MATCH(BV$4&amp;" "&amp;$N152,'Climate zones'!$I$2:$I$4292,0)),"")</f>
        <v/>
      </c>
      <c r="BW152" s="163" t="str">
        <f>IFERROR(INDEX('Climate zones'!$A$2:$A$4292,MATCH(BW$4&amp;" "&amp;$N152,'Climate zones'!$I$2:$I$4292,0)),"")</f>
        <v/>
      </c>
      <c r="BX152" s="163" t="str">
        <f>IFERROR(INDEX('Climate zones'!$A$2:$A$4292,MATCH(BX$4&amp;" "&amp;$N152,'Climate zones'!$I$2:$I$4292,0)),"")</f>
        <v/>
      </c>
      <c r="BY152" s="163" t="str">
        <f>IFERROR(INDEX('Climate zones'!$A$2:$A$4292,MATCH(BY$4&amp;" "&amp;$N152,'Climate zones'!$I$2:$I$4292,0)),"")</f>
        <v/>
      </c>
      <c r="BZ152" s="163" t="str">
        <f>IFERROR(INDEX('Climate zones'!$A$2:$A$4292,MATCH(BZ$4&amp;" "&amp;$N152,'Climate zones'!$I$2:$I$4292,0)),"")</f>
        <v/>
      </c>
      <c r="CA152" s="163" t="str">
        <f>IFERROR(INDEX('Climate zones'!$A$2:$A$4292,MATCH(CA$4&amp;" "&amp;$N152,'Climate zones'!$I$2:$I$4292,0)),"")</f>
        <v/>
      </c>
      <c r="CB152" s="163" t="str">
        <f>IFERROR(INDEX('Climate zones'!$A$2:$A$4292,MATCH(CB$4&amp;" "&amp;$N152,'Climate zones'!$I$2:$I$4292,0)),"")</f>
        <v/>
      </c>
      <c r="CC152" s="163" t="str">
        <f>IFERROR(INDEX('Climate zones'!$A$2:$A$4292,MATCH(CC$4&amp;" "&amp;$N152,'Climate zones'!$I$2:$I$4292,0)),"")</f>
        <v/>
      </c>
      <c r="CD152" s="163" t="str">
        <f>IFERROR(INDEX('Climate zones'!$A$2:$A$4292,MATCH(CD$4&amp;" "&amp;$N152,'Climate zones'!$I$2:$I$4292,0)),"")</f>
        <v/>
      </c>
      <c r="CE152" s="163" t="str">
        <f>IFERROR(INDEX('Climate zones'!$A$2:$A$4292,MATCH(CE$4&amp;" "&amp;$N152,'Climate zones'!$I$2:$I$4292,0)),"")</f>
        <v/>
      </c>
      <c r="CF152" s="163" t="str">
        <f>IFERROR(INDEX('Climate zones'!$A$2:$A$4292,MATCH(CF$4&amp;" "&amp;$N152,'Climate zones'!$I$2:$I$4292,0)),"")</f>
        <v/>
      </c>
      <c r="CG152" s="163" t="str">
        <f>IFERROR(INDEX('Climate zones'!$A$2:$A$4292,MATCH(CG$4&amp;" "&amp;$N152,'Climate zones'!$I$2:$I$4292,0)),"")</f>
        <v/>
      </c>
      <c r="CH152" s="163" t="str">
        <f>IFERROR(INDEX('Climate zones'!$A$2:$A$4292,MATCH(CH$4&amp;" "&amp;$N152,'Climate zones'!$I$2:$I$4292,0)),"")</f>
        <v/>
      </c>
    </row>
    <row r="153" spans="1:86">
      <c r="A153" s="156" t="s">
        <v>322</v>
      </c>
      <c r="B153" s="156" t="s">
        <v>97</v>
      </c>
      <c r="C153" s="156" t="s">
        <v>96</v>
      </c>
      <c r="D153" s="156" t="s">
        <v>241</v>
      </c>
      <c r="E153" s="157">
        <v>-36.93</v>
      </c>
      <c r="F153" s="157">
        <v>174.73</v>
      </c>
      <c r="G153" s="156" t="str">
        <f t="shared" si="8"/>
        <v>Auckland City AK</v>
      </c>
      <c r="H153" s="156">
        <f t="shared" si="9"/>
        <v>81</v>
      </c>
      <c r="I153" s="156" t="str">
        <f t="shared" si="10"/>
        <v>Auckland City 81</v>
      </c>
      <c r="N153" s="164">
        <f t="shared" si="11"/>
        <v>149</v>
      </c>
      <c r="O153" s="165" t="str">
        <f>IFERROR(INDEX('Climate zones'!$A$2:$A$4292,MATCH(O$4&amp;" "&amp;$N153,'Climate zones'!$I$2:$I$4292,0)),"")</f>
        <v/>
      </c>
      <c r="P153" s="165" t="str">
        <f>IFERROR(INDEX('Climate zones'!$A$2:$A$4292,MATCH(P$4&amp;" "&amp;$N153,'Climate zones'!$I$2:$I$4292,0)),"")</f>
        <v/>
      </c>
      <c r="Q153" s="165" t="str">
        <f>IFERROR(INDEX('Climate zones'!$A$2:$A$4292,MATCH(Q$4&amp;" "&amp;$N153,'Climate zones'!$I$2:$I$4292,0)),"")</f>
        <v/>
      </c>
      <c r="R153" s="165" t="str">
        <f>IFERROR(INDEX('Climate zones'!$A$2:$A$4292,MATCH(R$4&amp;" "&amp;$N153,'Climate zones'!$I$2:$I$4292,0)),"")</f>
        <v/>
      </c>
      <c r="S153" s="165" t="str">
        <f>IFERROR(INDEX('Climate zones'!$A$2:$A$4292,MATCH(S$4&amp;" "&amp;$N153,'Climate zones'!$I$2:$I$4292,0)),"")</f>
        <v/>
      </c>
      <c r="T153" s="165" t="str">
        <f>IFERROR(INDEX('Climate zones'!$A$2:$A$4292,MATCH(T$4&amp;" "&amp;$N153,'Climate zones'!$I$2:$I$4292,0)),"")</f>
        <v/>
      </c>
      <c r="U153" s="165" t="str">
        <f>IFERROR(INDEX('Climate zones'!$A$2:$A$4292,MATCH(U$4&amp;" "&amp;$N153,'Climate zones'!$I$2:$I$4292,0)),"")</f>
        <v/>
      </c>
      <c r="V153" s="165" t="str">
        <f>IFERROR(INDEX('Climate zones'!$A$2:$A$4292,MATCH(V$4&amp;" "&amp;$N153,'Climate zones'!$I$2:$I$4292,0)),"")</f>
        <v/>
      </c>
      <c r="W153" s="165" t="str">
        <f>IFERROR(INDEX('Climate zones'!$A$2:$A$4292,MATCH(W$4&amp;" "&amp;$N153,'Climate zones'!$I$2:$I$4292,0)),"")</f>
        <v/>
      </c>
      <c r="X153" s="165" t="str">
        <f>IFERROR(INDEX('Climate zones'!$A$2:$A$4292,MATCH(X$4&amp;" "&amp;$N153,'Climate zones'!$I$2:$I$4292,0)),"")</f>
        <v>Pokapu</v>
      </c>
      <c r="Y153" s="165" t="str">
        <f>IFERROR(INDEX('Climate zones'!$A$2:$A$4292,MATCH(Y$4&amp;" "&amp;$N153,'Climate zones'!$I$2:$I$4292,0)),"")</f>
        <v/>
      </c>
      <c r="Z153" s="165" t="str">
        <f>IFERROR(INDEX('Climate zones'!$A$2:$A$4292,MATCH(Z$4&amp;" "&amp;$N153,'Climate zones'!$I$2:$I$4292,0)),"")</f>
        <v/>
      </c>
      <c r="AA153" s="165" t="str">
        <f>IFERROR(INDEX('Climate zones'!$A$2:$A$4292,MATCH(AA$4&amp;" "&amp;$N153,'Climate zones'!$I$2:$I$4292,0)),"")</f>
        <v/>
      </c>
      <c r="AB153" s="165" t="str">
        <f>IFERROR(INDEX('Climate zones'!$A$2:$A$4292,MATCH(AB$4&amp;" "&amp;$N153,'Climate zones'!$I$2:$I$4292,0)),"")</f>
        <v/>
      </c>
      <c r="AC153" s="165" t="str">
        <f>IFERROR(INDEX('Climate zones'!$A$2:$A$4292,MATCH(AC$4&amp;" "&amp;$N153,'Climate zones'!$I$2:$I$4292,0)),"")</f>
        <v/>
      </c>
      <c r="AD153" s="165" t="str">
        <f>IFERROR(INDEX('Climate zones'!$A$2:$A$4292,MATCH(AD$4&amp;" "&amp;$N153,'Climate zones'!$I$2:$I$4292,0)),"")</f>
        <v/>
      </c>
      <c r="AE153" s="165" t="str">
        <f>IFERROR(INDEX('Climate zones'!$A$2:$A$4292,MATCH(AE$4&amp;" "&amp;$N153,'Climate zones'!$I$2:$I$4292,0)),"")</f>
        <v/>
      </c>
      <c r="AF153" s="165" t="str">
        <f>IFERROR(INDEX('Climate zones'!$A$2:$A$4292,MATCH(AF$4&amp;" "&amp;$N153,'Climate zones'!$I$2:$I$4292,0)),"")</f>
        <v/>
      </c>
      <c r="AG153" s="165" t="str">
        <f>IFERROR(INDEX('Climate zones'!$A$2:$A$4292,MATCH(AG$4&amp;" "&amp;$N153,'Climate zones'!$I$2:$I$4292,0)),"")</f>
        <v/>
      </c>
      <c r="AH153" s="165" t="str">
        <f>IFERROR(INDEX('Climate zones'!$A$2:$A$4292,MATCH(AH$4&amp;" "&amp;$N153,'Climate zones'!$I$2:$I$4292,0)),"")</f>
        <v/>
      </c>
      <c r="AI153" s="165" t="str">
        <f>IFERROR(INDEX('Climate zones'!$A$2:$A$4292,MATCH(AI$4&amp;" "&amp;$N153,'Climate zones'!$I$2:$I$4292,0)),"")</f>
        <v/>
      </c>
      <c r="AJ153" s="165" t="str">
        <f>IFERROR(INDEX('Climate zones'!$A$2:$A$4292,MATCH(AJ$4&amp;" "&amp;$N153,'Climate zones'!$I$2:$I$4292,0)),"")</f>
        <v/>
      </c>
      <c r="AK153" s="165" t="str">
        <f>IFERROR(INDEX('Climate zones'!$A$2:$A$4292,MATCH(AK$4&amp;" "&amp;$N153,'Climate zones'!$I$2:$I$4292,0)),"")</f>
        <v/>
      </c>
      <c r="AL153" s="165" t="str">
        <f>IFERROR(INDEX('Climate zones'!$A$2:$A$4292,MATCH(AL$4&amp;" "&amp;$N153,'Climate zones'!$I$2:$I$4292,0)),"")</f>
        <v/>
      </c>
      <c r="AM153" s="165" t="str">
        <f>IFERROR(INDEX('Climate zones'!$A$2:$A$4292,MATCH(AM$4&amp;" "&amp;$N153,'Climate zones'!$I$2:$I$4292,0)),"")</f>
        <v/>
      </c>
      <c r="AN153" s="165" t="str">
        <f>IFERROR(INDEX('Climate zones'!$A$2:$A$4292,MATCH(AN$4&amp;" "&amp;$N153,'Climate zones'!$I$2:$I$4292,0)),"")</f>
        <v/>
      </c>
      <c r="AO153" s="165" t="str">
        <f>IFERROR(INDEX('Climate zones'!$A$2:$A$4292,MATCH(AO$4&amp;" "&amp;$N153,'Climate zones'!$I$2:$I$4292,0)),"")</f>
        <v/>
      </c>
      <c r="AP153" s="165" t="str">
        <f>IFERROR(INDEX('Climate zones'!$A$2:$A$4292,MATCH(AP$4&amp;" "&amp;$N153,'Climate zones'!$I$2:$I$4292,0)),"")</f>
        <v/>
      </c>
      <c r="AQ153" s="165" t="str">
        <f>IFERROR(INDEX('Climate zones'!$A$2:$A$4292,MATCH(AQ$4&amp;" "&amp;$N153,'Climate zones'!$I$2:$I$4292,0)),"")</f>
        <v/>
      </c>
      <c r="AR153" s="165" t="str">
        <f>IFERROR(INDEX('Climate zones'!$A$2:$A$4292,MATCH(AR$4&amp;" "&amp;$N153,'Climate zones'!$I$2:$I$4292,0)),"")</f>
        <v/>
      </c>
      <c r="AS153" s="165" t="str">
        <f>IFERROR(INDEX('Climate zones'!$A$2:$A$4292,MATCH(AS$4&amp;" "&amp;$N153,'Climate zones'!$I$2:$I$4292,0)),"")</f>
        <v/>
      </c>
      <c r="AT153" s="165" t="str">
        <f>IFERROR(INDEX('Climate zones'!$A$2:$A$4292,MATCH(AT$4&amp;" "&amp;$N153,'Climate zones'!$I$2:$I$4292,0)),"")</f>
        <v/>
      </c>
      <c r="AU153" s="165" t="str">
        <f>IFERROR(INDEX('Climate zones'!$A$2:$A$4292,MATCH(AU$4&amp;" "&amp;$N153,'Climate zones'!$I$2:$I$4292,0)),"")</f>
        <v/>
      </c>
      <c r="AV153" s="165" t="str">
        <f>IFERROR(INDEX('Climate zones'!$A$2:$A$4292,MATCH(AV$4&amp;" "&amp;$N153,'Climate zones'!$I$2:$I$4292,0)),"")</f>
        <v/>
      </c>
      <c r="AW153" s="165" t="str">
        <f>IFERROR(INDEX('Climate zones'!$A$2:$A$4292,MATCH(AW$4&amp;" "&amp;$N153,'Climate zones'!$I$2:$I$4292,0)),"")</f>
        <v/>
      </c>
      <c r="AX153" s="165" t="str">
        <f>IFERROR(INDEX('Climate zones'!$A$2:$A$4292,MATCH(AX$4&amp;" "&amp;$N153,'Climate zones'!$I$2:$I$4292,0)),"")</f>
        <v/>
      </c>
      <c r="AY153" s="165" t="str">
        <f>IFERROR(INDEX('Climate zones'!$A$2:$A$4292,MATCH(AY$4&amp;" "&amp;$N153,'Climate zones'!$I$2:$I$4292,0)),"")</f>
        <v/>
      </c>
      <c r="AZ153" s="165" t="str">
        <f>IFERROR(INDEX('Climate zones'!$A$2:$A$4292,MATCH(AZ$4&amp;" "&amp;$N153,'Climate zones'!$I$2:$I$4292,0)),"")</f>
        <v/>
      </c>
      <c r="BA153" s="165" t="str">
        <f>IFERROR(INDEX('Climate zones'!$A$2:$A$4292,MATCH(BA$4&amp;" "&amp;$N153,'Climate zones'!$I$2:$I$4292,0)),"")</f>
        <v/>
      </c>
      <c r="BB153" s="165" t="str">
        <f>IFERROR(INDEX('Climate zones'!$A$2:$A$4292,MATCH(BB$4&amp;" "&amp;$N153,'Climate zones'!$I$2:$I$4292,0)),"")</f>
        <v/>
      </c>
      <c r="BC153" s="165" t="str">
        <f>IFERROR(INDEX('Climate zones'!$A$2:$A$4292,MATCH(BC$4&amp;" "&amp;$N153,'Climate zones'!$I$2:$I$4292,0)),"")</f>
        <v/>
      </c>
      <c r="BD153" s="165" t="str">
        <f>IFERROR(INDEX('Climate zones'!$A$2:$A$4292,MATCH(BD$4&amp;" "&amp;$N153,'Climate zones'!$I$2:$I$4292,0)),"")</f>
        <v/>
      </c>
      <c r="BE153" s="165" t="str">
        <f>IFERROR(INDEX('Climate zones'!$A$2:$A$4292,MATCH(BE$4&amp;" "&amp;$N153,'Climate zones'!$I$2:$I$4292,0)),"")</f>
        <v/>
      </c>
      <c r="BF153" s="165" t="str">
        <f>IFERROR(INDEX('Climate zones'!$A$2:$A$4292,MATCH(BF$4&amp;" "&amp;$N153,'Climate zones'!$I$2:$I$4292,0)),"")</f>
        <v/>
      </c>
      <c r="BG153" s="165" t="str">
        <f>IFERROR(INDEX('Climate zones'!$A$2:$A$4292,MATCH(BG$4&amp;" "&amp;$N153,'Climate zones'!$I$2:$I$4292,0)),"")</f>
        <v/>
      </c>
      <c r="BH153" s="165" t="str">
        <f>IFERROR(INDEX('Climate zones'!$A$2:$A$4292,MATCH(BH$4&amp;" "&amp;$N153,'Climate zones'!$I$2:$I$4292,0)),"")</f>
        <v/>
      </c>
      <c r="BI153" s="165" t="str">
        <f>IFERROR(INDEX('Climate zones'!$A$2:$A$4292,MATCH(BI$4&amp;" "&amp;$N153,'Climate zones'!$I$2:$I$4292,0)),"")</f>
        <v/>
      </c>
      <c r="BJ153" s="165" t="str">
        <f>IFERROR(INDEX('Climate zones'!$A$2:$A$4292,MATCH(BJ$4&amp;" "&amp;$N153,'Climate zones'!$I$2:$I$4292,0)),"")</f>
        <v/>
      </c>
      <c r="BK153" s="165" t="str">
        <f>IFERROR(INDEX('Climate zones'!$A$2:$A$4292,MATCH(BK$4&amp;" "&amp;$N153,'Climate zones'!$I$2:$I$4292,0)),"")</f>
        <v/>
      </c>
      <c r="BL153" s="165" t="str">
        <f>IFERROR(INDEX('Climate zones'!$A$2:$A$4292,MATCH(BL$4&amp;" "&amp;$N153,'Climate zones'!$I$2:$I$4292,0)),"")</f>
        <v>Te Tipua</v>
      </c>
      <c r="BM153" s="165" t="str">
        <f>IFERROR(INDEX('Climate zones'!$A$2:$A$4292,MATCH(BM$4&amp;" "&amp;$N153,'Climate zones'!$I$2:$I$4292,0)),"")</f>
        <v/>
      </c>
      <c r="BN153" s="165" t="str">
        <f>IFERROR(INDEX('Climate zones'!$A$2:$A$4292,MATCH(BN$4&amp;" "&amp;$N153,'Climate zones'!$I$2:$I$4292,0)),"")</f>
        <v/>
      </c>
      <c r="BO153" s="165" t="str">
        <f>IFERROR(INDEX('Climate zones'!$A$2:$A$4292,MATCH(BO$4&amp;" "&amp;$N153,'Climate zones'!$I$2:$I$4292,0)),"")</f>
        <v/>
      </c>
      <c r="BP153" s="165" t="str">
        <f>IFERROR(INDEX('Climate zones'!$A$2:$A$4292,MATCH(BP$4&amp;" "&amp;$N153,'Climate zones'!$I$2:$I$4292,0)),"")</f>
        <v/>
      </c>
      <c r="BQ153" s="165" t="str">
        <f>IFERROR(INDEX('Climate zones'!$A$2:$A$4292,MATCH(BQ$4&amp;" "&amp;$N153,'Climate zones'!$I$2:$I$4292,0)),"")</f>
        <v/>
      </c>
      <c r="BR153" s="165" t="str">
        <f>IFERROR(INDEX('Climate zones'!$A$2:$A$4292,MATCH(BR$4&amp;" "&amp;$N153,'Climate zones'!$I$2:$I$4292,0)),"")</f>
        <v/>
      </c>
      <c r="BS153" s="165" t="str">
        <f>IFERROR(INDEX('Climate zones'!$A$2:$A$4292,MATCH(BS$4&amp;" "&amp;$N153,'Climate zones'!$I$2:$I$4292,0)),"")</f>
        <v/>
      </c>
      <c r="BT153" s="165" t="str">
        <f>IFERROR(INDEX('Climate zones'!$A$2:$A$4292,MATCH(BT$4&amp;" "&amp;$N153,'Climate zones'!$I$2:$I$4292,0)),"")</f>
        <v/>
      </c>
      <c r="BU153" s="165" t="str">
        <f>IFERROR(INDEX('Climate zones'!$A$2:$A$4292,MATCH(BU$4&amp;" "&amp;$N153,'Climate zones'!$I$2:$I$4292,0)),"")</f>
        <v/>
      </c>
      <c r="BV153" s="165" t="str">
        <f>IFERROR(INDEX('Climate zones'!$A$2:$A$4292,MATCH(BV$4&amp;" "&amp;$N153,'Climate zones'!$I$2:$I$4292,0)),"")</f>
        <v/>
      </c>
      <c r="BW153" s="165" t="str">
        <f>IFERROR(INDEX('Climate zones'!$A$2:$A$4292,MATCH(BW$4&amp;" "&amp;$N153,'Climate zones'!$I$2:$I$4292,0)),"")</f>
        <v/>
      </c>
      <c r="BX153" s="165" t="str">
        <f>IFERROR(INDEX('Climate zones'!$A$2:$A$4292,MATCH(BX$4&amp;" "&amp;$N153,'Climate zones'!$I$2:$I$4292,0)),"")</f>
        <v/>
      </c>
      <c r="BY153" s="165" t="str">
        <f>IFERROR(INDEX('Climate zones'!$A$2:$A$4292,MATCH(BY$4&amp;" "&amp;$N153,'Climate zones'!$I$2:$I$4292,0)),"")</f>
        <v/>
      </c>
      <c r="BZ153" s="165" t="str">
        <f>IFERROR(INDEX('Climate zones'!$A$2:$A$4292,MATCH(BZ$4&amp;" "&amp;$N153,'Climate zones'!$I$2:$I$4292,0)),"")</f>
        <v/>
      </c>
      <c r="CA153" s="165" t="str">
        <f>IFERROR(INDEX('Climate zones'!$A$2:$A$4292,MATCH(CA$4&amp;" "&amp;$N153,'Climate zones'!$I$2:$I$4292,0)),"")</f>
        <v/>
      </c>
      <c r="CB153" s="165" t="str">
        <f>IFERROR(INDEX('Climate zones'!$A$2:$A$4292,MATCH(CB$4&amp;" "&amp;$N153,'Climate zones'!$I$2:$I$4292,0)),"")</f>
        <v/>
      </c>
      <c r="CC153" s="165" t="str">
        <f>IFERROR(INDEX('Climate zones'!$A$2:$A$4292,MATCH(CC$4&amp;" "&amp;$N153,'Climate zones'!$I$2:$I$4292,0)),"")</f>
        <v/>
      </c>
      <c r="CD153" s="165" t="str">
        <f>IFERROR(INDEX('Climate zones'!$A$2:$A$4292,MATCH(CD$4&amp;" "&amp;$N153,'Climate zones'!$I$2:$I$4292,0)),"")</f>
        <v/>
      </c>
      <c r="CE153" s="165" t="str">
        <f>IFERROR(INDEX('Climate zones'!$A$2:$A$4292,MATCH(CE$4&amp;" "&amp;$N153,'Climate zones'!$I$2:$I$4292,0)),"")</f>
        <v/>
      </c>
      <c r="CF153" s="165" t="str">
        <f>IFERROR(INDEX('Climate zones'!$A$2:$A$4292,MATCH(CF$4&amp;" "&amp;$N153,'Climate zones'!$I$2:$I$4292,0)),"")</f>
        <v/>
      </c>
      <c r="CG153" s="165" t="str">
        <f>IFERROR(INDEX('Climate zones'!$A$2:$A$4292,MATCH(CG$4&amp;" "&amp;$N153,'Climate zones'!$I$2:$I$4292,0)),"")</f>
        <v/>
      </c>
      <c r="CH153" s="165" t="str">
        <f>IFERROR(INDEX('Climate zones'!$A$2:$A$4292,MATCH(CH$4&amp;" "&amp;$N153,'Climate zones'!$I$2:$I$4292,0)),"")</f>
        <v/>
      </c>
    </row>
    <row r="154" spans="1:86">
      <c r="A154" s="156" t="s">
        <v>323</v>
      </c>
      <c r="B154" s="156" t="s">
        <v>97</v>
      </c>
      <c r="C154" s="156" t="s">
        <v>96</v>
      </c>
      <c r="D154" s="156" t="s">
        <v>241</v>
      </c>
      <c r="E154" s="157">
        <v>-36.880000000000003</v>
      </c>
      <c r="F154" s="157">
        <v>174.69</v>
      </c>
      <c r="G154" s="156" t="str">
        <f t="shared" si="8"/>
        <v>Auckland City AK</v>
      </c>
      <c r="H154" s="156">
        <f t="shared" si="9"/>
        <v>82</v>
      </c>
      <c r="I154" s="156" t="str">
        <f t="shared" si="10"/>
        <v>Auckland City 82</v>
      </c>
      <c r="N154" s="162">
        <f t="shared" si="11"/>
        <v>150</v>
      </c>
      <c r="O154" s="163" t="str">
        <f>IFERROR(INDEX('Climate zones'!$A$2:$A$4292,MATCH(O$4&amp;" "&amp;$N154,'Climate zones'!$I$2:$I$4292,0)),"")</f>
        <v/>
      </c>
      <c r="P154" s="163" t="str">
        <f>IFERROR(INDEX('Climate zones'!$A$2:$A$4292,MATCH(P$4&amp;" "&amp;$N154,'Climate zones'!$I$2:$I$4292,0)),"")</f>
        <v/>
      </c>
      <c r="Q154" s="163" t="str">
        <f>IFERROR(INDEX('Climate zones'!$A$2:$A$4292,MATCH(Q$4&amp;" "&amp;$N154,'Climate zones'!$I$2:$I$4292,0)),"")</f>
        <v/>
      </c>
      <c r="R154" s="163" t="str">
        <f>IFERROR(INDEX('Climate zones'!$A$2:$A$4292,MATCH(R$4&amp;" "&amp;$N154,'Climate zones'!$I$2:$I$4292,0)),"")</f>
        <v/>
      </c>
      <c r="S154" s="163" t="str">
        <f>IFERROR(INDEX('Climate zones'!$A$2:$A$4292,MATCH(S$4&amp;" "&amp;$N154,'Climate zones'!$I$2:$I$4292,0)),"")</f>
        <v/>
      </c>
      <c r="T154" s="163" t="str">
        <f>IFERROR(INDEX('Climate zones'!$A$2:$A$4292,MATCH(T$4&amp;" "&amp;$N154,'Climate zones'!$I$2:$I$4292,0)),"")</f>
        <v/>
      </c>
      <c r="U154" s="163" t="str">
        <f>IFERROR(INDEX('Climate zones'!$A$2:$A$4292,MATCH(U$4&amp;" "&amp;$N154,'Climate zones'!$I$2:$I$4292,0)),"")</f>
        <v/>
      </c>
      <c r="V154" s="163" t="str">
        <f>IFERROR(INDEX('Climate zones'!$A$2:$A$4292,MATCH(V$4&amp;" "&amp;$N154,'Climate zones'!$I$2:$I$4292,0)),"")</f>
        <v/>
      </c>
      <c r="W154" s="163" t="str">
        <f>IFERROR(INDEX('Climate zones'!$A$2:$A$4292,MATCH(W$4&amp;" "&amp;$N154,'Climate zones'!$I$2:$I$4292,0)),"")</f>
        <v/>
      </c>
      <c r="X154" s="163" t="str">
        <f>IFERROR(INDEX('Climate zones'!$A$2:$A$4292,MATCH(X$4&amp;" "&amp;$N154,'Climate zones'!$I$2:$I$4292,0)),"")</f>
        <v>Pokere</v>
      </c>
      <c r="Y154" s="163" t="str">
        <f>IFERROR(INDEX('Climate zones'!$A$2:$A$4292,MATCH(Y$4&amp;" "&amp;$N154,'Climate zones'!$I$2:$I$4292,0)),"")</f>
        <v/>
      </c>
      <c r="Z154" s="163" t="str">
        <f>IFERROR(INDEX('Climate zones'!$A$2:$A$4292,MATCH(Z$4&amp;" "&amp;$N154,'Climate zones'!$I$2:$I$4292,0)),"")</f>
        <v/>
      </c>
      <c r="AA154" s="163" t="str">
        <f>IFERROR(INDEX('Climate zones'!$A$2:$A$4292,MATCH(AA$4&amp;" "&amp;$N154,'Climate zones'!$I$2:$I$4292,0)),"")</f>
        <v/>
      </c>
      <c r="AB154" s="163" t="str">
        <f>IFERROR(INDEX('Climate zones'!$A$2:$A$4292,MATCH(AB$4&amp;" "&amp;$N154,'Climate zones'!$I$2:$I$4292,0)),"")</f>
        <v/>
      </c>
      <c r="AC154" s="163" t="str">
        <f>IFERROR(INDEX('Climate zones'!$A$2:$A$4292,MATCH(AC$4&amp;" "&amp;$N154,'Climate zones'!$I$2:$I$4292,0)),"")</f>
        <v/>
      </c>
      <c r="AD154" s="163" t="str">
        <f>IFERROR(INDEX('Climate zones'!$A$2:$A$4292,MATCH(AD$4&amp;" "&amp;$N154,'Climate zones'!$I$2:$I$4292,0)),"")</f>
        <v/>
      </c>
      <c r="AE154" s="163" t="str">
        <f>IFERROR(INDEX('Climate zones'!$A$2:$A$4292,MATCH(AE$4&amp;" "&amp;$N154,'Climate zones'!$I$2:$I$4292,0)),"")</f>
        <v/>
      </c>
      <c r="AF154" s="163" t="str">
        <f>IFERROR(INDEX('Climate zones'!$A$2:$A$4292,MATCH(AF$4&amp;" "&amp;$N154,'Climate zones'!$I$2:$I$4292,0)),"")</f>
        <v/>
      </c>
      <c r="AG154" s="163" t="str">
        <f>IFERROR(INDEX('Climate zones'!$A$2:$A$4292,MATCH(AG$4&amp;" "&amp;$N154,'Climate zones'!$I$2:$I$4292,0)),"")</f>
        <v/>
      </c>
      <c r="AH154" s="163" t="str">
        <f>IFERROR(INDEX('Climate zones'!$A$2:$A$4292,MATCH(AH$4&amp;" "&amp;$N154,'Climate zones'!$I$2:$I$4292,0)),"")</f>
        <v/>
      </c>
      <c r="AI154" s="163" t="str">
        <f>IFERROR(INDEX('Climate zones'!$A$2:$A$4292,MATCH(AI$4&amp;" "&amp;$N154,'Climate zones'!$I$2:$I$4292,0)),"")</f>
        <v/>
      </c>
      <c r="AJ154" s="163" t="str">
        <f>IFERROR(INDEX('Climate zones'!$A$2:$A$4292,MATCH(AJ$4&amp;" "&amp;$N154,'Climate zones'!$I$2:$I$4292,0)),"")</f>
        <v/>
      </c>
      <c r="AK154" s="163" t="str">
        <f>IFERROR(INDEX('Climate zones'!$A$2:$A$4292,MATCH(AK$4&amp;" "&amp;$N154,'Climate zones'!$I$2:$I$4292,0)),"")</f>
        <v/>
      </c>
      <c r="AL154" s="163" t="str">
        <f>IFERROR(INDEX('Climate zones'!$A$2:$A$4292,MATCH(AL$4&amp;" "&amp;$N154,'Climate zones'!$I$2:$I$4292,0)),"")</f>
        <v/>
      </c>
      <c r="AM154" s="163" t="str">
        <f>IFERROR(INDEX('Climate zones'!$A$2:$A$4292,MATCH(AM$4&amp;" "&amp;$N154,'Climate zones'!$I$2:$I$4292,0)),"")</f>
        <v/>
      </c>
      <c r="AN154" s="163" t="str">
        <f>IFERROR(INDEX('Climate zones'!$A$2:$A$4292,MATCH(AN$4&amp;" "&amp;$N154,'Climate zones'!$I$2:$I$4292,0)),"")</f>
        <v/>
      </c>
      <c r="AO154" s="163" t="str">
        <f>IFERROR(INDEX('Climate zones'!$A$2:$A$4292,MATCH(AO$4&amp;" "&amp;$N154,'Climate zones'!$I$2:$I$4292,0)),"")</f>
        <v/>
      </c>
      <c r="AP154" s="163" t="str">
        <f>IFERROR(INDEX('Climate zones'!$A$2:$A$4292,MATCH(AP$4&amp;" "&amp;$N154,'Climate zones'!$I$2:$I$4292,0)),"")</f>
        <v/>
      </c>
      <c r="AQ154" s="163" t="str">
        <f>IFERROR(INDEX('Climate zones'!$A$2:$A$4292,MATCH(AQ$4&amp;" "&amp;$N154,'Climate zones'!$I$2:$I$4292,0)),"")</f>
        <v/>
      </c>
      <c r="AR154" s="163" t="str">
        <f>IFERROR(INDEX('Climate zones'!$A$2:$A$4292,MATCH(AR$4&amp;" "&amp;$N154,'Climate zones'!$I$2:$I$4292,0)),"")</f>
        <v/>
      </c>
      <c r="AS154" s="163" t="str">
        <f>IFERROR(INDEX('Climate zones'!$A$2:$A$4292,MATCH(AS$4&amp;" "&amp;$N154,'Climate zones'!$I$2:$I$4292,0)),"")</f>
        <v/>
      </c>
      <c r="AT154" s="163" t="str">
        <f>IFERROR(INDEX('Climate zones'!$A$2:$A$4292,MATCH(AT$4&amp;" "&amp;$N154,'Climate zones'!$I$2:$I$4292,0)),"")</f>
        <v/>
      </c>
      <c r="AU154" s="163" t="str">
        <f>IFERROR(INDEX('Climate zones'!$A$2:$A$4292,MATCH(AU$4&amp;" "&amp;$N154,'Climate zones'!$I$2:$I$4292,0)),"")</f>
        <v/>
      </c>
      <c r="AV154" s="163" t="str">
        <f>IFERROR(INDEX('Climate zones'!$A$2:$A$4292,MATCH(AV$4&amp;" "&amp;$N154,'Climate zones'!$I$2:$I$4292,0)),"")</f>
        <v/>
      </c>
      <c r="AW154" s="163" t="str">
        <f>IFERROR(INDEX('Climate zones'!$A$2:$A$4292,MATCH(AW$4&amp;" "&amp;$N154,'Climate zones'!$I$2:$I$4292,0)),"")</f>
        <v/>
      </c>
      <c r="AX154" s="163" t="str">
        <f>IFERROR(INDEX('Climate zones'!$A$2:$A$4292,MATCH(AX$4&amp;" "&amp;$N154,'Climate zones'!$I$2:$I$4292,0)),"")</f>
        <v/>
      </c>
      <c r="AY154" s="163" t="str">
        <f>IFERROR(INDEX('Climate zones'!$A$2:$A$4292,MATCH(AY$4&amp;" "&amp;$N154,'Climate zones'!$I$2:$I$4292,0)),"")</f>
        <v/>
      </c>
      <c r="AZ154" s="163" t="str">
        <f>IFERROR(INDEX('Climate zones'!$A$2:$A$4292,MATCH(AZ$4&amp;" "&amp;$N154,'Climate zones'!$I$2:$I$4292,0)),"")</f>
        <v/>
      </c>
      <c r="BA154" s="163" t="str">
        <f>IFERROR(INDEX('Climate zones'!$A$2:$A$4292,MATCH(BA$4&amp;" "&amp;$N154,'Climate zones'!$I$2:$I$4292,0)),"")</f>
        <v/>
      </c>
      <c r="BB154" s="163" t="str">
        <f>IFERROR(INDEX('Climate zones'!$A$2:$A$4292,MATCH(BB$4&amp;" "&amp;$N154,'Climate zones'!$I$2:$I$4292,0)),"")</f>
        <v/>
      </c>
      <c r="BC154" s="163" t="str">
        <f>IFERROR(INDEX('Climate zones'!$A$2:$A$4292,MATCH(BC$4&amp;" "&amp;$N154,'Climate zones'!$I$2:$I$4292,0)),"")</f>
        <v/>
      </c>
      <c r="BD154" s="163" t="str">
        <f>IFERROR(INDEX('Climate zones'!$A$2:$A$4292,MATCH(BD$4&amp;" "&amp;$N154,'Climate zones'!$I$2:$I$4292,0)),"")</f>
        <v/>
      </c>
      <c r="BE154" s="163" t="str">
        <f>IFERROR(INDEX('Climate zones'!$A$2:$A$4292,MATCH(BE$4&amp;" "&amp;$N154,'Climate zones'!$I$2:$I$4292,0)),"")</f>
        <v/>
      </c>
      <c r="BF154" s="163" t="str">
        <f>IFERROR(INDEX('Climate zones'!$A$2:$A$4292,MATCH(BF$4&amp;" "&amp;$N154,'Climate zones'!$I$2:$I$4292,0)),"")</f>
        <v/>
      </c>
      <c r="BG154" s="163" t="str">
        <f>IFERROR(INDEX('Climate zones'!$A$2:$A$4292,MATCH(BG$4&amp;" "&amp;$N154,'Climate zones'!$I$2:$I$4292,0)),"")</f>
        <v/>
      </c>
      <c r="BH154" s="163" t="str">
        <f>IFERROR(INDEX('Climate zones'!$A$2:$A$4292,MATCH(BH$4&amp;" "&amp;$N154,'Climate zones'!$I$2:$I$4292,0)),"")</f>
        <v/>
      </c>
      <c r="BI154" s="163" t="str">
        <f>IFERROR(INDEX('Climate zones'!$A$2:$A$4292,MATCH(BI$4&amp;" "&amp;$N154,'Climate zones'!$I$2:$I$4292,0)),"")</f>
        <v/>
      </c>
      <c r="BJ154" s="163" t="str">
        <f>IFERROR(INDEX('Climate zones'!$A$2:$A$4292,MATCH(BJ$4&amp;" "&amp;$N154,'Climate zones'!$I$2:$I$4292,0)),"")</f>
        <v/>
      </c>
      <c r="BK154" s="163" t="str">
        <f>IFERROR(INDEX('Climate zones'!$A$2:$A$4292,MATCH(BK$4&amp;" "&amp;$N154,'Climate zones'!$I$2:$I$4292,0)),"")</f>
        <v/>
      </c>
      <c r="BL154" s="163" t="str">
        <f>IFERROR(INDEX('Climate zones'!$A$2:$A$4292,MATCH(BL$4&amp;" "&amp;$N154,'Climate zones'!$I$2:$I$4292,0)),"")</f>
        <v>Te Tua</v>
      </c>
      <c r="BM154" s="163" t="str">
        <f>IFERROR(INDEX('Climate zones'!$A$2:$A$4292,MATCH(BM$4&amp;" "&amp;$N154,'Climate zones'!$I$2:$I$4292,0)),"")</f>
        <v/>
      </c>
      <c r="BN154" s="163" t="str">
        <f>IFERROR(INDEX('Climate zones'!$A$2:$A$4292,MATCH(BN$4&amp;" "&amp;$N154,'Climate zones'!$I$2:$I$4292,0)),"")</f>
        <v/>
      </c>
      <c r="BO154" s="163" t="str">
        <f>IFERROR(INDEX('Climate zones'!$A$2:$A$4292,MATCH(BO$4&amp;" "&amp;$N154,'Climate zones'!$I$2:$I$4292,0)),"")</f>
        <v/>
      </c>
      <c r="BP154" s="163" t="str">
        <f>IFERROR(INDEX('Climate zones'!$A$2:$A$4292,MATCH(BP$4&amp;" "&amp;$N154,'Climate zones'!$I$2:$I$4292,0)),"")</f>
        <v/>
      </c>
      <c r="BQ154" s="163" t="str">
        <f>IFERROR(INDEX('Climate zones'!$A$2:$A$4292,MATCH(BQ$4&amp;" "&amp;$N154,'Climate zones'!$I$2:$I$4292,0)),"")</f>
        <v/>
      </c>
      <c r="BR154" s="163" t="str">
        <f>IFERROR(INDEX('Climate zones'!$A$2:$A$4292,MATCH(BR$4&amp;" "&amp;$N154,'Climate zones'!$I$2:$I$4292,0)),"")</f>
        <v/>
      </c>
      <c r="BS154" s="163" t="str">
        <f>IFERROR(INDEX('Climate zones'!$A$2:$A$4292,MATCH(BS$4&amp;" "&amp;$N154,'Climate zones'!$I$2:$I$4292,0)),"")</f>
        <v/>
      </c>
      <c r="BT154" s="163" t="str">
        <f>IFERROR(INDEX('Climate zones'!$A$2:$A$4292,MATCH(BT$4&amp;" "&amp;$N154,'Climate zones'!$I$2:$I$4292,0)),"")</f>
        <v/>
      </c>
      <c r="BU154" s="163" t="str">
        <f>IFERROR(INDEX('Climate zones'!$A$2:$A$4292,MATCH(BU$4&amp;" "&amp;$N154,'Climate zones'!$I$2:$I$4292,0)),"")</f>
        <v/>
      </c>
      <c r="BV154" s="163" t="str">
        <f>IFERROR(INDEX('Climate zones'!$A$2:$A$4292,MATCH(BV$4&amp;" "&amp;$N154,'Climate zones'!$I$2:$I$4292,0)),"")</f>
        <v/>
      </c>
      <c r="BW154" s="163" t="str">
        <f>IFERROR(INDEX('Climate zones'!$A$2:$A$4292,MATCH(BW$4&amp;" "&amp;$N154,'Climate zones'!$I$2:$I$4292,0)),"")</f>
        <v/>
      </c>
      <c r="BX154" s="163" t="str">
        <f>IFERROR(INDEX('Climate zones'!$A$2:$A$4292,MATCH(BX$4&amp;" "&amp;$N154,'Climate zones'!$I$2:$I$4292,0)),"")</f>
        <v/>
      </c>
      <c r="BY154" s="163" t="str">
        <f>IFERROR(INDEX('Climate zones'!$A$2:$A$4292,MATCH(BY$4&amp;" "&amp;$N154,'Climate zones'!$I$2:$I$4292,0)),"")</f>
        <v/>
      </c>
      <c r="BZ154" s="163" t="str">
        <f>IFERROR(INDEX('Climate zones'!$A$2:$A$4292,MATCH(BZ$4&amp;" "&amp;$N154,'Climate zones'!$I$2:$I$4292,0)),"")</f>
        <v/>
      </c>
      <c r="CA154" s="163" t="str">
        <f>IFERROR(INDEX('Climate zones'!$A$2:$A$4292,MATCH(CA$4&amp;" "&amp;$N154,'Climate zones'!$I$2:$I$4292,0)),"")</f>
        <v/>
      </c>
      <c r="CB154" s="163" t="str">
        <f>IFERROR(INDEX('Climate zones'!$A$2:$A$4292,MATCH(CB$4&amp;" "&amp;$N154,'Climate zones'!$I$2:$I$4292,0)),"")</f>
        <v/>
      </c>
      <c r="CC154" s="163" t="str">
        <f>IFERROR(INDEX('Climate zones'!$A$2:$A$4292,MATCH(CC$4&amp;" "&amp;$N154,'Climate zones'!$I$2:$I$4292,0)),"")</f>
        <v/>
      </c>
      <c r="CD154" s="163" t="str">
        <f>IFERROR(INDEX('Climate zones'!$A$2:$A$4292,MATCH(CD$4&amp;" "&amp;$N154,'Climate zones'!$I$2:$I$4292,0)),"")</f>
        <v/>
      </c>
      <c r="CE154" s="163" t="str">
        <f>IFERROR(INDEX('Climate zones'!$A$2:$A$4292,MATCH(CE$4&amp;" "&amp;$N154,'Climate zones'!$I$2:$I$4292,0)),"")</f>
        <v/>
      </c>
      <c r="CF154" s="163" t="str">
        <f>IFERROR(INDEX('Climate zones'!$A$2:$A$4292,MATCH(CF$4&amp;" "&amp;$N154,'Climate zones'!$I$2:$I$4292,0)),"")</f>
        <v/>
      </c>
      <c r="CG154" s="163" t="str">
        <f>IFERROR(INDEX('Climate zones'!$A$2:$A$4292,MATCH(CG$4&amp;" "&amp;$N154,'Climate zones'!$I$2:$I$4292,0)),"")</f>
        <v/>
      </c>
      <c r="CH154" s="163" t="str">
        <f>IFERROR(INDEX('Climate zones'!$A$2:$A$4292,MATCH(CH$4&amp;" "&amp;$N154,'Climate zones'!$I$2:$I$4292,0)),"")</f>
        <v/>
      </c>
    </row>
    <row r="155" spans="1:86">
      <c r="A155" s="156" t="s">
        <v>324</v>
      </c>
      <c r="B155" s="156" t="s">
        <v>97</v>
      </c>
      <c r="C155" s="156" t="s">
        <v>96</v>
      </c>
      <c r="D155" s="156" t="s">
        <v>241</v>
      </c>
      <c r="E155" s="157">
        <v>-36.9</v>
      </c>
      <c r="F155" s="157">
        <v>174.73</v>
      </c>
      <c r="G155" s="156" t="str">
        <f t="shared" si="8"/>
        <v>Auckland City AK</v>
      </c>
      <c r="H155" s="156">
        <f t="shared" si="9"/>
        <v>83</v>
      </c>
      <c r="I155" s="156" t="str">
        <f t="shared" si="10"/>
        <v>Auckland City 83</v>
      </c>
      <c r="N155" s="164">
        <f t="shared" si="11"/>
        <v>151</v>
      </c>
      <c r="O155" s="165" t="str">
        <f>IFERROR(INDEX('Climate zones'!$A$2:$A$4292,MATCH(O$4&amp;" "&amp;$N155,'Climate zones'!$I$2:$I$4292,0)),"")</f>
        <v/>
      </c>
      <c r="P155" s="165" t="str">
        <f>IFERROR(INDEX('Climate zones'!$A$2:$A$4292,MATCH(P$4&amp;" "&amp;$N155,'Climate zones'!$I$2:$I$4292,0)),"")</f>
        <v/>
      </c>
      <c r="Q155" s="165" t="str">
        <f>IFERROR(INDEX('Climate zones'!$A$2:$A$4292,MATCH(Q$4&amp;" "&amp;$N155,'Climate zones'!$I$2:$I$4292,0)),"")</f>
        <v/>
      </c>
      <c r="R155" s="165" t="str">
        <f>IFERROR(INDEX('Climate zones'!$A$2:$A$4292,MATCH(R$4&amp;" "&amp;$N155,'Climate zones'!$I$2:$I$4292,0)),"")</f>
        <v/>
      </c>
      <c r="S155" s="165" t="str">
        <f>IFERROR(INDEX('Climate zones'!$A$2:$A$4292,MATCH(S$4&amp;" "&amp;$N155,'Climate zones'!$I$2:$I$4292,0)),"")</f>
        <v/>
      </c>
      <c r="T155" s="165" t="str">
        <f>IFERROR(INDEX('Climate zones'!$A$2:$A$4292,MATCH(T$4&amp;" "&amp;$N155,'Climate zones'!$I$2:$I$4292,0)),"")</f>
        <v/>
      </c>
      <c r="U155" s="165" t="str">
        <f>IFERROR(INDEX('Climate zones'!$A$2:$A$4292,MATCH(U$4&amp;" "&amp;$N155,'Climate zones'!$I$2:$I$4292,0)),"")</f>
        <v/>
      </c>
      <c r="V155" s="165" t="str">
        <f>IFERROR(INDEX('Climate zones'!$A$2:$A$4292,MATCH(V$4&amp;" "&amp;$N155,'Climate zones'!$I$2:$I$4292,0)),"")</f>
        <v/>
      </c>
      <c r="W155" s="165" t="str">
        <f>IFERROR(INDEX('Climate zones'!$A$2:$A$4292,MATCH(W$4&amp;" "&amp;$N155,'Climate zones'!$I$2:$I$4292,0)),"")</f>
        <v/>
      </c>
      <c r="X155" s="165" t="str">
        <f>IFERROR(INDEX('Climate zones'!$A$2:$A$4292,MATCH(X$4&amp;" "&amp;$N155,'Climate zones'!$I$2:$I$4292,0)),"")</f>
        <v>Puhata</v>
      </c>
      <c r="Y155" s="165" t="str">
        <f>IFERROR(INDEX('Climate zones'!$A$2:$A$4292,MATCH(Y$4&amp;" "&amp;$N155,'Climate zones'!$I$2:$I$4292,0)),"")</f>
        <v/>
      </c>
      <c r="Z155" s="165" t="str">
        <f>IFERROR(INDEX('Climate zones'!$A$2:$A$4292,MATCH(Z$4&amp;" "&amp;$N155,'Climate zones'!$I$2:$I$4292,0)),"")</f>
        <v/>
      </c>
      <c r="AA155" s="165" t="str">
        <f>IFERROR(INDEX('Climate zones'!$A$2:$A$4292,MATCH(AA$4&amp;" "&amp;$N155,'Climate zones'!$I$2:$I$4292,0)),"")</f>
        <v/>
      </c>
      <c r="AB155" s="165" t="str">
        <f>IFERROR(INDEX('Climate zones'!$A$2:$A$4292,MATCH(AB$4&amp;" "&amp;$N155,'Climate zones'!$I$2:$I$4292,0)),"")</f>
        <v/>
      </c>
      <c r="AC155" s="165" t="str">
        <f>IFERROR(INDEX('Climate zones'!$A$2:$A$4292,MATCH(AC$4&amp;" "&amp;$N155,'Climate zones'!$I$2:$I$4292,0)),"")</f>
        <v/>
      </c>
      <c r="AD155" s="165" t="str">
        <f>IFERROR(INDEX('Climate zones'!$A$2:$A$4292,MATCH(AD$4&amp;" "&amp;$N155,'Climate zones'!$I$2:$I$4292,0)),"")</f>
        <v/>
      </c>
      <c r="AE155" s="165" t="str">
        <f>IFERROR(INDEX('Climate zones'!$A$2:$A$4292,MATCH(AE$4&amp;" "&amp;$N155,'Climate zones'!$I$2:$I$4292,0)),"")</f>
        <v/>
      </c>
      <c r="AF155" s="165" t="str">
        <f>IFERROR(INDEX('Climate zones'!$A$2:$A$4292,MATCH(AF$4&amp;" "&amp;$N155,'Climate zones'!$I$2:$I$4292,0)),"")</f>
        <v/>
      </c>
      <c r="AG155" s="165" t="str">
        <f>IFERROR(INDEX('Climate zones'!$A$2:$A$4292,MATCH(AG$4&amp;" "&amp;$N155,'Climate zones'!$I$2:$I$4292,0)),"")</f>
        <v/>
      </c>
      <c r="AH155" s="165" t="str">
        <f>IFERROR(INDEX('Climate zones'!$A$2:$A$4292,MATCH(AH$4&amp;" "&amp;$N155,'Climate zones'!$I$2:$I$4292,0)),"")</f>
        <v/>
      </c>
      <c r="AI155" s="165" t="str">
        <f>IFERROR(INDEX('Climate zones'!$A$2:$A$4292,MATCH(AI$4&amp;" "&amp;$N155,'Climate zones'!$I$2:$I$4292,0)),"")</f>
        <v/>
      </c>
      <c r="AJ155" s="165" t="str">
        <f>IFERROR(INDEX('Climate zones'!$A$2:$A$4292,MATCH(AJ$4&amp;" "&amp;$N155,'Climate zones'!$I$2:$I$4292,0)),"")</f>
        <v/>
      </c>
      <c r="AK155" s="165" t="str">
        <f>IFERROR(INDEX('Climate zones'!$A$2:$A$4292,MATCH(AK$4&amp;" "&amp;$N155,'Climate zones'!$I$2:$I$4292,0)),"")</f>
        <v/>
      </c>
      <c r="AL155" s="165" t="str">
        <f>IFERROR(INDEX('Climate zones'!$A$2:$A$4292,MATCH(AL$4&amp;" "&amp;$N155,'Climate zones'!$I$2:$I$4292,0)),"")</f>
        <v/>
      </c>
      <c r="AM155" s="165" t="str">
        <f>IFERROR(INDEX('Climate zones'!$A$2:$A$4292,MATCH(AM$4&amp;" "&amp;$N155,'Climate zones'!$I$2:$I$4292,0)),"")</f>
        <v/>
      </c>
      <c r="AN155" s="165" t="str">
        <f>IFERROR(INDEX('Climate zones'!$A$2:$A$4292,MATCH(AN$4&amp;" "&amp;$N155,'Climate zones'!$I$2:$I$4292,0)),"")</f>
        <v/>
      </c>
      <c r="AO155" s="165" t="str">
        <f>IFERROR(INDEX('Climate zones'!$A$2:$A$4292,MATCH(AO$4&amp;" "&amp;$N155,'Climate zones'!$I$2:$I$4292,0)),"")</f>
        <v/>
      </c>
      <c r="AP155" s="165" t="str">
        <f>IFERROR(INDEX('Climate zones'!$A$2:$A$4292,MATCH(AP$4&amp;" "&amp;$N155,'Climate zones'!$I$2:$I$4292,0)),"")</f>
        <v/>
      </c>
      <c r="AQ155" s="165" t="str">
        <f>IFERROR(INDEX('Climate zones'!$A$2:$A$4292,MATCH(AQ$4&amp;" "&amp;$N155,'Climate zones'!$I$2:$I$4292,0)),"")</f>
        <v/>
      </c>
      <c r="AR155" s="165" t="str">
        <f>IFERROR(INDEX('Climate zones'!$A$2:$A$4292,MATCH(AR$4&amp;" "&amp;$N155,'Climate zones'!$I$2:$I$4292,0)),"")</f>
        <v/>
      </c>
      <c r="AS155" s="165" t="str">
        <f>IFERROR(INDEX('Climate zones'!$A$2:$A$4292,MATCH(AS$4&amp;" "&amp;$N155,'Climate zones'!$I$2:$I$4292,0)),"")</f>
        <v/>
      </c>
      <c r="AT155" s="165" t="str">
        <f>IFERROR(INDEX('Climate zones'!$A$2:$A$4292,MATCH(AT$4&amp;" "&amp;$N155,'Climate zones'!$I$2:$I$4292,0)),"")</f>
        <v/>
      </c>
      <c r="AU155" s="165" t="str">
        <f>IFERROR(INDEX('Climate zones'!$A$2:$A$4292,MATCH(AU$4&amp;" "&amp;$N155,'Climate zones'!$I$2:$I$4292,0)),"")</f>
        <v/>
      </c>
      <c r="AV155" s="165" t="str">
        <f>IFERROR(INDEX('Climate zones'!$A$2:$A$4292,MATCH(AV$4&amp;" "&amp;$N155,'Climate zones'!$I$2:$I$4292,0)),"")</f>
        <v/>
      </c>
      <c r="AW155" s="165" t="str">
        <f>IFERROR(INDEX('Climate zones'!$A$2:$A$4292,MATCH(AW$4&amp;" "&amp;$N155,'Climate zones'!$I$2:$I$4292,0)),"")</f>
        <v/>
      </c>
      <c r="AX155" s="165" t="str">
        <f>IFERROR(INDEX('Climate zones'!$A$2:$A$4292,MATCH(AX$4&amp;" "&amp;$N155,'Climate zones'!$I$2:$I$4292,0)),"")</f>
        <v/>
      </c>
      <c r="AY155" s="165" t="str">
        <f>IFERROR(INDEX('Climate zones'!$A$2:$A$4292,MATCH(AY$4&amp;" "&amp;$N155,'Climate zones'!$I$2:$I$4292,0)),"")</f>
        <v/>
      </c>
      <c r="AZ155" s="165" t="str">
        <f>IFERROR(INDEX('Climate zones'!$A$2:$A$4292,MATCH(AZ$4&amp;" "&amp;$N155,'Climate zones'!$I$2:$I$4292,0)),"")</f>
        <v/>
      </c>
      <c r="BA155" s="165" t="str">
        <f>IFERROR(INDEX('Climate zones'!$A$2:$A$4292,MATCH(BA$4&amp;" "&amp;$N155,'Climate zones'!$I$2:$I$4292,0)),"")</f>
        <v/>
      </c>
      <c r="BB155" s="165" t="str">
        <f>IFERROR(INDEX('Climate zones'!$A$2:$A$4292,MATCH(BB$4&amp;" "&amp;$N155,'Climate zones'!$I$2:$I$4292,0)),"")</f>
        <v/>
      </c>
      <c r="BC155" s="165" t="str">
        <f>IFERROR(INDEX('Climate zones'!$A$2:$A$4292,MATCH(BC$4&amp;" "&amp;$N155,'Climate zones'!$I$2:$I$4292,0)),"")</f>
        <v/>
      </c>
      <c r="BD155" s="165" t="str">
        <f>IFERROR(INDEX('Climate zones'!$A$2:$A$4292,MATCH(BD$4&amp;" "&amp;$N155,'Climate zones'!$I$2:$I$4292,0)),"")</f>
        <v/>
      </c>
      <c r="BE155" s="165" t="str">
        <f>IFERROR(INDEX('Climate zones'!$A$2:$A$4292,MATCH(BE$4&amp;" "&amp;$N155,'Climate zones'!$I$2:$I$4292,0)),"")</f>
        <v/>
      </c>
      <c r="BF155" s="165" t="str">
        <f>IFERROR(INDEX('Climate zones'!$A$2:$A$4292,MATCH(BF$4&amp;" "&amp;$N155,'Climate zones'!$I$2:$I$4292,0)),"")</f>
        <v/>
      </c>
      <c r="BG155" s="165" t="str">
        <f>IFERROR(INDEX('Climate zones'!$A$2:$A$4292,MATCH(BG$4&amp;" "&amp;$N155,'Climate zones'!$I$2:$I$4292,0)),"")</f>
        <v/>
      </c>
      <c r="BH155" s="165" t="str">
        <f>IFERROR(INDEX('Climate zones'!$A$2:$A$4292,MATCH(BH$4&amp;" "&amp;$N155,'Climate zones'!$I$2:$I$4292,0)),"")</f>
        <v/>
      </c>
      <c r="BI155" s="165" t="str">
        <f>IFERROR(INDEX('Climate zones'!$A$2:$A$4292,MATCH(BI$4&amp;" "&amp;$N155,'Climate zones'!$I$2:$I$4292,0)),"")</f>
        <v/>
      </c>
      <c r="BJ155" s="165" t="str">
        <f>IFERROR(INDEX('Climate zones'!$A$2:$A$4292,MATCH(BJ$4&amp;" "&amp;$N155,'Climate zones'!$I$2:$I$4292,0)),"")</f>
        <v/>
      </c>
      <c r="BK155" s="165" t="str">
        <f>IFERROR(INDEX('Climate zones'!$A$2:$A$4292,MATCH(BK$4&amp;" "&amp;$N155,'Climate zones'!$I$2:$I$4292,0)),"")</f>
        <v/>
      </c>
      <c r="BL155" s="165" t="str">
        <f>IFERROR(INDEX('Climate zones'!$A$2:$A$4292,MATCH(BL$4&amp;" "&amp;$N155,'Climate zones'!$I$2:$I$4292,0)),"")</f>
        <v>Te Waewae</v>
      </c>
      <c r="BM155" s="165" t="str">
        <f>IFERROR(INDEX('Climate zones'!$A$2:$A$4292,MATCH(BM$4&amp;" "&amp;$N155,'Climate zones'!$I$2:$I$4292,0)),"")</f>
        <v/>
      </c>
      <c r="BN155" s="165" t="str">
        <f>IFERROR(INDEX('Climate zones'!$A$2:$A$4292,MATCH(BN$4&amp;" "&amp;$N155,'Climate zones'!$I$2:$I$4292,0)),"")</f>
        <v/>
      </c>
      <c r="BO155" s="165" t="str">
        <f>IFERROR(INDEX('Climate zones'!$A$2:$A$4292,MATCH(BO$4&amp;" "&amp;$N155,'Climate zones'!$I$2:$I$4292,0)),"")</f>
        <v/>
      </c>
      <c r="BP155" s="165" t="str">
        <f>IFERROR(INDEX('Climate zones'!$A$2:$A$4292,MATCH(BP$4&amp;" "&amp;$N155,'Climate zones'!$I$2:$I$4292,0)),"")</f>
        <v/>
      </c>
      <c r="BQ155" s="165" t="str">
        <f>IFERROR(INDEX('Climate zones'!$A$2:$A$4292,MATCH(BQ$4&amp;" "&amp;$N155,'Climate zones'!$I$2:$I$4292,0)),"")</f>
        <v/>
      </c>
      <c r="BR155" s="165" t="str">
        <f>IFERROR(INDEX('Climate zones'!$A$2:$A$4292,MATCH(BR$4&amp;" "&amp;$N155,'Climate zones'!$I$2:$I$4292,0)),"")</f>
        <v/>
      </c>
      <c r="BS155" s="165" t="str">
        <f>IFERROR(INDEX('Climate zones'!$A$2:$A$4292,MATCH(BS$4&amp;" "&amp;$N155,'Climate zones'!$I$2:$I$4292,0)),"")</f>
        <v/>
      </c>
      <c r="BT155" s="165" t="str">
        <f>IFERROR(INDEX('Climate zones'!$A$2:$A$4292,MATCH(BT$4&amp;" "&amp;$N155,'Climate zones'!$I$2:$I$4292,0)),"")</f>
        <v/>
      </c>
      <c r="BU155" s="165" t="str">
        <f>IFERROR(INDEX('Climate zones'!$A$2:$A$4292,MATCH(BU$4&amp;" "&amp;$N155,'Climate zones'!$I$2:$I$4292,0)),"")</f>
        <v/>
      </c>
      <c r="BV155" s="165" t="str">
        <f>IFERROR(INDEX('Climate zones'!$A$2:$A$4292,MATCH(BV$4&amp;" "&amp;$N155,'Climate zones'!$I$2:$I$4292,0)),"")</f>
        <v/>
      </c>
      <c r="BW155" s="165" t="str">
        <f>IFERROR(INDEX('Climate zones'!$A$2:$A$4292,MATCH(BW$4&amp;" "&amp;$N155,'Climate zones'!$I$2:$I$4292,0)),"")</f>
        <v/>
      </c>
      <c r="BX155" s="165" t="str">
        <f>IFERROR(INDEX('Climate zones'!$A$2:$A$4292,MATCH(BX$4&amp;" "&amp;$N155,'Climate zones'!$I$2:$I$4292,0)),"")</f>
        <v/>
      </c>
      <c r="BY155" s="165" t="str">
        <f>IFERROR(INDEX('Climate zones'!$A$2:$A$4292,MATCH(BY$4&amp;" "&amp;$N155,'Climate zones'!$I$2:$I$4292,0)),"")</f>
        <v/>
      </c>
      <c r="BZ155" s="165" t="str">
        <f>IFERROR(INDEX('Climate zones'!$A$2:$A$4292,MATCH(BZ$4&amp;" "&amp;$N155,'Climate zones'!$I$2:$I$4292,0)),"")</f>
        <v/>
      </c>
      <c r="CA155" s="165" t="str">
        <f>IFERROR(INDEX('Climate zones'!$A$2:$A$4292,MATCH(CA$4&amp;" "&amp;$N155,'Climate zones'!$I$2:$I$4292,0)),"")</f>
        <v/>
      </c>
      <c r="CB155" s="165" t="str">
        <f>IFERROR(INDEX('Climate zones'!$A$2:$A$4292,MATCH(CB$4&amp;" "&amp;$N155,'Climate zones'!$I$2:$I$4292,0)),"")</f>
        <v/>
      </c>
      <c r="CC155" s="165" t="str">
        <f>IFERROR(INDEX('Climate zones'!$A$2:$A$4292,MATCH(CC$4&amp;" "&amp;$N155,'Climate zones'!$I$2:$I$4292,0)),"")</f>
        <v/>
      </c>
      <c r="CD155" s="165" t="str">
        <f>IFERROR(INDEX('Climate zones'!$A$2:$A$4292,MATCH(CD$4&amp;" "&amp;$N155,'Climate zones'!$I$2:$I$4292,0)),"")</f>
        <v/>
      </c>
      <c r="CE155" s="165" t="str">
        <f>IFERROR(INDEX('Climate zones'!$A$2:$A$4292,MATCH(CE$4&amp;" "&amp;$N155,'Climate zones'!$I$2:$I$4292,0)),"")</f>
        <v/>
      </c>
      <c r="CF155" s="165" t="str">
        <f>IFERROR(INDEX('Climate zones'!$A$2:$A$4292,MATCH(CF$4&amp;" "&amp;$N155,'Climate zones'!$I$2:$I$4292,0)),"")</f>
        <v/>
      </c>
      <c r="CG155" s="165" t="str">
        <f>IFERROR(INDEX('Climate zones'!$A$2:$A$4292,MATCH(CG$4&amp;" "&amp;$N155,'Climate zones'!$I$2:$I$4292,0)),"")</f>
        <v/>
      </c>
      <c r="CH155" s="165" t="str">
        <f>IFERROR(INDEX('Climate zones'!$A$2:$A$4292,MATCH(CH$4&amp;" "&amp;$N155,'Climate zones'!$I$2:$I$4292,0)),"")</f>
        <v/>
      </c>
    </row>
    <row r="156" spans="1:86">
      <c r="A156" s="156" t="s">
        <v>325</v>
      </c>
      <c r="B156" s="156" t="s">
        <v>97</v>
      </c>
      <c r="C156" s="156" t="s">
        <v>96</v>
      </c>
      <c r="D156" s="156" t="s">
        <v>241</v>
      </c>
      <c r="E156" s="157">
        <v>-36.86</v>
      </c>
      <c r="F156" s="157">
        <v>174.72</v>
      </c>
      <c r="G156" s="156" t="str">
        <f t="shared" si="8"/>
        <v>Auckland City AK</v>
      </c>
      <c r="H156" s="156">
        <f t="shared" si="9"/>
        <v>84</v>
      </c>
      <c r="I156" s="156" t="str">
        <f t="shared" si="10"/>
        <v>Auckland City 84</v>
      </c>
      <c r="N156" s="162">
        <f t="shared" si="11"/>
        <v>152</v>
      </c>
      <c r="O156" s="163" t="str">
        <f>IFERROR(INDEX('Climate zones'!$A$2:$A$4292,MATCH(O$4&amp;" "&amp;$N156,'Climate zones'!$I$2:$I$4292,0)),"")</f>
        <v/>
      </c>
      <c r="P156" s="163" t="str">
        <f>IFERROR(INDEX('Climate zones'!$A$2:$A$4292,MATCH(P$4&amp;" "&amp;$N156,'Climate zones'!$I$2:$I$4292,0)),"")</f>
        <v/>
      </c>
      <c r="Q156" s="163" t="str">
        <f>IFERROR(INDEX('Climate zones'!$A$2:$A$4292,MATCH(Q$4&amp;" "&amp;$N156,'Climate zones'!$I$2:$I$4292,0)),"")</f>
        <v/>
      </c>
      <c r="R156" s="163" t="str">
        <f>IFERROR(INDEX('Climate zones'!$A$2:$A$4292,MATCH(R$4&amp;" "&amp;$N156,'Climate zones'!$I$2:$I$4292,0)),"")</f>
        <v/>
      </c>
      <c r="S156" s="163" t="str">
        <f>IFERROR(INDEX('Climate zones'!$A$2:$A$4292,MATCH(S$4&amp;" "&amp;$N156,'Climate zones'!$I$2:$I$4292,0)),"")</f>
        <v/>
      </c>
      <c r="T156" s="163" t="str">
        <f>IFERROR(INDEX('Climate zones'!$A$2:$A$4292,MATCH(T$4&amp;" "&amp;$N156,'Climate zones'!$I$2:$I$4292,0)),"")</f>
        <v/>
      </c>
      <c r="U156" s="163" t="str">
        <f>IFERROR(INDEX('Climate zones'!$A$2:$A$4292,MATCH(U$4&amp;" "&amp;$N156,'Climate zones'!$I$2:$I$4292,0)),"")</f>
        <v/>
      </c>
      <c r="V156" s="163" t="str">
        <f>IFERROR(INDEX('Climate zones'!$A$2:$A$4292,MATCH(V$4&amp;" "&amp;$N156,'Climate zones'!$I$2:$I$4292,0)),"")</f>
        <v/>
      </c>
      <c r="W156" s="163" t="str">
        <f>IFERROR(INDEX('Climate zones'!$A$2:$A$4292,MATCH(W$4&amp;" "&amp;$N156,'Climate zones'!$I$2:$I$4292,0)),"")</f>
        <v/>
      </c>
      <c r="X156" s="163" t="str">
        <f>IFERROR(INDEX('Climate zones'!$A$2:$A$4292,MATCH(X$4&amp;" "&amp;$N156,'Climate zones'!$I$2:$I$4292,0)),"")</f>
        <v>Puhau</v>
      </c>
      <c r="Y156" s="163" t="str">
        <f>IFERROR(INDEX('Climate zones'!$A$2:$A$4292,MATCH(Y$4&amp;" "&amp;$N156,'Climate zones'!$I$2:$I$4292,0)),"")</f>
        <v/>
      </c>
      <c r="Z156" s="163" t="str">
        <f>IFERROR(INDEX('Climate zones'!$A$2:$A$4292,MATCH(Z$4&amp;" "&amp;$N156,'Climate zones'!$I$2:$I$4292,0)),"")</f>
        <v/>
      </c>
      <c r="AA156" s="163" t="str">
        <f>IFERROR(INDEX('Climate zones'!$A$2:$A$4292,MATCH(AA$4&amp;" "&amp;$N156,'Climate zones'!$I$2:$I$4292,0)),"")</f>
        <v/>
      </c>
      <c r="AB156" s="163" t="str">
        <f>IFERROR(INDEX('Climate zones'!$A$2:$A$4292,MATCH(AB$4&amp;" "&amp;$N156,'Climate zones'!$I$2:$I$4292,0)),"")</f>
        <v/>
      </c>
      <c r="AC156" s="163" t="str">
        <f>IFERROR(INDEX('Climate zones'!$A$2:$A$4292,MATCH(AC$4&amp;" "&amp;$N156,'Climate zones'!$I$2:$I$4292,0)),"")</f>
        <v/>
      </c>
      <c r="AD156" s="163" t="str">
        <f>IFERROR(INDEX('Climate zones'!$A$2:$A$4292,MATCH(AD$4&amp;" "&amp;$N156,'Climate zones'!$I$2:$I$4292,0)),"")</f>
        <v/>
      </c>
      <c r="AE156" s="163" t="str">
        <f>IFERROR(INDEX('Climate zones'!$A$2:$A$4292,MATCH(AE$4&amp;" "&amp;$N156,'Climate zones'!$I$2:$I$4292,0)),"")</f>
        <v/>
      </c>
      <c r="AF156" s="163" t="str">
        <f>IFERROR(INDEX('Climate zones'!$A$2:$A$4292,MATCH(AF$4&amp;" "&amp;$N156,'Climate zones'!$I$2:$I$4292,0)),"")</f>
        <v/>
      </c>
      <c r="AG156" s="163" t="str">
        <f>IFERROR(INDEX('Climate zones'!$A$2:$A$4292,MATCH(AG$4&amp;" "&amp;$N156,'Climate zones'!$I$2:$I$4292,0)),"")</f>
        <v/>
      </c>
      <c r="AH156" s="163" t="str">
        <f>IFERROR(INDEX('Climate zones'!$A$2:$A$4292,MATCH(AH$4&amp;" "&amp;$N156,'Climate zones'!$I$2:$I$4292,0)),"")</f>
        <v/>
      </c>
      <c r="AI156" s="163" t="str">
        <f>IFERROR(INDEX('Climate zones'!$A$2:$A$4292,MATCH(AI$4&amp;" "&amp;$N156,'Climate zones'!$I$2:$I$4292,0)),"")</f>
        <v/>
      </c>
      <c r="AJ156" s="163" t="str">
        <f>IFERROR(INDEX('Climate zones'!$A$2:$A$4292,MATCH(AJ$4&amp;" "&amp;$N156,'Climate zones'!$I$2:$I$4292,0)),"")</f>
        <v/>
      </c>
      <c r="AK156" s="163" t="str">
        <f>IFERROR(INDEX('Climate zones'!$A$2:$A$4292,MATCH(AK$4&amp;" "&amp;$N156,'Climate zones'!$I$2:$I$4292,0)),"")</f>
        <v/>
      </c>
      <c r="AL156" s="163" t="str">
        <f>IFERROR(INDEX('Climate zones'!$A$2:$A$4292,MATCH(AL$4&amp;" "&amp;$N156,'Climate zones'!$I$2:$I$4292,0)),"")</f>
        <v/>
      </c>
      <c r="AM156" s="163" t="str">
        <f>IFERROR(INDEX('Climate zones'!$A$2:$A$4292,MATCH(AM$4&amp;" "&amp;$N156,'Climate zones'!$I$2:$I$4292,0)),"")</f>
        <v/>
      </c>
      <c r="AN156" s="163" t="str">
        <f>IFERROR(INDEX('Climate zones'!$A$2:$A$4292,MATCH(AN$4&amp;" "&amp;$N156,'Climate zones'!$I$2:$I$4292,0)),"")</f>
        <v/>
      </c>
      <c r="AO156" s="163" t="str">
        <f>IFERROR(INDEX('Climate zones'!$A$2:$A$4292,MATCH(AO$4&amp;" "&amp;$N156,'Climate zones'!$I$2:$I$4292,0)),"")</f>
        <v/>
      </c>
      <c r="AP156" s="163" t="str">
        <f>IFERROR(INDEX('Climate zones'!$A$2:$A$4292,MATCH(AP$4&amp;" "&amp;$N156,'Climate zones'!$I$2:$I$4292,0)),"")</f>
        <v/>
      </c>
      <c r="AQ156" s="163" t="str">
        <f>IFERROR(INDEX('Climate zones'!$A$2:$A$4292,MATCH(AQ$4&amp;" "&amp;$N156,'Climate zones'!$I$2:$I$4292,0)),"")</f>
        <v/>
      </c>
      <c r="AR156" s="163" t="str">
        <f>IFERROR(INDEX('Climate zones'!$A$2:$A$4292,MATCH(AR$4&amp;" "&amp;$N156,'Climate zones'!$I$2:$I$4292,0)),"")</f>
        <v/>
      </c>
      <c r="AS156" s="163" t="str">
        <f>IFERROR(INDEX('Climate zones'!$A$2:$A$4292,MATCH(AS$4&amp;" "&amp;$N156,'Climate zones'!$I$2:$I$4292,0)),"")</f>
        <v/>
      </c>
      <c r="AT156" s="163" t="str">
        <f>IFERROR(INDEX('Climate zones'!$A$2:$A$4292,MATCH(AT$4&amp;" "&amp;$N156,'Climate zones'!$I$2:$I$4292,0)),"")</f>
        <v/>
      </c>
      <c r="AU156" s="163" t="str">
        <f>IFERROR(INDEX('Climate zones'!$A$2:$A$4292,MATCH(AU$4&amp;" "&amp;$N156,'Climate zones'!$I$2:$I$4292,0)),"")</f>
        <v/>
      </c>
      <c r="AV156" s="163" t="str">
        <f>IFERROR(INDEX('Climate zones'!$A$2:$A$4292,MATCH(AV$4&amp;" "&amp;$N156,'Climate zones'!$I$2:$I$4292,0)),"")</f>
        <v/>
      </c>
      <c r="AW156" s="163" t="str">
        <f>IFERROR(INDEX('Climate zones'!$A$2:$A$4292,MATCH(AW$4&amp;" "&amp;$N156,'Climate zones'!$I$2:$I$4292,0)),"")</f>
        <v/>
      </c>
      <c r="AX156" s="163" t="str">
        <f>IFERROR(INDEX('Climate zones'!$A$2:$A$4292,MATCH(AX$4&amp;" "&amp;$N156,'Climate zones'!$I$2:$I$4292,0)),"")</f>
        <v/>
      </c>
      <c r="AY156" s="163" t="str">
        <f>IFERROR(INDEX('Climate zones'!$A$2:$A$4292,MATCH(AY$4&amp;" "&amp;$N156,'Climate zones'!$I$2:$I$4292,0)),"")</f>
        <v/>
      </c>
      <c r="AZ156" s="163" t="str">
        <f>IFERROR(INDEX('Climate zones'!$A$2:$A$4292,MATCH(AZ$4&amp;" "&amp;$N156,'Climate zones'!$I$2:$I$4292,0)),"")</f>
        <v/>
      </c>
      <c r="BA156" s="163" t="str">
        <f>IFERROR(INDEX('Climate zones'!$A$2:$A$4292,MATCH(BA$4&amp;" "&amp;$N156,'Climate zones'!$I$2:$I$4292,0)),"")</f>
        <v/>
      </c>
      <c r="BB156" s="163" t="str">
        <f>IFERROR(INDEX('Climate zones'!$A$2:$A$4292,MATCH(BB$4&amp;" "&amp;$N156,'Climate zones'!$I$2:$I$4292,0)),"")</f>
        <v/>
      </c>
      <c r="BC156" s="163" t="str">
        <f>IFERROR(INDEX('Climate zones'!$A$2:$A$4292,MATCH(BC$4&amp;" "&amp;$N156,'Climate zones'!$I$2:$I$4292,0)),"")</f>
        <v/>
      </c>
      <c r="BD156" s="163" t="str">
        <f>IFERROR(INDEX('Climate zones'!$A$2:$A$4292,MATCH(BD$4&amp;" "&amp;$N156,'Climate zones'!$I$2:$I$4292,0)),"")</f>
        <v/>
      </c>
      <c r="BE156" s="163" t="str">
        <f>IFERROR(INDEX('Climate zones'!$A$2:$A$4292,MATCH(BE$4&amp;" "&amp;$N156,'Climate zones'!$I$2:$I$4292,0)),"")</f>
        <v/>
      </c>
      <c r="BF156" s="163" t="str">
        <f>IFERROR(INDEX('Climate zones'!$A$2:$A$4292,MATCH(BF$4&amp;" "&amp;$N156,'Climate zones'!$I$2:$I$4292,0)),"")</f>
        <v/>
      </c>
      <c r="BG156" s="163" t="str">
        <f>IFERROR(INDEX('Climate zones'!$A$2:$A$4292,MATCH(BG$4&amp;" "&amp;$N156,'Climate zones'!$I$2:$I$4292,0)),"")</f>
        <v/>
      </c>
      <c r="BH156" s="163" t="str">
        <f>IFERROR(INDEX('Climate zones'!$A$2:$A$4292,MATCH(BH$4&amp;" "&amp;$N156,'Climate zones'!$I$2:$I$4292,0)),"")</f>
        <v/>
      </c>
      <c r="BI156" s="163" t="str">
        <f>IFERROR(INDEX('Climate zones'!$A$2:$A$4292,MATCH(BI$4&amp;" "&amp;$N156,'Climate zones'!$I$2:$I$4292,0)),"")</f>
        <v/>
      </c>
      <c r="BJ156" s="163" t="str">
        <f>IFERROR(INDEX('Climate zones'!$A$2:$A$4292,MATCH(BJ$4&amp;" "&amp;$N156,'Climate zones'!$I$2:$I$4292,0)),"")</f>
        <v/>
      </c>
      <c r="BK156" s="163" t="str">
        <f>IFERROR(INDEX('Climate zones'!$A$2:$A$4292,MATCH(BK$4&amp;" "&amp;$N156,'Climate zones'!$I$2:$I$4292,0)),"")</f>
        <v/>
      </c>
      <c r="BL156" s="163" t="str">
        <f>IFERROR(INDEX('Climate zones'!$A$2:$A$4292,MATCH(BL$4&amp;" "&amp;$N156,'Climate zones'!$I$2:$I$4292,0)),"")</f>
        <v>The Dale</v>
      </c>
      <c r="BM156" s="163" t="str">
        <f>IFERROR(INDEX('Climate zones'!$A$2:$A$4292,MATCH(BM$4&amp;" "&amp;$N156,'Climate zones'!$I$2:$I$4292,0)),"")</f>
        <v/>
      </c>
      <c r="BN156" s="163" t="str">
        <f>IFERROR(INDEX('Climate zones'!$A$2:$A$4292,MATCH(BN$4&amp;" "&amp;$N156,'Climate zones'!$I$2:$I$4292,0)),"")</f>
        <v/>
      </c>
      <c r="BO156" s="163" t="str">
        <f>IFERROR(INDEX('Climate zones'!$A$2:$A$4292,MATCH(BO$4&amp;" "&amp;$N156,'Climate zones'!$I$2:$I$4292,0)),"")</f>
        <v/>
      </c>
      <c r="BP156" s="163" t="str">
        <f>IFERROR(INDEX('Climate zones'!$A$2:$A$4292,MATCH(BP$4&amp;" "&amp;$N156,'Climate zones'!$I$2:$I$4292,0)),"")</f>
        <v/>
      </c>
      <c r="BQ156" s="163" t="str">
        <f>IFERROR(INDEX('Climate zones'!$A$2:$A$4292,MATCH(BQ$4&amp;" "&amp;$N156,'Climate zones'!$I$2:$I$4292,0)),"")</f>
        <v/>
      </c>
      <c r="BR156" s="163" t="str">
        <f>IFERROR(INDEX('Climate zones'!$A$2:$A$4292,MATCH(BR$4&amp;" "&amp;$N156,'Climate zones'!$I$2:$I$4292,0)),"")</f>
        <v/>
      </c>
      <c r="BS156" s="163" t="str">
        <f>IFERROR(INDEX('Climate zones'!$A$2:$A$4292,MATCH(BS$4&amp;" "&amp;$N156,'Climate zones'!$I$2:$I$4292,0)),"")</f>
        <v/>
      </c>
      <c r="BT156" s="163" t="str">
        <f>IFERROR(INDEX('Climate zones'!$A$2:$A$4292,MATCH(BT$4&amp;" "&amp;$N156,'Climate zones'!$I$2:$I$4292,0)),"")</f>
        <v/>
      </c>
      <c r="BU156" s="163" t="str">
        <f>IFERROR(INDEX('Climate zones'!$A$2:$A$4292,MATCH(BU$4&amp;" "&amp;$N156,'Climate zones'!$I$2:$I$4292,0)),"")</f>
        <v/>
      </c>
      <c r="BV156" s="163" t="str">
        <f>IFERROR(INDEX('Climate zones'!$A$2:$A$4292,MATCH(BV$4&amp;" "&amp;$N156,'Climate zones'!$I$2:$I$4292,0)),"")</f>
        <v/>
      </c>
      <c r="BW156" s="163" t="str">
        <f>IFERROR(INDEX('Climate zones'!$A$2:$A$4292,MATCH(BW$4&amp;" "&amp;$N156,'Climate zones'!$I$2:$I$4292,0)),"")</f>
        <v/>
      </c>
      <c r="BX156" s="163" t="str">
        <f>IFERROR(INDEX('Climate zones'!$A$2:$A$4292,MATCH(BX$4&amp;" "&amp;$N156,'Climate zones'!$I$2:$I$4292,0)),"")</f>
        <v/>
      </c>
      <c r="BY156" s="163" t="str">
        <f>IFERROR(INDEX('Climate zones'!$A$2:$A$4292,MATCH(BY$4&amp;" "&amp;$N156,'Climate zones'!$I$2:$I$4292,0)),"")</f>
        <v/>
      </c>
      <c r="BZ156" s="163" t="str">
        <f>IFERROR(INDEX('Climate zones'!$A$2:$A$4292,MATCH(BZ$4&amp;" "&amp;$N156,'Climate zones'!$I$2:$I$4292,0)),"")</f>
        <v/>
      </c>
      <c r="CA156" s="163" t="str">
        <f>IFERROR(INDEX('Climate zones'!$A$2:$A$4292,MATCH(CA$4&amp;" "&amp;$N156,'Climate zones'!$I$2:$I$4292,0)),"")</f>
        <v/>
      </c>
      <c r="CB156" s="163" t="str">
        <f>IFERROR(INDEX('Climate zones'!$A$2:$A$4292,MATCH(CB$4&amp;" "&amp;$N156,'Climate zones'!$I$2:$I$4292,0)),"")</f>
        <v/>
      </c>
      <c r="CC156" s="163" t="str">
        <f>IFERROR(INDEX('Climate zones'!$A$2:$A$4292,MATCH(CC$4&amp;" "&amp;$N156,'Climate zones'!$I$2:$I$4292,0)),"")</f>
        <v/>
      </c>
      <c r="CD156" s="163" t="str">
        <f>IFERROR(INDEX('Climate zones'!$A$2:$A$4292,MATCH(CD$4&amp;" "&amp;$N156,'Climate zones'!$I$2:$I$4292,0)),"")</f>
        <v/>
      </c>
      <c r="CE156" s="163" t="str">
        <f>IFERROR(INDEX('Climate zones'!$A$2:$A$4292,MATCH(CE$4&amp;" "&amp;$N156,'Climate zones'!$I$2:$I$4292,0)),"")</f>
        <v/>
      </c>
      <c r="CF156" s="163" t="str">
        <f>IFERROR(INDEX('Climate zones'!$A$2:$A$4292,MATCH(CF$4&amp;" "&amp;$N156,'Climate zones'!$I$2:$I$4292,0)),"")</f>
        <v/>
      </c>
      <c r="CG156" s="163" t="str">
        <f>IFERROR(INDEX('Climate zones'!$A$2:$A$4292,MATCH(CG$4&amp;" "&amp;$N156,'Climate zones'!$I$2:$I$4292,0)),"")</f>
        <v/>
      </c>
      <c r="CH156" s="163" t="str">
        <f>IFERROR(INDEX('Climate zones'!$A$2:$A$4292,MATCH(CH$4&amp;" "&amp;$N156,'Climate zones'!$I$2:$I$4292,0)),"")</f>
        <v/>
      </c>
    </row>
    <row r="157" spans="1:86">
      <c r="A157" s="156" t="s">
        <v>326</v>
      </c>
      <c r="B157" s="156" t="s">
        <v>97</v>
      </c>
      <c r="C157" s="156" t="s">
        <v>96</v>
      </c>
      <c r="D157" s="156" t="s">
        <v>241</v>
      </c>
      <c r="E157" s="157">
        <v>-36.93</v>
      </c>
      <c r="F157" s="157">
        <v>174.83</v>
      </c>
      <c r="G157" s="156" t="str">
        <f t="shared" si="8"/>
        <v>Auckland City AK</v>
      </c>
      <c r="H157" s="156">
        <f t="shared" si="9"/>
        <v>85</v>
      </c>
      <c r="I157" s="156" t="str">
        <f t="shared" si="10"/>
        <v>Auckland City 85</v>
      </c>
      <c r="N157" s="164">
        <f t="shared" si="11"/>
        <v>153</v>
      </c>
      <c r="O157" s="165" t="str">
        <f>IFERROR(INDEX('Climate zones'!$A$2:$A$4292,MATCH(O$4&amp;" "&amp;$N157,'Climate zones'!$I$2:$I$4292,0)),"")</f>
        <v/>
      </c>
      <c r="P157" s="165" t="str">
        <f>IFERROR(INDEX('Climate zones'!$A$2:$A$4292,MATCH(P$4&amp;" "&amp;$N157,'Climate zones'!$I$2:$I$4292,0)),"")</f>
        <v/>
      </c>
      <c r="Q157" s="165" t="str">
        <f>IFERROR(INDEX('Climate zones'!$A$2:$A$4292,MATCH(Q$4&amp;" "&amp;$N157,'Climate zones'!$I$2:$I$4292,0)),"")</f>
        <v/>
      </c>
      <c r="R157" s="165" t="str">
        <f>IFERROR(INDEX('Climate zones'!$A$2:$A$4292,MATCH(R$4&amp;" "&amp;$N157,'Climate zones'!$I$2:$I$4292,0)),"")</f>
        <v/>
      </c>
      <c r="S157" s="165" t="str">
        <f>IFERROR(INDEX('Climate zones'!$A$2:$A$4292,MATCH(S$4&amp;" "&amp;$N157,'Climate zones'!$I$2:$I$4292,0)),"")</f>
        <v/>
      </c>
      <c r="T157" s="165" t="str">
        <f>IFERROR(INDEX('Climate zones'!$A$2:$A$4292,MATCH(T$4&amp;" "&amp;$N157,'Climate zones'!$I$2:$I$4292,0)),"")</f>
        <v/>
      </c>
      <c r="U157" s="165" t="str">
        <f>IFERROR(INDEX('Climate zones'!$A$2:$A$4292,MATCH(U$4&amp;" "&amp;$N157,'Climate zones'!$I$2:$I$4292,0)),"")</f>
        <v/>
      </c>
      <c r="V157" s="165" t="str">
        <f>IFERROR(INDEX('Climate zones'!$A$2:$A$4292,MATCH(V$4&amp;" "&amp;$N157,'Climate zones'!$I$2:$I$4292,0)),"")</f>
        <v/>
      </c>
      <c r="W157" s="165" t="str">
        <f>IFERROR(INDEX('Climate zones'!$A$2:$A$4292,MATCH(W$4&amp;" "&amp;$N157,'Climate zones'!$I$2:$I$4292,0)),"")</f>
        <v/>
      </c>
      <c r="X157" s="165" t="str">
        <f>IFERROR(INDEX('Climate zones'!$A$2:$A$4292,MATCH(X$4&amp;" "&amp;$N157,'Climate zones'!$I$2:$I$4292,0)),"")</f>
        <v>Pukemiro</v>
      </c>
      <c r="Y157" s="165" t="str">
        <f>IFERROR(INDEX('Climate zones'!$A$2:$A$4292,MATCH(Y$4&amp;" "&amp;$N157,'Climate zones'!$I$2:$I$4292,0)),"")</f>
        <v/>
      </c>
      <c r="Z157" s="165" t="str">
        <f>IFERROR(INDEX('Climate zones'!$A$2:$A$4292,MATCH(Z$4&amp;" "&amp;$N157,'Climate zones'!$I$2:$I$4292,0)),"")</f>
        <v/>
      </c>
      <c r="AA157" s="165" t="str">
        <f>IFERROR(INDEX('Climate zones'!$A$2:$A$4292,MATCH(AA$4&amp;" "&amp;$N157,'Climate zones'!$I$2:$I$4292,0)),"")</f>
        <v/>
      </c>
      <c r="AB157" s="165" t="str">
        <f>IFERROR(INDEX('Climate zones'!$A$2:$A$4292,MATCH(AB$4&amp;" "&amp;$N157,'Climate zones'!$I$2:$I$4292,0)),"")</f>
        <v/>
      </c>
      <c r="AC157" s="165" t="str">
        <f>IFERROR(INDEX('Climate zones'!$A$2:$A$4292,MATCH(AC$4&amp;" "&amp;$N157,'Climate zones'!$I$2:$I$4292,0)),"")</f>
        <v/>
      </c>
      <c r="AD157" s="165" t="str">
        <f>IFERROR(INDEX('Climate zones'!$A$2:$A$4292,MATCH(AD$4&amp;" "&amp;$N157,'Climate zones'!$I$2:$I$4292,0)),"")</f>
        <v/>
      </c>
      <c r="AE157" s="165" t="str">
        <f>IFERROR(INDEX('Climate zones'!$A$2:$A$4292,MATCH(AE$4&amp;" "&amp;$N157,'Climate zones'!$I$2:$I$4292,0)),"")</f>
        <v/>
      </c>
      <c r="AF157" s="165" t="str">
        <f>IFERROR(INDEX('Climate zones'!$A$2:$A$4292,MATCH(AF$4&amp;" "&amp;$N157,'Climate zones'!$I$2:$I$4292,0)),"")</f>
        <v/>
      </c>
      <c r="AG157" s="165" t="str">
        <f>IFERROR(INDEX('Climate zones'!$A$2:$A$4292,MATCH(AG$4&amp;" "&amp;$N157,'Climate zones'!$I$2:$I$4292,0)),"")</f>
        <v/>
      </c>
      <c r="AH157" s="165" t="str">
        <f>IFERROR(INDEX('Climate zones'!$A$2:$A$4292,MATCH(AH$4&amp;" "&amp;$N157,'Climate zones'!$I$2:$I$4292,0)),"")</f>
        <v/>
      </c>
      <c r="AI157" s="165" t="str">
        <f>IFERROR(INDEX('Climate zones'!$A$2:$A$4292,MATCH(AI$4&amp;" "&amp;$N157,'Climate zones'!$I$2:$I$4292,0)),"")</f>
        <v/>
      </c>
      <c r="AJ157" s="165" t="str">
        <f>IFERROR(INDEX('Climate zones'!$A$2:$A$4292,MATCH(AJ$4&amp;" "&amp;$N157,'Climate zones'!$I$2:$I$4292,0)),"")</f>
        <v/>
      </c>
      <c r="AK157" s="165" t="str">
        <f>IFERROR(INDEX('Climate zones'!$A$2:$A$4292,MATCH(AK$4&amp;" "&amp;$N157,'Climate zones'!$I$2:$I$4292,0)),"")</f>
        <v/>
      </c>
      <c r="AL157" s="165" t="str">
        <f>IFERROR(INDEX('Climate zones'!$A$2:$A$4292,MATCH(AL$4&amp;" "&amp;$N157,'Climate zones'!$I$2:$I$4292,0)),"")</f>
        <v/>
      </c>
      <c r="AM157" s="165" t="str">
        <f>IFERROR(INDEX('Climate zones'!$A$2:$A$4292,MATCH(AM$4&amp;" "&amp;$N157,'Climate zones'!$I$2:$I$4292,0)),"")</f>
        <v/>
      </c>
      <c r="AN157" s="165" t="str">
        <f>IFERROR(INDEX('Climate zones'!$A$2:$A$4292,MATCH(AN$4&amp;" "&amp;$N157,'Climate zones'!$I$2:$I$4292,0)),"")</f>
        <v/>
      </c>
      <c r="AO157" s="165" t="str">
        <f>IFERROR(INDEX('Climate zones'!$A$2:$A$4292,MATCH(AO$4&amp;" "&amp;$N157,'Climate zones'!$I$2:$I$4292,0)),"")</f>
        <v/>
      </c>
      <c r="AP157" s="165" t="str">
        <f>IFERROR(INDEX('Climate zones'!$A$2:$A$4292,MATCH(AP$4&amp;" "&amp;$N157,'Climate zones'!$I$2:$I$4292,0)),"")</f>
        <v/>
      </c>
      <c r="AQ157" s="165" t="str">
        <f>IFERROR(INDEX('Climate zones'!$A$2:$A$4292,MATCH(AQ$4&amp;" "&amp;$N157,'Climate zones'!$I$2:$I$4292,0)),"")</f>
        <v/>
      </c>
      <c r="AR157" s="165" t="str">
        <f>IFERROR(INDEX('Climate zones'!$A$2:$A$4292,MATCH(AR$4&amp;" "&amp;$N157,'Climate zones'!$I$2:$I$4292,0)),"")</f>
        <v/>
      </c>
      <c r="AS157" s="165" t="str">
        <f>IFERROR(INDEX('Climate zones'!$A$2:$A$4292,MATCH(AS$4&amp;" "&amp;$N157,'Climate zones'!$I$2:$I$4292,0)),"")</f>
        <v/>
      </c>
      <c r="AT157" s="165" t="str">
        <f>IFERROR(INDEX('Climate zones'!$A$2:$A$4292,MATCH(AT$4&amp;" "&amp;$N157,'Climate zones'!$I$2:$I$4292,0)),"")</f>
        <v/>
      </c>
      <c r="AU157" s="165" t="str">
        <f>IFERROR(INDEX('Climate zones'!$A$2:$A$4292,MATCH(AU$4&amp;" "&amp;$N157,'Climate zones'!$I$2:$I$4292,0)),"")</f>
        <v/>
      </c>
      <c r="AV157" s="165" t="str">
        <f>IFERROR(INDEX('Climate zones'!$A$2:$A$4292,MATCH(AV$4&amp;" "&amp;$N157,'Climate zones'!$I$2:$I$4292,0)),"")</f>
        <v/>
      </c>
      <c r="AW157" s="165" t="str">
        <f>IFERROR(INDEX('Climate zones'!$A$2:$A$4292,MATCH(AW$4&amp;" "&amp;$N157,'Climate zones'!$I$2:$I$4292,0)),"")</f>
        <v/>
      </c>
      <c r="AX157" s="165" t="str">
        <f>IFERROR(INDEX('Climate zones'!$A$2:$A$4292,MATCH(AX$4&amp;" "&amp;$N157,'Climate zones'!$I$2:$I$4292,0)),"")</f>
        <v/>
      </c>
      <c r="AY157" s="165" t="str">
        <f>IFERROR(INDEX('Climate zones'!$A$2:$A$4292,MATCH(AY$4&amp;" "&amp;$N157,'Climate zones'!$I$2:$I$4292,0)),"")</f>
        <v/>
      </c>
      <c r="AZ157" s="165" t="str">
        <f>IFERROR(INDEX('Climate zones'!$A$2:$A$4292,MATCH(AZ$4&amp;" "&amp;$N157,'Climate zones'!$I$2:$I$4292,0)),"")</f>
        <v/>
      </c>
      <c r="BA157" s="165" t="str">
        <f>IFERROR(INDEX('Climate zones'!$A$2:$A$4292,MATCH(BA$4&amp;" "&amp;$N157,'Climate zones'!$I$2:$I$4292,0)),"")</f>
        <v/>
      </c>
      <c r="BB157" s="165" t="str">
        <f>IFERROR(INDEX('Climate zones'!$A$2:$A$4292,MATCH(BB$4&amp;" "&amp;$N157,'Climate zones'!$I$2:$I$4292,0)),"")</f>
        <v/>
      </c>
      <c r="BC157" s="165" t="str">
        <f>IFERROR(INDEX('Climate zones'!$A$2:$A$4292,MATCH(BC$4&amp;" "&amp;$N157,'Climate zones'!$I$2:$I$4292,0)),"")</f>
        <v/>
      </c>
      <c r="BD157" s="165" t="str">
        <f>IFERROR(INDEX('Climate zones'!$A$2:$A$4292,MATCH(BD$4&amp;" "&amp;$N157,'Climate zones'!$I$2:$I$4292,0)),"")</f>
        <v/>
      </c>
      <c r="BE157" s="165" t="str">
        <f>IFERROR(INDEX('Climate zones'!$A$2:$A$4292,MATCH(BE$4&amp;" "&amp;$N157,'Climate zones'!$I$2:$I$4292,0)),"")</f>
        <v/>
      </c>
      <c r="BF157" s="165" t="str">
        <f>IFERROR(INDEX('Climate zones'!$A$2:$A$4292,MATCH(BF$4&amp;" "&amp;$N157,'Climate zones'!$I$2:$I$4292,0)),"")</f>
        <v/>
      </c>
      <c r="BG157" s="165" t="str">
        <f>IFERROR(INDEX('Climate zones'!$A$2:$A$4292,MATCH(BG$4&amp;" "&amp;$N157,'Climate zones'!$I$2:$I$4292,0)),"")</f>
        <v/>
      </c>
      <c r="BH157" s="165" t="str">
        <f>IFERROR(INDEX('Climate zones'!$A$2:$A$4292,MATCH(BH$4&amp;" "&amp;$N157,'Climate zones'!$I$2:$I$4292,0)),"")</f>
        <v/>
      </c>
      <c r="BI157" s="165" t="str">
        <f>IFERROR(INDEX('Climate zones'!$A$2:$A$4292,MATCH(BI$4&amp;" "&amp;$N157,'Climate zones'!$I$2:$I$4292,0)),"")</f>
        <v/>
      </c>
      <c r="BJ157" s="165" t="str">
        <f>IFERROR(INDEX('Climate zones'!$A$2:$A$4292,MATCH(BJ$4&amp;" "&amp;$N157,'Climate zones'!$I$2:$I$4292,0)),"")</f>
        <v/>
      </c>
      <c r="BK157" s="165" t="str">
        <f>IFERROR(INDEX('Climate zones'!$A$2:$A$4292,MATCH(BK$4&amp;" "&amp;$N157,'Climate zones'!$I$2:$I$4292,0)),"")</f>
        <v/>
      </c>
      <c r="BL157" s="165" t="str">
        <f>IFERROR(INDEX('Climate zones'!$A$2:$A$4292,MATCH(BL$4&amp;" "&amp;$N157,'Climate zones'!$I$2:$I$4292,0)),"")</f>
        <v>The Key</v>
      </c>
      <c r="BM157" s="165" t="str">
        <f>IFERROR(INDEX('Climate zones'!$A$2:$A$4292,MATCH(BM$4&amp;" "&amp;$N157,'Climate zones'!$I$2:$I$4292,0)),"")</f>
        <v/>
      </c>
      <c r="BN157" s="165" t="str">
        <f>IFERROR(INDEX('Climate zones'!$A$2:$A$4292,MATCH(BN$4&amp;" "&amp;$N157,'Climate zones'!$I$2:$I$4292,0)),"")</f>
        <v/>
      </c>
      <c r="BO157" s="165" t="str">
        <f>IFERROR(INDEX('Climate zones'!$A$2:$A$4292,MATCH(BO$4&amp;" "&amp;$N157,'Climate zones'!$I$2:$I$4292,0)),"")</f>
        <v/>
      </c>
      <c r="BP157" s="165" t="str">
        <f>IFERROR(INDEX('Climate zones'!$A$2:$A$4292,MATCH(BP$4&amp;" "&amp;$N157,'Climate zones'!$I$2:$I$4292,0)),"")</f>
        <v/>
      </c>
      <c r="BQ157" s="165" t="str">
        <f>IFERROR(INDEX('Climate zones'!$A$2:$A$4292,MATCH(BQ$4&amp;" "&amp;$N157,'Climate zones'!$I$2:$I$4292,0)),"")</f>
        <v/>
      </c>
      <c r="BR157" s="165" t="str">
        <f>IFERROR(INDEX('Climate zones'!$A$2:$A$4292,MATCH(BR$4&amp;" "&amp;$N157,'Climate zones'!$I$2:$I$4292,0)),"")</f>
        <v/>
      </c>
      <c r="BS157" s="165" t="str">
        <f>IFERROR(INDEX('Climate zones'!$A$2:$A$4292,MATCH(BS$4&amp;" "&amp;$N157,'Climate zones'!$I$2:$I$4292,0)),"")</f>
        <v/>
      </c>
      <c r="BT157" s="165" t="str">
        <f>IFERROR(INDEX('Climate zones'!$A$2:$A$4292,MATCH(BT$4&amp;" "&amp;$N157,'Climate zones'!$I$2:$I$4292,0)),"")</f>
        <v/>
      </c>
      <c r="BU157" s="165" t="str">
        <f>IFERROR(INDEX('Climate zones'!$A$2:$A$4292,MATCH(BU$4&amp;" "&amp;$N157,'Climate zones'!$I$2:$I$4292,0)),"")</f>
        <v/>
      </c>
      <c r="BV157" s="165" t="str">
        <f>IFERROR(INDEX('Climate zones'!$A$2:$A$4292,MATCH(BV$4&amp;" "&amp;$N157,'Climate zones'!$I$2:$I$4292,0)),"")</f>
        <v/>
      </c>
      <c r="BW157" s="165" t="str">
        <f>IFERROR(INDEX('Climate zones'!$A$2:$A$4292,MATCH(BW$4&amp;" "&amp;$N157,'Climate zones'!$I$2:$I$4292,0)),"")</f>
        <v/>
      </c>
      <c r="BX157" s="165" t="str">
        <f>IFERROR(INDEX('Climate zones'!$A$2:$A$4292,MATCH(BX$4&amp;" "&amp;$N157,'Climate zones'!$I$2:$I$4292,0)),"")</f>
        <v/>
      </c>
      <c r="BY157" s="165" t="str">
        <f>IFERROR(INDEX('Climate zones'!$A$2:$A$4292,MATCH(BY$4&amp;" "&amp;$N157,'Climate zones'!$I$2:$I$4292,0)),"")</f>
        <v/>
      </c>
      <c r="BZ157" s="165" t="str">
        <f>IFERROR(INDEX('Climate zones'!$A$2:$A$4292,MATCH(BZ$4&amp;" "&amp;$N157,'Climate zones'!$I$2:$I$4292,0)),"")</f>
        <v/>
      </c>
      <c r="CA157" s="165" t="str">
        <f>IFERROR(INDEX('Climate zones'!$A$2:$A$4292,MATCH(CA$4&amp;" "&amp;$N157,'Climate zones'!$I$2:$I$4292,0)),"")</f>
        <v/>
      </c>
      <c r="CB157" s="165" t="str">
        <f>IFERROR(INDEX('Climate zones'!$A$2:$A$4292,MATCH(CB$4&amp;" "&amp;$N157,'Climate zones'!$I$2:$I$4292,0)),"")</f>
        <v/>
      </c>
      <c r="CC157" s="165" t="str">
        <f>IFERROR(INDEX('Climate zones'!$A$2:$A$4292,MATCH(CC$4&amp;" "&amp;$N157,'Climate zones'!$I$2:$I$4292,0)),"")</f>
        <v/>
      </c>
      <c r="CD157" s="165" t="str">
        <f>IFERROR(INDEX('Climate zones'!$A$2:$A$4292,MATCH(CD$4&amp;" "&amp;$N157,'Climate zones'!$I$2:$I$4292,0)),"")</f>
        <v/>
      </c>
      <c r="CE157" s="165" t="str">
        <f>IFERROR(INDEX('Climate zones'!$A$2:$A$4292,MATCH(CE$4&amp;" "&amp;$N157,'Climate zones'!$I$2:$I$4292,0)),"")</f>
        <v/>
      </c>
      <c r="CF157" s="165" t="str">
        <f>IFERROR(INDEX('Climate zones'!$A$2:$A$4292,MATCH(CF$4&amp;" "&amp;$N157,'Climate zones'!$I$2:$I$4292,0)),"")</f>
        <v/>
      </c>
      <c r="CG157" s="165" t="str">
        <f>IFERROR(INDEX('Climate zones'!$A$2:$A$4292,MATCH(CG$4&amp;" "&amp;$N157,'Climate zones'!$I$2:$I$4292,0)),"")</f>
        <v/>
      </c>
      <c r="CH157" s="165" t="str">
        <f>IFERROR(INDEX('Climate zones'!$A$2:$A$4292,MATCH(CH$4&amp;" "&amp;$N157,'Climate zones'!$I$2:$I$4292,0)),"")</f>
        <v/>
      </c>
    </row>
    <row r="158" spans="1:86">
      <c r="A158" s="156" t="s">
        <v>327</v>
      </c>
      <c r="B158" s="156" t="s">
        <v>97</v>
      </c>
      <c r="C158" s="156" t="s">
        <v>96</v>
      </c>
      <c r="D158" s="156" t="s">
        <v>241</v>
      </c>
      <c r="E158" s="157">
        <v>-36.85</v>
      </c>
      <c r="F158" s="157">
        <v>174.72</v>
      </c>
      <c r="G158" s="156" t="str">
        <f t="shared" si="8"/>
        <v>Auckland City AK</v>
      </c>
      <c r="H158" s="156">
        <f t="shared" si="9"/>
        <v>86</v>
      </c>
      <c r="I158" s="156" t="str">
        <f t="shared" si="10"/>
        <v>Auckland City 86</v>
      </c>
      <c r="N158" s="162">
        <f t="shared" si="11"/>
        <v>154</v>
      </c>
      <c r="O158" s="163" t="str">
        <f>IFERROR(INDEX('Climate zones'!$A$2:$A$4292,MATCH(O$4&amp;" "&amp;$N158,'Climate zones'!$I$2:$I$4292,0)),"")</f>
        <v/>
      </c>
      <c r="P158" s="163" t="str">
        <f>IFERROR(INDEX('Climate zones'!$A$2:$A$4292,MATCH(P$4&amp;" "&amp;$N158,'Climate zones'!$I$2:$I$4292,0)),"")</f>
        <v/>
      </c>
      <c r="Q158" s="163" t="str">
        <f>IFERROR(INDEX('Climate zones'!$A$2:$A$4292,MATCH(Q$4&amp;" "&amp;$N158,'Climate zones'!$I$2:$I$4292,0)),"")</f>
        <v/>
      </c>
      <c r="R158" s="163" t="str">
        <f>IFERROR(INDEX('Climate zones'!$A$2:$A$4292,MATCH(R$4&amp;" "&amp;$N158,'Climate zones'!$I$2:$I$4292,0)),"")</f>
        <v/>
      </c>
      <c r="S158" s="163" t="str">
        <f>IFERROR(INDEX('Climate zones'!$A$2:$A$4292,MATCH(S$4&amp;" "&amp;$N158,'Climate zones'!$I$2:$I$4292,0)),"")</f>
        <v/>
      </c>
      <c r="T158" s="163" t="str">
        <f>IFERROR(INDEX('Climate zones'!$A$2:$A$4292,MATCH(T$4&amp;" "&amp;$N158,'Climate zones'!$I$2:$I$4292,0)),"")</f>
        <v/>
      </c>
      <c r="U158" s="163" t="str">
        <f>IFERROR(INDEX('Climate zones'!$A$2:$A$4292,MATCH(U$4&amp;" "&amp;$N158,'Climate zones'!$I$2:$I$4292,0)),"")</f>
        <v/>
      </c>
      <c r="V158" s="163" t="str">
        <f>IFERROR(INDEX('Climate zones'!$A$2:$A$4292,MATCH(V$4&amp;" "&amp;$N158,'Climate zones'!$I$2:$I$4292,0)),"")</f>
        <v/>
      </c>
      <c r="W158" s="163" t="str">
        <f>IFERROR(INDEX('Climate zones'!$A$2:$A$4292,MATCH(W$4&amp;" "&amp;$N158,'Climate zones'!$I$2:$I$4292,0)),"")</f>
        <v/>
      </c>
      <c r="X158" s="163" t="str">
        <f>IFERROR(INDEX('Climate zones'!$A$2:$A$4292,MATCH(X$4&amp;" "&amp;$N158,'Climate zones'!$I$2:$I$4292,0)),"")</f>
        <v>Pukenui</v>
      </c>
      <c r="Y158" s="163" t="str">
        <f>IFERROR(INDEX('Climate zones'!$A$2:$A$4292,MATCH(Y$4&amp;" "&amp;$N158,'Climate zones'!$I$2:$I$4292,0)),"")</f>
        <v/>
      </c>
      <c r="Z158" s="163" t="str">
        <f>IFERROR(INDEX('Climate zones'!$A$2:$A$4292,MATCH(Z$4&amp;" "&amp;$N158,'Climate zones'!$I$2:$I$4292,0)),"")</f>
        <v/>
      </c>
      <c r="AA158" s="163" t="str">
        <f>IFERROR(INDEX('Climate zones'!$A$2:$A$4292,MATCH(AA$4&amp;" "&amp;$N158,'Climate zones'!$I$2:$I$4292,0)),"")</f>
        <v/>
      </c>
      <c r="AB158" s="163" t="str">
        <f>IFERROR(INDEX('Climate zones'!$A$2:$A$4292,MATCH(AB$4&amp;" "&amp;$N158,'Climate zones'!$I$2:$I$4292,0)),"")</f>
        <v/>
      </c>
      <c r="AC158" s="163" t="str">
        <f>IFERROR(INDEX('Climate zones'!$A$2:$A$4292,MATCH(AC$4&amp;" "&amp;$N158,'Climate zones'!$I$2:$I$4292,0)),"")</f>
        <v/>
      </c>
      <c r="AD158" s="163" t="str">
        <f>IFERROR(INDEX('Climate zones'!$A$2:$A$4292,MATCH(AD$4&amp;" "&amp;$N158,'Climate zones'!$I$2:$I$4292,0)),"")</f>
        <v/>
      </c>
      <c r="AE158" s="163" t="str">
        <f>IFERROR(INDEX('Climate zones'!$A$2:$A$4292,MATCH(AE$4&amp;" "&amp;$N158,'Climate zones'!$I$2:$I$4292,0)),"")</f>
        <v/>
      </c>
      <c r="AF158" s="163" t="str">
        <f>IFERROR(INDEX('Climate zones'!$A$2:$A$4292,MATCH(AF$4&amp;" "&amp;$N158,'Climate zones'!$I$2:$I$4292,0)),"")</f>
        <v/>
      </c>
      <c r="AG158" s="163" t="str">
        <f>IFERROR(INDEX('Climate zones'!$A$2:$A$4292,MATCH(AG$4&amp;" "&amp;$N158,'Climate zones'!$I$2:$I$4292,0)),"")</f>
        <v/>
      </c>
      <c r="AH158" s="163" t="str">
        <f>IFERROR(INDEX('Climate zones'!$A$2:$A$4292,MATCH(AH$4&amp;" "&amp;$N158,'Climate zones'!$I$2:$I$4292,0)),"")</f>
        <v/>
      </c>
      <c r="AI158" s="163" t="str">
        <f>IFERROR(INDEX('Climate zones'!$A$2:$A$4292,MATCH(AI$4&amp;" "&amp;$N158,'Climate zones'!$I$2:$I$4292,0)),"")</f>
        <v/>
      </c>
      <c r="AJ158" s="163" t="str">
        <f>IFERROR(INDEX('Climate zones'!$A$2:$A$4292,MATCH(AJ$4&amp;" "&amp;$N158,'Climate zones'!$I$2:$I$4292,0)),"")</f>
        <v/>
      </c>
      <c r="AK158" s="163" t="str">
        <f>IFERROR(INDEX('Climate zones'!$A$2:$A$4292,MATCH(AK$4&amp;" "&amp;$N158,'Climate zones'!$I$2:$I$4292,0)),"")</f>
        <v/>
      </c>
      <c r="AL158" s="163" t="str">
        <f>IFERROR(INDEX('Climate zones'!$A$2:$A$4292,MATCH(AL$4&amp;" "&amp;$N158,'Climate zones'!$I$2:$I$4292,0)),"")</f>
        <v/>
      </c>
      <c r="AM158" s="163" t="str">
        <f>IFERROR(INDEX('Climate zones'!$A$2:$A$4292,MATCH(AM$4&amp;" "&amp;$N158,'Climate zones'!$I$2:$I$4292,0)),"")</f>
        <v/>
      </c>
      <c r="AN158" s="163" t="str">
        <f>IFERROR(INDEX('Climate zones'!$A$2:$A$4292,MATCH(AN$4&amp;" "&amp;$N158,'Climate zones'!$I$2:$I$4292,0)),"")</f>
        <v/>
      </c>
      <c r="AO158" s="163" t="str">
        <f>IFERROR(INDEX('Climate zones'!$A$2:$A$4292,MATCH(AO$4&amp;" "&amp;$N158,'Climate zones'!$I$2:$I$4292,0)),"")</f>
        <v/>
      </c>
      <c r="AP158" s="163" t="str">
        <f>IFERROR(INDEX('Climate zones'!$A$2:$A$4292,MATCH(AP$4&amp;" "&amp;$N158,'Climate zones'!$I$2:$I$4292,0)),"")</f>
        <v/>
      </c>
      <c r="AQ158" s="163" t="str">
        <f>IFERROR(INDEX('Climate zones'!$A$2:$A$4292,MATCH(AQ$4&amp;" "&amp;$N158,'Climate zones'!$I$2:$I$4292,0)),"")</f>
        <v/>
      </c>
      <c r="AR158" s="163" t="str">
        <f>IFERROR(INDEX('Climate zones'!$A$2:$A$4292,MATCH(AR$4&amp;" "&amp;$N158,'Climate zones'!$I$2:$I$4292,0)),"")</f>
        <v/>
      </c>
      <c r="AS158" s="163" t="str">
        <f>IFERROR(INDEX('Climate zones'!$A$2:$A$4292,MATCH(AS$4&amp;" "&amp;$N158,'Climate zones'!$I$2:$I$4292,0)),"")</f>
        <v/>
      </c>
      <c r="AT158" s="163" t="str">
        <f>IFERROR(INDEX('Climate zones'!$A$2:$A$4292,MATCH(AT$4&amp;" "&amp;$N158,'Climate zones'!$I$2:$I$4292,0)),"")</f>
        <v/>
      </c>
      <c r="AU158" s="163" t="str">
        <f>IFERROR(INDEX('Climate zones'!$A$2:$A$4292,MATCH(AU$4&amp;" "&amp;$N158,'Climate zones'!$I$2:$I$4292,0)),"")</f>
        <v/>
      </c>
      <c r="AV158" s="163" t="str">
        <f>IFERROR(INDEX('Climate zones'!$A$2:$A$4292,MATCH(AV$4&amp;" "&amp;$N158,'Climate zones'!$I$2:$I$4292,0)),"")</f>
        <v/>
      </c>
      <c r="AW158" s="163" t="str">
        <f>IFERROR(INDEX('Climate zones'!$A$2:$A$4292,MATCH(AW$4&amp;" "&amp;$N158,'Climate zones'!$I$2:$I$4292,0)),"")</f>
        <v/>
      </c>
      <c r="AX158" s="163" t="str">
        <f>IFERROR(INDEX('Climate zones'!$A$2:$A$4292,MATCH(AX$4&amp;" "&amp;$N158,'Climate zones'!$I$2:$I$4292,0)),"")</f>
        <v/>
      </c>
      <c r="AY158" s="163" t="str">
        <f>IFERROR(INDEX('Climate zones'!$A$2:$A$4292,MATCH(AY$4&amp;" "&amp;$N158,'Climate zones'!$I$2:$I$4292,0)),"")</f>
        <v/>
      </c>
      <c r="AZ158" s="163" t="str">
        <f>IFERROR(INDEX('Climate zones'!$A$2:$A$4292,MATCH(AZ$4&amp;" "&amp;$N158,'Climate zones'!$I$2:$I$4292,0)),"")</f>
        <v/>
      </c>
      <c r="BA158" s="163" t="str">
        <f>IFERROR(INDEX('Climate zones'!$A$2:$A$4292,MATCH(BA$4&amp;" "&amp;$N158,'Climate zones'!$I$2:$I$4292,0)),"")</f>
        <v/>
      </c>
      <c r="BB158" s="163" t="str">
        <f>IFERROR(INDEX('Climate zones'!$A$2:$A$4292,MATCH(BB$4&amp;" "&amp;$N158,'Climate zones'!$I$2:$I$4292,0)),"")</f>
        <v/>
      </c>
      <c r="BC158" s="163" t="str">
        <f>IFERROR(INDEX('Climate zones'!$A$2:$A$4292,MATCH(BC$4&amp;" "&amp;$N158,'Climate zones'!$I$2:$I$4292,0)),"")</f>
        <v/>
      </c>
      <c r="BD158" s="163" t="str">
        <f>IFERROR(INDEX('Climate zones'!$A$2:$A$4292,MATCH(BD$4&amp;" "&amp;$N158,'Climate zones'!$I$2:$I$4292,0)),"")</f>
        <v/>
      </c>
      <c r="BE158" s="163" t="str">
        <f>IFERROR(INDEX('Climate zones'!$A$2:$A$4292,MATCH(BE$4&amp;" "&amp;$N158,'Climate zones'!$I$2:$I$4292,0)),"")</f>
        <v/>
      </c>
      <c r="BF158" s="163" t="str">
        <f>IFERROR(INDEX('Climate zones'!$A$2:$A$4292,MATCH(BF$4&amp;" "&amp;$N158,'Climate zones'!$I$2:$I$4292,0)),"")</f>
        <v/>
      </c>
      <c r="BG158" s="163" t="str">
        <f>IFERROR(INDEX('Climate zones'!$A$2:$A$4292,MATCH(BG$4&amp;" "&amp;$N158,'Climate zones'!$I$2:$I$4292,0)),"")</f>
        <v/>
      </c>
      <c r="BH158" s="163" t="str">
        <f>IFERROR(INDEX('Climate zones'!$A$2:$A$4292,MATCH(BH$4&amp;" "&amp;$N158,'Climate zones'!$I$2:$I$4292,0)),"")</f>
        <v/>
      </c>
      <c r="BI158" s="163" t="str">
        <f>IFERROR(INDEX('Climate zones'!$A$2:$A$4292,MATCH(BI$4&amp;" "&amp;$N158,'Climate zones'!$I$2:$I$4292,0)),"")</f>
        <v/>
      </c>
      <c r="BJ158" s="163" t="str">
        <f>IFERROR(INDEX('Climate zones'!$A$2:$A$4292,MATCH(BJ$4&amp;" "&amp;$N158,'Climate zones'!$I$2:$I$4292,0)),"")</f>
        <v/>
      </c>
      <c r="BK158" s="163" t="str">
        <f>IFERROR(INDEX('Climate zones'!$A$2:$A$4292,MATCH(BK$4&amp;" "&amp;$N158,'Climate zones'!$I$2:$I$4292,0)),"")</f>
        <v/>
      </c>
      <c r="BL158" s="163" t="str">
        <f>IFERROR(INDEX('Climate zones'!$A$2:$A$4292,MATCH(BL$4&amp;" "&amp;$N158,'Climate zones'!$I$2:$I$4292,0)),"")</f>
        <v>The Rocks</v>
      </c>
      <c r="BM158" s="163" t="str">
        <f>IFERROR(INDEX('Climate zones'!$A$2:$A$4292,MATCH(BM$4&amp;" "&amp;$N158,'Climate zones'!$I$2:$I$4292,0)),"")</f>
        <v/>
      </c>
      <c r="BN158" s="163" t="str">
        <f>IFERROR(INDEX('Climate zones'!$A$2:$A$4292,MATCH(BN$4&amp;" "&amp;$N158,'Climate zones'!$I$2:$I$4292,0)),"")</f>
        <v/>
      </c>
      <c r="BO158" s="163" t="str">
        <f>IFERROR(INDEX('Climate zones'!$A$2:$A$4292,MATCH(BO$4&amp;" "&amp;$N158,'Climate zones'!$I$2:$I$4292,0)),"")</f>
        <v/>
      </c>
      <c r="BP158" s="163" t="str">
        <f>IFERROR(INDEX('Climate zones'!$A$2:$A$4292,MATCH(BP$4&amp;" "&amp;$N158,'Climate zones'!$I$2:$I$4292,0)),"")</f>
        <v/>
      </c>
      <c r="BQ158" s="163" t="str">
        <f>IFERROR(INDEX('Climate zones'!$A$2:$A$4292,MATCH(BQ$4&amp;" "&amp;$N158,'Climate zones'!$I$2:$I$4292,0)),"")</f>
        <v/>
      </c>
      <c r="BR158" s="163" t="str">
        <f>IFERROR(INDEX('Climate zones'!$A$2:$A$4292,MATCH(BR$4&amp;" "&amp;$N158,'Climate zones'!$I$2:$I$4292,0)),"")</f>
        <v/>
      </c>
      <c r="BS158" s="163" t="str">
        <f>IFERROR(INDEX('Climate zones'!$A$2:$A$4292,MATCH(BS$4&amp;" "&amp;$N158,'Climate zones'!$I$2:$I$4292,0)),"")</f>
        <v/>
      </c>
      <c r="BT158" s="163" t="str">
        <f>IFERROR(INDEX('Climate zones'!$A$2:$A$4292,MATCH(BT$4&amp;" "&amp;$N158,'Climate zones'!$I$2:$I$4292,0)),"")</f>
        <v/>
      </c>
      <c r="BU158" s="163" t="str">
        <f>IFERROR(INDEX('Climate zones'!$A$2:$A$4292,MATCH(BU$4&amp;" "&amp;$N158,'Climate zones'!$I$2:$I$4292,0)),"")</f>
        <v/>
      </c>
      <c r="BV158" s="163" t="str">
        <f>IFERROR(INDEX('Climate zones'!$A$2:$A$4292,MATCH(BV$4&amp;" "&amp;$N158,'Climate zones'!$I$2:$I$4292,0)),"")</f>
        <v/>
      </c>
      <c r="BW158" s="163" t="str">
        <f>IFERROR(INDEX('Climate zones'!$A$2:$A$4292,MATCH(BW$4&amp;" "&amp;$N158,'Climate zones'!$I$2:$I$4292,0)),"")</f>
        <v/>
      </c>
      <c r="BX158" s="163" t="str">
        <f>IFERROR(INDEX('Climate zones'!$A$2:$A$4292,MATCH(BX$4&amp;" "&amp;$N158,'Climate zones'!$I$2:$I$4292,0)),"")</f>
        <v/>
      </c>
      <c r="BY158" s="163" t="str">
        <f>IFERROR(INDEX('Climate zones'!$A$2:$A$4292,MATCH(BY$4&amp;" "&amp;$N158,'Climate zones'!$I$2:$I$4292,0)),"")</f>
        <v/>
      </c>
      <c r="BZ158" s="163" t="str">
        <f>IFERROR(INDEX('Climate zones'!$A$2:$A$4292,MATCH(BZ$4&amp;" "&amp;$N158,'Climate zones'!$I$2:$I$4292,0)),"")</f>
        <v/>
      </c>
      <c r="CA158" s="163" t="str">
        <f>IFERROR(INDEX('Climate zones'!$A$2:$A$4292,MATCH(CA$4&amp;" "&amp;$N158,'Climate zones'!$I$2:$I$4292,0)),"")</f>
        <v/>
      </c>
      <c r="CB158" s="163" t="str">
        <f>IFERROR(INDEX('Climate zones'!$A$2:$A$4292,MATCH(CB$4&amp;" "&amp;$N158,'Climate zones'!$I$2:$I$4292,0)),"")</f>
        <v/>
      </c>
      <c r="CC158" s="163" t="str">
        <f>IFERROR(INDEX('Climate zones'!$A$2:$A$4292,MATCH(CC$4&amp;" "&amp;$N158,'Climate zones'!$I$2:$I$4292,0)),"")</f>
        <v/>
      </c>
      <c r="CD158" s="163" t="str">
        <f>IFERROR(INDEX('Climate zones'!$A$2:$A$4292,MATCH(CD$4&amp;" "&amp;$N158,'Climate zones'!$I$2:$I$4292,0)),"")</f>
        <v/>
      </c>
      <c r="CE158" s="163" t="str">
        <f>IFERROR(INDEX('Climate zones'!$A$2:$A$4292,MATCH(CE$4&amp;" "&amp;$N158,'Climate zones'!$I$2:$I$4292,0)),"")</f>
        <v/>
      </c>
      <c r="CF158" s="163" t="str">
        <f>IFERROR(INDEX('Climate zones'!$A$2:$A$4292,MATCH(CF$4&amp;" "&amp;$N158,'Climate zones'!$I$2:$I$4292,0)),"")</f>
        <v/>
      </c>
      <c r="CG158" s="163" t="str">
        <f>IFERROR(INDEX('Climate zones'!$A$2:$A$4292,MATCH(CG$4&amp;" "&amp;$N158,'Climate zones'!$I$2:$I$4292,0)),"")</f>
        <v/>
      </c>
      <c r="CH158" s="163" t="str">
        <f>IFERROR(INDEX('Climate zones'!$A$2:$A$4292,MATCH(CH$4&amp;" "&amp;$N158,'Climate zones'!$I$2:$I$4292,0)),"")</f>
        <v/>
      </c>
    </row>
    <row r="159" spans="1:86">
      <c r="A159" s="156" t="s">
        <v>328</v>
      </c>
      <c r="B159" s="156" t="s">
        <v>97</v>
      </c>
      <c r="C159" s="156" t="s">
        <v>93</v>
      </c>
      <c r="D159" s="156" t="s">
        <v>241</v>
      </c>
      <c r="E159" s="157">
        <v>-36.24</v>
      </c>
      <c r="F159" s="157">
        <v>175.39</v>
      </c>
      <c r="G159" s="156" t="str">
        <f t="shared" si="8"/>
        <v>Auckland City AK</v>
      </c>
      <c r="H159" s="156">
        <f t="shared" si="9"/>
        <v>87</v>
      </c>
      <c r="I159" s="156" t="str">
        <f t="shared" si="10"/>
        <v>Auckland City 87</v>
      </c>
      <c r="N159" s="164">
        <f t="shared" si="11"/>
        <v>155</v>
      </c>
      <c r="O159" s="165" t="str">
        <f>IFERROR(INDEX('Climate zones'!$A$2:$A$4292,MATCH(O$4&amp;" "&amp;$N159,'Climate zones'!$I$2:$I$4292,0)),"")</f>
        <v/>
      </c>
      <c r="P159" s="165" t="str">
        <f>IFERROR(INDEX('Climate zones'!$A$2:$A$4292,MATCH(P$4&amp;" "&amp;$N159,'Climate zones'!$I$2:$I$4292,0)),"")</f>
        <v/>
      </c>
      <c r="Q159" s="165" t="str">
        <f>IFERROR(INDEX('Climate zones'!$A$2:$A$4292,MATCH(Q$4&amp;" "&amp;$N159,'Climate zones'!$I$2:$I$4292,0)),"")</f>
        <v/>
      </c>
      <c r="R159" s="165" t="str">
        <f>IFERROR(INDEX('Climate zones'!$A$2:$A$4292,MATCH(R$4&amp;" "&amp;$N159,'Climate zones'!$I$2:$I$4292,0)),"")</f>
        <v/>
      </c>
      <c r="S159" s="165" t="str">
        <f>IFERROR(INDEX('Climate zones'!$A$2:$A$4292,MATCH(S$4&amp;" "&amp;$N159,'Climate zones'!$I$2:$I$4292,0)),"")</f>
        <v/>
      </c>
      <c r="T159" s="165" t="str">
        <f>IFERROR(INDEX('Climate zones'!$A$2:$A$4292,MATCH(T$4&amp;" "&amp;$N159,'Climate zones'!$I$2:$I$4292,0)),"")</f>
        <v/>
      </c>
      <c r="U159" s="165" t="str">
        <f>IFERROR(INDEX('Climate zones'!$A$2:$A$4292,MATCH(U$4&amp;" "&amp;$N159,'Climate zones'!$I$2:$I$4292,0)),"")</f>
        <v/>
      </c>
      <c r="V159" s="165" t="str">
        <f>IFERROR(INDEX('Climate zones'!$A$2:$A$4292,MATCH(V$4&amp;" "&amp;$N159,'Climate zones'!$I$2:$I$4292,0)),"")</f>
        <v/>
      </c>
      <c r="W159" s="165" t="str">
        <f>IFERROR(INDEX('Climate zones'!$A$2:$A$4292,MATCH(W$4&amp;" "&amp;$N159,'Climate zones'!$I$2:$I$4292,0)),"")</f>
        <v/>
      </c>
      <c r="X159" s="165" t="str">
        <f>IFERROR(INDEX('Climate zones'!$A$2:$A$4292,MATCH(X$4&amp;" "&amp;$N159,'Climate zones'!$I$2:$I$4292,0)),"")</f>
        <v>Pukepoto</v>
      </c>
      <c r="Y159" s="165" t="str">
        <f>IFERROR(INDEX('Climate zones'!$A$2:$A$4292,MATCH(Y$4&amp;" "&amp;$N159,'Climate zones'!$I$2:$I$4292,0)),"")</f>
        <v/>
      </c>
      <c r="Z159" s="165" t="str">
        <f>IFERROR(INDEX('Climate zones'!$A$2:$A$4292,MATCH(Z$4&amp;" "&amp;$N159,'Climate zones'!$I$2:$I$4292,0)),"")</f>
        <v/>
      </c>
      <c r="AA159" s="165" t="str">
        <f>IFERROR(INDEX('Climate zones'!$A$2:$A$4292,MATCH(AA$4&amp;" "&amp;$N159,'Climate zones'!$I$2:$I$4292,0)),"")</f>
        <v/>
      </c>
      <c r="AB159" s="165" t="str">
        <f>IFERROR(INDEX('Climate zones'!$A$2:$A$4292,MATCH(AB$4&amp;" "&amp;$N159,'Climate zones'!$I$2:$I$4292,0)),"")</f>
        <v/>
      </c>
      <c r="AC159" s="165" t="str">
        <f>IFERROR(INDEX('Climate zones'!$A$2:$A$4292,MATCH(AC$4&amp;" "&amp;$N159,'Climate zones'!$I$2:$I$4292,0)),"")</f>
        <v/>
      </c>
      <c r="AD159" s="165" t="str">
        <f>IFERROR(INDEX('Climate zones'!$A$2:$A$4292,MATCH(AD$4&amp;" "&amp;$N159,'Climate zones'!$I$2:$I$4292,0)),"")</f>
        <v/>
      </c>
      <c r="AE159" s="165" t="str">
        <f>IFERROR(INDEX('Climate zones'!$A$2:$A$4292,MATCH(AE$4&amp;" "&amp;$N159,'Climate zones'!$I$2:$I$4292,0)),"")</f>
        <v/>
      </c>
      <c r="AF159" s="165" t="str">
        <f>IFERROR(INDEX('Climate zones'!$A$2:$A$4292,MATCH(AF$4&amp;" "&amp;$N159,'Climate zones'!$I$2:$I$4292,0)),"")</f>
        <v/>
      </c>
      <c r="AG159" s="165" t="str">
        <f>IFERROR(INDEX('Climate zones'!$A$2:$A$4292,MATCH(AG$4&amp;" "&amp;$N159,'Climate zones'!$I$2:$I$4292,0)),"")</f>
        <v/>
      </c>
      <c r="AH159" s="165" t="str">
        <f>IFERROR(INDEX('Climate zones'!$A$2:$A$4292,MATCH(AH$4&amp;" "&amp;$N159,'Climate zones'!$I$2:$I$4292,0)),"")</f>
        <v/>
      </c>
      <c r="AI159" s="165" t="str">
        <f>IFERROR(INDEX('Climate zones'!$A$2:$A$4292,MATCH(AI$4&amp;" "&amp;$N159,'Climate zones'!$I$2:$I$4292,0)),"")</f>
        <v/>
      </c>
      <c r="AJ159" s="165" t="str">
        <f>IFERROR(INDEX('Climate zones'!$A$2:$A$4292,MATCH(AJ$4&amp;" "&amp;$N159,'Climate zones'!$I$2:$I$4292,0)),"")</f>
        <v/>
      </c>
      <c r="AK159" s="165" t="str">
        <f>IFERROR(INDEX('Climate zones'!$A$2:$A$4292,MATCH(AK$4&amp;" "&amp;$N159,'Climate zones'!$I$2:$I$4292,0)),"")</f>
        <v/>
      </c>
      <c r="AL159" s="165" t="str">
        <f>IFERROR(INDEX('Climate zones'!$A$2:$A$4292,MATCH(AL$4&amp;" "&amp;$N159,'Climate zones'!$I$2:$I$4292,0)),"")</f>
        <v/>
      </c>
      <c r="AM159" s="165" t="str">
        <f>IFERROR(INDEX('Climate zones'!$A$2:$A$4292,MATCH(AM$4&amp;" "&amp;$N159,'Climate zones'!$I$2:$I$4292,0)),"")</f>
        <v/>
      </c>
      <c r="AN159" s="165" t="str">
        <f>IFERROR(INDEX('Climate zones'!$A$2:$A$4292,MATCH(AN$4&amp;" "&amp;$N159,'Climate zones'!$I$2:$I$4292,0)),"")</f>
        <v/>
      </c>
      <c r="AO159" s="165" t="str">
        <f>IFERROR(INDEX('Climate zones'!$A$2:$A$4292,MATCH(AO$4&amp;" "&amp;$N159,'Climate zones'!$I$2:$I$4292,0)),"")</f>
        <v/>
      </c>
      <c r="AP159" s="165" t="str">
        <f>IFERROR(INDEX('Climate zones'!$A$2:$A$4292,MATCH(AP$4&amp;" "&amp;$N159,'Climate zones'!$I$2:$I$4292,0)),"")</f>
        <v/>
      </c>
      <c r="AQ159" s="165" t="str">
        <f>IFERROR(INDEX('Climate zones'!$A$2:$A$4292,MATCH(AQ$4&amp;" "&amp;$N159,'Climate zones'!$I$2:$I$4292,0)),"")</f>
        <v/>
      </c>
      <c r="AR159" s="165" t="str">
        <f>IFERROR(INDEX('Climate zones'!$A$2:$A$4292,MATCH(AR$4&amp;" "&amp;$N159,'Climate zones'!$I$2:$I$4292,0)),"")</f>
        <v/>
      </c>
      <c r="AS159" s="165" t="str">
        <f>IFERROR(INDEX('Climate zones'!$A$2:$A$4292,MATCH(AS$4&amp;" "&amp;$N159,'Climate zones'!$I$2:$I$4292,0)),"")</f>
        <v/>
      </c>
      <c r="AT159" s="165" t="str">
        <f>IFERROR(INDEX('Climate zones'!$A$2:$A$4292,MATCH(AT$4&amp;" "&amp;$N159,'Climate zones'!$I$2:$I$4292,0)),"")</f>
        <v/>
      </c>
      <c r="AU159" s="165" t="str">
        <f>IFERROR(INDEX('Climate zones'!$A$2:$A$4292,MATCH(AU$4&amp;" "&amp;$N159,'Climate zones'!$I$2:$I$4292,0)),"")</f>
        <v/>
      </c>
      <c r="AV159" s="165" t="str">
        <f>IFERROR(INDEX('Climate zones'!$A$2:$A$4292,MATCH(AV$4&amp;" "&amp;$N159,'Climate zones'!$I$2:$I$4292,0)),"")</f>
        <v/>
      </c>
      <c r="AW159" s="165" t="str">
        <f>IFERROR(INDEX('Climate zones'!$A$2:$A$4292,MATCH(AW$4&amp;" "&amp;$N159,'Climate zones'!$I$2:$I$4292,0)),"")</f>
        <v/>
      </c>
      <c r="AX159" s="165" t="str">
        <f>IFERROR(INDEX('Climate zones'!$A$2:$A$4292,MATCH(AX$4&amp;" "&amp;$N159,'Climate zones'!$I$2:$I$4292,0)),"")</f>
        <v/>
      </c>
      <c r="AY159" s="165" t="str">
        <f>IFERROR(INDEX('Climate zones'!$A$2:$A$4292,MATCH(AY$4&amp;" "&amp;$N159,'Climate zones'!$I$2:$I$4292,0)),"")</f>
        <v/>
      </c>
      <c r="AZ159" s="165" t="str">
        <f>IFERROR(INDEX('Climate zones'!$A$2:$A$4292,MATCH(AZ$4&amp;" "&amp;$N159,'Climate zones'!$I$2:$I$4292,0)),"")</f>
        <v/>
      </c>
      <c r="BA159" s="165" t="str">
        <f>IFERROR(INDEX('Climate zones'!$A$2:$A$4292,MATCH(BA$4&amp;" "&amp;$N159,'Climate zones'!$I$2:$I$4292,0)),"")</f>
        <v/>
      </c>
      <c r="BB159" s="165" t="str">
        <f>IFERROR(INDEX('Climate zones'!$A$2:$A$4292,MATCH(BB$4&amp;" "&amp;$N159,'Climate zones'!$I$2:$I$4292,0)),"")</f>
        <v/>
      </c>
      <c r="BC159" s="165" t="str">
        <f>IFERROR(INDEX('Climate zones'!$A$2:$A$4292,MATCH(BC$4&amp;" "&amp;$N159,'Climate zones'!$I$2:$I$4292,0)),"")</f>
        <v/>
      </c>
      <c r="BD159" s="165" t="str">
        <f>IFERROR(INDEX('Climate zones'!$A$2:$A$4292,MATCH(BD$4&amp;" "&amp;$N159,'Climate zones'!$I$2:$I$4292,0)),"")</f>
        <v/>
      </c>
      <c r="BE159" s="165" t="str">
        <f>IFERROR(INDEX('Climate zones'!$A$2:$A$4292,MATCH(BE$4&amp;" "&amp;$N159,'Climate zones'!$I$2:$I$4292,0)),"")</f>
        <v/>
      </c>
      <c r="BF159" s="165" t="str">
        <f>IFERROR(INDEX('Climate zones'!$A$2:$A$4292,MATCH(BF$4&amp;" "&amp;$N159,'Climate zones'!$I$2:$I$4292,0)),"")</f>
        <v/>
      </c>
      <c r="BG159" s="165" t="str">
        <f>IFERROR(INDEX('Climate zones'!$A$2:$A$4292,MATCH(BG$4&amp;" "&amp;$N159,'Climate zones'!$I$2:$I$4292,0)),"")</f>
        <v/>
      </c>
      <c r="BH159" s="165" t="str">
        <f>IFERROR(INDEX('Climate zones'!$A$2:$A$4292,MATCH(BH$4&amp;" "&amp;$N159,'Climate zones'!$I$2:$I$4292,0)),"")</f>
        <v/>
      </c>
      <c r="BI159" s="165" t="str">
        <f>IFERROR(INDEX('Climate zones'!$A$2:$A$4292,MATCH(BI$4&amp;" "&amp;$N159,'Climate zones'!$I$2:$I$4292,0)),"")</f>
        <v/>
      </c>
      <c r="BJ159" s="165" t="str">
        <f>IFERROR(INDEX('Climate zones'!$A$2:$A$4292,MATCH(BJ$4&amp;" "&amp;$N159,'Climate zones'!$I$2:$I$4292,0)),"")</f>
        <v/>
      </c>
      <c r="BK159" s="165" t="str">
        <f>IFERROR(INDEX('Climate zones'!$A$2:$A$4292,MATCH(BK$4&amp;" "&amp;$N159,'Climate zones'!$I$2:$I$4292,0)),"")</f>
        <v/>
      </c>
      <c r="BL159" s="165" t="str">
        <f>IFERROR(INDEX('Climate zones'!$A$2:$A$4292,MATCH(BL$4&amp;" "&amp;$N159,'Climate zones'!$I$2:$I$4292,0)),"")</f>
        <v>Thomsons Crossing</v>
      </c>
      <c r="BM159" s="165" t="str">
        <f>IFERROR(INDEX('Climate zones'!$A$2:$A$4292,MATCH(BM$4&amp;" "&amp;$N159,'Climate zones'!$I$2:$I$4292,0)),"")</f>
        <v/>
      </c>
      <c r="BN159" s="165" t="str">
        <f>IFERROR(INDEX('Climate zones'!$A$2:$A$4292,MATCH(BN$4&amp;" "&amp;$N159,'Climate zones'!$I$2:$I$4292,0)),"")</f>
        <v/>
      </c>
      <c r="BO159" s="165" t="str">
        <f>IFERROR(INDEX('Climate zones'!$A$2:$A$4292,MATCH(BO$4&amp;" "&amp;$N159,'Climate zones'!$I$2:$I$4292,0)),"")</f>
        <v/>
      </c>
      <c r="BP159" s="165" t="str">
        <f>IFERROR(INDEX('Climate zones'!$A$2:$A$4292,MATCH(BP$4&amp;" "&amp;$N159,'Climate zones'!$I$2:$I$4292,0)),"")</f>
        <v/>
      </c>
      <c r="BQ159" s="165" t="str">
        <f>IFERROR(INDEX('Climate zones'!$A$2:$A$4292,MATCH(BQ$4&amp;" "&amp;$N159,'Climate zones'!$I$2:$I$4292,0)),"")</f>
        <v/>
      </c>
      <c r="BR159" s="165" t="str">
        <f>IFERROR(INDEX('Climate zones'!$A$2:$A$4292,MATCH(BR$4&amp;" "&amp;$N159,'Climate zones'!$I$2:$I$4292,0)),"")</f>
        <v/>
      </c>
      <c r="BS159" s="165" t="str">
        <f>IFERROR(INDEX('Climate zones'!$A$2:$A$4292,MATCH(BS$4&amp;" "&amp;$N159,'Climate zones'!$I$2:$I$4292,0)),"")</f>
        <v/>
      </c>
      <c r="BT159" s="165" t="str">
        <f>IFERROR(INDEX('Climate zones'!$A$2:$A$4292,MATCH(BT$4&amp;" "&amp;$N159,'Climate zones'!$I$2:$I$4292,0)),"")</f>
        <v/>
      </c>
      <c r="BU159" s="165" t="str">
        <f>IFERROR(INDEX('Climate zones'!$A$2:$A$4292,MATCH(BU$4&amp;" "&amp;$N159,'Climate zones'!$I$2:$I$4292,0)),"")</f>
        <v/>
      </c>
      <c r="BV159" s="165" t="str">
        <f>IFERROR(INDEX('Climate zones'!$A$2:$A$4292,MATCH(BV$4&amp;" "&amp;$N159,'Climate zones'!$I$2:$I$4292,0)),"")</f>
        <v/>
      </c>
      <c r="BW159" s="165" t="str">
        <f>IFERROR(INDEX('Climate zones'!$A$2:$A$4292,MATCH(BW$4&amp;" "&amp;$N159,'Climate zones'!$I$2:$I$4292,0)),"")</f>
        <v/>
      </c>
      <c r="BX159" s="165" t="str">
        <f>IFERROR(INDEX('Climate zones'!$A$2:$A$4292,MATCH(BX$4&amp;" "&amp;$N159,'Climate zones'!$I$2:$I$4292,0)),"")</f>
        <v/>
      </c>
      <c r="BY159" s="165" t="str">
        <f>IFERROR(INDEX('Climate zones'!$A$2:$A$4292,MATCH(BY$4&amp;" "&amp;$N159,'Climate zones'!$I$2:$I$4292,0)),"")</f>
        <v/>
      </c>
      <c r="BZ159" s="165" t="str">
        <f>IFERROR(INDEX('Climate zones'!$A$2:$A$4292,MATCH(BZ$4&amp;" "&amp;$N159,'Climate zones'!$I$2:$I$4292,0)),"")</f>
        <v/>
      </c>
      <c r="CA159" s="165" t="str">
        <f>IFERROR(INDEX('Climate zones'!$A$2:$A$4292,MATCH(CA$4&amp;" "&amp;$N159,'Climate zones'!$I$2:$I$4292,0)),"")</f>
        <v/>
      </c>
      <c r="CB159" s="165" t="str">
        <f>IFERROR(INDEX('Climate zones'!$A$2:$A$4292,MATCH(CB$4&amp;" "&amp;$N159,'Climate zones'!$I$2:$I$4292,0)),"")</f>
        <v/>
      </c>
      <c r="CC159" s="165" t="str">
        <f>IFERROR(INDEX('Climate zones'!$A$2:$A$4292,MATCH(CC$4&amp;" "&amp;$N159,'Climate zones'!$I$2:$I$4292,0)),"")</f>
        <v/>
      </c>
      <c r="CD159" s="165" t="str">
        <f>IFERROR(INDEX('Climate zones'!$A$2:$A$4292,MATCH(CD$4&amp;" "&amp;$N159,'Climate zones'!$I$2:$I$4292,0)),"")</f>
        <v/>
      </c>
      <c r="CE159" s="165" t="str">
        <f>IFERROR(INDEX('Climate zones'!$A$2:$A$4292,MATCH(CE$4&amp;" "&amp;$N159,'Climate zones'!$I$2:$I$4292,0)),"")</f>
        <v/>
      </c>
      <c r="CF159" s="165" t="str">
        <f>IFERROR(INDEX('Climate zones'!$A$2:$A$4292,MATCH(CF$4&amp;" "&amp;$N159,'Climate zones'!$I$2:$I$4292,0)),"")</f>
        <v/>
      </c>
      <c r="CG159" s="165" t="str">
        <f>IFERROR(INDEX('Climate zones'!$A$2:$A$4292,MATCH(CG$4&amp;" "&amp;$N159,'Climate zones'!$I$2:$I$4292,0)),"")</f>
        <v/>
      </c>
      <c r="CH159" s="165" t="str">
        <f>IFERROR(INDEX('Climate zones'!$A$2:$A$4292,MATCH(CH$4&amp;" "&amp;$N159,'Climate zones'!$I$2:$I$4292,0)),"")</f>
        <v/>
      </c>
    </row>
    <row r="160" spans="1:86">
      <c r="A160" s="156" t="s">
        <v>329</v>
      </c>
      <c r="B160" s="156" t="s">
        <v>99</v>
      </c>
      <c r="C160" s="156" t="s">
        <v>93</v>
      </c>
      <c r="D160" s="156" t="s">
        <v>330</v>
      </c>
      <c r="E160" s="157">
        <v>-41.27</v>
      </c>
      <c r="F160" s="157">
        <v>172.15</v>
      </c>
      <c r="G160" s="156" t="str">
        <f t="shared" si="8"/>
        <v>Buller District WC</v>
      </c>
      <c r="H160" s="156">
        <f t="shared" si="9"/>
        <v>1</v>
      </c>
      <c r="I160" s="156" t="str">
        <f t="shared" si="10"/>
        <v>Buller District 1</v>
      </c>
      <c r="N160" s="162">
        <f t="shared" si="11"/>
        <v>156</v>
      </c>
      <c r="O160" s="163" t="str">
        <f>IFERROR(INDEX('Climate zones'!$A$2:$A$4292,MATCH(O$4&amp;" "&amp;$N160,'Climate zones'!$I$2:$I$4292,0)),"")</f>
        <v/>
      </c>
      <c r="P160" s="163" t="str">
        <f>IFERROR(INDEX('Climate zones'!$A$2:$A$4292,MATCH(P$4&amp;" "&amp;$N160,'Climate zones'!$I$2:$I$4292,0)),"")</f>
        <v/>
      </c>
      <c r="Q160" s="163" t="str">
        <f>IFERROR(INDEX('Climate zones'!$A$2:$A$4292,MATCH(Q$4&amp;" "&amp;$N160,'Climate zones'!$I$2:$I$4292,0)),"")</f>
        <v/>
      </c>
      <c r="R160" s="163" t="str">
        <f>IFERROR(INDEX('Climate zones'!$A$2:$A$4292,MATCH(R$4&amp;" "&amp;$N160,'Climate zones'!$I$2:$I$4292,0)),"")</f>
        <v/>
      </c>
      <c r="S160" s="163" t="str">
        <f>IFERROR(INDEX('Climate zones'!$A$2:$A$4292,MATCH(S$4&amp;" "&amp;$N160,'Climate zones'!$I$2:$I$4292,0)),"")</f>
        <v/>
      </c>
      <c r="T160" s="163" t="str">
        <f>IFERROR(INDEX('Climate zones'!$A$2:$A$4292,MATCH(T$4&amp;" "&amp;$N160,'Climate zones'!$I$2:$I$4292,0)),"")</f>
        <v/>
      </c>
      <c r="U160" s="163" t="str">
        <f>IFERROR(INDEX('Climate zones'!$A$2:$A$4292,MATCH(U$4&amp;" "&amp;$N160,'Climate zones'!$I$2:$I$4292,0)),"")</f>
        <v/>
      </c>
      <c r="V160" s="163" t="str">
        <f>IFERROR(INDEX('Climate zones'!$A$2:$A$4292,MATCH(V$4&amp;" "&amp;$N160,'Climate zones'!$I$2:$I$4292,0)),"")</f>
        <v/>
      </c>
      <c r="W160" s="163" t="str">
        <f>IFERROR(INDEX('Climate zones'!$A$2:$A$4292,MATCH(W$4&amp;" "&amp;$N160,'Climate zones'!$I$2:$I$4292,0)),"")</f>
        <v/>
      </c>
      <c r="X160" s="163" t="str">
        <f>IFERROR(INDEX('Climate zones'!$A$2:$A$4292,MATCH(X$4&amp;" "&amp;$N160,'Climate zones'!$I$2:$I$4292,0)),"")</f>
        <v>Pukepoto</v>
      </c>
      <c r="Y160" s="163" t="str">
        <f>IFERROR(INDEX('Climate zones'!$A$2:$A$4292,MATCH(Y$4&amp;" "&amp;$N160,'Climate zones'!$I$2:$I$4292,0)),"")</f>
        <v/>
      </c>
      <c r="Z160" s="163" t="str">
        <f>IFERROR(INDEX('Climate zones'!$A$2:$A$4292,MATCH(Z$4&amp;" "&amp;$N160,'Climate zones'!$I$2:$I$4292,0)),"")</f>
        <v/>
      </c>
      <c r="AA160" s="163" t="str">
        <f>IFERROR(INDEX('Climate zones'!$A$2:$A$4292,MATCH(AA$4&amp;" "&amp;$N160,'Climate zones'!$I$2:$I$4292,0)),"")</f>
        <v/>
      </c>
      <c r="AB160" s="163" t="str">
        <f>IFERROR(INDEX('Climate zones'!$A$2:$A$4292,MATCH(AB$4&amp;" "&amp;$N160,'Climate zones'!$I$2:$I$4292,0)),"")</f>
        <v/>
      </c>
      <c r="AC160" s="163" t="str">
        <f>IFERROR(INDEX('Climate zones'!$A$2:$A$4292,MATCH(AC$4&amp;" "&amp;$N160,'Climate zones'!$I$2:$I$4292,0)),"")</f>
        <v/>
      </c>
      <c r="AD160" s="163" t="str">
        <f>IFERROR(INDEX('Climate zones'!$A$2:$A$4292,MATCH(AD$4&amp;" "&amp;$N160,'Climate zones'!$I$2:$I$4292,0)),"")</f>
        <v/>
      </c>
      <c r="AE160" s="163" t="str">
        <f>IFERROR(INDEX('Climate zones'!$A$2:$A$4292,MATCH(AE$4&amp;" "&amp;$N160,'Climate zones'!$I$2:$I$4292,0)),"")</f>
        <v/>
      </c>
      <c r="AF160" s="163" t="str">
        <f>IFERROR(INDEX('Climate zones'!$A$2:$A$4292,MATCH(AF$4&amp;" "&amp;$N160,'Climate zones'!$I$2:$I$4292,0)),"")</f>
        <v/>
      </c>
      <c r="AG160" s="163" t="str">
        <f>IFERROR(INDEX('Climate zones'!$A$2:$A$4292,MATCH(AG$4&amp;" "&amp;$N160,'Climate zones'!$I$2:$I$4292,0)),"")</f>
        <v/>
      </c>
      <c r="AH160" s="163" t="str">
        <f>IFERROR(INDEX('Climate zones'!$A$2:$A$4292,MATCH(AH$4&amp;" "&amp;$N160,'Climate zones'!$I$2:$I$4292,0)),"")</f>
        <v/>
      </c>
      <c r="AI160" s="163" t="str">
        <f>IFERROR(INDEX('Climate zones'!$A$2:$A$4292,MATCH(AI$4&amp;" "&amp;$N160,'Climate zones'!$I$2:$I$4292,0)),"")</f>
        <v/>
      </c>
      <c r="AJ160" s="163" t="str">
        <f>IFERROR(INDEX('Climate zones'!$A$2:$A$4292,MATCH(AJ$4&amp;" "&amp;$N160,'Climate zones'!$I$2:$I$4292,0)),"")</f>
        <v/>
      </c>
      <c r="AK160" s="163" t="str">
        <f>IFERROR(INDEX('Climate zones'!$A$2:$A$4292,MATCH(AK$4&amp;" "&amp;$N160,'Climate zones'!$I$2:$I$4292,0)),"")</f>
        <v/>
      </c>
      <c r="AL160" s="163" t="str">
        <f>IFERROR(INDEX('Climate zones'!$A$2:$A$4292,MATCH(AL$4&amp;" "&amp;$N160,'Climate zones'!$I$2:$I$4292,0)),"")</f>
        <v/>
      </c>
      <c r="AM160" s="163" t="str">
        <f>IFERROR(INDEX('Climate zones'!$A$2:$A$4292,MATCH(AM$4&amp;" "&amp;$N160,'Climate zones'!$I$2:$I$4292,0)),"")</f>
        <v/>
      </c>
      <c r="AN160" s="163" t="str">
        <f>IFERROR(INDEX('Climate zones'!$A$2:$A$4292,MATCH(AN$4&amp;" "&amp;$N160,'Climate zones'!$I$2:$I$4292,0)),"")</f>
        <v/>
      </c>
      <c r="AO160" s="163" t="str">
        <f>IFERROR(INDEX('Climate zones'!$A$2:$A$4292,MATCH(AO$4&amp;" "&amp;$N160,'Climate zones'!$I$2:$I$4292,0)),"")</f>
        <v/>
      </c>
      <c r="AP160" s="163" t="str">
        <f>IFERROR(INDEX('Climate zones'!$A$2:$A$4292,MATCH(AP$4&amp;" "&amp;$N160,'Climate zones'!$I$2:$I$4292,0)),"")</f>
        <v/>
      </c>
      <c r="AQ160" s="163" t="str">
        <f>IFERROR(INDEX('Climate zones'!$A$2:$A$4292,MATCH(AQ$4&amp;" "&amp;$N160,'Climate zones'!$I$2:$I$4292,0)),"")</f>
        <v/>
      </c>
      <c r="AR160" s="163" t="str">
        <f>IFERROR(INDEX('Climate zones'!$A$2:$A$4292,MATCH(AR$4&amp;" "&amp;$N160,'Climate zones'!$I$2:$I$4292,0)),"")</f>
        <v/>
      </c>
      <c r="AS160" s="163" t="str">
        <f>IFERROR(INDEX('Climate zones'!$A$2:$A$4292,MATCH(AS$4&amp;" "&amp;$N160,'Climate zones'!$I$2:$I$4292,0)),"")</f>
        <v/>
      </c>
      <c r="AT160" s="163" t="str">
        <f>IFERROR(INDEX('Climate zones'!$A$2:$A$4292,MATCH(AT$4&amp;" "&amp;$N160,'Climate zones'!$I$2:$I$4292,0)),"")</f>
        <v/>
      </c>
      <c r="AU160" s="163" t="str">
        <f>IFERROR(INDEX('Climate zones'!$A$2:$A$4292,MATCH(AU$4&amp;" "&amp;$N160,'Climate zones'!$I$2:$I$4292,0)),"")</f>
        <v/>
      </c>
      <c r="AV160" s="163" t="str">
        <f>IFERROR(INDEX('Climate zones'!$A$2:$A$4292,MATCH(AV$4&amp;" "&amp;$N160,'Climate zones'!$I$2:$I$4292,0)),"")</f>
        <v/>
      </c>
      <c r="AW160" s="163" t="str">
        <f>IFERROR(INDEX('Climate zones'!$A$2:$A$4292,MATCH(AW$4&amp;" "&amp;$N160,'Climate zones'!$I$2:$I$4292,0)),"")</f>
        <v/>
      </c>
      <c r="AX160" s="163" t="str">
        <f>IFERROR(INDEX('Climate zones'!$A$2:$A$4292,MATCH(AX$4&amp;" "&amp;$N160,'Climate zones'!$I$2:$I$4292,0)),"")</f>
        <v/>
      </c>
      <c r="AY160" s="163" t="str">
        <f>IFERROR(INDEX('Climate zones'!$A$2:$A$4292,MATCH(AY$4&amp;" "&amp;$N160,'Climate zones'!$I$2:$I$4292,0)),"")</f>
        <v/>
      </c>
      <c r="AZ160" s="163" t="str">
        <f>IFERROR(INDEX('Climate zones'!$A$2:$A$4292,MATCH(AZ$4&amp;" "&amp;$N160,'Climate zones'!$I$2:$I$4292,0)),"")</f>
        <v/>
      </c>
      <c r="BA160" s="163" t="str">
        <f>IFERROR(INDEX('Climate zones'!$A$2:$A$4292,MATCH(BA$4&amp;" "&amp;$N160,'Climate zones'!$I$2:$I$4292,0)),"")</f>
        <v/>
      </c>
      <c r="BB160" s="163" t="str">
        <f>IFERROR(INDEX('Climate zones'!$A$2:$A$4292,MATCH(BB$4&amp;" "&amp;$N160,'Climate zones'!$I$2:$I$4292,0)),"")</f>
        <v/>
      </c>
      <c r="BC160" s="163" t="str">
        <f>IFERROR(INDEX('Climate zones'!$A$2:$A$4292,MATCH(BC$4&amp;" "&amp;$N160,'Climate zones'!$I$2:$I$4292,0)),"")</f>
        <v/>
      </c>
      <c r="BD160" s="163" t="str">
        <f>IFERROR(INDEX('Climate zones'!$A$2:$A$4292,MATCH(BD$4&amp;" "&amp;$N160,'Climate zones'!$I$2:$I$4292,0)),"")</f>
        <v/>
      </c>
      <c r="BE160" s="163" t="str">
        <f>IFERROR(INDEX('Climate zones'!$A$2:$A$4292,MATCH(BE$4&amp;" "&amp;$N160,'Climate zones'!$I$2:$I$4292,0)),"")</f>
        <v/>
      </c>
      <c r="BF160" s="163" t="str">
        <f>IFERROR(INDEX('Climate zones'!$A$2:$A$4292,MATCH(BF$4&amp;" "&amp;$N160,'Climate zones'!$I$2:$I$4292,0)),"")</f>
        <v/>
      </c>
      <c r="BG160" s="163" t="str">
        <f>IFERROR(INDEX('Climate zones'!$A$2:$A$4292,MATCH(BG$4&amp;" "&amp;$N160,'Climate zones'!$I$2:$I$4292,0)),"")</f>
        <v/>
      </c>
      <c r="BH160" s="163" t="str">
        <f>IFERROR(INDEX('Climate zones'!$A$2:$A$4292,MATCH(BH$4&amp;" "&amp;$N160,'Climate zones'!$I$2:$I$4292,0)),"")</f>
        <v/>
      </c>
      <c r="BI160" s="163" t="str">
        <f>IFERROR(INDEX('Climate zones'!$A$2:$A$4292,MATCH(BI$4&amp;" "&amp;$N160,'Climate zones'!$I$2:$I$4292,0)),"")</f>
        <v/>
      </c>
      <c r="BJ160" s="163" t="str">
        <f>IFERROR(INDEX('Climate zones'!$A$2:$A$4292,MATCH(BJ$4&amp;" "&amp;$N160,'Climate zones'!$I$2:$I$4292,0)),"")</f>
        <v/>
      </c>
      <c r="BK160" s="163" t="str">
        <f>IFERROR(INDEX('Climate zones'!$A$2:$A$4292,MATCH(BK$4&amp;" "&amp;$N160,'Climate zones'!$I$2:$I$4292,0)),"")</f>
        <v/>
      </c>
      <c r="BL160" s="163" t="str">
        <f>IFERROR(INDEX('Climate zones'!$A$2:$A$4292,MATCH(BL$4&amp;" "&amp;$N160,'Climate zones'!$I$2:$I$4292,0)),"")</f>
        <v>Thornbury</v>
      </c>
      <c r="BM160" s="163" t="str">
        <f>IFERROR(INDEX('Climate zones'!$A$2:$A$4292,MATCH(BM$4&amp;" "&amp;$N160,'Climate zones'!$I$2:$I$4292,0)),"")</f>
        <v/>
      </c>
      <c r="BN160" s="163" t="str">
        <f>IFERROR(INDEX('Climate zones'!$A$2:$A$4292,MATCH(BN$4&amp;" "&amp;$N160,'Climate zones'!$I$2:$I$4292,0)),"")</f>
        <v/>
      </c>
      <c r="BO160" s="163" t="str">
        <f>IFERROR(INDEX('Climate zones'!$A$2:$A$4292,MATCH(BO$4&amp;" "&amp;$N160,'Climate zones'!$I$2:$I$4292,0)),"")</f>
        <v/>
      </c>
      <c r="BP160" s="163" t="str">
        <f>IFERROR(INDEX('Climate zones'!$A$2:$A$4292,MATCH(BP$4&amp;" "&amp;$N160,'Climate zones'!$I$2:$I$4292,0)),"")</f>
        <v/>
      </c>
      <c r="BQ160" s="163" t="str">
        <f>IFERROR(INDEX('Climate zones'!$A$2:$A$4292,MATCH(BQ$4&amp;" "&amp;$N160,'Climate zones'!$I$2:$I$4292,0)),"")</f>
        <v/>
      </c>
      <c r="BR160" s="163" t="str">
        <f>IFERROR(INDEX('Climate zones'!$A$2:$A$4292,MATCH(BR$4&amp;" "&amp;$N160,'Climate zones'!$I$2:$I$4292,0)),"")</f>
        <v/>
      </c>
      <c r="BS160" s="163" t="str">
        <f>IFERROR(INDEX('Climate zones'!$A$2:$A$4292,MATCH(BS$4&amp;" "&amp;$N160,'Climate zones'!$I$2:$I$4292,0)),"")</f>
        <v/>
      </c>
      <c r="BT160" s="163" t="str">
        <f>IFERROR(INDEX('Climate zones'!$A$2:$A$4292,MATCH(BT$4&amp;" "&amp;$N160,'Climate zones'!$I$2:$I$4292,0)),"")</f>
        <v/>
      </c>
      <c r="BU160" s="163" t="str">
        <f>IFERROR(INDEX('Climate zones'!$A$2:$A$4292,MATCH(BU$4&amp;" "&amp;$N160,'Climate zones'!$I$2:$I$4292,0)),"")</f>
        <v/>
      </c>
      <c r="BV160" s="163" t="str">
        <f>IFERROR(INDEX('Climate zones'!$A$2:$A$4292,MATCH(BV$4&amp;" "&amp;$N160,'Climate zones'!$I$2:$I$4292,0)),"")</f>
        <v/>
      </c>
      <c r="BW160" s="163" t="str">
        <f>IFERROR(INDEX('Climate zones'!$A$2:$A$4292,MATCH(BW$4&amp;" "&amp;$N160,'Climate zones'!$I$2:$I$4292,0)),"")</f>
        <v/>
      </c>
      <c r="BX160" s="163" t="str">
        <f>IFERROR(INDEX('Climate zones'!$A$2:$A$4292,MATCH(BX$4&amp;" "&amp;$N160,'Climate zones'!$I$2:$I$4292,0)),"")</f>
        <v/>
      </c>
      <c r="BY160" s="163" t="str">
        <f>IFERROR(INDEX('Climate zones'!$A$2:$A$4292,MATCH(BY$4&amp;" "&amp;$N160,'Climate zones'!$I$2:$I$4292,0)),"")</f>
        <v/>
      </c>
      <c r="BZ160" s="163" t="str">
        <f>IFERROR(INDEX('Climate zones'!$A$2:$A$4292,MATCH(BZ$4&amp;" "&amp;$N160,'Climate zones'!$I$2:$I$4292,0)),"")</f>
        <v/>
      </c>
      <c r="CA160" s="163" t="str">
        <f>IFERROR(INDEX('Climate zones'!$A$2:$A$4292,MATCH(CA$4&amp;" "&amp;$N160,'Climate zones'!$I$2:$I$4292,0)),"")</f>
        <v/>
      </c>
      <c r="CB160" s="163" t="str">
        <f>IFERROR(INDEX('Climate zones'!$A$2:$A$4292,MATCH(CB$4&amp;" "&amp;$N160,'Climate zones'!$I$2:$I$4292,0)),"")</f>
        <v/>
      </c>
      <c r="CC160" s="163" t="str">
        <f>IFERROR(INDEX('Climate zones'!$A$2:$A$4292,MATCH(CC$4&amp;" "&amp;$N160,'Climate zones'!$I$2:$I$4292,0)),"")</f>
        <v/>
      </c>
      <c r="CD160" s="163" t="str">
        <f>IFERROR(INDEX('Climate zones'!$A$2:$A$4292,MATCH(CD$4&amp;" "&amp;$N160,'Climate zones'!$I$2:$I$4292,0)),"")</f>
        <v/>
      </c>
      <c r="CE160" s="163" t="str">
        <f>IFERROR(INDEX('Climate zones'!$A$2:$A$4292,MATCH(CE$4&amp;" "&amp;$N160,'Climate zones'!$I$2:$I$4292,0)),"")</f>
        <v/>
      </c>
      <c r="CF160" s="163" t="str">
        <f>IFERROR(INDEX('Climate zones'!$A$2:$A$4292,MATCH(CF$4&amp;" "&amp;$N160,'Climate zones'!$I$2:$I$4292,0)),"")</f>
        <v/>
      </c>
      <c r="CG160" s="163" t="str">
        <f>IFERROR(INDEX('Climate zones'!$A$2:$A$4292,MATCH(CG$4&amp;" "&amp;$N160,'Climate zones'!$I$2:$I$4292,0)),"")</f>
        <v/>
      </c>
      <c r="CH160" s="163" t="str">
        <f>IFERROR(INDEX('Climate zones'!$A$2:$A$4292,MATCH(CH$4&amp;" "&amp;$N160,'Climate zones'!$I$2:$I$4292,0)),"")</f>
        <v/>
      </c>
    </row>
    <row r="161" spans="1:86">
      <c r="A161" s="156" t="s">
        <v>331</v>
      </c>
      <c r="B161" s="156" t="s">
        <v>99</v>
      </c>
      <c r="C161" s="156" t="s">
        <v>93</v>
      </c>
      <c r="D161" s="156" t="s">
        <v>330</v>
      </c>
      <c r="E161" s="157">
        <v>-41.86</v>
      </c>
      <c r="F161" s="157">
        <v>171.84</v>
      </c>
      <c r="G161" s="156" t="str">
        <f t="shared" si="8"/>
        <v>Buller District WC</v>
      </c>
      <c r="H161" s="156">
        <f t="shared" si="9"/>
        <v>2</v>
      </c>
      <c r="I161" s="156" t="str">
        <f t="shared" si="10"/>
        <v>Buller District 2</v>
      </c>
      <c r="N161" s="164">
        <f t="shared" si="11"/>
        <v>157</v>
      </c>
      <c r="O161" s="165" t="str">
        <f>IFERROR(INDEX('Climate zones'!$A$2:$A$4292,MATCH(O$4&amp;" "&amp;$N161,'Climate zones'!$I$2:$I$4292,0)),"")</f>
        <v/>
      </c>
      <c r="P161" s="165" t="str">
        <f>IFERROR(INDEX('Climate zones'!$A$2:$A$4292,MATCH(P$4&amp;" "&amp;$N161,'Climate zones'!$I$2:$I$4292,0)),"")</f>
        <v/>
      </c>
      <c r="Q161" s="165" t="str">
        <f>IFERROR(INDEX('Climate zones'!$A$2:$A$4292,MATCH(Q$4&amp;" "&amp;$N161,'Climate zones'!$I$2:$I$4292,0)),"")</f>
        <v/>
      </c>
      <c r="R161" s="165" t="str">
        <f>IFERROR(INDEX('Climate zones'!$A$2:$A$4292,MATCH(R$4&amp;" "&amp;$N161,'Climate zones'!$I$2:$I$4292,0)),"")</f>
        <v/>
      </c>
      <c r="S161" s="165" t="str">
        <f>IFERROR(INDEX('Climate zones'!$A$2:$A$4292,MATCH(S$4&amp;" "&amp;$N161,'Climate zones'!$I$2:$I$4292,0)),"")</f>
        <v/>
      </c>
      <c r="T161" s="165" t="str">
        <f>IFERROR(INDEX('Climate zones'!$A$2:$A$4292,MATCH(T$4&amp;" "&amp;$N161,'Climate zones'!$I$2:$I$4292,0)),"")</f>
        <v/>
      </c>
      <c r="U161" s="165" t="str">
        <f>IFERROR(INDEX('Climate zones'!$A$2:$A$4292,MATCH(U$4&amp;" "&amp;$N161,'Climate zones'!$I$2:$I$4292,0)),"")</f>
        <v/>
      </c>
      <c r="V161" s="165" t="str">
        <f>IFERROR(INDEX('Climate zones'!$A$2:$A$4292,MATCH(V$4&amp;" "&amp;$N161,'Climate zones'!$I$2:$I$4292,0)),"")</f>
        <v/>
      </c>
      <c r="W161" s="165" t="str">
        <f>IFERROR(INDEX('Climate zones'!$A$2:$A$4292,MATCH(W$4&amp;" "&amp;$N161,'Climate zones'!$I$2:$I$4292,0)),"")</f>
        <v/>
      </c>
      <c r="X161" s="165" t="str">
        <f>IFERROR(INDEX('Climate zones'!$A$2:$A$4292,MATCH(X$4&amp;" "&amp;$N161,'Climate zones'!$I$2:$I$4292,0)),"")</f>
        <v>Puketi</v>
      </c>
      <c r="Y161" s="165" t="str">
        <f>IFERROR(INDEX('Climate zones'!$A$2:$A$4292,MATCH(Y$4&amp;" "&amp;$N161,'Climate zones'!$I$2:$I$4292,0)),"")</f>
        <v/>
      </c>
      <c r="Z161" s="165" t="str">
        <f>IFERROR(INDEX('Climate zones'!$A$2:$A$4292,MATCH(Z$4&amp;" "&amp;$N161,'Climate zones'!$I$2:$I$4292,0)),"")</f>
        <v/>
      </c>
      <c r="AA161" s="165" t="str">
        <f>IFERROR(INDEX('Climate zones'!$A$2:$A$4292,MATCH(AA$4&amp;" "&amp;$N161,'Climate zones'!$I$2:$I$4292,0)),"")</f>
        <v/>
      </c>
      <c r="AB161" s="165" t="str">
        <f>IFERROR(INDEX('Climate zones'!$A$2:$A$4292,MATCH(AB$4&amp;" "&amp;$N161,'Climate zones'!$I$2:$I$4292,0)),"")</f>
        <v/>
      </c>
      <c r="AC161" s="165" t="str">
        <f>IFERROR(INDEX('Climate zones'!$A$2:$A$4292,MATCH(AC$4&amp;" "&amp;$N161,'Climate zones'!$I$2:$I$4292,0)),"")</f>
        <v/>
      </c>
      <c r="AD161" s="165" t="str">
        <f>IFERROR(INDEX('Climate zones'!$A$2:$A$4292,MATCH(AD$4&amp;" "&amp;$N161,'Climate zones'!$I$2:$I$4292,0)),"")</f>
        <v/>
      </c>
      <c r="AE161" s="165" t="str">
        <f>IFERROR(INDEX('Climate zones'!$A$2:$A$4292,MATCH(AE$4&amp;" "&amp;$N161,'Climate zones'!$I$2:$I$4292,0)),"")</f>
        <v/>
      </c>
      <c r="AF161" s="165" t="str">
        <f>IFERROR(INDEX('Climate zones'!$A$2:$A$4292,MATCH(AF$4&amp;" "&amp;$N161,'Climate zones'!$I$2:$I$4292,0)),"")</f>
        <v/>
      </c>
      <c r="AG161" s="165" t="str">
        <f>IFERROR(INDEX('Climate zones'!$A$2:$A$4292,MATCH(AG$4&amp;" "&amp;$N161,'Climate zones'!$I$2:$I$4292,0)),"")</f>
        <v/>
      </c>
      <c r="AH161" s="165" t="str">
        <f>IFERROR(INDEX('Climate zones'!$A$2:$A$4292,MATCH(AH$4&amp;" "&amp;$N161,'Climate zones'!$I$2:$I$4292,0)),"")</f>
        <v/>
      </c>
      <c r="AI161" s="165" t="str">
        <f>IFERROR(INDEX('Climate zones'!$A$2:$A$4292,MATCH(AI$4&amp;" "&amp;$N161,'Climate zones'!$I$2:$I$4292,0)),"")</f>
        <v/>
      </c>
      <c r="AJ161" s="165" t="str">
        <f>IFERROR(INDEX('Climate zones'!$A$2:$A$4292,MATCH(AJ$4&amp;" "&amp;$N161,'Climate zones'!$I$2:$I$4292,0)),"")</f>
        <v/>
      </c>
      <c r="AK161" s="165" t="str">
        <f>IFERROR(INDEX('Climate zones'!$A$2:$A$4292,MATCH(AK$4&amp;" "&amp;$N161,'Climate zones'!$I$2:$I$4292,0)),"")</f>
        <v/>
      </c>
      <c r="AL161" s="165" t="str">
        <f>IFERROR(INDEX('Climate zones'!$A$2:$A$4292,MATCH(AL$4&amp;" "&amp;$N161,'Climate zones'!$I$2:$I$4292,0)),"")</f>
        <v/>
      </c>
      <c r="AM161" s="165" t="str">
        <f>IFERROR(INDEX('Climate zones'!$A$2:$A$4292,MATCH(AM$4&amp;" "&amp;$N161,'Climate zones'!$I$2:$I$4292,0)),"")</f>
        <v/>
      </c>
      <c r="AN161" s="165" t="str">
        <f>IFERROR(INDEX('Climate zones'!$A$2:$A$4292,MATCH(AN$4&amp;" "&amp;$N161,'Climate zones'!$I$2:$I$4292,0)),"")</f>
        <v/>
      </c>
      <c r="AO161" s="165" t="str">
        <f>IFERROR(INDEX('Climate zones'!$A$2:$A$4292,MATCH(AO$4&amp;" "&amp;$N161,'Climate zones'!$I$2:$I$4292,0)),"")</f>
        <v/>
      </c>
      <c r="AP161" s="165" t="str">
        <f>IFERROR(INDEX('Climate zones'!$A$2:$A$4292,MATCH(AP$4&amp;" "&amp;$N161,'Climate zones'!$I$2:$I$4292,0)),"")</f>
        <v/>
      </c>
      <c r="AQ161" s="165" t="str">
        <f>IFERROR(INDEX('Climate zones'!$A$2:$A$4292,MATCH(AQ$4&amp;" "&amp;$N161,'Climate zones'!$I$2:$I$4292,0)),"")</f>
        <v/>
      </c>
      <c r="AR161" s="165" t="str">
        <f>IFERROR(INDEX('Climate zones'!$A$2:$A$4292,MATCH(AR$4&amp;" "&amp;$N161,'Climate zones'!$I$2:$I$4292,0)),"")</f>
        <v/>
      </c>
      <c r="AS161" s="165" t="str">
        <f>IFERROR(INDEX('Climate zones'!$A$2:$A$4292,MATCH(AS$4&amp;" "&amp;$N161,'Climate zones'!$I$2:$I$4292,0)),"")</f>
        <v/>
      </c>
      <c r="AT161" s="165" t="str">
        <f>IFERROR(INDEX('Climate zones'!$A$2:$A$4292,MATCH(AT$4&amp;" "&amp;$N161,'Climate zones'!$I$2:$I$4292,0)),"")</f>
        <v/>
      </c>
      <c r="AU161" s="165" t="str">
        <f>IFERROR(INDEX('Climate zones'!$A$2:$A$4292,MATCH(AU$4&amp;" "&amp;$N161,'Climate zones'!$I$2:$I$4292,0)),"")</f>
        <v/>
      </c>
      <c r="AV161" s="165" t="str">
        <f>IFERROR(INDEX('Climate zones'!$A$2:$A$4292,MATCH(AV$4&amp;" "&amp;$N161,'Climate zones'!$I$2:$I$4292,0)),"")</f>
        <v/>
      </c>
      <c r="AW161" s="165" t="str">
        <f>IFERROR(INDEX('Climate zones'!$A$2:$A$4292,MATCH(AW$4&amp;" "&amp;$N161,'Climate zones'!$I$2:$I$4292,0)),"")</f>
        <v/>
      </c>
      <c r="AX161" s="165" t="str">
        <f>IFERROR(INDEX('Climate zones'!$A$2:$A$4292,MATCH(AX$4&amp;" "&amp;$N161,'Climate zones'!$I$2:$I$4292,0)),"")</f>
        <v/>
      </c>
      <c r="AY161" s="165" t="str">
        <f>IFERROR(INDEX('Climate zones'!$A$2:$A$4292,MATCH(AY$4&amp;" "&amp;$N161,'Climate zones'!$I$2:$I$4292,0)),"")</f>
        <v/>
      </c>
      <c r="AZ161" s="165" t="str">
        <f>IFERROR(INDEX('Climate zones'!$A$2:$A$4292,MATCH(AZ$4&amp;" "&amp;$N161,'Climate zones'!$I$2:$I$4292,0)),"")</f>
        <v/>
      </c>
      <c r="BA161" s="165" t="str">
        <f>IFERROR(INDEX('Climate zones'!$A$2:$A$4292,MATCH(BA$4&amp;" "&amp;$N161,'Climate zones'!$I$2:$I$4292,0)),"")</f>
        <v/>
      </c>
      <c r="BB161" s="165" t="str">
        <f>IFERROR(INDEX('Climate zones'!$A$2:$A$4292,MATCH(BB$4&amp;" "&amp;$N161,'Climate zones'!$I$2:$I$4292,0)),"")</f>
        <v/>
      </c>
      <c r="BC161" s="165" t="str">
        <f>IFERROR(INDEX('Climate zones'!$A$2:$A$4292,MATCH(BC$4&amp;" "&amp;$N161,'Climate zones'!$I$2:$I$4292,0)),"")</f>
        <v/>
      </c>
      <c r="BD161" s="165" t="str">
        <f>IFERROR(INDEX('Climate zones'!$A$2:$A$4292,MATCH(BD$4&amp;" "&amp;$N161,'Climate zones'!$I$2:$I$4292,0)),"")</f>
        <v/>
      </c>
      <c r="BE161" s="165" t="str">
        <f>IFERROR(INDEX('Climate zones'!$A$2:$A$4292,MATCH(BE$4&amp;" "&amp;$N161,'Climate zones'!$I$2:$I$4292,0)),"")</f>
        <v/>
      </c>
      <c r="BF161" s="165" t="str">
        <f>IFERROR(INDEX('Climate zones'!$A$2:$A$4292,MATCH(BF$4&amp;" "&amp;$N161,'Climate zones'!$I$2:$I$4292,0)),"")</f>
        <v/>
      </c>
      <c r="BG161" s="165" t="str">
        <f>IFERROR(INDEX('Climate zones'!$A$2:$A$4292,MATCH(BG$4&amp;" "&amp;$N161,'Climate zones'!$I$2:$I$4292,0)),"")</f>
        <v/>
      </c>
      <c r="BH161" s="165" t="str">
        <f>IFERROR(INDEX('Climate zones'!$A$2:$A$4292,MATCH(BH$4&amp;" "&amp;$N161,'Climate zones'!$I$2:$I$4292,0)),"")</f>
        <v/>
      </c>
      <c r="BI161" s="165" t="str">
        <f>IFERROR(INDEX('Climate zones'!$A$2:$A$4292,MATCH(BI$4&amp;" "&amp;$N161,'Climate zones'!$I$2:$I$4292,0)),"")</f>
        <v/>
      </c>
      <c r="BJ161" s="165" t="str">
        <f>IFERROR(INDEX('Climate zones'!$A$2:$A$4292,MATCH(BJ$4&amp;" "&amp;$N161,'Climate zones'!$I$2:$I$4292,0)),"")</f>
        <v/>
      </c>
      <c r="BK161" s="165" t="str">
        <f>IFERROR(INDEX('Climate zones'!$A$2:$A$4292,MATCH(BK$4&amp;" "&amp;$N161,'Climate zones'!$I$2:$I$4292,0)),"")</f>
        <v/>
      </c>
      <c r="BL161" s="165" t="str">
        <f>IFERROR(INDEX('Climate zones'!$A$2:$A$4292,MATCH(BL$4&amp;" "&amp;$N161,'Climate zones'!$I$2:$I$4292,0)),"")</f>
        <v>Tihaka</v>
      </c>
      <c r="BM161" s="165" t="str">
        <f>IFERROR(INDEX('Climate zones'!$A$2:$A$4292,MATCH(BM$4&amp;" "&amp;$N161,'Climate zones'!$I$2:$I$4292,0)),"")</f>
        <v/>
      </c>
      <c r="BN161" s="165" t="str">
        <f>IFERROR(INDEX('Climate zones'!$A$2:$A$4292,MATCH(BN$4&amp;" "&amp;$N161,'Climate zones'!$I$2:$I$4292,0)),"")</f>
        <v/>
      </c>
      <c r="BO161" s="165" t="str">
        <f>IFERROR(INDEX('Climate zones'!$A$2:$A$4292,MATCH(BO$4&amp;" "&amp;$N161,'Climate zones'!$I$2:$I$4292,0)),"")</f>
        <v/>
      </c>
      <c r="BP161" s="165" t="str">
        <f>IFERROR(INDEX('Climate zones'!$A$2:$A$4292,MATCH(BP$4&amp;" "&amp;$N161,'Climate zones'!$I$2:$I$4292,0)),"")</f>
        <v/>
      </c>
      <c r="BQ161" s="165" t="str">
        <f>IFERROR(INDEX('Climate zones'!$A$2:$A$4292,MATCH(BQ$4&amp;" "&amp;$N161,'Climate zones'!$I$2:$I$4292,0)),"")</f>
        <v/>
      </c>
      <c r="BR161" s="165" t="str">
        <f>IFERROR(INDEX('Climate zones'!$A$2:$A$4292,MATCH(BR$4&amp;" "&amp;$N161,'Climate zones'!$I$2:$I$4292,0)),"")</f>
        <v/>
      </c>
      <c r="BS161" s="165" t="str">
        <f>IFERROR(INDEX('Climate zones'!$A$2:$A$4292,MATCH(BS$4&amp;" "&amp;$N161,'Climate zones'!$I$2:$I$4292,0)),"")</f>
        <v/>
      </c>
      <c r="BT161" s="165" t="str">
        <f>IFERROR(INDEX('Climate zones'!$A$2:$A$4292,MATCH(BT$4&amp;" "&amp;$N161,'Climate zones'!$I$2:$I$4292,0)),"")</f>
        <v/>
      </c>
      <c r="BU161" s="165" t="str">
        <f>IFERROR(INDEX('Climate zones'!$A$2:$A$4292,MATCH(BU$4&amp;" "&amp;$N161,'Climate zones'!$I$2:$I$4292,0)),"")</f>
        <v/>
      </c>
      <c r="BV161" s="165" t="str">
        <f>IFERROR(INDEX('Climate zones'!$A$2:$A$4292,MATCH(BV$4&amp;" "&amp;$N161,'Climate zones'!$I$2:$I$4292,0)),"")</f>
        <v/>
      </c>
      <c r="BW161" s="165" t="str">
        <f>IFERROR(INDEX('Climate zones'!$A$2:$A$4292,MATCH(BW$4&amp;" "&amp;$N161,'Climate zones'!$I$2:$I$4292,0)),"")</f>
        <v/>
      </c>
      <c r="BX161" s="165" t="str">
        <f>IFERROR(INDEX('Climate zones'!$A$2:$A$4292,MATCH(BX$4&amp;" "&amp;$N161,'Climate zones'!$I$2:$I$4292,0)),"")</f>
        <v/>
      </c>
      <c r="BY161" s="165" t="str">
        <f>IFERROR(INDEX('Climate zones'!$A$2:$A$4292,MATCH(BY$4&amp;" "&amp;$N161,'Climate zones'!$I$2:$I$4292,0)),"")</f>
        <v/>
      </c>
      <c r="BZ161" s="165" t="str">
        <f>IFERROR(INDEX('Climate zones'!$A$2:$A$4292,MATCH(BZ$4&amp;" "&amp;$N161,'Climate zones'!$I$2:$I$4292,0)),"")</f>
        <v/>
      </c>
      <c r="CA161" s="165" t="str">
        <f>IFERROR(INDEX('Climate zones'!$A$2:$A$4292,MATCH(CA$4&amp;" "&amp;$N161,'Climate zones'!$I$2:$I$4292,0)),"")</f>
        <v/>
      </c>
      <c r="CB161" s="165" t="str">
        <f>IFERROR(INDEX('Climate zones'!$A$2:$A$4292,MATCH(CB$4&amp;" "&amp;$N161,'Climate zones'!$I$2:$I$4292,0)),"")</f>
        <v/>
      </c>
      <c r="CC161" s="165" t="str">
        <f>IFERROR(INDEX('Climate zones'!$A$2:$A$4292,MATCH(CC$4&amp;" "&amp;$N161,'Climate zones'!$I$2:$I$4292,0)),"")</f>
        <v/>
      </c>
      <c r="CD161" s="165" t="str">
        <f>IFERROR(INDEX('Climate zones'!$A$2:$A$4292,MATCH(CD$4&amp;" "&amp;$N161,'Climate zones'!$I$2:$I$4292,0)),"")</f>
        <v/>
      </c>
      <c r="CE161" s="165" t="str">
        <f>IFERROR(INDEX('Climate zones'!$A$2:$A$4292,MATCH(CE$4&amp;" "&amp;$N161,'Climate zones'!$I$2:$I$4292,0)),"")</f>
        <v/>
      </c>
      <c r="CF161" s="165" t="str">
        <f>IFERROR(INDEX('Climate zones'!$A$2:$A$4292,MATCH(CF$4&amp;" "&amp;$N161,'Climate zones'!$I$2:$I$4292,0)),"")</f>
        <v/>
      </c>
      <c r="CG161" s="165" t="str">
        <f>IFERROR(INDEX('Climate zones'!$A$2:$A$4292,MATCH(CG$4&amp;" "&amp;$N161,'Climate zones'!$I$2:$I$4292,0)),"")</f>
        <v/>
      </c>
      <c r="CH161" s="165" t="str">
        <f>IFERROR(INDEX('Climate zones'!$A$2:$A$4292,MATCH(CH$4&amp;" "&amp;$N161,'Climate zones'!$I$2:$I$4292,0)),"")</f>
        <v/>
      </c>
    </row>
    <row r="162" spans="1:86">
      <c r="A162" s="156" t="s">
        <v>332</v>
      </c>
      <c r="B162" s="156" t="s">
        <v>99</v>
      </c>
      <c r="C162" s="156" t="s">
        <v>93</v>
      </c>
      <c r="D162" s="156" t="s">
        <v>330</v>
      </c>
      <c r="E162" s="157">
        <v>-42.24</v>
      </c>
      <c r="F162" s="157">
        <v>171.89</v>
      </c>
      <c r="G162" s="156" t="str">
        <f t="shared" si="8"/>
        <v>Buller District WC</v>
      </c>
      <c r="H162" s="156">
        <f t="shared" si="9"/>
        <v>3</v>
      </c>
      <c r="I162" s="156" t="str">
        <f t="shared" si="10"/>
        <v>Buller District 3</v>
      </c>
      <c r="N162" s="162">
        <f t="shared" si="11"/>
        <v>158</v>
      </c>
      <c r="O162" s="163" t="str">
        <f>IFERROR(INDEX('Climate zones'!$A$2:$A$4292,MATCH(O$4&amp;" "&amp;$N162,'Climate zones'!$I$2:$I$4292,0)),"")</f>
        <v/>
      </c>
      <c r="P162" s="163" t="str">
        <f>IFERROR(INDEX('Climate zones'!$A$2:$A$4292,MATCH(P$4&amp;" "&amp;$N162,'Climate zones'!$I$2:$I$4292,0)),"")</f>
        <v/>
      </c>
      <c r="Q162" s="163" t="str">
        <f>IFERROR(INDEX('Climate zones'!$A$2:$A$4292,MATCH(Q$4&amp;" "&amp;$N162,'Climate zones'!$I$2:$I$4292,0)),"")</f>
        <v/>
      </c>
      <c r="R162" s="163" t="str">
        <f>IFERROR(INDEX('Climate zones'!$A$2:$A$4292,MATCH(R$4&amp;" "&amp;$N162,'Climate zones'!$I$2:$I$4292,0)),"")</f>
        <v/>
      </c>
      <c r="S162" s="163" t="str">
        <f>IFERROR(INDEX('Climate zones'!$A$2:$A$4292,MATCH(S$4&amp;" "&amp;$N162,'Climate zones'!$I$2:$I$4292,0)),"")</f>
        <v/>
      </c>
      <c r="T162" s="163" t="str">
        <f>IFERROR(INDEX('Climate zones'!$A$2:$A$4292,MATCH(T$4&amp;" "&amp;$N162,'Climate zones'!$I$2:$I$4292,0)),"")</f>
        <v/>
      </c>
      <c r="U162" s="163" t="str">
        <f>IFERROR(INDEX('Climate zones'!$A$2:$A$4292,MATCH(U$4&amp;" "&amp;$N162,'Climate zones'!$I$2:$I$4292,0)),"")</f>
        <v/>
      </c>
      <c r="V162" s="163" t="str">
        <f>IFERROR(INDEX('Climate zones'!$A$2:$A$4292,MATCH(V$4&amp;" "&amp;$N162,'Climate zones'!$I$2:$I$4292,0)),"")</f>
        <v/>
      </c>
      <c r="W162" s="163" t="str">
        <f>IFERROR(INDEX('Climate zones'!$A$2:$A$4292,MATCH(W$4&amp;" "&amp;$N162,'Climate zones'!$I$2:$I$4292,0)),"")</f>
        <v/>
      </c>
      <c r="X162" s="163" t="str">
        <f>IFERROR(INDEX('Climate zones'!$A$2:$A$4292,MATCH(X$4&amp;" "&amp;$N162,'Climate zones'!$I$2:$I$4292,0)),"")</f>
        <v>Puketona</v>
      </c>
      <c r="Y162" s="163" t="str">
        <f>IFERROR(INDEX('Climate zones'!$A$2:$A$4292,MATCH(Y$4&amp;" "&amp;$N162,'Climate zones'!$I$2:$I$4292,0)),"")</f>
        <v/>
      </c>
      <c r="Z162" s="163" t="str">
        <f>IFERROR(INDEX('Climate zones'!$A$2:$A$4292,MATCH(Z$4&amp;" "&amp;$N162,'Climate zones'!$I$2:$I$4292,0)),"")</f>
        <v/>
      </c>
      <c r="AA162" s="163" t="str">
        <f>IFERROR(INDEX('Climate zones'!$A$2:$A$4292,MATCH(AA$4&amp;" "&amp;$N162,'Climate zones'!$I$2:$I$4292,0)),"")</f>
        <v/>
      </c>
      <c r="AB162" s="163" t="str">
        <f>IFERROR(INDEX('Climate zones'!$A$2:$A$4292,MATCH(AB$4&amp;" "&amp;$N162,'Climate zones'!$I$2:$I$4292,0)),"")</f>
        <v/>
      </c>
      <c r="AC162" s="163" t="str">
        <f>IFERROR(INDEX('Climate zones'!$A$2:$A$4292,MATCH(AC$4&amp;" "&amp;$N162,'Climate zones'!$I$2:$I$4292,0)),"")</f>
        <v/>
      </c>
      <c r="AD162" s="163" t="str">
        <f>IFERROR(INDEX('Climate zones'!$A$2:$A$4292,MATCH(AD$4&amp;" "&amp;$N162,'Climate zones'!$I$2:$I$4292,0)),"")</f>
        <v/>
      </c>
      <c r="AE162" s="163" t="str">
        <f>IFERROR(INDEX('Climate zones'!$A$2:$A$4292,MATCH(AE$4&amp;" "&amp;$N162,'Climate zones'!$I$2:$I$4292,0)),"")</f>
        <v/>
      </c>
      <c r="AF162" s="163" t="str">
        <f>IFERROR(INDEX('Climate zones'!$A$2:$A$4292,MATCH(AF$4&amp;" "&amp;$N162,'Climate zones'!$I$2:$I$4292,0)),"")</f>
        <v/>
      </c>
      <c r="AG162" s="163" t="str">
        <f>IFERROR(INDEX('Climate zones'!$A$2:$A$4292,MATCH(AG$4&amp;" "&amp;$N162,'Climate zones'!$I$2:$I$4292,0)),"")</f>
        <v/>
      </c>
      <c r="AH162" s="163" t="str">
        <f>IFERROR(INDEX('Climate zones'!$A$2:$A$4292,MATCH(AH$4&amp;" "&amp;$N162,'Climate zones'!$I$2:$I$4292,0)),"")</f>
        <v/>
      </c>
      <c r="AI162" s="163" t="str">
        <f>IFERROR(INDEX('Climate zones'!$A$2:$A$4292,MATCH(AI$4&amp;" "&amp;$N162,'Climate zones'!$I$2:$I$4292,0)),"")</f>
        <v/>
      </c>
      <c r="AJ162" s="163" t="str">
        <f>IFERROR(INDEX('Climate zones'!$A$2:$A$4292,MATCH(AJ$4&amp;" "&amp;$N162,'Climate zones'!$I$2:$I$4292,0)),"")</f>
        <v/>
      </c>
      <c r="AK162" s="163" t="str">
        <f>IFERROR(INDEX('Climate zones'!$A$2:$A$4292,MATCH(AK$4&amp;" "&amp;$N162,'Climate zones'!$I$2:$I$4292,0)),"")</f>
        <v/>
      </c>
      <c r="AL162" s="163" t="str">
        <f>IFERROR(INDEX('Climate zones'!$A$2:$A$4292,MATCH(AL$4&amp;" "&amp;$N162,'Climate zones'!$I$2:$I$4292,0)),"")</f>
        <v/>
      </c>
      <c r="AM162" s="163" t="str">
        <f>IFERROR(INDEX('Climate zones'!$A$2:$A$4292,MATCH(AM$4&amp;" "&amp;$N162,'Climate zones'!$I$2:$I$4292,0)),"")</f>
        <v/>
      </c>
      <c r="AN162" s="163" t="str">
        <f>IFERROR(INDEX('Climate zones'!$A$2:$A$4292,MATCH(AN$4&amp;" "&amp;$N162,'Climate zones'!$I$2:$I$4292,0)),"")</f>
        <v/>
      </c>
      <c r="AO162" s="163" t="str">
        <f>IFERROR(INDEX('Climate zones'!$A$2:$A$4292,MATCH(AO$4&amp;" "&amp;$N162,'Climate zones'!$I$2:$I$4292,0)),"")</f>
        <v/>
      </c>
      <c r="AP162" s="163" t="str">
        <f>IFERROR(INDEX('Climate zones'!$A$2:$A$4292,MATCH(AP$4&amp;" "&amp;$N162,'Climate zones'!$I$2:$I$4292,0)),"")</f>
        <v/>
      </c>
      <c r="AQ162" s="163" t="str">
        <f>IFERROR(INDEX('Climate zones'!$A$2:$A$4292,MATCH(AQ$4&amp;" "&amp;$N162,'Climate zones'!$I$2:$I$4292,0)),"")</f>
        <v/>
      </c>
      <c r="AR162" s="163" t="str">
        <f>IFERROR(INDEX('Climate zones'!$A$2:$A$4292,MATCH(AR$4&amp;" "&amp;$N162,'Climate zones'!$I$2:$I$4292,0)),"")</f>
        <v/>
      </c>
      <c r="AS162" s="163" t="str">
        <f>IFERROR(INDEX('Climate zones'!$A$2:$A$4292,MATCH(AS$4&amp;" "&amp;$N162,'Climate zones'!$I$2:$I$4292,0)),"")</f>
        <v/>
      </c>
      <c r="AT162" s="163" t="str">
        <f>IFERROR(INDEX('Climate zones'!$A$2:$A$4292,MATCH(AT$4&amp;" "&amp;$N162,'Climate zones'!$I$2:$I$4292,0)),"")</f>
        <v/>
      </c>
      <c r="AU162" s="163" t="str">
        <f>IFERROR(INDEX('Climate zones'!$A$2:$A$4292,MATCH(AU$4&amp;" "&amp;$N162,'Climate zones'!$I$2:$I$4292,0)),"")</f>
        <v/>
      </c>
      <c r="AV162" s="163" t="str">
        <f>IFERROR(INDEX('Climate zones'!$A$2:$A$4292,MATCH(AV$4&amp;" "&amp;$N162,'Climate zones'!$I$2:$I$4292,0)),"")</f>
        <v/>
      </c>
      <c r="AW162" s="163" t="str">
        <f>IFERROR(INDEX('Climate zones'!$A$2:$A$4292,MATCH(AW$4&amp;" "&amp;$N162,'Climate zones'!$I$2:$I$4292,0)),"")</f>
        <v/>
      </c>
      <c r="AX162" s="163" t="str">
        <f>IFERROR(INDEX('Climate zones'!$A$2:$A$4292,MATCH(AX$4&amp;" "&amp;$N162,'Climate zones'!$I$2:$I$4292,0)),"")</f>
        <v/>
      </c>
      <c r="AY162" s="163" t="str">
        <f>IFERROR(INDEX('Climate zones'!$A$2:$A$4292,MATCH(AY$4&amp;" "&amp;$N162,'Climate zones'!$I$2:$I$4292,0)),"")</f>
        <v/>
      </c>
      <c r="AZ162" s="163" t="str">
        <f>IFERROR(INDEX('Climate zones'!$A$2:$A$4292,MATCH(AZ$4&amp;" "&amp;$N162,'Climate zones'!$I$2:$I$4292,0)),"")</f>
        <v/>
      </c>
      <c r="BA162" s="163" t="str">
        <f>IFERROR(INDEX('Climate zones'!$A$2:$A$4292,MATCH(BA$4&amp;" "&amp;$N162,'Climate zones'!$I$2:$I$4292,0)),"")</f>
        <v/>
      </c>
      <c r="BB162" s="163" t="str">
        <f>IFERROR(INDEX('Climate zones'!$A$2:$A$4292,MATCH(BB$4&amp;" "&amp;$N162,'Climate zones'!$I$2:$I$4292,0)),"")</f>
        <v/>
      </c>
      <c r="BC162" s="163" t="str">
        <f>IFERROR(INDEX('Climate zones'!$A$2:$A$4292,MATCH(BC$4&amp;" "&amp;$N162,'Climate zones'!$I$2:$I$4292,0)),"")</f>
        <v/>
      </c>
      <c r="BD162" s="163" t="str">
        <f>IFERROR(INDEX('Climate zones'!$A$2:$A$4292,MATCH(BD$4&amp;" "&amp;$N162,'Climate zones'!$I$2:$I$4292,0)),"")</f>
        <v/>
      </c>
      <c r="BE162" s="163" t="str">
        <f>IFERROR(INDEX('Climate zones'!$A$2:$A$4292,MATCH(BE$4&amp;" "&amp;$N162,'Climate zones'!$I$2:$I$4292,0)),"")</f>
        <v/>
      </c>
      <c r="BF162" s="163" t="str">
        <f>IFERROR(INDEX('Climate zones'!$A$2:$A$4292,MATCH(BF$4&amp;" "&amp;$N162,'Climate zones'!$I$2:$I$4292,0)),"")</f>
        <v/>
      </c>
      <c r="BG162" s="163" t="str">
        <f>IFERROR(INDEX('Climate zones'!$A$2:$A$4292,MATCH(BG$4&amp;" "&amp;$N162,'Climate zones'!$I$2:$I$4292,0)),"")</f>
        <v/>
      </c>
      <c r="BH162" s="163" t="str">
        <f>IFERROR(INDEX('Climate zones'!$A$2:$A$4292,MATCH(BH$4&amp;" "&amp;$N162,'Climate zones'!$I$2:$I$4292,0)),"")</f>
        <v/>
      </c>
      <c r="BI162" s="163" t="str">
        <f>IFERROR(INDEX('Climate zones'!$A$2:$A$4292,MATCH(BI$4&amp;" "&amp;$N162,'Climate zones'!$I$2:$I$4292,0)),"")</f>
        <v/>
      </c>
      <c r="BJ162" s="163" t="str">
        <f>IFERROR(INDEX('Climate zones'!$A$2:$A$4292,MATCH(BJ$4&amp;" "&amp;$N162,'Climate zones'!$I$2:$I$4292,0)),"")</f>
        <v/>
      </c>
      <c r="BK162" s="163" t="str">
        <f>IFERROR(INDEX('Climate zones'!$A$2:$A$4292,MATCH(BK$4&amp;" "&amp;$N162,'Climate zones'!$I$2:$I$4292,0)),"")</f>
        <v/>
      </c>
      <c r="BL162" s="163" t="str">
        <f>IFERROR(INDEX('Climate zones'!$A$2:$A$4292,MATCH(BL$4&amp;" "&amp;$N162,'Climate zones'!$I$2:$I$4292,0)),"")</f>
        <v>Timpanys</v>
      </c>
      <c r="BM162" s="163" t="str">
        <f>IFERROR(INDEX('Climate zones'!$A$2:$A$4292,MATCH(BM$4&amp;" "&amp;$N162,'Climate zones'!$I$2:$I$4292,0)),"")</f>
        <v/>
      </c>
      <c r="BN162" s="163" t="str">
        <f>IFERROR(INDEX('Climate zones'!$A$2:$A$4292,MATCH(BN$4&amp;" "&amp;$N162,'Climate zones'!$I$2:$I$4292,0)),"")</f>
        <v/>
      </c>
      <c r="BO162" s="163" t="str">
        <f>IFERROR(INDEX('Climate zones'!$A$2:$A$4292,MATCH(BO$4&amp;" "&amp;$N162,'Climate zones'!$I$2:$I$4292,0)),"")</f>
        <v/>
      </c>
      <c r="BP162" s="163" t="str">
        <f>IFERROR(INDEX('Climate zones'!$A$2:$A$4292,MATCH(BP$4&amp;" "&amp;$N162,'Climate zones'!$I$2:$I$4292,0)),"")</f>
        <v/>
      </c>
      <c r="BQ162" s="163" t="str">
        <f>IFERROR(INDEX('Climate zones'!$A$2:$A$4292,MATCH(BQ$4&amp;" "&amp;$N162,'Climate zones'!$I$2:$I$4292,0)),"")</f>
        <v/>
      </c>
      <c r="BR162" s="163" t="str">
        <f>IFERROR(INDEX('Climate zones'!$A$2:$A$4292,MATCH(BR$4&amp;" "&amp;$N162,'Climate zones'!$I$2:$I$4292,0)),"")</f>
        <v/>
      </c>
      <c r="BS162" s="163" t="str">
        <f>IFERROR(INDEX('Climate zones'!$A$2:$A$4292,MATCH(BS$4&amp;" "&amp;$N162,'Climate zones'!$I$2:$I$4292,0)),"")</f>
        <v/>
      </c>
      <c r="BT162" s="163" t="str">
        <f>IFERROR(INDEX('Climate zones'!$A$2:$A$4292,MATCH(BT$4&amp;" "&amp;$N162,'Climate zones'!$I$2:$I$4292,0)),"")</f>
        <v/>
      </c>
      <c r="BU162" s="163" t="str">
        <f>IFERROR(INDEX('Climate zones'!$A$2:$A$4292,MATCH(BU$4&amp;" "&amp;$N162,'Climate zones'!$I$2:$I$4292,0)),"")</f>
        <v/>
      </c>
      <c r="BV162" s="163" t="str">
        <f>IFERROR(INDEX('Climate zones'!$A$2:$A$4292,MATCH(BV$4&amp;" "&amp;$N162,'Climate zones'!$I$2:$I$4292,0)),"")</f>
        <v/>
      </c>
      <c r="BW162" s="163" t="str">
        <f>IFERROR(INDEX('Climate zones'!$A$2:$A$4292,MATCH(BW$4&amp;" "&amp;$N162,'Climate zones'!$I$2:$I$4292,0)),"")</f>
        <v/>
      </c>
      <c r="BX162" s="163" t="str">
        <f>IFERROR(INDEX('Climate zones'!$A$2:$A$4292,MATCH(BX$4&amp;" "&amp;$N162,'Climate zones'!$I$2:$I$4292,0)),"")</f>
        <v/>
      </c>
      <c r="BY162" s="163" t="str">
        <f>IFERROR(INDEX('Climate zones'!$A$2:$A$4292,MATCH(BY$4&amp;" "&amp;$N162,'Climate zones'!$I$2:$I$4292,0)),"")</f>
        <v/>
      </c>
      <c r="BZ162" s="163" t="str">
        <f>IFERROR(INDEX('Climate zones'!$A$2:$A$4292,MATCH(BZ$4&amp;" "&amp;$N162,'Climate zones'!$I$2:$I$4292,0)),"")</f>
        <v/>
      </c>
      <c r="CA162" s="163" t="str">
        <f>IFERROR(INDEX('Climate zones'!$A$2:$A$4292,MATCH(CA$4&amp;" "&amp;$N162,'Climate zones'!$I$2:$I$4292,0)),"")</f>
        <v/>
      </c>
      <c r="CB162" s="163" t="str">
        <f>IFERROR(INDEX('Climate zones'!$A$2:$A$4292,MATCH(CB$4&amp;" "&amp;$N162,'Climate zones'!$I$2:$I$4292,0)),"")</f>
        <v/>
      </c>
      <c r="CC162" s="163" t="str">
        <f>IFERROR(INDEX('Climate zones'!$A$2:$A$4292,MATCH(CC$4&amp;" "&amp;$N162,'Climate zones'!$I$2:$I$4292,0)),"")</f>
        <v/>
      </c>
      <c r="CD162" s="163" t="str">
        <f>IFERROR(INDEX('Climate zones'!$A$2:$A$4292,MATCH(CD$4&amp;" "&amp;$N162,'Climate zones'!$I$2:$I$4292,0)),"")</f>
        <v/>
      </c>
      <c r="CE162" s="163" t="str">
        <f>IFERROR(INDEX('Climate zones'!$A$2:$A$4292,MATCH(CE$4&amp;" "&amp;$N162,'Climate zones'!$I$2:$I$4292,0)),"")</f>
        <v/>
      </c>
      <c r="CF162" s="163" t="str">
        <f>IFERROR(INDEX('Climate zones'!$A$2:$A$4292,MATCH(CF$4&amp;" "&amp;$N162,'Climate zones'!$I$2:$I$4292,0)),"")</f>
        <v/>
      </c>
      <c r="CG162" s="163" t="str">
        <f>IFERROR(INDEX('Climate zones'!$A$2:$A$4292,MATCH(CG$4&amp;" "&amp;$N162,'Climate zones'!$I$2:$I$4292,0)),"")</f>
        <v/>
      </c>
      <c r="CH162" s="163" t="str">
        <f>IFERROR(INDEX('Climate zones'!$A$2:$A$4292,MATCH(CH$4&amp;" "&amp;$N162,'Climate zones'!$I$2:$I$4292,0)),"")</f>
        <v/>
      </c>
    </row>
    <row r="163" spans="1:86">
      <c r="A163" s="156" t="s">
        <v>333</v>
      </c>
      <c r="B163" s="156" t="s">
        <v>99</v>
      </c>
      <c r="C163" s="156" t="s">
        <v>93</v>
      </c>
      <c r="D163" s="156" t="s">
        <v>330</v>
      </c>
      <c r="E163" s="157">
        <v>-41.67</v>
      </c>
      <c r="F163" s="157">
        <v>171.78</v>
      </c>
      <c r="G163" s="156" t="str">
        <f t="shared" si="8"/>
        <v>Buller District WC</v>
      </c>
      <c r="H163" s="156">
        <f t="shared" si="9"/>
        <v>4</v>
      </c>
      <c r="I163" s="156" t="str">
        <f t="shared" si="10"/>
        <v>Buller District 4</v>
      </c>
      <c r="N163" s="164">
        <f t="shared" si="11"/>
        <v>159</v>
      </c>
      <c r="O163" s="165" t="str">
        <f>IFERROR(INDEX('Climate zones'!$A$2:$A$4292,MATCH(O$4&amp;" "&amp;$N163,'Climate zones'!$I$2:$I$4292,0)),"")</f>
        <v/>
      </c>
      <c r="P163" s="165" t="str">
        <f>IFERROR(INDEX('Climate zones'!$A$2:$A$4292,MATCH(P$4&amp;" "&amp;$N163,'Climate zones'!$I$2:$I$4292,0)),"")</f>
        <v/>
      </c>
      <c r="Q163" s="165" t="str">
        <f>IFERROR(INDEX('Climate zones'!$A$2:$A$4292,MATCH(Q$4&amp;" "&amp;$N163,'Climate zones'!$I$2:$I$4292,0)),"")</f>
        <v/>
      </c>
      <c r="R163" s="165" t="str">
        <f>IFERROR(INDEX('Climate zones'!$A$2:$A$4292,MATCH(R$4&amp;" "&amp;$N163,'Climate zones'!$I$2:$I$4292,0)),"")</f>
        <v/>
      </c>
      <c r="S163" s="165" t="str">
        <f>IFERROR(INDEX('Climate zones'!$A$2:$A$4292,MATCH(S$4&amp;" "&amp;$N163,'Climate zones'!$I$2:$I$4292,0)),"")</f>
        <v/>
      </c>
      <c r="T163" s="165" t="str">
        <f>IFERROR(INDEX('Climate zones'!$A$2:$A$4292,MATCH(T$4&amp;" "&amp;$N163,'Climate zones'!$I$2:$I$4292,0)),"")</f>
        <v/>
      </c>
      <c r="U163" s="165" t="str">
        <f>IFERROR(INDEX('Climate zones'!$A$2:$A$4292,MATCH(U$4&amp;" "&amp;$N163,'Climate zones'!$I$2:$I$4292,0)),"")</f>
        <v/>
      </c>
      <c r="V163" s="165" t="str">
        <f>IFERROR(INDEX('Climate zones'!$A$2:$A$4292,MATCH(V$4&amp;" "&amp;$N163,'Climate zones'!$I$2:$I$4292,0)),"")</f>
        <v/>
      </c>
      <c r="W163" s="165" t="str">
        <f>IFERROR(INDEX('Climate zones'!$A$2:$A$4292,MATCH(W$4&amp;" "&amp;$N163,'Climate zones'!$I$2:$I$4292,0)),"")</f>
        <v/>
      </c>
      <c r="X163" s="165" t="str">
        <f>IFERROR(INDEX('Climate zones'!$A$2:$A$4292,MATCH(X$4&amp;" "&amp;$N163,'Climate zones'!$I$2:$I$4292,0)),"")</f>
        <v>Punakitere</v>
      </c>
      <c r="Y163" s="165" t="str">
        <f>IFERROR(INDEX('Climate zones'!$A$2:$A$4292,MATCH(Y$4&amp;" "&amp;$N163,'Climate zones'!$I$2:$I$4292,0)),"")</f>
        <v/>
      </c>
      <c r="Z163" s="165" t="str">
        <f>IFERROR(INDEX('Climate zones'!$A$2:$A$4292,MATCH(Z$4&amp;" "&amp;$N163,'Climate zones'!$I$2:$I$4292,0)),"")</f>
        <v/>
      </c>
      <c r="AA163" s="165" t="str">
        <f>IFERROR(INDEX('Climate zones'!$A$2:$A$4292,MATCH(AA$4&amp;" "&amp;$N163,'Climate zones'!$I$2:$I$4292,0)),"")</f>
        <v/>
      </c>
      <c r="AB163" s="165" t="str">
        <f>IFERROR(INDEX('Climate zones'!$A$2:$A$4292,MATCH(AB$4&amp;" "&amp;$N163,'Climate zones'!$I$2:$I$4292,0)),"")</f>
        <v/>
      </c>
      <c r="AC163" s="165" t="str">
        <f>IFERROR(INDEX('Climate zones'!$A$2:$A$4292,MATCH(AC$4&amp;" "&amp;$N163,'Climate zones'!$I$2:$I$4292,0)),"")</f>
        <v/>
      </c>
      <c r="AD163" s="165" t="str">
        <f>IFERROR(INDEX('Climate zones'!$A$2:$A$4292,MATCH(AD$4&amp;" "&amp;$N163,'Climate zones'!$I$2:$I$4292,0)),"")</f>
        <v/>
      </c>
      <c r="AE163" s="165" t="str">
        <f>IFERROR(INDEX('Climate zones'!$A$2:$A$4292,MATCH(AE$4&amp;" "&amp;$N163,'Climate zones'!$I$2:$I$4292,0)),"")</f>
        <v/>
      </c>
      <c r="AF163" s="165" t="str">
        <f>IFERROR(INDEX('Climate zones'!$A$2:$A$4292,MATCH(AF$4&amp;" "&amp;$N163,'Climate zones'!$I$2:$I$4292,0)),"")</f>
        <v/>
      </c>
      <c r="AG163" s="165" t="str">
        <f>IFERROR(INDEX('Climate zones'!$A$2:$A$4292,MATCH(AG$4&amp;" "&amp;$N163,'Climate zones'!$I$2:$I$4292,0)),"")</f>
        <v/>
      </c>
      <c r="AH163" s="165" t="str">
        <f>IFERROR(INDEX('Climate zones'!$A$2:$A$4292,MATCH(AH$4&amp;" "&amp;$N163,'Climate zones'!$I$2:$I$4292,0)),"")</f>
        <v/>
      </c>
      <c r="AI163" s="165" t="str">
        <f>IFERROR(INDEX('Climate zones'!$A$2:$A$4292,MATCH(AI$4&amp;" "&amp;$N163,'Climate zones'!$I$2:$I$4292,0)),"")</f>
        <v/>
      </c>
      <c r="AJ163" s="165" t="str">
        <f>IFERROR(INDEX('Climate zones'!$A$2:$A$4292,MATCH(AJ$4&amp;" "&amp;$N163,'Climate zones'!$I$2:$I$4292,0)),"")</f>
        <v/>
      </c>
      <c r="AK163" s="165" t="str">
        <f>IFERROR(INDEX('Climate zones'!$A$2:$A$4292,MATCH(AK$4&amp;" "&amp;$N163,'Climate zones'!$I$2:$I$4292,0)),"")</f>
        <v/>
      </c>
      <c r="AL163" s="165" t="str">
        <f>IFERROR(INDEX('Climate zones'!$A$2:$A$4292,MATCH(AL$4&amp;" "&amp;$N163,'Climate zones'!$I$2:$I$4292,0)),"")</f>
        <v/>
      </c>
      <c r="AM163" s="165" t="str">
        <f>IFERROR(INDEX('Climate zones'!$A$2:$A$4292,MATCH(AM$4&amp;" "&amp;$N163,'Climate zones'!$I$2:$I$4292,0)),"")</f>
        <v/>
      </c>
      <c r="AN163" s="165" t="str">
        <f>IFERROR(INDEX('Climate zones'!$A$2:$A$4292,MATCH(AN$4&amp;" "&amp;$N163,'Climate zones'!$I$2:$I$4292,0)),"")</f>
        <v/>
      </c>
      <c r="AO163" s="165" t="str">
        <f>IFERROR(INDEX('Climate zones'!$A$2:$A$4292,MATCH(AO$4&amp;" "&amp;$N163,'Climate zones'!$I$2:$I$4292,0)),"")</f>
        <v/>
      </c>
      <c r="AP163" s="165" t="str">
        <f>IFERROR(INDEX('Climate zones'!$A$2:$A$4292,MATCH(AP$4&amp;" "&amp;$N163,'Climate zones'!$I$2:$I$4292,0)),"")</f>
        <v/>
      </c>
      <c r="AQ163" s="165" t="str">
        <f>IFERROR(INDEX('Climate zones'!$A$2:$A$4292,MATCH(AQ$4&amp;" "&amp;$N163,'Climate zones'!$I$2:$I$4292,0)),"")</f>
        <v/>
      </c>
      <c r="AR163" s="165" t="str">
        <f>IFERROR(INDEX('Climate zones'!$A$2:$A$4292,MATCH(AR$4&amp;" "&amp;$N163,'Climate zones'!$I$2:$I$4292,0)),"")</f>
        <v/>
      </c>
      <c r="AS163" s="165" t="str">
        <f>IFERROR(INDEX('Climate zones'!$A$2:$A$4292,MATCH(AS$4&amp;" "&amp;$N163,'Climate zones'!$I$2:$I$4292,0)),"")</f>
        <v/>
      </c>
      <c r="AT163" s="165" t="str">
        <f>IFERROR(INDEX('Climate zones'!$A$2:$A$4292,MATCH(AT$4&amp;" "&amp;$N163,'Climate zones'!$I$2:$I$4292,0)),"")</f>
        <v/>
      </c>
      <c r="AU163" s="165" t="str">
        <f>IFERROR(INDEX('Climate zones'!$A$2:$A$4292,MATCH(AU$4&amp;" "&amp;$N163,'Climate zones'!$I$2:$I$4292,0)),"")</f>
        <v/>
      </c>
      <c r="AV163" s="165" t="str">
        <f>IFERROR(INDEX('Climate zones'!$A$2:$A$4292,MATCH(AV$4&amp;" "&amp;$N163,'Climate zones'!$I$2:$I$4292,0)),"")</f>
        <v/>
      </c>
      <c r="AW163" s="165" t="str">
        <f>IFERROR(INDEX('Climate zones'!$A$2:$A$4292,MATCH(AW$4&amp;" "&amp;$N163,'Climate zones'!$I$2:$I$4292,0)),"")</f>
        <v/>
      </c>
      <c r="AX163" s="165" t="str">
        <f>IFERROR(INDEX('Climate zones'!$A$2:$A$4292,MATCH(AX$4&amp;" "&amp;$N163,'Climate zones'!$I$2:$I$4292,0)),"")</f>
        <v/>
      </c>
      <c r="AY163" s="165" t="str">
        <f>IFERROR(INDEX('Climate zones'!$A$2:$A$4292,MATCH(AY$4&amp;" "&amp;$N163,'Climate zones'!$I$2:$I$4292,0)),"")</f>
        <v/>
      </c>
      <c r="AZ163" s="165" t="str">
        <f>IFERROR(INDEX('Climate zones'!$A$2:$A$4292,MATCH(AZ$4&amp;" "&amp;$N163,'Climate zones'!$I$2:$I$4292,0)),"")</f>
        <v/>
      </c>
      <c r="BA163" s="165" t="str">
        <f>IFERROR(INDEX('Climate zones'!$A$2:$A$4292,MATCH(BA$4&amp;" "&amp;$N163,'Climate zones'!$I$2:$I$4292,0)),"")</f>
        <v/>
      </c>
      <c r="BB163" s="165" t="str">
        <f>IFERROR(INDEX('Climate zones'!$A$2:$A$4292,MATCH(BB$4&amp;" "&amp;$N163,'Climate zones'!$I$2:$I$4292,0)),"")</f>
        <v/>
      </c>
      <c r="BC163" s="165" t="str">
        <f>IFERROR(INDEX('Climate zones'!$A$2:$A$4292,MATCH(BC$4&amp;" "&amp;$N163,'Climate zones'!$I$2:$I$4292,0)),"")</f>
        <v/>
      </c>
      <c r="BD163" s="165" t="str">
        <f>IFERROR(INDEX('Climate zones'!$A$2:$A$4292,MATCH(BD$4&amp;" "&amp;$N163,'Climate zones'!$I$2:$I$4292,0)),"")</f>
        <v/>
      </c>
      <c r="BE163" s="165" t="str">
        <f>IFERROR(INDEX('Climate zones'!$A$2:$A$4292,MATCH(BE$4&amp;" "&amp;$N163,'Climate zones'!$I$2:$I$4292,0)),"")</f>
        <v/>
      </c>
      <c r="BF163" s="165" t="str">
        <f>IFERROR(INDEX('Climate zones'!$A$2:$A$4292,MATCH(BF$4&amp;" "&amp;$N163,'Climate zones'!$I$2:$I$4292,0)),"")</f>
        <v/>
      </c>
      <c r="BG163" s="165" t="str">
        <f>IFERROR(INDEX('Climate zones'!$A$2:$A$4292,MATCH(BG$4&amp;" "&amp;$N163,'Climate zones'!$I$2:$I$4292,0)),"")</f>
        <v/>
      </c>
      <c r="BH163" s="165" t="str">
        <f>IFERROR(INDEX('Climate zones'!$A$2:$A$4292,MATCH(BH$4&amp;" "&amp;$N163,'Climate zones'!$I$2:$I$4292,0)),"")</f>
        <v/>
      </c>
      <c r="BI163" s="165" t="str">
        <f>IFERROR(INDEX('Climate zones'!$A$2:$A$4292,MATCH(BI$4&amp;" "&amp;$N163,'Climate zones'!$I$2:$I$4292,0)),"")</f>
        <v/>
      </c>
      <c r="BJ163" s="165" t="str">
        <f>IFERROR(INDEX('Climate zones'!$A$2:$A$4292,MATCH(BJ$4&amp;" "&amp;$N163,'Climate zones'!$I$2:$I$4292,0)),"")</f>
        <v/>
      </c>
      <c r="BK163" s="165" t="str">
        <f>IFERROR(INDEX('Climate zones'!$A$2:$A$4292,MATCH(BK$4&amp;" "&amp;$N163,'Climate zones'!$I$2:$I$4292,0)),"")</f>
        <v/>
      </c>
      <c r="BL163" s="165" t="str">
        <f>IFERROR(INDEX('Climate zones'!$A$2:$A$4292,MATCH(BL$4&amp;" "&amp;$N163,'Climate zones'!$I$2:$I$4292,0)),"")</f>
        <v>Tinkertown</v>
      </c>
      <c r="BM163" s="165" t="str">
        <f>IFERROR(INDEX('Climate zones'!$A$2:$A$4292,MATCH(BM$4&amp;" "&amp;$N163,'Climate zones'!$I$2:$I$4292,0)),"")</f>
        <v/>
      </c>
      <c r="BN163" s="165" t="str">
        <f>IFERROR(INDEX('Climate zones'!$A$2:$A$4292,MATCH(BN$4&amp;" "&amp;$N163,'Climate zones'!$I$2:$I$4292,0)),"")</f>
        <v/>
      </c>
      <c r="BO163" s="165" t="str">
        <f>IFERROR(INDEX('Climate zones'!$A$2:$A$4292,MATCH(BO$4&amp;" "&amp;$N163,'Climate zones'!$I$2:$I$4292,0)),"")</f>
        <v/>
      </c>
      <c r="BP163" s="165" t="str">
        <f>IFERROR(INDEX('Climate zones'!$A$2:$A$4292,MATCH(BP$4&amp;" "&amp;$N163,'Climate zones'!$I$2:$I$4292,0)),"")</f>
        <v/>
      </c>
      <c r="BQ163" s="165" t="str">
        <f>IFERROR(INDEX('Climate zones'!$A$2:$A$4292,MATCH(BQ$4&amp;" "&amp;$N163,'Climate zones'!$I$2:$I$4292,0)),"")</f>
        <v/>
      </c>
      <c r="BR163" s="165" t="str">
        <f>IFERROR(INDEX('Climate zones'!$A$2:$A$4292,MATCH(BR$4&amp;" "&amp;$N163,'Climate zones'!$I$2:$I$4292,0)),"")</f>
        <v/>
      </c>
      <c r="BS163" s="165" t="str">
        <f>IFERROR(INDEX('Climate zones'!$A$2:$A$4292,MATCH(BS$4&amp;" "&amp;$N163,'Climate zones'!$I$2:$I$4292,0)),"")</f>
        <v/>
      </c>
      <c r="BT163" s="165" t="str">
        <f>IFERROR(INDEX('Climate zones'!$A$2:$A$4292,MATCH(BT$4&amp;" "&amp;$N163,'Climate zones'!$I$2:$I$4292,0)),"")</f>
        <v/>
      </c>
      <c r="BU163" s="165" t="str">
        <f>IFERROR(INDEX('Climate zones'!$A$2:$A$4292,MATCH(BU$4&amp;" "&amp;$N163,'Climate zones'!$I$2:$I$4292,0)),"")</f>
        <v/>
      </c>
      <c r="BV163" s="165" t="str">
        <f>IFERROR(INDEX('Climate zones'!$A$2:$A$4292,MATCH(BV$4&amp;" "&amp;$N163,'Climate zones'!$I$2:$I$4292,0)),"")</f>
        <v/>
      </c>
      <c r="BW163" s="165" t="str">
        <f>IFERROR(INDEX('Climate zones'!$A$2:$A$4292,MATCH(BW$4&amp;" "&amp;$N163,'Climate zones'!$I$2:$I$4292,0)),"")</f>
        <v/>
      </c>
      <c r="BX163" s="165" t="str">
        <f>IFERROR(INDEX('Climate zones'!$A$2:$A$4292,MATCH(BX$4&amp;" "&amp;$N163,'Climate zones'!$I$2:$I$4292,0)),"")</f>
        <v/>
      </c>
      <c r="BY163" s="165" t="str">
        <f>IFERROR(INDEX('Climate zones'!$A$2:$A$4292,MATCH(BY$4&amp;" "&amp;$N163,'Climate zones'!$I$2:$I$4292,0)),"")</f>
        <v/>
      </c>
      <c r="BZ163" s="165" t="str">
        <f>IFERROR(INDEX('Climate zones'!$A$2:$A$4292,MATCH(BZ$4&amp;" "&amp;$N163,'Climate zones'!$I$2:$I$4292,0)),"")</f>
        <v/>
      </c>
      <c r="CA163" s="165" t="str">
        <f>IFERROR(INDEX('Climate zones'!$A$2:$A$4292,MATCH(CA$4&amp;" "&amp;$N163,'Climate zones'!$I$2:$I$4292,0)),"")</f>
        <v/>
      </c>
      <c r="CB163" s="165" t="str">
        <f>IFERROR(INDEX('Climate zones'!$A$2:$A$4292,MATCH(CB$4&amp;" "&amp;$N163,'Climate zones'!$I$2:$I$4292,0)),"")</f>
        <v/>
      </c>
      <c r="CC163" s="165" t="str">
        <f>IFERROR(INDEX('Climate zones'!$A$2:$A$4292,MATCH(CC$4&amp;" "&amp;$N163,'Climate zones'!$I$2:$I$4292,0)),"")</f>
        <v/>
      </c>
      <c r="CD163" s="165" t="str">
        <f>IFERROR(INDEX('Climate zones'!$A$2:$A$4292,MATCH(CD$4&amp;" "&amp;$N163,'Climate zones'!$I$2:$I$4292,0)),"")</f>
        <v/>
      </c>
      <c r="CE163" s="165" t="str">
        <f>IFERROR(INDEX('Climate zones'!$A$2:$A$4292,MATCH(CE$4&amp;" "&amp;$N163,'Climate zones'!$I$2:$I$4292,0)),"")</f>
        <v/>
      </c>
      <c r="CF163" s="165" t="str">
        <f>IFERROR(INDEX('Climate zones'!$A$2:$A$4292,MATCH(CF$4&amp;" "&amp;$N163,'Climate zones'!$I$2:$I$4292,0)),"")</f>
        <v/>
      </c>
      <c r="CG163" s="165" t="str">
        <f>IFERROR(INDEX('Climate zones'!$A$2:$A$4292,MATCH(CG$4&amp;" "&amp;$N163,'Climate zones'!$I$2:$I$4292,0)),"")</f>
        <v/>
      </c>
      <c r="CH163" s="165" t="str">
        <f>IFERROR(INDEX('Climate zones'!$A$2:$A$4292,MATCH(CH$4&amp;" "&amp;$N163,'Climate zones'!$I$2:$I$4292,0)),"")</f>
        <v/>
      </c>
    </row>
    <row r="164" spans="1:86">
      <c r="A164" s="156" t="s">
        <v>333</v>
      </c>
      <c r="B164" s="156" t="s">
        <v>99</v>
      </c>
      <c r="C164" s="156" t="s">
        <v>93</v>
      </c>
      <c r="D164" s="156" t="s">
        <v>330</v>
      </c>
      <c r="E164" s="157">
        <v>-41.67</v>
      </c>
      <c r="F164" s="157">
        <v>171.79</v>
      </c>
      <c r="G164" s="156" t="str">
        <f t="shared" si="8"/>
        <v>Buller District WC</v>
      </c>
      <c r="H164" s="156">
        <f t="shared" si="9"/>
        <v>5</v>
      </c>
      <c r="I164" s="156" t="str">
        <f t="shared" si="10"/>
        <v>Buller District 5</v>
      </c>
      <c r="N164" s="162">
        <f t="shared" si="11"/>
        <v>160</v>
      </c>
      <c r="O164" s="163" t="str">
        <f>IFERROR(INDEX('Climate zones'!$A$2:$A$4292,MATCH(O$4&amp;" "&amp;$N164,'Climate zones'!$I$2:$I$4292,0)),"")</f>
        <v/>
      </c>
      <c r="P164" s="163" t="str">
        <f>IFERROR(INDEX('Climate zones'!$A$2:$A$4292,MATCH(P$4&amp;" "&amp;$N164,'Climate zones'!$I$2:$I$4292,0)),"")</f>
        <v/>
      </c>
      <c r="Q164" s="163" t="str">
        <f>IFERROR(INDEX('Climate zones'!$A$2:$A$4292,MATCH(Q$4&amp;" "&amp;$N164,'Climate zones'!$I$2:$I$4292,0)),"")</f>
        <v/>
      </c>
      <c r="R164" s="163" t="str">
        <f>IFERROR(INDEX('Climate zones'!$A$2:$A$4292,MATCH(R$4&amp;" "&amp;$N164,'Climate zones'!$I$2:$I$4292,0)),"")</f>
        <v/>
      </c>
      <c r="S164" s="163" t="str">
        <f>IFERROR(INDEX('Climate zones'!$A$2:$A$4292,MATCH(S$4&amp;" "&amp;$N164,'Climate zones'!$I$2:$I$4292,0)),"")</f>
        <v/>
      </c>
      <c r="T164" s="163" t="str">
        <f>IFERROR(INDEX('Climate zones'!$A$2:$A$4292,MATCH(T$4&amp;" "&amp;$N164,'Climate zones'!$I$2:$I$4292,0)),"")</f>
        <v/>
      </c>
      <c r="U164" s="163" t="str">
        <f>IFERROR(INDEX('Climate zones'!$A$2:$A$4292,MATCH(U$4&amp;" "&amp;$N164,'Climate zones'!$I$2:$I$4292,0)),"")</f>
        <v/>
      </c>
      <c r="V164" s="163" t="str">
        <f>IFERROR(INDEX('Climate zones'!$A$2:$A$4292,MATCH(V$4&amp;" "&amp;$N164,'Climate zones'!$I$2:$I$4292,0)),"")</f>
        <v/>
      </c>
      <c r="W164" s="163" t="str">
        <f>IFERROR(INDEX('Climate zones'!$A$2:$A$4292,MATCH(W$4&amp;" "&amp;$N164,'Climate zones'!$I$2:$I$4292,0)),"")</f>
        <v/>
      </c>
      <c r="X164" s="163" t="str">
        <f>IFERROR(INDEX('Climate zones'!$A$2:$A$4292,MATCH(X$4&amp;" "&amp;$N164,'Climate zones'!$I$2:$I$4292,0)),"")</f>
        <v>Punakitere Valley</v>
      </c>
      <c r="Y164" s="163" t="str">
        <f>IFERROR(INDEX('Climate zones'!$A$2:$A$4292,MATCH(Y$4&amp;" "&amp;$N164,'Climate zones'!$I$2:$I$4292,0)),"")</f>
        <v/>
      </c>
      <c r="Z164" s="163" t="str">
        <f>IFERROR(INDEX('Climate zones'!$A$2:$A$4292,MATCH(Z$4&amp;" "&amp;$N164,'Climate zones'!$I$2:$I$4292,0)),"")</f>
        <v/>
      </c>
      <c r="AA164" s="163" t="str">
        <f>IFERROR(INDEX('Climate zones'!$A$2:$A$4292,MATCH(AA$4&amp;" "&amp;$N164,'Climate zones'!$I$2:$I$4292,0)),"")</f>
        <v/>
      </c>
      <c r="AB164" s="163" t="str">
        <f>IFERROR(INDEX('Climate zones'!$A$2:$A$4292,MATCH(AB$4&amp;" "&amp;$N164,'Climate zones'!$I$2:$I$4292,0)),"")</f>
        <v/>
      </c>
      <c r="AC164" s="163" t="str">
        <f>IFERROR(INDEX('Climate zones'!$A$2:$A$4292,MATCH(AC$4&amp;" "&amp;$N164,'Climate zones'!$I$2:$I$4292,0)),"")</f>
        <v/>
      </c>
      <c r="AD164" s="163" t="str">
        <f>IFERROR(INDEX('Climate zones'!$A$2:$A$4292,MATCH(AD$4&amp;" "&amp;$N164,'Climate zones'!$I$2:$I$4292,0)),"")</f>
        <v/>
      </c>
      <c r="AE164" s="163" t="str">
        <f>IFERROR(INDEX('Climate zones'!$A$2:$A$4292,MATCH(AE$4&amp;" "&amp;$N164,'Climate zones'!$I$2:$I$4292,0)),"")</f>
        <v/>
      </c>
      <c r="AF164" s="163" t="str">
        <f>IFERROR(INDEX('Climate zones'!$A$2:$A$4292,MATCH(AF$4&amp;" "&amp;$N164,'Climate zones'!$I$2:$I$4292,0)),"")</f>
        <v/>
      </c>
      <c r="AG164" s="163" t="str">
        <f>IFERROR(INDEX('Climate zones'!$A$2:$A$4292,MATCH(AG$4&amp;" "&amp;$N164,'Climate zones'!$I$2:$I$4292,0)),"")</f>
        <v/>
      </c>
      <c r="AH164" s="163" t="str">
        <f>IFERROR(INDEX('Climate zones'!$A$2:$A$4292,MATCH(AH$4&amp;" "&amp;$N164,'Climate zones'!$I$2:$I$4292,0)),"")</f>
        <v/>
      </c>
      <c r="AI164" s="163" t="str">
        <f>IFERROR(INDEX('Climate zones'!$A$2:$A$4292,MATCH(AI$4&amp;" "&amp;$N164,'Climate zones'!$I$2:$I$4292,0)),"")</f>
        <v/>
      </c>
      <c r="AJ164" s="163" t="str">
        <f>IFERROR(INDEX('Climate zones'!$A$2:$A$4292,MATCH(AJ$4&amp;" "&amp;$N164,'Climate zones'!$I$2:$I$4292,0)),"")</f>
        <v/>
      </c>
      <c r="AK164" s="163" t="str">
        <f>IFERROR(INDEX('Climate zones'!$A$2:$A$4292,MATCH(AK$4&amp;" "&amp;$N164,'Climate zones'!$I$2:$I$4292,0)),"")</f>
        <v/>
      </c>
      <c r="AL164" s="163" t="str">
        <f>IFERROR(INDEX('Climate zones'!$A$2:$A$4292,MATCH(AL$4&amp;" "&amp;$N164,'Climate zones'!$I$2:$I$4292,0)),"")</f>
        <v/>
      </c>
      <c r="AM164" s="163" t="str">
        <f>IFERROR(INDEX('Climate zones'!$A$2:$A$4292,MATCH(AM$4&amp;" "&amp;$N164,'Climate zones'!$I$2:$I$4292,0)),"")</f>
        <v/>
      </c>
      <c r="AN164" s="163" t="str">
        <f>IFERROR(INDEX('Climate zones'!$A$2:$A$4292,MATCH(AN$4&amp;" "&amp;$N164,'Climate zones'!$I$2:$I$4292,0)),"")</f>
        <v/>
      </c>
      <c r="AO164" s="163" t="str">
        <f>IFERROR(INDEX('Climate zones'!$A$2:$A$4292,MATCH(AO$4&amp;" "&amp;$N164,'Climate zones'!$I$2:$I$4292,0)),"")</f>
        <v/>
      </c>
      <c r="AP164" s="163" t="str">
        <f>IFERROR(INDEX('Climate zones'!$A$2:$A$4292,MATCH(AP$4&amp;" "&amp;$N164,'Climate zones'!$I$2:$I$4292,0)),"")</f>
        <v/>
      </c>
      <c r="AQ164" s="163" t="str">
        <f>IFERROR(INDEX('Climate zones'!$A$2:$A$4292,MATCH(AQ$4&amp;" "&amp;$N164,'Climate zones'!$I$2:$I$4292,0)),"")</f>
        <v/>
      </c>
      <c r="AR164" s="163" t="str">
        <f>IFERROR(INDEX('Climate zones'!$A$2:$A$4292,MATCH(AR$4&amp;" "&amp;$N164,'Climate zones'!$I$2:$I$4292,0)),"")</f>
        <v/>
      </c>
      <c r="AS164" s="163" t="str">
        <f>IFERROR(INDEX('Climate zones'!$A$2:$A$4292,MATCH(AS$4&amp;" "&amp;$N164,'Climate zones'!$I$2:$I$4292,0)),"")</f>
        <v/>
      </c>
      <c r="AT164" s="163" t="str">
        <f>IFERROR(INDEX('Climate zones'!$A$2:$A$4292,MATCH(AT$4&amp;" "&amp;$N164,'Climate zones'!$I$2:$I$4292,0)),"")</f>
        <v/>
      </c>
      <c r="AU164" s="163" t="str">
        <f>IFERROR(INDEX('Climate zones'!$A$2:$A$4292,MATCH(AU$4&amp;" "&amp;$N164,'Climate zones'!$I$2:$I$4292,0)),"")</f>
        <v/>
      </c>
      <c r="AV164" s="163" t="str">
        <f>IFERROR(INDEX('Climate zones'!$A$2:$A$4292,MATCH(AV$4&amp;" "&amp;$N164,'Climate zones'!$I$2:$I$4292,0)),"")</f>
        <v/>
      </c>
      <c r="AW164" s="163" t="str">
        <f>IFERROR(INDEX('Climate zones'!$A$2:$A$4292,MATCH(AW$4&amp;" "&amp;$N164,'Climate zones'!$I$2:$I$4292,0)),"")</f>
        <v/>
      </c>
      <c r="AX164" s="163" t="str">
        <f>IFERROR(INDEX('Climate zones'!$A$2:$A$4292,MATCH(AX$4&amp;" "&amp;$N164,'Climate zones'!$I$2:$I$4292,0)),"")</f>
        <v/>
      </c>
      <c r="AY164" s="163" t="str">
        <f>IFERROR(INDEX('Climate zones'!$A$2:$A$4292,MATCH(AY$4&amp;" "&amp;$N164,'Climate zones'!$I$2:$I$4292,0)),"")</f>
        <v/>
      </c>
      <c r="AZ164" s="163" t="str">
        <f>IFERROR(INDEX('Climate zones'!$A$2:$A$4292,MATCH(AZ$4&amp;" "&amp;$N164,'Climate zones'!$I$2:$I$4292,0)),"")</f>
        <v/>
      </c>
      <c r="BA164" s="163" t="str">
        <f>IFERROR(INDEX('Climate zones'!$A$2:$A$4292,MATCH(BA$4&amp;" "&amp;$N164,'Climate zones'!$I$2:$I$4292,0)),"")</f>
        <v/>
      </c>
      <c r="BB164" s="163" t="str">
        <f>IFERROR(INDEX('Climate zones'!$A$2:$A$4292,MATCH(BB$4&amp;" "&amp;$N164,'Climate zones'!$I$2:$I$4292,0)),"")</f>
        <v/>
      </c>
      <c r="BC164" s="163" t="str">
        <f>IFERROR(INDEX('Climate zones'!$A$2:$A$4292,MATCH(BC$4&amp;" "&amp;$N164,'Climate zones'!$I$2:$I$4292,0)),"")</f>
        <v/>
      </c>
      <c r="BD164" s="163" t="str">
        <f>IFERROR(INDEX('Climate zones'!$A$2:$A$4292,MATCH(BD$4&amp;" "&amp;$N164,'Climate zones'!$I$2:$I$4292,0)),"")</f>
        <v/>
      </c>
      <c r="BE164" s="163" t="str">
        <f>IFERROR(INDEX('Climate zones'!$A$2:$A$4292,MATCH(BE$4&amp;" "&amp;$N164,'Climate zones'!$I$2:$I$4292,0)),"")</f>
        <v/>
      </c>
      <c r="BF164" s="163" t="str">
        <f>IFERROR(INDEX('Climate zones'!$A$2:$A$4292,MATCH(BF$4&amp;" "&amp;$N164,'Climate zones'!$I$2:$I$4292,0)),"")</f>
        <v/>
      </c>
      <c r="BG164" s="163" t="str">
        <f>IFERROR(INDEX('Climate zones'!$A$2:$A$4292,MATCH(BG$4&amp;" "&amp;$N164,'Climate zones'!$I$2:$I$4292,0)),"")</f>
        <v/>
      </c>
      <c r="BH164" s="163" t="str">
        <f>IFERROR(INDEX('Climate zones'!$A$2:$A$4292,MATCH(BH$4&amp;" "&amp;$N164,'Climate zones'!$I$2:$I$4292,0)),"")</f>
        <v/>
      </c>
      <c r="BI164" s="163" t="str">
        <f>IFERROR(INDEX('Climate zones'!$A$2:$A$4292,MATCH(BI$4&amp;" "&amp;$N164,'Climate zones'!$I$2:$I$4292,0)),"")</f>
        <v/>
      </c>
      <c r="BJ164" s="163" t="str">
        <f>IFERROR(INDEX('Climate zones'!$A$2:$A$4292,MATCH(BJ$4&amp;" "&amp;$N164,'Climate zones'!$I$2:$I$4292,0)),"")</f>
        <v/>
      </c>
      <c r="BK164" s="163" t="str">
        <f>IFERROR(INDEX('Climate zones'!$A$2:$A$4292,MATCH(BK$4&amp;" "&amp;$N164,'Climate zones'!$I$2:$I$4292,0)),"")</f>
        <v/>
      </c>
      <c r="BL164" s="163" t="str">
        <f>IFERROR(INDEX('Climate zones'!$A$2:$A$4292,MATCH(BL$4&amp;" "&amp;$N164,'Climate zones'!$I$2:$I$4292,0)),"")</f>
        <v>Titiroa</v>
      </c>
      <c r="BM164" s="163" t="str">
        <f>IFERROR(INDEX('Climate zones'!$A$2:$A$4292,MATCH(BM$4&amp;" "&amp;$N164,'Climate zones'!$I$2:$I$4292,0)),"")</f>
        <v/>
      </c>
      <c r="BN164" s="163" t="str">
        <f>IFERROR(INDEX('Climate zones'!$A$2:$A$4292,MATCH(BN$4&amp;" "&amp;$N164,'Climate zones'!$I$2:$I$4292,0)),"")</f>
        <v/>
      </c>
      <c r="BO164" s="163" t="str">
        <f>IFERROR(INDEX('Climate zones'!$A$2:$A$4292,MATCH(BO$4&amp;" "&amp;$N164,'Climate zones'!$I$2:$I$4292,0)),"")</f>
        <v/>
      </c>
      <c r="BP164" s="163" t="str">
        <f>IFERROR(INDEX('Climate zones'!$A$2:$A$4292,MATCH(BP$4&amp;" "&amp;$N164,'Climate zones'!$I$2:$I$4292,0)),"")</f>
        <v/>
      </c>
      <c r="BQ164" s="163" t="str">
        <f>IFERROR(INDEX('Climate zones'!$A$2:$A$4292,MATCH(BQ$4&amp;" "&amp;$N164,'Climate zones'!$I$2:$I$4292,0)),"")</f>
        <v/>
      </c>
      <c r="BR164" s="163" t="str">
        <f>IFERROR(INDEX('Climate zones'!$A$2:$A$4292,MATCH(BR$4&amp;" "&amp;$N164,'Climate zones'!$I$2:$I$4292,0)),"")</f>
        <v/>
      </c>
      <c r="BS164" s="163" t="str">
        <f>IFERROR(INDEX('Climate zones'!$A$2:$A$4292,MATCH(BS$4&amp;" "&amp;$N164,'Climate zones'!$I$2:$I$4292,0)),"")</f>
        <v/>
      </c>
      <c r="BT164" s="163" t="str">
        <f>IFERROR(INDEX('Climate zones'!$A$2:$A$4292,MATCH(BT$4&amp;" "&amp;$N164,'Climate zones'!$I$2:$I$4292,0)),"")</f>
        <v/>
      </c>
      <c r="BU164" s="163" t="str">
        <f>IFERROR(INDEX('Climate zones'!$A$2:$A$4292,MATCH(BU$4&amp;" "&amp;$N164,'Climate zones'!$I$2:$I$4292,0)),"")</f>
        <v/>
      </c>
      <c r="BV164" s="163" t="str">
        <f>IFERROR(INDEX('Climate zones'!$A$2:$A$4292,MATCH(BV$4&amp;" "&amp;$N164,'Climate zones'!$I$2:$I$4292,0)),"")</f>
        <v/>
      </c>
      <c r="BW164" s="163" t="str">
        <f>IFERROR(INDEX('Climate zones'!$A$2:$A$4292,MATCH(BW$4&amp;" "&amp;$N164,'Climate zones'!$I$2:$I$4292,0)),"")</f>
        <v/>
      </c>
      <c r="BX164" s="163" t="str">
        <f>IFERROR(INDEX('Climate zones'!$A$2:$A$4292,MATCH(BX$4&amp;" "&amp;$N164,'Climate zones'!$I$2:$I$4292,0)),"")</f>
        <v/>
      </c>
      <c r="BY164" s="163" t="str">
        <f>IFERROR(INDEX('Climate zones'!$A$2:$A$4292,MATCH(BY$4&amp;" "&amp;$N164,'Climate zones'!$I$2:$I$4292,0)),"")</f>
        <v/>
      </c>
      <c r="BZ164" s="163" t="str">
        <f>IFERROR(INDEX('Climate zones'!$A$2:$A$4292,MATCH(BZ$4&amp;" "&amp;$N164,'Climate zones'!$I$2:$I$4292,0)),"")</f>
        <v/>
      </c>
      <c r="CA164" s="163" t="str">
        <f>IFERROR(INDEX('Climate zones'!$A$2:$A$4292,MATCH(CA$4&amp;" "&amp;$N164,'Climate zones'!$I$2:$I$4292,0)),"")</f>
        <v/>
      </c>
      <c r="CB164" s="163" t="str">
        <f>IFERROR(INDEX('Climate zones'!$A$2:$A$4292,MATCH(CB$4&amp;" "&amp;$N164,'Climate zones'!$I$2:$I$4292,0)),"")</f>
        <v/>
      </c>
      <c r="CC164" s="163" t="str">
        <f>IFERROR(INDEX('Climate zones'!$A$2:$A$4292,MATCH(CC$4&amp;" "&amp;$N164,'Climate zones'!$I$2:$I$4292,0)),"")</f>
        <v/>
      </c>
      <c r="CD164" s="163" t="str">
        <f>IFERROR(INDEX('Climate zones'!$A$2:$A$4292,MATCH(CD$4&amp;" "&amp;$N164,'Climate zones'!$I$2:$I$4292,0)),"")</f>
        <v/>
      </c>
      <c r="CE164" s="163" t="str">
        <f>IFERROR(INDEX('Climate zones'!$A$2:$A$4292,MATCH(CE$4&amp;" "&amp;$N164,'Climate zones'!$I$2:$I$4292,0)),"")</f>
        <v/>
      </c>
      <c r="CF164" s="163" t="str">
        <f>IFERROR(INDEX('Climate zones'!$A$2:$A$4292,MATCH(CF$4&amp;" "&amp;$N164,'Climate zones'!$I$2:$I$4292,0)),"")</f>
        <v/>
      </c>
      <c r="CG164" s="163" t="str">
        <f>IFERROR(INDEX('Climate zones'!$A$2:$A$4292,MATCH(CG$4&amp;" "&amp;$N164,'Climate zones'!$I$2:$I$4292,0)),"")</f>
        <v/>
      </c>
      <c r="CH164" s="163" t="str">
        <f>IFERROR(INDEX('Climate zones'!$A$2:$A$4292,MATCH(CH$4&amp;" "&amp;$N164,'Climate zones'!$I$2:$I$4292,0)),"")</f>
        <v/>
      </c>
    </row>
    <row r="165" spans="1:86">
      <c r="A165" s="156" t="s">
        <v>334</v>
      </c>
      <c r="B165" s="156" t="s">
        <v>99</v>
      </c>
      <c r="C165" s="156" t="s">
        <v>93</v>
      </c>
      <c r="D165" s="156" t="s">
        <v>330</v>
      </c>
      <c r="E165" s="157">
        <v>-42.13</v>
      </c>
      <c r="F165" s="157">
        <v>171.88</v>
      </c>
      <c r="G165" s="156" t="str">
        <f t="shared" si="8"/>
        <v>Buller District WC</v>
      </c>
      <c r="H165" s="156">
        <f t="shared" si="9"/>
        <v>6</v>
      </c>
      <c r="I165" s="156" t="str">
        <f t="shared" si="10"/>
        <v>Buller District 6</v>
      </c>
      <c r="N165" s="164">
        <f t="shared" si="11"/>
        <v>161</v>
      </c>
      <c r="O165" s="165" t="str">
        <f>IFERROR(INDEX('Climate zones'!$A$2:$A$4292,MATCH(O$4&amp;" "&amp;$N165,'Climate zones'!$I$2:$I$4292,0)),"")</f>
        <v/>
      </c>
      <c r="P165" s="165" t="str">
        <f>IFERROR(INDEX('Climate zones'!$A$2:$A$4292,MATCH(P$4&amp;" "&amp;$N165,'Climate zones'!$I$2:$I$4292,0)),"")</f>
        <v/>
      </c>
      <c r="Q165" s="165" t="str">
        <f>IFERROR(INDEX('Climate zones'!$A$2:$A$4292,MATCH(Q$4&amp;" "&amp;$N165,'Climate zones'!$I$2:$I$4292,0)),"")</f>
        <v/>
      </c>
      <c r="R165" s="165" t="str">
        <f>IFERROR(INDEX('Climate zones'!$A$2:$A$4292,MATCH(R$4&amp;" "&amp;$N165,'Climate zones'!$I$2:$I$4292,0)),"")</f>
        <v/>
      </c>
      <c r="S165" s="165" t="str">
        <f>IFERROR(INDEX('Climate zones'!$A$2:$A$4292,MATCH(S$4&amp;" "&amp;$N165,'Climate zones'!$I$2:$I$4292,0)),"")</f>
        <v/>
      </c>
      <c r="T165" s="165" t="str">
        <f>IFERROR(INDEX('Climate zones'!$A$2:$A$4292,MATCH(T$4&amp;" "&amp;$N165,'Climate zones'!$I$2:$I$4292,0)),"")</f>
        <v/>
      </c>
      <c r="U165" s="165" t="str">
        <f>IFERROR(INDEX('Climate zones'!$A$2:$A$4292,MATCH(U$4&amp;" "&amp;$N165,'Climate zones'!$I$2:$I$4292,0)),"")</f>
        <v/>
      </c>
      <c r="V165" s="165" t="str">
        <f>IFERROR(INDEX('Climate zones'!$A$2:$A$4292,MATCH(V$4&amp;" "&amp;$N165,'Climate zones'!$I$2:$I$4292,0)),"")</f>
        <v/>
      </c>
      <c r="W165" s="165" t="str">
        <f>IFERROR(INDEX('Climate zones'!$A$2:$A$4292,MATCH(W$4&amp;" "&amp;$N165,'Climate zones'!$I$2:$I$4292,0)),"")</f>
        <v/>
      </c>
      <c r="X165" s="165" t="str">
        <f>IFERROR(INDEX('Climate zones'!$A$2:$A$4292,MATCH(X$4&amp;" "&amp;$N165,'Climate zones'!$I$2:$I$4292,0)),"")</f>
        <v>Punehu</v>
      </c>
      <c r="Y165" s="165" t="str">
        <f>IFERROR(INDEX('Climate zones'!$A$2:$A$4292,MATCH(Y$4&amp;" "&amp;$N165,'Climate zones'!$I$2:$I$4292,0)),"")</f>
        <v/>
      </c>
      <c r="Z165" s="165" t="str">
        <f>IFERROR(INDEX('Climate zones'!$A$2:$A$4292,MATCH(Z$4&amp;" "&amp;$N165,'Climate zones'!$I$2:$I$4292,0)),"")</f>
        <v/>
      </c>
      <c r="AA165" s="165" t="str">
        <f>IFERROR(INDEX('Climate zones'!$A$2:$A$4292,MATCH(AA$4&amp;" "&amp;$N165,'Climate zones'!$I$2:$I$4292,0)),"")</f>
        <v/>
      </c>
      <c r="AB165" s="165" t="str">
        <f>IFERROR(INDEX('Climate zones'!$A$2:$A$4292,MATCH(AB$4&amp;" "&amp;$N165,'Climate zones'!$I$2:$I$4292,0)),"")</f>
        <v/>
      </c>
      <c r="AC165" s="165" t="str">
        <f>IFERROR(INDEX('Climate zones'!$A$2:$A$4292,MATCH(AC$4&amp;" "&amp;$N165,'Climate zones'!$I$2:$I$4292,0)),"")</f>
        <v/>
      </c>
      <c r="AD165" s="165" t="str">
        <f>IFERROR(INDEX('Climate zones'!$A$2:$A$4292,MATCH(AD$4&amp;" "&amp;$N165,'Climate zones'!$I$2:$I$4292,0)),"")</f>
        <v/>
      </c>
      <c r="AE165" s="165" t="str">
        <f>IFERROR(INDEX('Climate zones'!$A$2:$A$4292,MATCH(AE$4&amp;" "&amp;$N165,'Climate zones'!$I$2:$I$4292,0)),"")</f>
        <v/>
      </c>
      <c r="AF165" s="165" t="str">
        <f>IFERROR(INDEX('Climate zones'!$A$2:$A$4292,MATCH(AF$4&amp;" "&amp;$N165,'Climate zones'!$I$2:$I$4292,0)),"")</f>
        <v/>
      </c>
      <c r="AG165" s="165" t="str">
        <f>IFERROR(INDEX('Climate zones'!$A$2:$A$4292,MATCH(AG$4&amp;" "&amp;$N165,'Climate zones'!$I$2:$I$4292,0)),"")</f>
        <v/>
      </c>
      <c r="AH165" s="165" t="str">
        <f>IFERROR(INDEX('Climate zones'!$A$2:$A$4292,MATCH(AH$4&amp;" "&amp;$N165,'Climate zones'!$I$2:$I$4292,0)),"")</f>
        <v/>
      </c>
      <c r="AI165" s="165" t="str">
        <f>IFERROR(INDEX('Climate zones'!$A$2:$A$4292,MATCH(AI$4&amp;" "&amp;$N165,'Climate zones'!$I$2:$I$4292,0)),"")</f>
        <v/>
      </c>
      <c r="AJ165" s="165" t="str">
        <f>IFERROR(INDEX('Climate zones'!$A$2:$A$4292,MATCH(AJ$4&amp;" "&amp;$N165,'Climate zones'!$I$2:$I$4292,0)),"")</f>
        <v/>
      </c>
      <c r="AK165" s="165" t="str">
        <f>IFERROR(INDEX('Climate zones'!$A$2:$A$4292,MATCH(AK$4&amp;" "&amp;$N165,'Climate zones'!$I$2:$I$4292,0)),"")</f>
        <v/>
      </c>
      <c r="AL165" s="165" t="str">
        <f>IFERROR(INDEX('Climate zones'!$A$2:$A$4292,MATCH(AL$4&amp;" "&amp;$N165,'Climate zones'!$I$2:$I$4292,0)),"")</f>
        <v/>
      </c>
      <c r="AM165" s="165" t="str">
        <f>IFERROR(INDEX('Climate zones'!$A$2:$A$4292,MATCH(AM$4&amp;" "&amp;$N165,'Climate zones'!$I$2:$I$4292,0)),"")</f>
        <v/>
      </c>
      <c r="AN165" s="165" t="str">
        <f>IFERROR(INDEX('Climate zones'!$A$2:$A$4292,MATCH(AN$4&amp;" "&amp;$N165,'Climate zones'!$I$2:$I$4292,0)),"")</f>
        <v/>
      </c>
      <c r="AO165" s="165" t="str">
        <f>IFERROR(INDEX('Climate zones'!$A$2:$A$4292,MATCH(AO$4&amp;" "&amp;$N165,'Climate zones'!$I$2:$I$4292,0)),"")</f>
        <v/>
      </c>
      <c r="AP165" s="165" t="str">
        <f>IFERROR(INDEX('Climate zones'!$A$2:$A$4292,MATCH(AP$4&amp;" "&amp;$N165,'Climate zones'!$I$2:$I$4292,0)),"")</f>
        <v/>
      </c>
      <c r="AQ165" s="165" t="str">
        <f>IFERROR(INDEX('Climate zones'!$A$2:$A$4292,MATCH(AQ$4&amp;" "&amp;$N165,'Climate zones'!$I$2:$I$4292,0)),"")</f>
        <v/>
      </c>
      <c r="AR165" s="165" t="str">
        <f>IFERROR(INDEX('Climate zones'!$A$2:$A$4292,MATCH(AR$4&amp;" "&amp;$N165,'Climate zones'!$I$2:$I$4292,0)),"")</f>
        <v/>
      </c>
      <c r="AS165" s="165" t="str">
        <f>IFERROR(INDEX('Climate zones'!$A$2:$A$4292,MATCH(AS$4&amp;" "&amp;$N165,'Climate zones'!$I$2:$I$4292,0)),"")</f>
        <v/>
      </c>
      <c r="AT165" s="165" t="str">
        <f>IFERROR(INDEX('Climate zones'!$A$2:$A$4292,MATCH(AT$4&amp;" "&amp;$N165,'Climate zones'!$I$2:$I$4292,0)),"")</f>
        <v/>
      </c>
      <c r="AU165" s="165" t="str">
        <f>IFERROR(INDEX('Climate zones'!$A$2:$A$4292,MATCH(AU$4&amp;" "&amp;$N165,'Climate zones'!$I$2:$I$4292,0)),"")</f>
        <v/>
      </c>
      <c r="AV165" s="165" t="str">
        <f>IFERROR(INDEX('Climate zones'!$A$2:$A$4292,MATCH(AV$4&amp;" "&amp;$N165,'Climate zones'!$I$2:$I$4292,0)),"")</f>
        <v/>
      </c>
      <c r="AW165" s="165" t="str">
        <f>IFERROR(INDEX('Climate zones'!$A$2:$A$4292,MATCH(AW$4&amp;" "&amp;$N165,'Climate zones'!$I$2:$I$4292,0)),"")</f>
        <v/>
      </c>
      <c r="AX165" s="165" t="str">
        <f>IFERROR(INDEX('Climate zones'!$A$2:$A$4292,MATCH(AX$4&amp;" "&amp;$N165,'Climate zones'!$I$2:$I$4292,0)),"")</f>
        <v/>
      </c>
      <c r="AY165" s="165" t="str">
        <f>IFERROR(INDEX('Climate zones'!$A$2:$A$4292,MATCH(AY$4&amp;" "&amp;$N165,'Climate zones'!$I$2:$I$4292,0)),"")</f>
        <v/>
      </c>
      <c r="AZ165" s="165" t="str">
        <f>IFERROR(INDEX('Climate zones'!$A$2:$A$4292,MATCH(AZ$4&amp;" "&amp;$N165,'Climate zones'!$I$2:$I$4292,0)),"")</f>
        <v/>
      </c>
      <c r="BA165" s="165" t="str">
        <f>IFERROR(INDEX('Climate zones'!$A$2:$A$4292,MATCH(BA$4&amp;" "&amp;$N165,'Climate zones'!$I$2:$I$4292,0)),"")</f>
        <v/>
      </c>
      <c r="BB165" s="165" t="str">
        <f>IFERROR(INDEX('Climate zones'!$A$2:$A$4292,MATCH(BB$4&amp;" "&amp;$N165,'Climate zones'!$I$2:$I$4292,0)),"")</f>
        <v/>
      </c>
      <c r="BC165" s="165" t="str">
        <f>IFERROR(INDEX('Climate zones'!$A$2:$A$4292,MATCH(BC$4&amp;" "&amp;$N165,'Climate zones'!$I$2:$I$4292,0)),"")</f>
        <v/>
      </c>
      <c r="BD165" s="165" t="str">
        <f>IFERROR(INDEX('Climate zones'!$A$2:$A$4292,MATCH(BD$4&amp;" "&amp;$N165,'Climate zones'!$I$2:$I$4292,0)),"")</f>
        <v/>
      </c>
      <c r="BE165" s="165" t="str">
        <f>IFERROR(INDEX('Climate zones'!$A$2:$A$4292,MATCH(BE$4&amp;" "&amp;$N165,'Climate zones'!$I$2:$I$4292,0)),"")</f>
        <v/>
      </c>
      <c r="BF165" s="165" t="str">
        <f>IFERROR(INDEX('Climate zones'!$A$2:$A$4292,MATCH(BF$4&amp;" "&amp;$N165,'Climate zones'!$I$2:$I$4292,0)),"")</f>
        <v/>
      </c>
      <c r="BG165" s="165" t="str">
        <f>IFERROR(INDEX('Climate zones'!$A$2:$A$4292,MATCH(BG$4&amp;" "&amp;$N165,'Climate zones'!$I$2:$I$4292,0)),"")</f>
        <v/>
      </c>
      <c r="BH165" s="165" t="str">
        <f>IFERROR(INDEX('Climate zones'!$A$2:$A$4292,MATCH(BH$4&amp;" "&amp;$N165,'Climate zones'!$I$2:$I$4292,0)),"")</f>
        <v/>
      </c>
      <c r="BI165" s="165" t="str">
        <f>IFERROR(INDEX('Climate zones'!$A$2:$A$4292,MATCH(BI$4&amp;" "&amp;$N165,'Climate zones'!$I$2:$I$4292,0)),"")</f>
        <v/>
      </c>
      <c r="BJ165" s="165" t="str">
        <f>IFERROR(INDEX('Climate zones'!$A$2:$A$4292,MATCH(BJ$4&amp;" "&amp;$N165,'Climate zones'!$I$2:$I$4292,0)),"")</f>
        <v/>
      </c>
      <c r="BK165" s="165" t="str">
        <f>IFERROR(INDEX('Climate zones'!$A$2:$A$4292,MATCH(BK$4&amp;" "&amp;$N165,'Climate zones'!$I$2:$I$4292,0)),"")</f>
        <v/>
      </c>
      <c r="BL165" s="165" t="str">
        <f>IFERROR(INDEX('Climate zones'!$A$2:$A$4292,MATCH(BL$4&amp;" "&amp;$N165,'Climate zones'!$I$2:$I$4292,0)),"")</f>
        <v>Tokanui</v>
      </c>
      <c r="BM165" s="165" t="str">
        <f>IFERROR(INDEX('Climate zones'!$A$2:$A$4292,MATCH(BM$4&amp;" "&amp;$N165,'Climate zones'!$I$2:$I$4292,0)),"")</f>
        <v/>
      </c>
      <c r="BN165" s="165" t="str">
        <f>IFERROR(INDEX('Climate zones'!$A$2:$A$4292,MATCH(BN$4&amp;" "&amp;$N165,'Climate zones'!$I$2:$I$4292,0)),"")</f>
        <v/>
      </c>
      <c r="BO165" s="165" t="str">
        <f>IFERROR(INDEX('Climate zones'!$A$2:$A$4292,MATCH(BO$4&amp;" "&amp;$N165,'Climate zones'!$I$2:$I$4292,0)),"")</f>
        <v/>
      </c>
      <c r="BP165" s="165" t="str">
        <f>IFERROR(INDEX('Climate zones'!$A$2:$A$4292,MATCH(BP$4&amp;" "&amp;$N165,'Climate zones'!$I$2:$I$4292,0)),"")</f>
        <v/>
      </c>
      <c r="BQ165" s="165" t="str">
        <f>IFERROR(INDEX('Climate zones'!$A$2:$A$4292,MATCH(BQ$4&amp;" "&amp;$N165,'Climate zones'!$I$2:$I$4292,0)),"")</f>
        <v/>
      </c>
      <c r="BR165" s="165" t="str">
        <f>IFERROR(INDEX('Climate zones'!$A$2:$A$4292,MATCH(BR$4&amp;" "&amp;$N165,'Climate zones'!$I$2:$I$4292,0)),"")</f>
        <v/>
      </c>
      <c r="BS165" s="165" t="str">
        <f>IFERROR(INDEX('Climate zones'!$A$2:$A$4292,MATCH(BS$4&amp;" "&amp;$N165,'Climate zones'!$I$2:$I$4292,0)),"")</f>
        <v/>
      </c>
      <c r="BT165" s="165" t="str">
        <f>IFERROR(INDEX('Climate zones'!$A$2:$A$4292,MATCH(BT$4&amp;" "&amp;$N165,'Climate zones'!$I$2:$I$4292,0)),"")</f>
        <v/>
      </c>
      <c r="BU165" s="165" t="str">
        <f>IFERROR(INDEX('Climate zones'!$A$2:$A$4292,MATCH(BU$4&amp;" "&amp;$N165,'Climate zones'!$I$2:$I$4292,0)),"")</f>
        <v/>
      </c>
      <c r="BV165" s="165" t="str">
        <f>IFERROR(INDEX('Climate zones'!$A$2:$A$4292,MATCH(BV$4&amp;" "&amp;$N165,'Climate zones'!$I$2:$I$4292,0)),"")</f>
        <v/>
      </c>
      <c r="BW165" s="165" t="str">
        <f>IFERROR(INDEX('Climate zones'!$A$2:$A$4292,MATCH(BW$4&amp;" "&amp;$N165,'Climate zones'!$I$2:$I$4292,0)),"")</f>
        <v/>
      </c>
      <c r="BX165" s="165" t="str">
        <f>IFERROR(INDEX('Climate zones'!$A$2:$A$4292,MATCH(BX$4&amp;" "&amp;$N165,'Climate zones'!$I$2:$I$4292,0)),"")</f>
        <v/>
      </c>
      <c r="BY165" s="165" t="str">
        <f>IFERROR(INDEX('Climate zones'!$A$2:$A$4292,MATCH(BY$4&amp;" "&amp;$N165,'Climate zones'!$I$2:$I$4292,0)),"")</f>
        <v/>
      </c>
      <c r="BZ165" s="165" t="str">
        <f>IFERROR(INDEX('Climate zones'!$A$2:$A$4292,MATCH(BZ$4&amp;" "&amp;$N165,'Climate zones'!$I$2:$I$4292,0)),"")</f>
        <v/>
      </c>
      <c r="CA165" s="165" t="str">
        <f>IFERROR(INDEX('Climate zones'!$A$2:$A$4292,MATCH(CA$4&amp;" "&amp;$N165,'Climate zones'!$I$2:$I$4292,0)),"")</f>
        <v/>
      </c>
      <c r="CB165" s="165" t="str">
        <f>IFERROR(INDEX('Climate zones'!$A$2:$A$4292,MATCH(CB$4&amp;" "&amp;$N165,'Climate zones'!$I$2:$I$4292,0)),"")</f>
        <v/>
      </c>
      <c r="CC165" s="165" t="str">
        <f>IFERROR(INDEX('Climate zones'!$A$2:$A$4292,MATCH(CC$4&amp;" "&amp;$N165,'Climate zones'!$I$2:$I$4292,0)),"")</f>
        <v/>
      </c>
      <c r="CD165" s="165" t="str">
        <f>IFERROR(INDEX('Climate zones'!$A$2:$A$4292,MATCH(CD$4&amp;" "&amp;$N165,'Climate zones'!$I$2:$I$4292,0)),"")</f>
        <v/>
      </c>
      <c r="CE165" s="165" t="str">
        <f>IFERROR(INDEX('Climate zones'!$A$2:$A$4292,MATCH(CE$4&amp;" "&amp;$N165,'Climate zones'!$I$2:$I$4292,0)),"")</f>
        <v/>
      </c>
      <c r="CF165" s="165" t="str">
        <f>IFERROR(INDEX('Climate zones'!$A$2:$A$4292,MATCH(CF$4&amp;" "&amp;$N165,'Climate zones'!$I$2:$I$4292,0)),"")</f>
        <v/>
      </c>
      <c r="CG165" s="165" t="str">
        <f>IFERROR(INDEX('Climate zones'!$A$2:$A$4292,MATCH(CG$4&amp;" "&amp;$N165,'Climate zones'!$I$2:$I$4292,0)),"")</f>
        <v/>
      </c>
      <c r="CH165" s="165" t="str">
        <f>IFERROR(INDEX('Climate zones'!$A$2:$A$4292,MATCH(CH$4&amp;" "&amp;$N165,'Climate zones'!$I$2:$I$4292,0)),"")</f>
        <v/>
      </c>
    </row>
    <row r="166" spans="1:86">
      <c r="A166" s="156" t="s">
        <v>335</v>
      </c>
      <c r="B166" s="156" t="s">
        <v>99</v>
      </c>
      <c r="C166" s="156" t="s">
        <v>93</v>
      </c>
      <c r="D166" s="156" t="s">
        <v>330</v>
      </c>
      <c r="E166" s="157">
        <v>-42.25</v>
      </c>
      <c r="F166" s="157">
        <v>171.77</v>
      </c>
      <c r="G166" s="156" t="str">
        <f t="shared" si="8"/>
        <v>Buller District WC</v>
      </c>
      <c r="H166" s="156">
        <f t="shared" si="9"/>
        <v>7</v>
      </c>
      <c r="I166" s="156" t="str">
        <f t="shared" si="10"/>
        <v>Buller District 7</v>
      </c>
      <c r="N166" s="162">
        <f t="shared" si="11"/>
        <v>162</v>
      </c>
      <c r="O166" s="163" t="str">
        <f>IFERROR(INDEX('Climate zones'!$A$2:$A$4292,MATCH(O$4&amp;" "&amp;$N166,'Climate zones'!$I$2:$I$4292,0)),"")</f>
        <v/>
      </c>
      <c r="P166" s="163" t="str">
        <f>IFERROR(INDEX('Climate zones'!$A$2:$A$4292,MATCH(P$4&amp;" "&amp;$N166,'Climate zones'!$I$2:$I$4292,0)),"")</f>
        <v/>
      </c>
      <c r="Q166" s="163" t="str">
        <f>IFERROR(INDEX('Climate zones'!$A$2:$A$4292,MATCH(Q$4&amp;" "&amp;$N166,'Climate zones'!$I$2:$I$4292,0)),"")</f>
        <v/>
      </c>
      <c r="R166" s="163" t="str">
        <f>IFERROR(INDEX('Climate zones'!$A$2:$A$4292,MATCH(R$4&amp;" "&amp;$N166,'Climate zones'!$I$2:$I$4292,0)),"")</f>
        <v/>
      </c>
      <c r="S166" s="163" t="str">
        <f>IFERROR(INDEX('Climate zones'!$A$2:$A$4292,MATCH(S$4&amp;" "&amp;$N166,'Climate zones'!$I$2:$I$4292,0)),"")</f>
        <v/>
      </c>
      <c r="T166" s="163" t="str">
        <f>IFERROR(INDEX('Climate zones'!$A$2:$A$4292,MATCH(T$4&amp;" "&amp;$N166,'Climate zones'!$I$2:$I$4292,0)),"")</f>
        <v/>
      </c>
      <c r="U166" s="163" t="str">
        <f>IFERROR(INDEX('Climate zones'!$A$2:$A$4292,MATCH(U$4&amp;" "&amp;$N166,'Climate zones'!$I$2:$I$4292,0)),"")</f>
        <v/>
      </c>
      <c r="V166" s="163" t="str">
        <f>IFERROR(INDEX('Climate zones'!$A$2:$A$4292,MATCH(V$4&amp;" "&amp;$N166,'Climate zones'!$I$2:$I$4292,0)),"")</f>
        <v/>
      </c>
      <c r="W166" s="163" t="str">
        <f>IFERROR(INDEX('Climate zones'!$A$2:$A$4292,MATCH(W$4&amp;" "&amp;$N166,'Climate zones'!$I$2:$I$4292,0)),"")</f>
        <v/>
      </c>
      <c r="X166" s="163" t="str">
        <f>IFERROR(INDEX('Climate zones'!$A$2:$A$4292,MATCH(X$4&amp;" "&amp;$N166,'Climate zones'!$I$2:$I$4292,0)),"")</f>
        <v>Pungaere</v>
      </c>
      <c r="Y166" s="163" t="str">
        <f>IFERROR(INDEX('Climate zones'!$A$2:$A$4292,MATCH(Y$4&amp;" "&amp;$N166,'Climate zones'!$I$2:$I$4292,0)),"")</f>
        <v/>
      </c>
      <c r="Z166" s="163" t="str">
        <f>IFERROR(INDEX('Climate zones'!$A$2:$A$4292,MATCH(Z$4&amp;" "&amp;$N166,'Climate zones'!$I$2:$I$4292,0)),"")</f>
        <v/>
      </c>
      <c r="AA166" s="163" t="str">
        <f>IFERROR(INDEX('Climate zones'!$A$2:$A$4292,MATCH(AA$4&amp;" "&amp;$N166,'Climate zones'!$I$2:$I$4292,0)),"")</f>
        <v/>
      </c>
      <c r="AB166" s="163" t="str">
        <f>IFERROR(INDEX('Climate zones'!$A$2:$A$4292,MATCH(AB$4&amp;" "&amp;$N166,'Climate zones'!$I$2:$I$4292,0)),"")</f>
        <v/>
      </c>
      <c r="AC166" s="163" t="str">
        <f>IFERROR(INDEX('Climate zones'!$A$2:$A$4292,MATCH(AC$4&amp;" "&amp;$N166,'Climate zones'!$I$2:$I$4292,0)),"")</f>
        <v/>
      </c>
      <c r="AD166" s="163" t="str">
        <f>IFERROR(INDEX('Climate zones'!$A$2:$A$4292,MATCH(AD$4&amp;" "&amp;$N166,'Climate zones'!$I$2:$I$4292,0)),"")</f>
        <v/>
      </c>
      <c r="AE166" s="163" t="str">
        <f>IFERROR(INDEX('Climate zones'!$A$2:$A$4292,MATCH(AE$4&amp;" "&amp;$N166,'Climate zones'!$I$2:$I$4292,0)),"")</f>
        <v/>
      </c>
      <c r="AF166" s="163" t="str">
        <f>IFERROR(INDEX('Climate zones'!$A$2:$A$4292,MATCH(AF$4&amp;" "&amp;$N166,'Climate zones'!$I$2:$I$4292,0)),"")</f>
        <v/>
      </c>
      <c r="AG166" s="163" t="str">
        <f>IFERROR(INDEX('Climate zones'!$A$2:$A$4292,MATCH(AG$4&amp;" "&amp;$N166,'Climate zones'!$I$2:$I$4292,0)),"")</f>
        <v/>
      </c>
      <c r="AH166" s="163" t="str">
        <f>IFERROR(INDEX('Climate zones'!$A$2:$A$4292,MATCH(AH$4&amp;" "&amp;$N166,'Climate zones'!$I$2:$I$4292,0)),"")</f>
        <v/>
      </c>
      <c r="AI166" s="163" t="str">
        <f>IFERROR(INDEX('Climate zones'!$A$2:$A$4292,MATCH(AI$4&amp;" "&amp;$N166,'Climate zones'!$I$2:$I$4292,0)),"")</f>
        <v/>
      </c>
      <c r="AJ166" s="163" t="str">
        <f>IFERROR(INDEX('Climate zones'!$A$2:$A$4292,MATCH(AJ$4&amp;" "&amp;$N166,'Climate zones'!$I$2:$I$4292,0)),"")</f>
        <v/>
      </c>
      <c r="AK166" s="163" t="str">
        <f>IFERROR(INDEX('Climate zones'!$A$2:$A$4292,MATCH(AK$4&amp;" "&amp;$N166,'Climate zones'!$I$2:$I$4292,0)),"")</f>
        <v/>
      </c>
      <c r="AL166" s="163" t="str">
        <f>IFERROR(INDEX('Climate zones'!$A$2:$A$4292,MATCH(AL$4&amp;" "&amp;$N166,'Climate zones'!$I$2:$I$4292,0)),"")</f>
        <v/>
      </c>
      <c r="AM166" s="163" t="str">
        <f>IFERROR(INDEX('Climate zones'!$A$2:$A$4292,MATCH(AM$4&amp;" "&amp;$N166,'Climate zones'!$I$2:$I$4292,0)),"")</f>
        <v/>
      </c>
      <c r="AN166" s="163" t="str">
        <f>IFERROR(INDEX('Climate zones'!$A$2:$A$4292,MATCH(AN$4&amp;" "&amp;$N166,'Climate zones'!$I$2:$I$4292,0)),"")</f>
        <v/>
      </c>
      <c r="AO166" s="163" t="str">
        <f>IFERROR(INDEX('Climate zones'!$A$2:$A$4292,MATCH(AO$4&amp;" "&amp;$N166,'Climate zones'!$I$2:$I$4292,0)),"")</f>
        <v/>
      </c>
      <c r="AP166" s="163" t="str">
        <f>IFERROR(INDEX('Climate zones'!$A$2:$A$4292,MATCH(AP$4&amp;" "&amp;$N166,'Climate zones'!$I$2:$I$4292,0)),"")</f>
        <v/>
      </c>
      <c r="AQ166" s="163" t="str">
        <f>IFERROR(INDEX('Climate zones'!$A$2:$A$4292,MATCH(AQ$4&amp;" "&amp;$N166,'Climate zones'!$I$2:$I$4292,0)),"")</f>
        <v/>
      </c>
      <c r="AR166" s="163" t="str">
        <f>IFERROR(INDEX('Climate zones'!$A$2:$A$4292,MATCH(AR$4&amp;" "&amp;$N166,'Climate zones'!$I$2:$I$4292,0)),"")</f>
        <v/>
      </c>
      <c r="AS166" s="163" t="str">
        <f>IFERROR(INDEX('Climate zones'!$A$2:$A$4292,MATCH(AS$4&amp;" "&amp;$N166,'Climate zones'!$I$2:$I$4292,0)),"")</f>
        <v/>
      </c>
      <c r="AT166" s="163" t="str">
        <f>IFERROR(INDEX('Climate zones'!$A$2:$A$4292,MATCH(AT$4&amp;" "&amp;$N166,'Climate zones'!$I$2:$I$4292,0)),"")</f>
        <v/>
      </c>
      <c r="AU166" s="163" t="str">
        <f>IFERROR(INDEX('Climate zones'!$A$2:$A$4292,MATCH(AU$4&amp;" "&amp;$N166,'Climate zones'!$I$2:$I$4292,0)),"")</f>
        <v/>
      </c>
      <c r="AV166" s="163" t="str">
        <f>IFERROR(INDEX('Climate zones'!$A$2:$A$4292,MATCH(AV$4&amp;" "&amp;$N166,'Climate zones'!$I$2:$I$4292,0)),"")</f>
        <v/>
      </c>
      <c r="AW166" s="163" t="str">
        <f>IFERROR(INDEX('Climate zones'!$A$2:$A$4292,MATCH(AW$4&amp;" "&amp;$N166,'Climate zones'!$I$2:$I$4292,0)),"")</f>
        <v/>
      </c>
      <c r="AX166" s="163" t="str">
        <f>IFERROR(INDEX('Climate zones'!$A$2:$A$4292,MATCH(AX$4&amp;" "&amp;$N166,'Climate zones'!$I$2:$I$4292,0)),"")</f>
        <v/>
      </c>
      <c r="AY166" s="163" t="str">
        <f>IFERROR(INDEX('Climate zones'!$A$2:$A$4292,MATCH(AY$4&amp;" "&amp;$N166,'Climate zones'!$I$2:$I$4292,0)),"")</f>
        <v/>
      </c>
      <c r="AZ166" s="163" t="str">
        <f>IFERROR(INDEX('Climate zones'!$A$2:$A$4292,MATCH(AZ$4&amp;" "&amp;$N166,'Climate zones'!$I$2:$I$4292,0)),"")</f>
        <v/>
      </c>
      <c r="BA166" s="163" t="str">
        <f>IFERROR(INDEX('Climate zones'!$A$2:$A$4292,MATCH(BA$4&amp;" "&amp;$N166,'Climate zones'!$I$2:$I$4292,0)),"")</f>
        <v/>
      </c>
      <c r="BB166" s="163" t="str">
        <f>IFERROR(INDEX('Climate zones'!$A$2:$A$4292,MATCH(BB$4&amp;" "&amp;$N166,'Climate zones'!$I$2:$I$4292,0)),"")</f>
        <v/>
      </c>
      <c r="BC166" s="163" t="str">
        <f>IFERROR(INDEX('Climate zones'!$A$2:$A$4292,MATCH(BC$4&amp;" "&amp;$N166,'Climate zones'!$I$2:$I$4292,0)),"")</f>
        <v/>
      </c>
      <c r="BD166" s="163" t="str">
        <f>IFERROR(INDEX('Climate zones'!$A$2:$A$4292,MATCH(BD$4&amp;" "&amp;$N166,'Climate zones'!$I$2:$I$4292,0)),"")</f>
        <v/>
      </c>
      <c r="BE166" s="163" t="str">
        <f>IFERROR(INDEX('Climate zones'!$A$2:$A$4292,MATCH(BE$4&amp;" "&amp;$N166,'Climate zones'!$I$2:$I$4292,0)),"")</f>
        <v/>
      </c>
      <c r="BF166" s="163" t="str">
        <f>IFERROR(INDEX('Climate zones'!$A$2:$A$4292,MATCH(BF$4&amp;" "&amp;$N166,'Climate zones'!$I$2:$I$4292,0)),"")</f>
        <v/>
      </c>
      <c r="BG166" s="163" t="str">
        <f>IFERROR(INDEX('Climate zones'!$A$2:$A$4292,MATCH(BG$4&amp;" "&amp;$N166,'Climate zones'!$I$2:$I$4292,0)),"")</f>
        <v/>
      </c>
      <c r="BH166" s="163" t="str">
        <f>IFERROR(INDEX('Climate zones'!$A$2:$A$4292,MATCH(BH$4&amp;" "&amp;$N166,'Climate zones'!$I$2:$I$4292,0)),"")</f>
        <v/>
      </c>
      <c r="BI166" s="163" t="str">
        <f>IFERROR(INDEX('Climate zones'!$A$2:$A$4292,MATCH(BI$4&amp;" "&amp;$N166,'Climate zones'!$I$2:$I$4292,0)),"")</f>
        <v/>
      </c>
      <c r="BJ166" s="163" t="str">
        <f>IFERROR(INDEX('Climate zones'!$A$2:$A$4292,MATCH(BJ$4&amp;" "&amp;$N166,'Climate zones'!$I$2:$I$4292,0)),"")</f>
        <v/>
      </c>
      <c r="BK166" s="163" t="str">
        <f>IFERROR(INDEX('Climate zones'!$A$2:$A$4292,MATCH(BK$4&amp;" "&amp;$N166,'Climate zones'!$I$2:$I$4292,0)),"")</f>
        <v/>
      </c>
      <c r="BL166" s="163" t="str">
        <f>IFERROR(INDEX('Climate zones'!$A$2:$A$4292,MATCH(BL$4&amp;" "&amp;$N166,'Climate zones'!$I$2:$I$4292,0)),"")</f>
        <v>Tuatapere</v>
      </c>
      <c r="BM166" s="163" t="str">
        <f>IFERROR(INDEX('Climate zones'!$A$2:$A$4292,MATCH(BM$4&amp;" "&amp;$N166,'Climate zones'!$I$2:$I$4292,0)),"")</f>
        <v/>
      </c>
      <c r="BN166" s="163" t="str">
        <f>IFERROR(INDEX('Climate zones'!$A$2:$A$4292,MATCH(BN$4&amp;" "&amp;$N166,'Climate zones'!$I$2:$I$4292,0)),"")</f>
        <v/>
      </c>
      <c r="BO166" s="163" t="str">
        <f>IFERROR(INDEX('Climate zones'!$A$2:$A$4292,MATCH(BO$4&amp;" "&amp;$N166,'Climate zones'!$I$2:$I$4292,0)),"")</f>
        <v/>
      </c>
      <c r="BP166" s="163" t="str">
        <f>IFERROR(INDEX('Climate zones'!$A$2:$A$4292,MATCH(BP$4&amp;" "&amp;$N166,'Climate zones'!$I$2:$I$4292,0)),"")</f>
        <v/>
      </c>
      <c r="BQ166" s="163" t="str">
        <f>IFERROR(INDEX('Climate zones'!$A$2:$A$4292,MATCH(BQ$4&amp;" "&amp;$N166,'Climate zones'!$I$2:$I$4292,0)),"")</f>
        <v/>
      </c>
      <c r="BR166" s="163" t="str">
        <f>IFERROR(INDEX('Climate zones'!$A$2:$A$4292,MATCH(BR$4&amp;" "&amp;$N166,'Climate zones'!$I$2:$I$4292,0)),"")</f>
        <v/>
      </c>
      <c r="BS166" s="163" t="str">
        <f>IFERROR(INDEX('Climate zones'!$A$2:$A$4292,MATCH(BS$4&amp;" "&amp;$N166,'Climate zones'!$I$2:$I$4292,0)),"")</f>
        <v/>
      </c>
      <c r="BT166" s="163" t="str">
        <f>IFERROR(INDEX('Climate zones'!$A$2:$A$4292,MATCH(BT$4&amp;" "&amp;$N166,'Climate zones'!$I$2:$I$4292,0)),"")</f>
        <v/>
      </c>
      <c r="BU166" s="163" t="str">
        <f>IFERROR(INDEX('Climate zones'!$A$2:$A$4292,MATCH(BU$4&amp;" "&amp;$N166,'Climate zones'!$I$2:$I$4292,0)),"")</f>
        <v/>
      </c>
      <c r="BV166" s="163" t="str">
        <f>IFERROR(INDEX('Climate zones'!$A$2:$A$4292,MATCH(BV$4&amp;" "&amp;$N166,'Climate zones'!$I$2:$I$4292,0)),"")</f>
        <v/>
      </c>
      <c r="BW166" s="163" t="str">
        <f>IFERROR(INDEX('Climate zones'!$A$2:$A$4292,MATCH(BW$4&amp;" "&amp;$N166,'Climate zones'!$I$2:$I$4292,0)),"")</f>
        <v/>
      </c>
      <c r="BX166" s="163" t="str">
        <f>IFERROR(INDEX('Climate zones'!$A$2:$A$4292,MATCH(BX$4&amp;" "&amp;$N166,'Climate zones'!$I$2:$I$4292,0)),"")</f>
        <v/>
      </c>
      <c r="BY166" s="163" t="str">
        <f>IFERROR(INDEX('Climate zones'!$A$2:$A$4292,MATCH(BY$4&amp;" "&amp;$N166,'Climate zones'!$I$2:$I$4292,0)),"")</f>
        <v/>
      </c>
      <c r="BZ166" s="163" t="str">
        <f>IFERROR(INDEX('Climate zones'!$A$2:$A$4292,MATCH(BZ$4&amp;" "&amp;$N166,'Climate zones'!$I$2:$I$4292,0)),"")</f>
        <v/>
      </c>
      <c r="CA166" s="163" t="str">
        <f>IFERROR(INDEX('Climate zones'!$A$2:$A$4292,MATCH(CA$4&amp;" "&amp;$N166,'Climate zones'!$I$2:$I$4292,0)),"")</f>
        <v/>
      </c>
      <c r="CB166" s="163" t="str">
        <f>IFERROR(INDEX('Climate zones'!$A$2:$A$4292,MATCH(CB$4&amp;" "&amp;$N166,'Climate zones'!$I$2:$I$4292,0)),"")</f>
        <v/>
      </c>
      <c r="CC166" s="163" t="str">
        <f>IFERROR(INDEX('Climate zones'!$A$2:$A$4292,MATCH(CC$4&amp;" "&amp;$N166,'Climate zones'!$I$2:$I$4292,0)),"")</f>
        <v/>
      </c>
      <c r="CD166" s="163" t="str">
        <f>IFERROR(INDEX('Climate zones'!$A$2:$A$4292,MATCH(CD$4&amp;" "&amp;$N166,'Climate zones'!$I$2:$I$4292,0)),"")</f>
        <v/>
      </c>
      <c r="CE166" s="163" t="str">
        <f>IFERROR(INDEX('Climate zones'!$A$2:$A$4292,MATCH(CE$4&amp;" "&amp;$N166,'Climate zones'!$I$2:$I$4292,0)),"")</f>
        <v/>
      </c>
      <c r="CF166" s="163" t="str">
        <f>IFERROR(INDEX('Climate zones'!$A$2:$A$4292,MATCH(CF$4&amp;" "&amp;$N166,'Climate zones'!$I$2:$I$4292,0)),"")</f>
        <v/>
      </c>
      <c r="CG166" s="163" t="str">
        <f>IFERROR(INDEX('Climate zones'!$A$2:$A$4292,MATCH(CG$4&amp;" "&amp;$N166,'Climate zones'!$I$2:$I$4292,0)),"")</f>
        <v/>
      </c>
      <c r="CH166" s="163" t="str">
        <f>IFERROR(INDEX('Climate zones'!$A$2:$A$4292,MATCH(CH$4&amp;" "&amp;$N166,'Climate zones'!$I$2:$I$4292,0)),"")</f>
        <v/>
      </c>
    </row>
    <row r="167" spans="1:86">
      <c r="A167" s="156" t="s">
        <v>336</v>
      </c>
      <c r="B167" s="156" t="s">
        <v>99</v>
      </c>
      <c r="C167" s="156" t="s">
        <v>93</v>
      </c>
      <c r="D167" s="156" t="s">
        <v>330</v>
      </c>
      <c r="E167" s="157">
        <v>-41.75</v>
      </c>
      <c r="F167" s="157">
        <v>171.81</v>
      </c>
      <c r="G167" s="156" t="str">
        <f t="shared" si="8"/>
        <v>Buller District WC</v>
      </c>
      <c r="H167" s="156">
        <f t="shared" si="9"/>
        <v>8</v>
      </c>
      <c r="I167" s="156" t="str">
        <f t="shared" si="10"/>
        <v>Buller District 8</v>
      </c>
      <c r="N167" s="164">
        <f t="shared" si="11"/>
        <v>163</v>
      </c>
      <c r="O167" s="165" t="str">
        <f>IFERROR(INDEX('Climate zones'!$A$2:$A$4292,MATCH(O$4&amp;" "&amp;$N167,'Climate zones'!$I$2:$I$4292,0)),"")</f>
        <v/>
      </c>
      <c r="P167" s="165" t="str">
        <f>IFERROR(INDEX('Climate zones'!$A$2:$A$4292,MATCH(P$4&amp;" "&amp;$N167,'Climate zones'!$I$2:$I$4292,0)),"")</f>
        <v/>
      </c>
      <c r="Q167" s="165" t="str">
        <f>IFERROR(INDEX('Climate zones'!$A$2:$A$4292,MATCH(Q$4&amp;" "&amp;$N167,'Climate zones'!$I$2:$I$4292,0)),"")</f>
        <v/>
      </c>
      <c r="R167" s="165" t="str">
        <f>IFERROR(INDEX('Climate zones'!$A$2:$A$4292,MATCH(R$4&amp;" "&amp;$N167,'Climate zones'!$I$2:$I$4292,0)),"")</f>
        <v/>
      </c>
      <c r="S167" s="165" t="str">
        <f>IFERROR(INDEX('Climate zones'!$A$2:$A$4292,MATCH(S$4&amp;" "&amp;$N167,'Climate zones'!$I$2:$I$4292,0)),"")</f>
        <v/>
      </c>
      <c r="T167" s="165" t="str">
        <f>IFERROR(INDEX('Climate zones'!$A$2:$A$4292,MATCH(T$4&amp;" "&amp;$N167,'Climate zones'!$I$2:$I$4292,0)),"")</f>
        <v/>
      </c>
      <c r="U167" s="165" t="str">
        <f>IFERROR(INDEX('Climate zones'!$A$2:$A$4292,MATCH(U$4&amp;" "&amp;$N167,'Climate zones'!$I$2:$I$4292,0)),"")</f>
        <v/>
      </c>
      <c r="V167" s="165" t="str">
        <f>IFERROR(INDEX('Climate zones'!$A$2:$A$4292,MATCH(V$4&amp;" "&amp;$N167,'Climate zones'!$I$2:$I$4292,0)),"")</f>
        <v/>
      </c>
      <c r="W167" s="165" t="str">
        <f>IFERROR(INDEX('Climate zones'!$A$2:$A$4292,MATCH(W$4&amp;" "&amp;$N167,'Climate zones'!$I$2:$I$4292,0)),"")</f>
        <v/>
      </c>
      <c r="X167" s="165" t="str">
        <f>IFERROR(INDEX('Climate zones'!$A$2:$A$4292,MATCH(X$4&amp;" "&amp;$N167,'Climate zones'!$I$2:$I$4292,0)),"")</f>
        <v>Pupuke</v>
      </c>
      <c r="Y167" s="165" t="str">
        <f>IFERROR(INDEX('Climate zones'!$A$2:$A$4292,MATCH(Y$4&amp;" "&amp;$N167,'Climate zones'!$I$2:$I$4292,0)),"")</f>
        <v/>
      </c>
      <c r="Z167" s="165" t="str">
        <f>IFERROR(INDEX('Climate zones'!$A$2:$A$4292,MATCH(Z$4&amp;" "&amp;$N167,'Climate zones'!$I$2:$I$4292,0)),"")</f>
        <v/>
      </c>
      <c r="AA167" s="165" t="str">
        <f>IFERROR(INDEX('Climate zones'!$A$2:$A$4292,MATCH(AA$4&amp;" "&amp;$N167,'Climate zones'!$I$2:$I$4292,0)),"")</f>
        <v/>
      </c>
      <c r="AB167" s="165" t="str">
        <f>IFERROR(INDEX('Climate zones'!$A$2:$A$4292,MATCH(AB$4&amp;" "&amp;$N167,'Climate zones'!$I$2:$I$4292,0)),"")</f>
        <v/>
      </c>
      <c r="AC167" s="165" t="str">
        <f>IFERROR(INDEX('Climate zones'!$A$2:$A$4292,MATCH(AC$4&amp;" "&amp;$N167,'Climate zones'!$I$2:$I$4292,0)),"")</f>
        <v/>
      </c>
      <c r="AD167" s="165" t="str">
        <f>IFERROR(INDEX('Climate zones'!$A$2:$A$4292,MATCH(AD$4&amp;" "&amp;$N167,'Climate zones'!$I$2:$I$4292,0)),"")</f>
        <v/>
      </c>
      <c r="AE167" s="165" t="str">
        <f>IFERROR(INDEX('Climate zones'!$A$2:$A$4292,MATCH(AE$4&amp;" "&amp;$N167,'Climate zones'!$I$2:$I$4292,0)),"")</f>
        <v/>
      </c>
      <c r="AF167" s="165" t="str">
        <f>IFERROR(INDEX('Climate zones'!$A$2:$A$4292,MATCH(AF$4&amp;" "&amp;$N167,'Climate zones'!$I$2:$I$4292,0)),"")</f>
        <v/>
      </c>
      <c r="AG167" s="165" t="str">
        <f>IFERROR(INDEX('Climate zones'!$A$2:$A$4292,MATCH(AG$4&amp;" "&amp;$N167,'Climate zones'!$I$2:$I$4292,0)),"")</f>
        <v/>
      </c>
      <c r="AH167" s="165" t="str">
        <f>IFERROR(INDEX('Climate zones'!$A$2:$A$4292,MATCH(AH$4&amp;" "&amp;$N167,'Climate zones'!$I$2:$I$4292,0)),"")</f>
        <v/>
      </c>
      <c r="AI167" s="165" t="str">
        <f>IFERROR(INDEX('Climate zones'!$A$2:$A$4292,MATCH(AI$4&amp;" "&amp;$N167,'Climate zones'!$I$2:$I$4292,0)),"")</f>
        <v/>
      </c>
      <c r="AJ167" s="165" t="str">
        <f>IFERROR(INDEX('Climate zones'!$A$2:$A$4292,MATCH(AJ$4&amp;" "&amp;$N167,'Climate zones'!$I$2:$I$4292,0)),"")</f>
        <v/>
      </c>
      <c r="AK167" s="165" t="str">
        <f>IFERROR(INDEX('Climate zones'!$A$2:$A$4292,MATCH(AK$4&amp;" "&amp;$N167,'Climate zones'!$I$2:$I$4292,0)),"")</f>
        <v/>
      </c>
      <c r="AL167" s="165" t="str">
        <f>IFERROR(INDEX('Climate zones'!$A$2:$A$4292,MATCH(AL$4&amp;" "&amp;$N167,'Climate zones'!$I$2:$I$4292,0)),"")</f>
        <v/>
      </c>
      <c r="AM167" s="165" t="str">
        <f>IFERROR(INDEX('Climate zones'!$A$2:$A$4292,MATCH(AM$4&amp;" "&amp;$N167,'Climate zones'!$I$2:$I$4292,0)),"")</f>
        <v/>
      </c>
      <c r="AN167" s="165" t="str">
        <f>IFERROR(INDEX('Climate zones'!$A$2:$A$4292,MATCH(AN$4&amp;" "&amp;$N167,'Climate zones'!$I$2:$I$4292,0)),"")</f>
        <v/>
      </c>
      <c r="AO167" s="165" t="str">
        <f>IFERROR(INDEX('Climate zones'!$A$2:$A$4292,MATCH(AO$4&amp;" "&amp;$N167,'Climate zones'!$I$2:$I$4292,0)),"")</f>
        <v/>
      </c>
      <c r="AP167" s="165" t="str">
        <f>IFERROR(INDEX('Climate zones'!$A$2:$A$4292,MATCH(AP$4&amp;" "&amp;$N167,'Climate zones'!$I$2:$I$4292,0)),"")</f>
        <v/>
      </c>
      <c r="AQ167" s="165" t="str">
        <f>IFERROR(INDEX('Climate zones'!$A$2:$A$4292,MATCH(AQ$4&amp;" "&amp;$N167,'Climate zones'!$I$2:$I$4292,0)),"")</f>
        <v/>
      </c>
      <c r="AR167" s="165" t="str">
        <f>IFERROR(INDEX('Climate zones'!$A$2:$A$4292,MATCH(AR$4&amp;" "&amp;$N167,'Climate zones'!$I$2:$I$4292,0)),"")</f>
        <v/>
      </c>
      <c r="AS167" s="165" t="str">
        <f>IFERROR(INDEX('Climate zones'!$A$2:$A$4292,MATCH(AS$4&amp;" "&amp;$N167,'Climate zones'!$I$2:$I$4292,0)),"")</f>
        <v/>
      </c>
      <c r="AT167" s="165" t="str">
        <f>IFERROR(INDEX('Climate zones'!$A$2:$A$4292,MATCH(AT$4&amp;" "&amp;$N167,'Climate zones'!$I$2:$I$4292,0)),"")</f>
        <v/>
      </c>
      <c r="AU167" s="165" t="str">
        <f>IFERROR(INDEX('Climate zones'!$A$2:$A$4292,MATCH(AU$4&amp;" "&amp;$N167,'Climate zones'!$I$2:$I$4292,0)),"")</f>
        <v/>
      </c>
      <c r="AV167" s="165" t="str">
        <f>IFERROR(INDEX('Climate zones'!$A$2:$A$4292,MATCH(AV$4&amp;" "&amp;$N167,'Climate zones'!$I$2:$I$4292,0)),"")</f>
        <v/>
      </c>
      <c r="AW167" s="165" t="str">
        <f>IFERROR(INDEX('Climate zones'!$A$2:$A$4292,MATCH(AW$4&amp;" "&amp;$N167,'Climate zones'!$I$2:$I$4292,0)),"")</f>
        <v/>
      </c>
      <c r="AX167" s="165" t="str">
        <f>IFERROR(INDEX('Climate zones'!$A$2:$A$4292,MATCH(AX$4&amp;" "&amp;$N167,'Climate zones'!$I$2:$I$4292,0)),"")</f>
        <v/>
      </c>
      <c r="AY167" s="165" t="str">
        <f>IFERROR(INDEX('Climate zones'!$A$2:$A$4292,MATCH(AY$4&amp;" "&amp;$N167,'Climate zones'!$I$2:$I$4292,0)),"")</f>
        <v/>
      </c>
      <c r="AZ167" s="165" t="str">
        <f>IFERROR(INDEX('Climate zones'!$A$2:$A$4292,MATCH(AZ$4&amp;" "&amp;$N167,'Climate zones'!$I$2:$I$4292,0)),"")</f>
        <v/>
      </c>
      <c r="BA167" s="165" t="str">
        <f>IFERROR(INDEX('Climate zones'!$A$2:$A$4292,MATCH(BA$4&amp;" "&amp;$N167,'Climate zones'!$I$2:$I$4292,0)),"")</f>
        <v/>
      </c>
      <c r="BB167" s="165" t="str">
        <f>IFERROR(INDEX('Climate zones'!$A$2:$A$4292,MATCH(BB$4&amp;" "&amp;$N167,'Climate zones'!$I$2:$I$4292,0)),"")</f>
        <v/>
      </c>
      <c r="BC167" s="165" t="str">
        <f>IFERROR(INDEX('Climate zones'!$A$2:$A$4292,MATCH(BC$4&amp;" "&amp;$N167,'Climate zones'!$I$2:$I$4292,0)),"")</f>
        <v/>
      </c>
      <c r="BD167" s="165" t="str">
        <f>IFERROR(INDEX('Climate zones'!$A$2:$A$4292,MATCH(BD$4&amp;" "&amp;$N167,'Climate zones'!$I$2:$I$4292,0)),"")</f>
        <v/>
      </c>
      <c r="BE167" s="165" t="str">
        <f>IFERROR(INDEX('Climate zones'!$A$2:$A$4292,MATCH(BE$4&amp;" "&amp;$N167,'Climate zones'!$I$2:$I$4292,0)),"")</f>
        <v/>
      </c>
      <c r="BF167" s="165" t="str">
        <f>IFERROR(INDEX('Climate zones'!$A$2:$A$4292,MATCH(BF$4&amp;" "&amp;$N167,'Climate zones'!$I$2:$I$4292,0)),"")</f>
        <v/>
      </c>
      <c r="BG167" s="165" t="str">
        <f>IFERROR(INDEX('Climate zones'!$A$2:$A$4292,MATCH(BG$4&amp;" "&amp;$N167,'Climate zones'!$I$2:$I$4292,0)),"")</f>
        <v/>
      </c>
      <c r="BH167" s="165" t="str">
        <f>IFERROR(INDEX('Climate zones'!$A$2:$A$4292,MATCH(BH$4&amp;" "&amp;$N167,'Climate zones'!$I$2:$I$4292,0)),"")</f>
        <v/>
      </c>
      <c r="BI167" s="165" t="str">
        <f>IFERROR(INDEX('Climate zones'!$A$2:$A$4292,MATCH(BI$4&amp;" "&amp;$N167,'Climate zones'!$I$2:$I$4292,0)),"")</f>
        <v/>
      </c>
      <c r="BJ167" s="165" t="str">
        <f>IFERROR(INDEX('Climate zones'!$A$2:$A$4292,MATCH(BJ$4&amp;" "&amp;$N167,'Climate zones'!$I$2:$I$4292,0)),"")</f>
        <v/>
      </c>
      <c r="BK167" s="165" t="str">
        <f>IFERROR(INDEX('Climate zones'!$A$2:$A$4292,MATCH(BK$4&amp;" "&amp;$N167,'Climate zones'!$I$2:$I$4292,0)),"")</f>
        <v/>
      </c>
      <c r="BL167" s="165" t="str">
        <f>IFERROR(INDEX('Climate zones'!$A$2:$A$4292,MATCH(BL$4&amp;" "&amp;$N167,'Climate zones'!$I$2:$I$4292,0)),"")</f>
        <v>Tussock Creek</v>
      </c>
      <c r="BM167" s="165" t="str">
        <f>IFERROR(INDEX('Climate zones'!$A$2:$A$4292,MATCH(BM$4&amp;" "&amp;$N167,'Climate zones'!$I$2:$I$4292,0)),"")</f>
        <v/>
      </c>
      <c r="BN167" s="165" t="str">
        <f>IFERROR(INDEX('Climate zones'!$A$2:$A$4292,MATCH(BN$4&amp;" "&amp;$N167,'Climate zones'!$I$2:$I$4292,0)),"")</f>
        <v/>
      </c>
      <c r="BO167" s="165" t="str">
        <f>IFERROR(INDEX('Climate zones'!$A$2:$A$4292,MATCH(BO$4&amp;" "&amp;$N167,'Climate zones'!$I$2:$I$4292,0)),"")</f>
        <v/>
      </c>
      <c r="BP167" s="165" t="str">
        <f>IFERROR(INDEX('Climate zones'!$A$2:$A$4292,MATCH(BP$4&amp;" "&amp;$N167,'Climate zones'!$I$2:$I$4292,0)),"")</f>
        <v/>
      </c>
      <c r="BQ167" s="165" t="str">
        <f>IFERROR(INDEX('Climate zones'!$A$2:$A$4292,MATCH(BQ$4&amp;" "&amp;$N167,'Climate zones'!$I$2:$I$4292,0)),"")</f>
        <v/>
      </c>
      <c r="BR167" s="165" t="str">
        <f>IFERROR(INDEX('Climate zones'!$A$2:$A$4292,MATCH(BR$4&amp;" "&amp;$N167,'Climate zones'!$I$2:$I$4292,0)),"")</f>
        <v/>
      </c>
      <c r="BS167" s="165" t="str">
        <f>IFERROR(INDEX('Climate zones'!$A$2:$A$4292,MATCH(BS$4&amp;" "&amp;$N167,'Climate zones'!$I$2:$I$4292,0)),"")</f>
        <v/>
      </c>
      <c r="BT167" s="165" t="str">
        <f>IFERROR(INDEX('Climate zones'!$A$2:$A$4292,MATCH(BT$4&amp;" "&amp;$N167,'Climate zones'!$I$2:$I$4292,0)),"")</f>
        <v/>
      </c>
      <c r="BU167" s="165" t="str">
        <f>IFERROR(INDEX('Climate zones'!$A$2:$A$4292,MATCH(BU$4&amp;" "&amp;$N167,'Climate zones'!$I$2:$I$4292,0)),"")</f>
        <v/>
      </c>
      <c r="BV167" s="165" t="str">
        <f>IFERROR(INDEX('Climate zones'!$A$2:$A$4292,MATCH(BV$4&amp;" "&amp;$N167,'Climate zones'!$I$2:$I$4292,0)),"")</f>
        <v/>
      </c>
      <c r="BW167" s="165" t="str">
        <f>IFERROR(INDEX('Climate zones'!$A$2:$A$4292,MATCH(BW$4&amp;" "&amp;$N167,'Climate zones'!$I$2:$I$4292,0)),"")</f>
        <v/>
      </c>
      <c r="BX167" s="165" t="str">
        <f>IFERROR(INDEX('Climate zones'!$A$2:$A$4292,MATCH(BX$4&amp;" "&amp;$N167,'Climate zones'!$I$2:$I$4292,0)),"")</f>
        <v/>
      </c>
      <c r="BY167" s="165" t="str">
        <f>IFERROR(INDEX('Climate zones'!$A$2:$A$4292,MATCH(BY$4&amp;" "&amp;$N167,'Climate zones'!$I$2:$I$4292,0)),"")</f>
        <v/>
      </c>
      <c r="BZ167" s="165" t="str">
        <f>IFERROR(INDEX('Climate zones'!$A$2:$A$4292,MATCH(BZ$4&amp;" "&amp;$N167,'Climate zones'!$I$2:$I$4292,0)),"")</f>
        <v/>
      </c>
      <c r="CA167" s="165" t="str">
        <f>IFERROR(INDEX('Climate zones'!$A$2:$A$4292,MATCH(CA$4&amp;" "&amp;$N167,'Climate zones'!$I$2:$I$4292,0)),"")</f>
        <v/>
      </c>
      <c r="CB167" s="165" t="str">
        <f>IFERROR(INDEX('Climate zones'!$A$2:$A$4292,MATCH(CB$4&amp;" "&amp;$N167,'Climate zones'!$I$2:$I$4292,0)),"")</f>
        <v/>
      </c>
      <c r="CC167" s="165" t="str">
        <f>IFERROR(INDEX('Climate zones'!$A$2:$A$4292,MATCH(CC$4&amp;" "&amp;$N167,'Climate zones'!$I$2:$I$4292,0)),"")</f>
        <v/>
      </c>
      <c r="CD167" s="165" t="str">
        <f>IFERROR(INDEX('Climate zones'!$A$2:$A$4292,MATCH(CD$4&amp;" "&amp;$N167,'Climate zones'!$I$2:$I$4292,0)),"")</f>
        <v/>
      </c>
      <c r="CE167" s="165" t="str">
        <f>IFERROR(INDEX('Climate zones'!$A$2:$A$4292,MATCH(CE$4&amp;" "&amp;$N167,'Climate zones'!$I$2:$I$4292,0)),"")</f>
        <v/>
      </c>
      <c r="CF167" s="165" t="str">
        <f>IFERROR(INDEX('Climate zones'!$A$2:$A$4292,MATCH(CF$4&amp;" "&amp;$N167,'Climate zones'!$I$2:$I$4292,0)),"")</f>
        <v/>
      </c>
      <c r="CG167" s="165" t="str">
        <f>IFERROR(INDEX('Climate zones'!$A$2:$A$4292,MATCH(CG$4&amp;" "&amp;$N167,'Climate zones'!$I$2:$I$4292,0)),"")</f>
        <v/>
      </c>
      <c r="CH167" s="165" t="str">
        <f>IFERROR(INDEX('Climate zones'!$A$2:$A$4292,MATCH(CH$4&amp;" "&amp;$N167,'Climate zones'!$I$2:$I$4292,0)),"")</f>
        <v/>
      </c>
    </row>
    <row r="168" spans="1:86">
      <c r="A168" s="156" t="s">
        <v>337</v>
      </c>
      <c r="B168" s="156" t="s">
        <v>99</v>
      </c>
      <c r="C168" s="156" t="s">
        <v>93</v>
      </c>
      <c r="D168" s="156" t="s">
        <v>330</v>
      </c>
      <c r="E168" s="157">
        <v>-41.16</v>
      </c>
      <c r="F168" s="157">
        <v>172.11</v>
      </c>
      <c r="G168" s="156" t="str">
        <f t="shared" si="8"/>
        <v>Buller District WC</v>
      </c>
      <c r="H168" s="156">
        <f t="shared" si="9"/>
        <v>9</v>
      </c>
      <c r="I168" s="156" t="str">
        <f t="shared" si="10"/>
        <v>Buller District 9</v>
      </c>
      <c r="N168" s="162">
        <f t="shared" si="11"/>
        <v>164</v>
      </c>
      <c r="O168" s="163" t="str">
        <f>IFERROR(INDEX('Climate zones'!$A$2:$A$4292,MATCH(O$4&amp;" "&amp;$N168,'Climate zones'!$I$2:$I$4292,0)),"")</f>
        <v/>
      </c>
      <c r="P168" s="163" t="str">
        <f>IFERROR(INDEX('Climate zones'!$A$2:$A$4292,MATCH(P$4&amp;" "&amp;$N168,'Climate zones'!$I$2:$I$4292,0)),"")</f>
        <v/>
      </c>
      <c r="Q168" s="163" t="str">
        <f>IFERROR(INDEX('Climate zones'!$A$2:$A$4292,MATCH(Q$4&amp;" "&amp;$N168,'Climate zones'!$I$2:$I$4292,0)),"")</f>
        <v/>
      </c>
      <c r="R168" s="163" t="str">
        <f>IFERROR(INDEX('Climate zones'!$A$2:$A$4292,MATCH(R$4&amp;" "&amp;$N168,'Climate zones'!$I$2:$I$4292,0)),"")</f>
        <v/>
      </c>
      <c r="S168" s="163" t="str">
        <f>IFERROR(INDEX('Climate zones'!$A$2:$A$4292,MATCH(S$4&amp;" "&amp;$N168,'Climate zones'!$I$2:$I$4292,0)),"")</f>
        <v/>
      </c>
      <c r="T168" s="163" t="str">
        <f>IFERROR(INDEX('Climate zones'!$A$2:$A$4292,MATCH(T$4&amp;" "&amp;$N168,'Climate zones'!$I$2:$I$4292,0)),"")</f>
        <v/>
      </c>
      <c r="U168" s="163" t="str">
        <f>IFERROR(INDEX('Climate zones'!$A$2:$A$4292,MATCH(U$4&amp;" "&amp;$N168,'Climate zones'!$I$2:$I$4292,0)),"")</f>
        <v/>
      </c>
      <c r="V168" s="163" t="str">
        <f>IFERROR(INDEX('Climate zones'!$A$2:$A$4292,MATCH(V$4&amp;" "&amp;$N168,'Climate zones'!$I$2:$I$4292,0)),"")</f>
        <v/>
      </c>
      <c r="W168" s="163" t="str">
        <f>IFERROR(INDEX('Climate zones'!$A$2:$A$4292,MATCH(W$4&amp;" "&amp;$N168,'Climate zones'!$I$2:$I$4292,0)),"")</f>
        <v/>
      </c>
      <c r="X168" s="163" t="str">
        <f>IFERROR(INDEX('Climate zones'!$A$2:$A$4292,MATCH(X$4&amp;" "&amp;$N168,'Climate zones'!$I$2:$I$4292,0)),"")</f>
        <v>Purerua</v>
      </c>
      <c r="Y168" s="163" t="str">
        <f>IFERROR(INDEX('Climate zones'!$A$2:$A$4292,MATCH(Y$4&amp;" "&amp;$N168,'Climate zones'!$I$2:$I$4292,0)),"")</f>
        <v/>
      </c>
      <c r="Z168" s="163" t="str">
        <f>IFERROR(INDEX('Climate zones'!$A$2:$A$4292,MATCH(Z$4&amp;" "&amp;$N168,'Climate zones'!$I$2:$I$4292,0)),"")</f>
        <v/>
      </c>
      <c r="AA168" s="163" t="str">
        <f>IFERROR(INDEX('Climate zones'!$A$2:$A$4292,MATCH(AA$4&amp;" "&amp;$N168,'Climate zones'!$I$2:$I$4292,0)),"")</f>
        <v/>
      </c>
      <c r="AB168" s="163" t="str">
        <f>IFERROR(INDEX('Climate zones'!$A$2:$A$4292,MATCH(AB$4&amp;" "&amp;$N168,'Climate zones'!$I$2:$I$4292,0)),"")</f>
        <v/>
      </c>
      <c r="AC168" s="163" t="str">
        <f>IFERROR(INDEX('Climate zones'!$A$2:$A$4292,MATCH(AC$4&amp;" "&amp;$N168,'Climate zones'!$I$2:$I$4292,0)),"")</f>
        <v/>
      </c>
      <c r="AD168" s="163" t="str">
        <f>IFERROR(INDEX('Climate zones'!$A$2:$A$4292,MATCH(AD$4&amp;" "&amp;$N168,'Climate zones'!$I$2:$I$4292,0)),"")</f>
        <v/>
      </c>
      <c r="AE168" s="163" t="str">
        <f>IFERROR(INDEX('Climate zones'!$A$2:$A$4292,MATCH(AE$4&amp;" "&amp;$N168,'Climate zones'!$I$2:$I$4292,0)),"")</f>
        <v/>
      </c>
      <c r="AF168" s="163" t="str">
        <f>IFERROR(INDEX('Climate zones'!$A$2:$A$4292,MATCH(AF$4&amp;" "&amp;$N168,'Climate zones'!$I$2:$I$4292,0)),"")</f>
        <v/>
      </c>
      <c r="AG168" s="163" t="str">
        <f>IFERROR(INDEX('Climate zones'!$A$2:$A$4292,MATCH(AG$4&amp;" "&amp;$N168,'Climate zones'!$I$2:$I$4292,0)),"")</f>
        <v/>
      </c>
      <c r="AH168" s="163" t="str">
        <f>IFERROR(INDEX('Climate zones'!$A$2:$A$4292,MATCH(AH$4&amp;" "&amp;$N168,'Climate zones'!$I$2:$I$4292,0)),"")</f>
        <v/>
      </c>
      <c r="AI168" s="163" t="str">
        <f>IFERROR(INDEX('Climate zones'!$A$2:$A$4292,MATCH(AI$4&amp;" "&amp;$N168,'Climate zones'!$I$2:$I$4292,0)),"")</f>
        <v/>
      </c>
      <c r="AJ168" s="163" t="str">
        <f>IFERROR(INDEX('Climate zones'!$A$2:$A$4292,MATCH(AJ$4&amp;" "&amp;$N168,'Climate zones'!$I$2:$I$4292,0)),"")</f>
        <v/>
      </c>
      <c r="AK168" s="163" t="str">
        <f>IFERROR(INDEX('Climate zones'!$A$2:$A$4292,MATCH(AK$4&amp;" "&amp;$N168,'Climate zones'!$I$2:$I$4292,0)),"")</f>
        <v/>
      </c>
      <c r="AL168" s="163" t="str">
        <f>IFERROR(INDEX('Climate zones'!$A$2:$A$4292,MATCH(AL$4&amp;" "&amp;$N168,'Climate zones'!$I$2:$I$4292,0)),"")</f>
        <v/>
      </c>
      <c r="AM168" s="163" t="str">
        <f>IFERROR(INDEX('Climate zones'!$A$2:$A$4292,MATCH(AM$4&amp;" "&amp;$N168,'Climate zones'!$I$2:$I$4292,0)),"")</f>
        <v/>
      </c>
      <c r="AN168" s="163" t="str">
        <f>IFERROR(INDEX('Climate zones'!$A$2:$A$4292,MATCH(AN$4&amp;" "&amp;$N168,'Climate zones'!$I$2:$I$4292,0)),"")</f>
        <v/>
      </c>
      <c r="AO168" s="163" t="str">
        <f>IFERROR(INDEX('Climate zones'!$A$2:$A$4292,MATCH(AO$4&amp;" "&amp;$N168,'Climate zones'!$I$2:$I$4292,0)),"")</f>
        <v/>
      </c>
      <c r="AP168" s="163" t="str">
        <f>IFERROR(INDEX('Climate zones'!$A$2:$A$4292,MATCH(AP$4&amp;" "&amp;$N168,'Climate zones'!$I$2:$I$4292,0)),"")</f>
        <v/>
      </c>
      <c r="AQ168" s="163" t="str">
        <f>IFERROR(INDEX('Climate zones'!$A$2:$A$4292,MATCH(AQ$4&amp;" "&amp;$N168,'Climate zones'!$I$2:$I$4292,0)),"")</f>
        <v/>
      </c>
      <c r="AR168" s="163" t="str">
        <f>IFERROR(INDEX('Climate zones'!$A$2:$A$4292,MATCH(AR$4&amp;" "&amp;$N168,'Climate zones'!$I$2:$I$4292,0)),"")</f>
        <v/>
      </c>
      <c r="AS168" s="163" t="str">
        <f>IFERROR(INDEX('Climate zones'!$A$2:$A$4292,MATCH(AS$4&amp;" "&amp;$N168,'Climate zones'!$I$2:$I$4292,0)),"")</f>
        <v/>
      </c>
      <c r="AT168" s="163" t="str">
        <f>IFERROR(INDEX('Climate zones'!$A$2:$A$4292,MATCH(AT$4&amp;" "&amp;$N168,'Climate zones'!$I$2:$I$4292,0)),"")</f>
        <v/>
      </c>
      <c r="AU168" s="163" t="str">
        <f>IFERROR(INDEX('Climate zones'!$A$2:$A$4292,MATCH(AU$4&amp;" "&amp;$N168,'Climate zones'!$I$2:$I$4292,0)),"")</f>
        <v/>
      </c>
      <c r="AV168" s="163" t="str">
        <f>IFERROR(INDEX('Climate zones'!$A$2:$A$4292,MATCH(AV$4&amp;" "&amp;$N168,'Climate zones'!$I$2:$I$4292,0)),"")</f>
        <v/>
      </c>
      <c r="AW168" s="163" t="str">
        <f>IFERROR(INDEX('Climate zones'!$A$2:$A$4292,MATCH(AW$4&amp;" "&amp;$N168,'Climate zones'!$I$2:$I$4292,0)),"")</f>
        <v/>
      </c>
      <c r="AX168" s="163" t="str">
        <f>IFERROR(INDEX('Climate zones'!$A$2:$A$4292,MATCH(AX$4&amp;" "&amp;$N168,'Climate zones'!$I$2:$I$4292,0)),"")</f>
        <v/>
      </c>
      <c r="AY168" s="163" t="str">
        <f>IFERROR(INDEX('Climate zones'!$A$2:$A$4292,MATCH(AY$4&amp;" "&amp;$N168,'Climate zones'!$I$2:$I$4292,0)),"")</f>
        <v/>
      </c>
      <c r="AZ168" s="163" t="str">
        <f>IFERROR(INDEX('Climate zones'!$A$2:$A$4292,MATCH(AZ$4&amp;" "&amp;$N168,'Climate zones'!$I$2:$I$4292,0)),"")</f>
        <v/>
      </c>
      <c r="BA168" s="163" t="str">
        <f>IFERROR(INDEX('Climate zones'!$A$2:$A$4292,MATCH(BA$4&amp;" "&amp;$N168,'Climate zones'!$I$2:$I$4292,0)),"")</f>
        <v/>
      </c>
      <c r="BB168" s="163" t="str">
        <f>IFERROR(INDEX('Climate zones'!$A$2:$A$4292,MATCH(BB$4&amp;" "&amp;$N168,'Climate zones'!$I$2:$I$4292,0)),"")</f>
        <v/>
      </c>
      <c r="BC168" s="163" t="str">
        <f>IFERROR(INDEX('Climate zones'!$A$2:$A$4292,MATCH(BC$4&amp;" "&amp;$N168,'Climate zones'!$I$2:$I$4292,0)),"")</f>
        <v/>
      </c>
      <c r="BD168" s="163" t="str">
        <f>IFERROR(INDEX('Climate zones'!$A$2:$A$4292,MATCH(BD$4&amp;" "&amp;$N168,'Climate zones'!$I$2:$I$4292,0)),"")</f>
        <v/>
      </c>
      <c r="BE168" s="163" t="str">
        <f>IFERROR(INDEX('Climate zones'!$A$2:$A$4292,MATCH(BE$4&amp;" "&amp;$N168,'Climate zones'!$I$2:$I$4292,0)),"")</f>
        <v/>
      </c>
      <c r="BF168" s="163" t="str">
        <f>IFERROR(INDEX('Climate zones'!$A$2:$A$4292,MATCH(BF$4&amp;" "&amp;$N168,'Climate zones'!$I$2:$I$4292,0)),"")</f>
        <v/>
      </c>
      <c r="BG168" s="163" t="str">
        <f>IFERROR(INDEX('Climate zones'!$A$2:$A$4292,MATCH(BG$4&amp;" "&amp;$N168,'Climate zones'!$I$2:$I$4292,0)),"")</f>
        <v/>
      </c>
      <c r="BH168" s="163" t="str">
        <f>IFERROR(INDEX('Climate zones'!$A$2:$A$4292,MATCH(BH$4&amp;" "&amp;$N168,'Climate zones'!$I$2:$I$4292,0)),"")</f>
        <v/>
      </c>
      <c r="BI168" s="163" t="str">
        <f>IFERROR(INDEX('Climate zones'!$A$2:$A$4292,MATCH(BI$4&amp;" "&amp;$N168,'Climate zones'!$I$2:$I$4292,0)),"")</f>
        <v/>
      </c>
      <c r="BJ168" s="163" t="str">
        <f>IFERROR(INDEX('Climate zones'!$A$2:$A$4292,MATCH(BJ$4&amp;" "&amp;$N168,'Climate zones'!$I$2:$I$4292,0)),"")</f>
        <v/>
      </c>
      <c r="BK168" s="163" t="str">
        <f>IFERROR(INDEX('Climate zones'!$A$2:$A$4292,MATCH(BK$4&amp;" "&amp;$N168,'Climate zones'!$I$2:$I$4292,0)),"")</f>
        <v/>
      </c>
      <c r="BL168" s="163" t="str">
        <f>IFERROR(INDEX('Climate zones'!$A$2:$A$4292,MATCH(BL$4&amp;" "&amp;$N168,'Climate zones'!$I$2:$I$4292,0)),"")</f>
        <v>Tuturau</v>
      </c>
      <c r="BM168" s="163" t="str">
        <f>IFERROR(INDEX('Climate zones'!$A$2:$A$4292,MATCH(BM$4&amp;" "&amp;$N168,'Climate zones'!$I$2:$I$4292,0)),"")</f>
        <v/>
      </c>
      <c r="BN168" s="163" t="str">
        <f>IFERROR(INDEX('Climate zones'!$A$2:$A$4292,MATCH(BN$4&amp;" "&amp;$N168,'Climate zones'!$I$2:$I$4292,0)),"")</f>
        <v/>
      </c>
      <c r="BO168" s="163" t="str">
        <f>IFERROR(INDEX('Climate zones'!$A$2:$A$4292,MATCH(BO$4&amp;" "&amp;$N168,'Climate zones'!$I$2:$I$4292,0)),"")</f>
        <v/>
      </c>
      <c r="BP168" s="163" t="str">
        <f>IFERROR(INDEX('Climate zones'!$A$2:$A$4292,MATCH(BP$4&amp;" "&amp;$N168,'Climate zones'!$I$2:$I$4292,0)),"")</f>
        <v/>
      </c>
      <c r="BQ168" s="163" t="str">
        <f>IFERROR(INDEX('Climate zones'!$A$2:$A$4292,MATCH(BQ$4&amp;" "&amp;$N168,'Climate zones'!$I$2:$I$4292,0)),"")</f>
        <v/>
      </c>
      <c r="BR168" s="163" t="str">
        <f>IFERROR(INDEX('Climate zones'!$A$2:$A$4292,MATCH(BR$4&amp;" "&amp;$N168,'Climate zones'!$I$2:$I$4292,0)),"")</f>
        <v/>
      </c>
      <c r="BS168" s="163" t="str">
        <f>IFERROR(INDEX('Climate zones'!$A$2:$A$4292,MATCH(BS$4&amp;" "&amp;$N168,'Climate zones'!$I$2:$I$4292,0)),"")</f>
        <v/>
      </c>
      <c r="BT168" s="163" t="str">
        <f>IFERROR(INDEX('Climate zones'!$A$2:$A$4292,MATCH(BT$4&amp;" "&amp;$N168,'Climate zones'!$I$2:$I$4292,0)),"")</f>
        <v/>
      </c>
      <c r="BU168" s="163" t="str">
        <f>IFERROR(INDEX('Climate zones'!$A$2:$A$4292,MATCH(BU$4&amp;" "&amp;$N168,'Climate zones'!$I$2:$I$4292,0)),"")</f>
        <v/>
      </c>
      <c r="BV168" s="163" t="str">
        <f>IFERROR(INDEX('Climate zones'!$A$2:$A$4292,MATCH(BV$4&amp;" "&amp;$N168,'Climate zones'!$I$2:$I$4292,0)),"")</f>
        <v/>
      </c>
      <c r="BW168" s="163" t="str">
        <f>IFERROR(INDEX('Climate zones'!$A$2:$A$4292,MATCH(BW$4&amp;" "&amp;$N168,'Climate zones'!$I$2:$I$4292,0)),"")</f>
        <v/>
      </c>
      <c r="BX168" s="163" t="str">
        <f>IFERROR(INDEX('Climate zones'!$A$2:$A$4292,MATCH(BX$4&amp;" "&amp;$N168,'Climate zones'!$I$2:$I$4292,0)),"")</f>
        <v/>
      </c>
      <c r="BY168" s="163" t="str">
        <f>IFERROR(INDEX('Climate zones'!$A$2:$A$4292,MATCH(BY$4&amp;" "&amp;$N168,'Climate zones'!$I$2:$I$4292,0)),"")</f>
        <v/>
      </c>
      <c r="BZ168" s="163" t="str">
        <f>IFERROR(INDEX('Climate zones'!$A$2:$A$4292,MATCH(BZ$4&amp;" "&amp;$N168,'Climate zones'!$I$2:$I$4292,0)),"")</f>
        <v/>
      </c>
      <c r="CA168" s="163" t="str">
        <f>IFERROR(INDEX('Climate zones'!$A$2:$A$4292,MATCH(CA$4&amp;" "&amp;$N168,'Climate zones'!$I$2:$I$4292,0)),"")</f>
        <v/>
      </c>
      <c r="CB168" s="163" t="str">
        <f>IFERROR(INDEX('Climate zones'!$A$2:$A$4292,MATCH(CB$4&amp;" "&amp;$N168,'Climate zones'!$I$2:$I$4292,0)),"")</f>
        <v/>
      </c>
      <c r="CC168" s="163" t="str">
        <f>IFERROR(INDEX('Climate zones'!$A$2:$A$4292,MATCH(CC$4&amp;" "&amp;$N168,'Climate zones'!$I$2:$I$4292,0)),"")</f>
        <v/>
      </c>
      <c r="CD168" s="163" t="str">
        <f>IFERROR(INDEX('Climate zones'!$A$2:$A$4292,MATCH(CD$4&amp;" "&amp;$N168,'Climate zones'!$I$2:$I$4292,0)),"")</f>
        <v/>
      </c>
      <c r="CE168" s="163" t="str">
        <f>IFERROR(INDEX('Climate zones'!$A$2:$A$4292,MATCH(CE$4&amp;" "&amp;$N168,'Climate zones'!$I$2:$I$4292,0)),"")</f>
        <v/>
      </c>
      <c r="CF168" s="163" t="str">
        <f>IFERROR(INDEX('Climate zones'!$A$2:$A$4292,MATCH(CF$4&amp;" "&amp;$N168,'Climate zones'!$I$2:$I$4292,0)),"")</f>
        <v/>
      </c>
      <c r="CG168" s="163" t="str">
        <f>IFERROR(INDEX('Climate zones'!$A$2:$A$4292,MATCH(CG$4&amp;" "&amp;$N168,'Climate zones'!$I$2:$I$4292,0)),"")</f>
        <v/>
      </c>
      <c r="CH168" s="163" t="str">
        <f>IFERROR(INDEX('Climate zones'!$A$2:$A$4292,MATCH(CH$4&amp;" "&amp;$N168,'Climate zones'!$I$2:$I$4292,0)),"")</f>
        <v/>
      </c>
    </row>
    <row r="169" spans="1:86">
      <c r="A169" s="156" t="s">
        <v>338</v>
      </c>
      <c r="B169" s="156" t="s">
        <v>99</v>
      </c>
      <c r="C169" s="156" t="s">
        <v>93</v>
      </c>
      <c r="D169" s="156" t="s">
        <v>330</v>
      </c>
      <c r="E169" s="157">
        <v>-41.75</v>
      </c>
      <c r="F169" s="157">
        <v>171.48</v>
      </c>
      <c r="G169" s="156" t="str">
        <f t="shared" si="8"/>
        <v>Buller District WC</v>
      </c>
      <c r="H169" s="156">
        <f t="shared" si="9"/>
        <v>10</v>
      </c>
      <c r="I169" s="156" t="str">
        <f t="shared" si="10"/>
        <v>Buller District 10</v>
      </c>
      <c r="N169" s="164">
        <f t="shared" si="11"/>
        <v>165</v>
      </c>
      <c r="O169" s="165" t="str">
        <f>IFERROR(INDEX('Climate zones'!$A$2:$A$4292,MATCH(O$4&amp;" "&amp;$N169,'Climate zones'!$I$2:$I$4292,0)),"")</f>
        <v/>
      </c>
      <c r="P169" s="165" t="str">
        <f>IFERROR(INDEX('Climate zones'!$A$2:$A$4292,MATCH(P$4&amp;" "&amp;$N169,'Climate zones'!$I$2:$I$4292,0)),"")</f>
        <v/>
      </c>
      <c r="Q169" s="165" t="str">
        <f>IFERROR(INDEX('Climate zones'!$A$2:$A$4292,MATCH(Q$4&amp;" "&amp;$N169,'Climate zones'!$I$2:$I$4292,0)),"")</f>
        <v/>
      </c>
      <c r="R169" s="165" t="str">
        <f>IFERROR(INDEX('Climate zones'!$A$2:$A$4292,MATCH(R$4&amp;" "&amp;$N169,'Climate zones'!$I$2:$I$4292,0)),"")</f>
        <v/>
      </c>
      <c r="S169" s="165" t="str">
        <f>IFERROR(INDEX('Climate zones'!$A$2:$A$4292,MATCH(S$4&amp;" "&amp;$N169,'Climate zones'!$I$2:$I$4292,0)),"")</f>
        <v/>
      </c>
      <c r="T169" s="165" t="str">
        <f>IFERROR(INDEX('Climate zones'!$A$2:$A$4292,MATCH(T$4&amp;" "&amp;$N169,'Climate zones'!$I$2:$I$4292,0)),"")</f>
        <v/>
      </c>
      <c r="U169" s="165" t="str">
        <f>IFERROR(INDEX('Climate zones'!$A$2:$A$4292,MATCH(U$4&amp;" "&amp;$N169,'Climate zones'!$I$2:$I$4292,0)),"")</f>
        <v/>
      </c>
      <c r="V169" s="165" t="str">
        <f>IFERROR(INDEX('Climate zones'!$A$2:$A$4292,MATCH(V$4&amp;" "&amp;$N169,'Climate zones'!$I$2:$I$4292,0)),"")</f>
        <v/>
      </c>
      <c r="W169" s="165" t="str">
        <f>IFERROR(INDEX('Climate zones'!$A$2:$A$4292,MATCH(W$4&amp;" "&amp;$N169,'Climate zones'!$I$2:$I$4292,0)),"")</f>
        <v/>
      </c>
      <c r="X169" s="165" t="str">
        <f>IFERROR(INDEX('Climate zones'!$A$2:$A$4292,MATCH(X$4&amp;" "&amp;$N169,'Climate zones'!$I$2:$I$4292,0)),"")</f>
        <v>Rahiri</v>
      </c>
      <c r="Y169" s="165" t="str">
        <f>IFERROR(INDEX('Climate zones'!$A$2:$A$4292,MATCH(Y$4&amp;" "&amp;$N169,'Climate zones'!$I$2:$I$4292,0)),"")</f>
        <v/>
      </c>
      <c r="Z169" s="165" t="str">
        <f>IFERROR(INDEX('Climate zones'!$A$2:$A$4292,MATCH(Z$4&amp;" "&amp;$N169,'Climate zones'!$I$2:$I$4292,0)),"")</f>
        <v/>
      </c>
      <c r="AA169" s="165" t="str">
        <f>IFERROR(INDEX('Climate zones'!$A$2:$A$4292,MATCH(AA$4&amp;" "&amp;$N169,'Climate zones'!$I$2:$I$4292,0)),"")</f>
        <v/>
      </c>
      <c r="AB169" s="165" t="str">
        <f>IFERROR(INDEX('Climate zones'!$A$2:$A$4292,MATCH(AB$4&amp;" "&amp;$N169,'Climate zones'!$I$2:$I$4292,0)),"")</f>
        <v/>
      </c>
      <c r="AC169" s="165" t="str">
        <f>IFERROR(INDEX('Climate zones'!$A$2:$A$4292,MATCH(AC$4&amp;" "&amp;$N169,'Climate zones'!$I$2:$I$4292,0)),"")</f>
        <v/>
      </c>
      <c r="AD169" s="165" t="str">
        <f>IFERROR(INDEX('Climate zones'!$A$2:$A$4292,MATCH(AD$4&amp;" "&amp;$N169,'Climate zones'!$I$2:$I$4292,0)),"")</f>
        <v/>
      </c>
      <c r="AE169" s="165" t="str">
        <f>IFERROR(INDEX('Climate zones'!$A$2:$A$4292,MATCH(AE$4&amp;" "&amp;$N169,'Climate zones'!$I$2:$I$4292,0)),"")</f>
        <v/>
      </c>
      <c r="AF169" s="165" t="str">
        <f>IFERROR(INDEX('Climate zones'!$A$2:$A$4292,MATCH(AF$4&amp;" "&amp;$N169,'Climate zones'!$I$2:$I$4292,0)),"")</f>
        <v/>
      </c>
      <c r="AG169" s="165" t="str">
        <f>IFERROR(INDEX('Climate zones'!$A$2:$A$4292,MATCH(AG$4&amp;" "&amp;$N169,'Climate zones'!$I$2:$I$4292,0)),"")</f>
        <v/>
      </c>
      <c r="AH169" s="165" t="str">
        <f>IFERROR(INDEX('Climate zones'!$A$2:$A$4292,MATCH(AH$4&amp;" "&amp;$N169,'Climate zones'!$I$2:$I$4292,0)),"")</f>
        <v/>
      </c>
      <c r="AI169" s="165" t="str">
        <f>IFERROR(INDEX('Climate zones'!$A$2:$A$4292,MATCH(AI$4&amp;" "&amp;$N169,'Climate zones'!$I$2:$I$4292,0)),"")</f>
        <v/>
      </c>
      <c r="AJ169" s="165" t="str">
        <f>IFERROR(INDEX('Climate zones'!$A$2:$A$4292,MATCH(AJ$4&amp;" "&amp;$N169,'Climate zones'!$I$2:$I$4292,0)),"")</f>
        <v/>
      </c>
      <c r="AK169" s="165" t="str">
        <f>IFERROR(INDEX('Climate zones'!$A$2:$A$4292,MATCH(AK$4&amp;" "&amp;$N169,'Climate zones'!$I$2:$I$4292,0)),"")</f>
        <v/>
      </c>
      <c r="AL169" s="165" t="str">
        <f>IFERROR(INDEX('Climate zones'!$A$2:$A$4292,MATCH(AL$4&amp;" "&amp;$N169,'Climate zones'!$I$2:$I$4292,0)),"")</f>
        <v/>
      </c>
      <c r="AM169" s="165" t="str">
        <f>IFERROR(INDEX('Climate zones'!$A$2:$A$4292,MATCH(AM$4&amp;" "&amp;$N169,'Climate zones'!$I$2:$I$4292,0)),"")</f>
        <v/>
      </c>
      <c r="AN169" s="165" t="str">
        <f>IFERROR(INDEX('Climate zones'!$A$2:$A$4292,MATCH(AN$4&amp;" "&amp;$N169,'Climate zones'!$I$2:$I$4292,0)),"")</f>
        <v/>
      </c>
      <c r="AO169" s="165" t="str">
        <f>IFERROR(INDEX('Climate zones'!$A$2:$A$4292,MATCH(AO$4&amp;" "&amp;$N169,'Climate zones'!$I$2:$I$4292,0)),"")</f>
        <v/>
      </c>
      <c r="AP169" s="165" t="str">
        <f>IFERROR(INDEX('Climate zones'!$A$2:$A$4292,MATCH(AP$4&amp;" "&amp;$N169,'Climate zones'!$I$2:$I$4292,0)),"")</f>
        <v/>
      </c>
      <c r="AQ169" s="165" t="str">
        <f>IFERROR(INDEX('Climate zones'!$A$2:$A$4292,MATCH(AQ$4&amp;" "&amp;$N169,'Climate zones'!$I$2:$I$4292,0)),"")</f>
        <v/>
      </c>
      <c r="AR169" s="165" t="str">
        <f>IFERROR(INDEX('Climate zones'!$A$2:$A$4292,MATCH(AR$4&amp;" "&amp;$N169,'Climate zones'!$I$2:$I$4292,0)),"")</f>
        <v/>
      </c>
      <c r="AS169" s="165" t="str">
        <f>IFERROR(INDEX('Climate zones'!$A$2:$A$4292,MATCH(AS$4&amp;" "&amp;$N169,'Climate zones'!$I$2:$I$4292,0)),"")</f>
        <v/>
      </c>
      <c r="AT169" s="165" t="str">
        <f>IFERROR(INDEX('Climate zones'!$A$2:$A$4292,MATCH(AT$4&amp;" "&amp;$N169,'Climate zones'!$I$2:$I$4292,0)),"")</f>
        <v/>
      </c>
      <c r="AU169" s="165" t="str">
        <f>IFERROR(INDEX('Climate zones'!$A$2:$A$4292,MATCH(AU$4&amp;" "&amp;$N169,'Climate zones'!$I$2:$I$4292,0)),"")</f>
        <v/>
      </c>
      <c r="AV169" s="165" t="str">
        <f>IFERROR(INDEX('Climate zones'!$A$2:$A$4292,MATCH(AV$4&amp;" "&amp;$N169,'Climate zones'!$I$2:$I$4292,0)),"")</f>
        <v/>
      </c>
      <c r="AW169" s="165" t="str">
        <f>IFERROR(INDEX('Climate zones'!$A$2:$A$4292,MATCH(AW$4&amp;" "&amp;$N169,'Climate zones'!$I$2:$I$4292,0)),"")</f>
        <v/>
      </c>
      <c r="AX169" s="165" t="str">
        <f>IFERROR(INDEX('Climate zones'!$A$2:$A$4292,MATCH(AX$4&amp;" "&amp;$N169,'Climate zones'!$I$2:$I$4292,0)),"")</f>
        <v/>
      </c>
      <c r="AY169" s="165" t="str">
        <f>IFERROR(INDEX('Climate zones'!$A$2:$A$4292,MATCH(AY$4&amp;" "&amp;$N169,'Climate zones'!$I$2:$I$4292,0)),"")</f>
        <v/>
      </c>
      <c r="AZ169" s="165" t="str">
        <f>IFERROR(INDEX('Climate zones'!$A$2:$A$4292,MATCH(AZ$4&amp;" "&amp;$N169,'Climate zones'!$I$2:$I$4292,0)),"")</f>
        <v/>
      </c>
      <c r="BA169" s="165" t="str">
        <f>IFERROR(INDEX('Climate zones'!$A$2:$A$4292,MATCH(BA$4&amp;" "&amp;$N169,'Climate zones'!$I$2:$I$4292,0)),"")</f>
        <v/>
      </c>
      <c r="BB169" s="165" t="str">
        <f>IFERROR(INDEX('Climate zones'!$A$2:$A$4292,MATCH(BB$4&amp;" "&amp;$N169,'Climate zones'!$I$2:$I$4292,0)),"")</f>
        <v/>
      </c>
      <c r="BC169" s="165" t="str">
        <f>IFERROR(INDEX('Climate zones'!$A$2:$A$4292,MATCH(BC$4&amp;" "&amp;$N169,'Climate zones'!$I$2:$I$4292,0)),"")</f>
        <v/>
      </c>
      <c r="BD169" s="165" t="str">
        <f>IFERROR(INDEX('Climate zones'!$A$2:$A$4292,MATCH(BD$4&amp;" "&amp;$N169,'Climate zones'!$I$2:$I$4292,0)),"")</f>
        <v/>
      </c>
      <c r="BE169" s="165" t="str">
        <f>IFERROR(INDEX('Climate zones'!$A$2:$A$4292,MATCH(BE$4&amp;" "&amp;$N169,'Climate zones'!$I$2:$I$4292,0)),"")</f>
        <v/>
      </c>
      <c r="BF169" s="165" t="str">
        <f>IFERROR(INDEX('Climate zones'!$A$2:$A$4292,MATCH(BF$4&amp;" "&amp;$N169,'Climate zones'!$I$2:$I$4292,0)),"")</f>
        <v/>
      </c>
      <c r="BG169" s="165" t="str">
        <f>IFERROR(INDEX('Climate zones'!$A$2:$A$4292,MATCH(BG$4&amp;" "&amp;$N169,'Climate zones'!$I$2:$I$4292,0)),"")</f>
        <v/>
      </c>
      <c r="BH169" s="165" t="str">
        <f>IFERROR(INDEX('Climate zones'!$A$2:$A$4292,MATCH(BH$4&amp;" "&amp;$N169,'Climate zones'!$I$2:$I$4292,0)),"")</f>
        <v/>
      </c>
      <c r="BI169" s="165" t="str">
        <f>IFERROR(INDEX('Climate zones'!$A$2:$A$4292,MATCH(BI$4&amp;" "&amp;$N169,'Climate zones'!$I$2:$I$4292,0)),"")</f>
        <v/>
      </c>
      <c r="BJ169" s="165" t="str">
        <f>IFERROR(INDEX('Climate zones'!$A$2:$A$4292,MATCH(BJ$4&amp;" "&amp;$N169,'Climate zones'!$I$2:$I$4292,0)),"")</f>
        <v/>
      </c>
      <c r="BK169" s="165" t="str">
        <f>IFERROR(INDEX('Climate zones'!$A$2:$A$4292,MATCH(BK$4&amp;" "&amp;$N169,'Climate zones'!$I$2:$I$4292,0)),"")</f>
        <v/>
      </c>
      <c r="BL169" s="165" t="str">
        <f>IFERROR(INDEX('Climate zones'!$A$2:$A$4292,MATCH(BL$4&amp;" "&amp;$N169,'Climate zones'!$I$2:$I$4292,0)),"")</f>
        <v>Underwood</v>
      </c>
      <c r="BM169" s="165" t="str">
        <f>IFERROR(INDEX('Climate zones'!$A$2:$A$4292,MATCH(BM$4&amp;" "&amp;$N169,'Climate zones'!$I$2:$I$4292,0)),"")</f>
        <v/>
      </c>
      <c r="BN169" s="165" t="str">
        <f>IFERROR(INDEX('Climate zones'!$A$2:$A$4292,MATCH(BN$4&amp;" "&amp;$N169,'Climate zones'!$I$2:$I$4292,0)),"")</f>
        <v/>
      </c>
      <c r="BO169" s="165" t="str">
        <f>IFERROR(INDEX('Climate zones'!$A$2:$A$4292,MATCH(BO$4&amp;" "&amp;$N169,'Climate zones'!$I$2:$I$4292,0)),"")</f>
        <v/>
      </c>
      <c r="BP169" s="165" t="str">
        <f>IFERROR(INDEX('Climate zones'!$A$2:$A$4292,MATCH(BP$4&amp;" "&amp;$N169,'Climate zones'!$I$2:$I$4292,0)),"")</f>
        <v/>
      </c>
      <c r="BQ169" s="165" t="str">
        <f>IFERROR(INDEX('Climate zones'!$A$2:$A$4292,MATCH(BQ$4&amp;" "&amp;$N169,'Climate zones'!$I$2:$I$4292,0)),"")</f>
        <v/>
      </c>
      <c r="BR169" s="165" t="str">
        <f>IFERROR(INDEX('Climate zones'!$A$2:$A$4292,MATCH(BR$4&amp;" "&amp;$N169,'Climate zones'!$I$2:$I$4292,0)),"")</f>
        <v/>
      </c>
      <c r="BS169" s="165" t="str">
        <f>IFERROR(INDEX('Climate zones'!$A$2:$A$4292,MATCH(BS$4&amp;" "&amp;$N169,'Climate zones'!$I$2:$I$4292,0)),"")</f>
        <v/>
      </c>
      <c r="BT169" s="165" t="str">
        <f>IFERROR(INDEX('Climate zones'!$A$2:$A$4292,MATCH(BT$4&amp;" "&amp;$N169,'Climate zones'!$I$2:$I$4292,0)),"")</f>
        <v/>
      </c>
      <c r="BU169" s="165" t="str">
        <f>IFERROR(INDEX('Climate zones'!$A$2:$A$4292,MATCH(BU$4&amp;" "&amp;$N169,'Climate zones'!$I$2:$I$4292,0)),"")</f>
        <v/>
      </c>
      <c r="BV169" s="165" t="str">
        <f>IFERROR(INDEX('Climate zones'!$A$2:$A$4292,MATCH(BV$4&amp;" "&amp;$N169,'Climate zones'!$I$2:$I$4292,0)),"")</f>
        <v/>
      </c>
      <c r="BW169" s="165" t="str">
        <f>IFERROR(INDEX('Climate zones'!$A$2:$A$4292,MATCH(BW$4&amp;" "&amp;$N169,'Climate zones'!$I$2:$I$4292,0)),"")</f>
        <v/>
      </c>
      <c r="BX169" s="165" t="str">
        <f>IFERROR(INDEX('Climate zones'!$A$2:$A$4292,MATCH(BX$4&amp;" "&amp;$N169,'Climate zones'!$I$2:$I$4292,0)),"")</f>
        <v/>
      </c>
      <c r="BY169" s="165" t="str">
        <f>IFERROR(INDEX('Climate zones'!$A$2:$A$4292,MATCH(BY$4&amp;" "&amp;$N169,'Climate zones'!$I$2:$I$4292,0)),"")</f>
        <v/>
      </c>
      <c r="BZ169" s="165" t="str">
        <f>IFERROR(INDEX('Climate zones'!$A$2:$A$4292,MATCH(BZ$4&amp;" "&amp;$N169,'Climate zones'!$I$2:$I$4292,0)),"")</f>
        <v/>
      </c>
      <c r="CA169" s="165" t="str">
        <f>IFERROR(INDEX('Climate zones'!$A$2:$A$4292,MATCH(CA$4&amp;" "&amp;$N169,'Climate zones'!$I$2:$I$4292,0)),"")</f>
        <v/>
      </c>
      <c r="CB169" s="165" t="str">
        <f>IFERROR(INDEX('Climate zones'!$A$2:$A$4292,MATCH(CB$4&amp;" "&amp;$N169,'Climate zones'!$I$2:$I$4292,0)),"")</f>
        <v/>
      </c>
      <c r="CC169" s="165" t="str">
        <f>IFERROR(INDEX('Climate zones'!$A$2:$A$4292,MATCH(CC$4&amp;" "&amp;$N169,'Climate zones'!$I$2:$I$4292,0)),"")</f>
        <v/>
      </c>
      <c r="CD169" s="165" t="str">
        <f>IFERROR(INDEX('Climate zones'!$A$2:$A$4292,MATCH(CD$4&amp;" "&amp;$N169,'Climate zones'!$I$2:$I$4292,0)),"")</f>
        <v/>
      </c>
      <c r="CE169" s="165" t="str">
        <f>IFERROR(INDEX('Climate zones'!$A$2:$A$4292,MATCH(CE$4&amp;" "&amp;$N169,'Climate zones'!$I$2:$I$4292,0)),"")</f>
        <v/>
      </c>
      <c r="CF169" s="165" t="str">
        <f>IFERROR(INDEX('Climate zones'!$A$2:$A$4292,MATCH(CF$4&amp;" "&amp;$N169,'Climate zones'!$I$2:$I$4292,0)),"")</f>
        <v/>
      </c>
      <c r="CG169" s="165" t="str">
        <f>IFERROR(INDEX('Climate zones'!$A$2:$A$4292,MATCH(CG$4&amp;" "&amp;$N169,'Climate zones'!$I$2:$I$4292,0)),"")</f>
        <v/>
      </c>
      <c r="CH169" s="165" t="str">
        <f>IFERROR(INDEX('Climate zones'!$A$2:$A$4292,MATCH(CH$4&amp;" "&amp;$N169,'Climate zones'!$I$2:$I$4292,0)),"")</f>
        <v/>
      </c>
    </row>
    <row r="170" spans="1:86">
      <c r="A170" s="156" t="s">
        <v>339</v>
      </c>
      <c r="B170" s="156" t="s">
        <v>99</v>
      </c>
      <c r="C170" s="156" t="s">
        <v>93</v>
      </c>
      <c r="D170" s="156" t="s">
        <v>330</v>
      </c>
      <c r="E170" s="157">
        <v>-42.06</v>
      </c>
      <c r="F170" s="157">
        <v>171.91</v>
      </c>
      <c r="G170" s="156" t="str">
        <f t="shared" si="8"/>
        <v>Buller District WC</v>
      </c>
      <c r="H170" s="156">
        <f t="shared" si="9"/>
        <v>11</v>
      </c>
      <c r="I170" s="156" t="str">
        <f t="shared" si="10"/>
        <v>Buller District 11</v>
      </c>
      <c r="N170" s="162">
        <f t="shared" si="11"/>
        <v>166</v>
      </c>
      <c r="O170" s="163" t="str">
        <f>IFERROR(INDEX('Climate zones'!$A$2:$A$4292,MATCH(O$4&amp;" "&amp;$N170,'Climate zones'!$I$2:$I$4292,0)),"")</f>
        <v/>
      </c>
      <c r="P170" s="163" t="str">
        <f>IFERROR(INDEX('Climate zones'!$A$2:$A$4292,MATCH(P$4&amp;" "&amp;$N170,'Climate zones'!$I$2:$I$4292,0)),"")</f>
        <v/>
      </c>
      <c r="Q170" s="163" t="str">
        <f>IFERROR(INDEX('Climate zones'!$A$2:$A$4292,MATCH(Q$4&amp;" "&amp;$N170,'Climate zones'!$I$2:$I$4292,0)),"")</f>
        <v/>
      </c>
      <c r="R170" s="163" t="str">
        <f>IFERROR(INDEX('Climate zones'!$A$2:$A$4292,MATCH(R$4&amp;" "&amp;$N170,'Climate zones'!$I$2:$I$4292,0)),"")</f>
        <v/>
      </c>
      <c r="S170" s="163" t="str">
        <f>IFERROR(INDEX('Climate zones'!$A$2:$A$4292,MATCH(S$4&amp;" "&amp;$N170,'Climate zones'!$I$2:$I$4292,0)),"")</f>
        <v/>
      </c>
      <c r="T170" s="163" t="str">
        <f>IFERROR(INDEX('Climate zones'!$A$2:$A$4292,MATCH(T$4&amp;" "&amp;$N170,'Climate zones'!$I$2:$I$4292,0)),"")</f>
        <v/>
      </c>
      <c r="U170" s="163" t="str">
        <f>IFERROR(INDEX('Climate zones'!$A$2:$A$4292,MATCH(U$4&amp;" "&amp;$N170,'Climate zones'!$I$2:$I$4292,0)),"")</f>
        <v/>
      </c>
      <c r="V170" s="163" t="str">
        <f>IFERROR(INDEX('Climate zones'!$A$2:$A$4292,MATCH(V$4&amp;" "&amp;$N170,'Climate zones'!$I$2:$I$4292,0)),"")</f>
        <v/>
      </c>
      <c r="W170" s="163" t="str">
        <f>IFERROR(INDEX('Climate zones'!$A$2:$A$4292,MATCH(W$4&amp;" "&amp;$N170,'Climate zones'!$I$2:$I$4292,0)),"")</f>
        <v/>
      </c>
      <c r="X170" s="163" t="str">
        <f>IFERROR(INDEX('Climate zones'!$A$2:$A$4292,MATCH(X$4&amp;" "&amp;$N170,'Climate zones'!$I$2:$I$4292,0)),"")</f>
        <v>Raio</v>
      </c>
      <c r="Y170" s="163" t="str">
        <f>IFERROR(INDEX('Climate zones'!$A$2:$A$4292,MATCH(Y$4&amp;" "&amp;$N170,'Climate zones'!$I$2:$I$4292,0)),"")</f>
        <v/>
      </c>
      <c r="Z170" s="163" t="str">
        <f>IFERROR(INDEX('Climate zones'!$A$2:$A$4292,MATCH(Z$4&amp;" "&amp;$N170,'Climate zones'!$I$2:$I$4292,0)),"")</f>
        <v/>
      </c>
      <c r="AA170" s="163" t="str">
        <f>IFERROR(INDEX('Climate zones'!$A$2:$A$4292,MATCH(AA$4&amp;" "&amp;$N170,'Climate zones'!$I$2:$I$4292,0)),"")</f>
        <v/>
      </c>
      <c r="AB170" s="163" t="str">
        <f>IFERROR(INDEX('Climate zones'!$A$2:$A$4292,MATCH(AB$4&amp;" "&amp;$N170,'Climate zones'!$I$2:$I$4292,0)),"")</f>
        <v/>
      </c>
      <c r="AC170" s="163" t="str">
        <f>IFERROR(INDEX('Climate zones'!$A$2:$A$4292,MATCH(AC$4&amp;" "&amp;$N170,'Climate zones'!$I$2:$I$4292,0)),"")</f>
        <v/>
      </c>
      <c r="AD170" s="163" t="str">
        <f>IFERROR(INDEX('Climate zones'!$A$2:$A$4292,MATCH(AD$4&amp;" "&amp;$N170,'Climate zones'!$I$2:$I$4292,0)),"")</f>
        <v/>
      </c>
      <c r="AE170" s="163" t="str">
        <f>IFERROR(INDEX('Climate zones'!$A$2:$A$4292,MATCH(AE$4&amp;" "&amp;$N170,'Climate zones'!$I$2:$I$4292,0)),"")</f>
        <v/>
      </c>
      <c r="AF170" s="163" t="str">
        <f>IFERROR(INDEX('Climate zones'!$A$2:$A$4292,MATCH(AF$4&amp;" "&amp;$N170,'Climate zones'!$I$2:$I$4292,0)),"")</f>
        <v/>
      </c>
      <c r="AG170" s="163" t="str">
        <f>IFERROR(INDEX('Climate zones'!$A$2:$A$4292,MATCH(AG$4&amp;" "&amp;$N170,'Climate zones'!$I$2:$I$4292,0)),"")</f>
        <v/>
      </c>
      <c r="AH170" s="163" t="str">
        <f>IFERROR(INDEX('Climate zones'!$A$2:$A$4292,MATCH(AH$4&amp;" "&amp;$N170,'Climate zones'!$I$2:$I$4292,0)),"")</f>
        <v/>
      </c>
      <c r="AI170" s="163" t="str">
        <f>IFERROR(INDEX('Climate zones'!$A$2:$A$4292,MATCH(AI$4&amp;" "&amp;$N170,'Climate zones'!$I$2:$I$4292,0)),"")</f>
        <v/>
      </c>
      <c r="AJ170" s="163" t="str">
        <f>IFERROR(INDEX('Climate zones'!$A$2:$A$4292,MATCH(AJ$4&amp;" "&amp;$N170,'Climate zones'!$I$2:$I$4292,0)),"")</f>
        <v/>
      </c>
      <c r="AK170" s="163" t="str">
        <f>IFERROR(INDEX('Climate zones'!$A$2:$A$4292,MATCH(AK$4&amp;" "&amp;$N170,'Climate zones'!$I$2:$I$4292,0)),"")</f>
        <v/>
      </c>
      <c r="AL170" s="163" t="str">
        <f>IFERROR(INDEX('Climate zones'!$A$2:$A$4292,MATCH(AL$4&amp;" "&amp;$N170,'Climate zones'!$I$2:$I$4292,0)),"")</f>
        <v/>
      </c>
      <c r="AM170" s="163" t="str">
        <f>IFERROR(INDEX('Climate zones'!$A$2:$A$4292,MATCH(AM$4&amp;" "&amp;$N170,'Climate zones'!$I$2:$I$4292,0)),"")</f>
        <v/>
      </c>
      <c r="AN170" s="163" t="str">
        <f>IFERROR(INDEX('Climate zones'!$A$2:$A$4292,MATCH(AN$4&amp;" "&amp;$N170,'Climate zones'!$I$2:$I$4292,0)),"")</f>
        <v/>
      </c>
      <c r="AO170" s="163" t="str">
        <f>IFERROR(INDEX('Climate zones'!$A$2:$A$4292,MATCH(AO$4&amp;" "&amp;$N170,'Climate zones'!$I$2:$I$4292,0)),"")</f>
        <v/>
      </c>
      <c r="AP170" s="163" t="str">
        <f>IFERROR(INDEX('Climate zones'!$A$2:$A$4292,MATCH(AP$4&amp;" "&amp;$N170,'Climate zones'!$I$2:$I$4292,0)),"")</f>
        <v/>
      </c>
      <c r="AQ170" s="163" t="str">
        <f>IFERROR(INDEX('Climate zones'!$A$2:$A$4292,MATCH(AQ$4&amp;" "&amp;$N170,'Climate zones'!$I$2:$I$4292,0)),"")</f>
        <v/>
      </c>
      <c r="AR170" s="163" t="str">
        <f>IFERROR(INDEX('Climate zones'!$A$2:$A$4292,MATCH(AR$4&amp;" "&amp;$N170,'Climate zones'!$I$2:$I$4292,0)),"")</f>
        <v/>
      </c>
      <c r="AS170" s="163" t="str">
        <f>IFERROR(INDEX('Climate zones'!$A$2:$A$4292,MATCH(AS$4&amp;" "&amp;$N170,'Climate zones'!$I$2:$I$4292,0)),"")</f>
        <v/>
      </c>
      <c r="AT170" s="163" t="str">
        <f>IFERROR(INDEX('Climate zones'!$A$2:$A$4292,MATCH(AT$4&amp;" "&amp;$N170,'Climate zones'!$I$2:$I$4292,0)),"")</f>
        <v/>
      </c>
      <c r="AU170" s="163" t="str">
        <f>IFERROR(INDEX('Climate zones'!$A$2:$A$4292,MATCH(AU$4&amp;" "&amp;$N170,'Climate zones'!$I$2:$I$4292,0)),"")</f>
        <v/>
      </c>
      <c r="AV170" s="163" t="str">
        <f>IFERROR(INDEX('Climate zones'!$A$2:$A$4292,MATCH(AV$4&amp;" "&amp;$N170,'Climate zones'!$I$2:$I$4292,0)),"")</f>
        <v/>
      </c>
      <c r="AW170" s="163" t="str">
        <f>IFERROR(INDEX('Climate zones'!$A$2:$A$4292,MATCH(AW$4&amp;" "&amp;$N170,'Climate zones'!$I$2:$I$4292,0)),"")</f>
        <v/>
      </c>
      <c r="AX170" s="163" t="str">
        <f>IFERROR(INDEX('Climate zones'!$A$2:$A$4292,MATCH(AX$4&amp;" "&amp;$N170,'Climate zones'!$I$2:$I$4292,0)),"")</f>
        <v/>
      </c>
      <c r="AY170" s="163" t="str">
        <f>IFERROR(INDEX('Climate zones'!$A$2:$A$4292,MATCH(AY$4&amp;" "&amp;$N170,'Climate zones'!$I$2:$I$4292,0)),"")</f>
        <v/>
      </c>
      <c r="AZ170" s="163" t="str">
        <f>IFERROR(INDEX('Climate zones'!$A$2:$A$4292,MATCH(AZ$4&amp;" "&amp;$N170,'Climate zones'!$I$2:$I$4292,0)),"")</f>
        <v/>
      </c>
      <c r="BA170" s="163" t="str">
        <f>IFERROR(INDEX('Climate zones'!$A$2:$A$4292,MATCH(BA$4&amp;" "&amp;$N170,'Climate zones'!$I$2:$I$4292,0)),"")</f>
        <v/>
      </c>
      <c r="BB170" s="163" t="str">
        <f>IFERROR(INDEX('Climate zones'!$A$2:$A$4292,MATCH(BB$4&amp;" "&amp;$N170,'Climate zones'!$I$2:$I$4292,0)),"")</f>
        <v/>
      </c>
      <c r="BC170" s="163" t="str">
        <f>IFERROR(INDEX('Climate zones'!$A$2:$A$4292,MATCH(BC$4&amp;" "&amp;$N170,'Climate zones'!$I$2:$I$4292,0)),"")</f>
        <v/>
      </c>
      <c r="BD170" s="163" t="str">
        <f>IFERROR(INDEX('Climate zones'!$A$2:$A$4292,MATCH(BD$4&amp;" "&amp;$N170,'Climate zones'!$I$2:$I$4292,0)),"")</f>
        <v/>
      </c>
      <c r="BE170" s="163" t="str">
        <f>IFERROR(INDEX('Climate zones'!$A$2:$A$4292,MATCH(BE$4&amp;" "&amp;$N170,'Climate zones'!$I$2:$I$4292,0)),"")</f>
        <v/>
      </c>
      <c r="BF170" s="163" t="str">
        <f>IFERROR(INDEX('Climate zones'!$A$2:$A$4292,MATCH(BF$4&amp;" "&amp;$N170,'Climate zones'!$I$2:$I$4292,0)),"")</f>
        <v/>
      </c>
      <c r="BG170" s="163" t="str">
        <f>IFERROR(INDEX('Climate zones'!$A$2:$A$4292,MATCH(BG$4&amp;" "&amp;$N170,'Climate zones'!$I$2:$I$4292,0)),"")</f>
        <v/>
      </c>
      <c r="BH170" s="163" t="str">
        <f>IFERROR(INDEX('Climate zones'!$A$2:$A$4292,MATCH(BH$4&amp;" "&amp;$N170,'Climate zones'!$I$2:$I$4292,0)),"")</f>
        <v/>
      </c>
      <c r="BI170" s="163" t="str">
        <f>IFERROR(INDEX('Climate zones'!$A$2:$A$4292,MATCH(BI$4&amp;" "&amp;$N170,'Climate zones'!$I$2:$I$4292,0)),"")</f>
        <v/>
      </c>
      <c r="BJ170" s="163" t="str">
        <f>IFERROR(INDEX('Climate zones'!$A$2:$A$4292,MATCH(BJ$4&amp;" "&amp;$N170,'Climate zones'!$I$2:$I$4292,0)),"")</f>
        <v/>
      </c>
      <c r="BK170" s="163" t="str">
        <f>IFERROR(INDEX('Climate zones'!$A$2:$A$4292,MATCH(BK$4&amp;" "&amp;$N170,'Climate zones'!$I$2:$I$4292,0)),"")</f>
        <v/>
      </c>
      <c r="BL170" s="163" t="str">
        <f>IFERROR(INDEX('Climate zones'!$A$2:$A$4292,MATCH(BL$4&amp;" "&amp;$N170,'Climate zones'!$I$2:$I$4292,0)),"")</f>
        <v>Waianiwa</v>
      </c>
      <c r="BM170" s="163" t="str">
        <f>IFERROR(INDEX('Climate zones'!$A$2:$A$4292,MATCH(BM$4&amp;" "&amp;$N170,'Climate zones'!$I$2:$I$4292,0)),"")</f>
        <v/>
      </c>
      <c r="BN170" s="163" t="str">
        <f>IFERROR(INDEX('Climate zones'!$A$2:$A$4292,MATCH(BN$4&amp;" "&amp;$N170,'Climate zones'!$I$2:$I$4292,0)),"")</f>
        <v/>
      </c>
      <c r="BO170" s="163" t="str">
        <f>IFERROR(INDEX('Climate zones'!$A$2:$A$4292,MATCH(BO$4&amp;" "&amp;$N170,'Climate zones'!$I$2:$I$4292,0)),"")</f>
        <v/>
      </c>
      <c r="BP170" s="163" t="str">
        <f>IFERROR(INDEX('Climate zones'!$A$2:$A$4292,MATCH(BP$4&amp;" "&amp;$N170,'Climate zones'!$I$2:$I$4292,0)),"")</f>
        <v/>
      </c>
      <c r="BQ170" s="163" t="str">
        <f>IFERROR(INDEX('Climate zones'!$A$2:$A$4292,MATCH(BQ$4&amp;" "&amp;$N170,'Climate zones'!$I$2:$I$4292,0)),"")</f>
        <v/>
      </c>
      <c r="BR170" s="163" t="str">
        <f>IFERROR(INDEX('Climate zones'!$A$2:$A$4292,MATCH(BR$4&amp;" "&amp;$N170,'Climate zones'!$I$2:$I$4292,0)),"")</f>
        <v/>
      </c>
      <c r="BS170" s="163" t="str">
        <f>IFERROR(INDEX('Climate zones'!$A$2:$A$4292,MATCH(BS$4&amp;" "&amp;$N170,'Climate zones'!$I$2:$I$4292,0)),"")</f>
        <v/>
      </c>
      <c r="BT170" s="163" t="str">
        <f>IFERROR(INDEX('Climate zones'!$A$2:$A$4292,MATCH(BT$4&amp;" "&amp;$N170,'Climate zones'!$I$2:$I$4292,0)),"")</f>
        <v/>
      </c>
      <c r="BU170" s="163" t="str">
        <f>IFERROR(INDEX('Climate zones'!$A$2:$A$4292,MATCH(BU$4&amp;" "&amp;$N170,'Climate zones'!$I$2:$I$4292,0)),"")</f>
        <v/>
      </c>
      <c r="BV170" s="163" t="str">
        <f>IFERROR(INDEX('Climate zones'!$A$2:$A$4292,MATCH(BV$4&amp;" "&amp;$N170,'Climate zones'!$I$2:$I$4292,0)),"")</f>
        <v/>
      </c>
      <c r="BW170" s="163" t="str">
        <f>IFERROR(INDEX('Climate zones'!$A$2:$A$4292,MATCH(BW$4&amp;" "&amp;$N170,'Climate zones'!$I$2:$I$4292,0)),"")</f>
        <v/>
      </c>
      <c r="BX170" s="163" t="str">
        <f>IFERROR(INDEX('Climate zones'!$A$2:$A$4292,MATCH(BX$4&amp;" "&amp;$N170,'Climate zones'!$I$2:$I$4292,0)),"")</f>
        <v/>
      </c>
      <c r="BY170" s="163" t="str">
        <f>IFERROR(INDEX('Climate zones'!$A$2:$A$4292,MATCH(BY$4&amp;" "&amp;$N170,'Climate zones'!$I$2:$I$4292,0)),"")</f>
        <v/>
      </c>
      <c r="BZ170" s="163" t="str">
        <f>IFERROR(INDEX('Climate zones'!$A$2:$A$4292,MATCH(BZ$4&amp;" "&amp;$N170,'Climate zones'!$I$2:$I$4292,0)),"")</f>
        <v/>
      </c>
      <c r="CA170" s="163" t="str">
        <f>IFERROR(INDEX('Climate zones'!$A$2:$A$4292,MATCH(CA$4&amp;" "&amp;$N170,'Climate zones'!$I$2:$I$4292,0)),"")</f>
        <v/>
      </c>
      <c r="CB170" s="163" t="str">
        <f>IFERROR(INDEX('Climate zones'!$A$2:$A$4292,MATCH(CB$4&amp;" "&amp;$N170,'Climate zones'!$I$2:$I$4292,0)),"")</f>
        <v/>
      </c>
      <c r="CC170" s="163" t="str">
        <f>IFERROR(INDEX('Climate zones'!$A$2:$A$4292,MATCH(CC$4&amp;" "&amp;$N170,'Climate zones'!$I$2:$I$4292,0)),"")</f>
        <v/>
      </c>
      <c r="CD170" s="163" t="str">
        <f>IFERROR(INDEX('Climate zones'!$A$2:$A$4292,MATCH(CD$4&amp;" "&amp;$N170,'Climate zones'!$I$2:$I$4292,0)),"")</f>
        <v/>
      </c>
      <c r="CE170" s="163" t="str">
        <f>IFERROR(INDEX('Climate zones'!$A$2:$A$4292,MATCH(CE$4&amp;" "&amp;$N170,'Climate zones'!$I$2:$I$4292,0)),"")</f>
        <v/>
      </c>
      <c r="CF170" s="163" t="str">
        <f>IFERROR(INDEX('Climate zones'!$A$2:$A$4292,MATCH(CF$4&amp;" "&amp;$N170,'Climate zones'!$I$2:$I$4292,0)),"")</f>
        <v/>
      </c>
      <c r="CG170" s="163" t="str">
        <f>IFERROR(INDEX('Climate zones'!$A$2:$A$4292,MATCH(CG$4&amp;" "&amp;$N170,'Climate zones'!$I$2:$I$4292,0)),"")</f>
        <v/>
      </c>
      <c r="CH170" s="163" t="str">
        <f>IFERROR(INDEX('Climate zones'!$A$2:$A$4292,MATCH(CH$4&amp;" "&amp;$N170,'Climate zones'!$I$2:$I$4292,0)),"")</f>
        <v/>
      </c>
    </row>
    <row r="171" spans="1:86">
      <c r="A171" s="156" t="s">
        <v>340</v>
      </c>
      <c r="B171" s="156" t="s">
        <v>99</v>
      </c>
      <c r="C171" s="156" t="s">
        <v>93</v>
      </c>
      <c r="D171" s="156" t="s">
        <v>330</v>
      </c>
      <c r="E171" s="157">
        <v>-41.74</v>
      </c>
      <c r="F171" s="157">
        <v>171.56</v>
      </c>
      <c r="G171" s="156" t="str">
        <f t="shared" si="8"/>
        <v>Buller District WC</v>
      </c>
      <c r="H171" s="156">
        <f t="shared" si="9"/>
        <v>12</v>
      </c>
      <c r="I171" s="156" t="str">
        <f t="shared" si="10"/>
        <v>Buller District 12</v>
      </c>
      <c r="N171" s="164">
        <f t="shared" si="11"/>
        <v>167</v>
      </c>
      <c r="O171" s="165" t="str">
        <f>IFERROR(INDEX('Climate zones'!$A$2:$A$4292,MATCH(O$4&amp;" "&amp;$N171,'Climate zones'!$I$2:$I$4292,0)),"")</f>
        <v/>
      </c>
      <c r="P171" s="165" t="str">
        <f>IFERROR(INDEX('Climate zones'!$A$2:$A$4292,MATCH(P$4&amp;" "&amp;$N171,'Climate zones'!$I$2:$I$4292,0)),"")</f>
        <v/>
      </c>
      <c r="Q171" s="165" t="str">
        <f>IFERROR(INDEX('Climate zones'!$A$2:$A$4292,MATCH(Q$4&amp;" "&amp;$N171,'Climate zones'!$I$2:$I$4292,0)),"")</f>
        <v/>
      </c>
      <c r="R171" s="165" t="str">
        <f>IFERROR(INDEX('Climate zones'!$A$2:$A$4292,MATCH(R$4&amp;" "&amp;$N171,'Climate zones'!$I$2:$I$4292,0)),"")</f>
        <v/>
      </c>
      <c r="S171" s="165" t="str">
        <f>IFERROR(INDEX('Climate zones'!$A$2:$A$4292,MATCH(S$4&amp;" "&amp;$N171,'Climate zones'!$I$2:$I$4292,0)),"")</f>
        <v/>
      </c>
      <c r="T171" s="165" t="str">
        <f>IFERROR(INDEX('Climate zones'!$A$2:$A$4292,MATCH(T$4&amp;" "&amp;$N171,'Climate zones'!$I$2:$I$4292,0)),"")</f>
        <v/>
      </c>
      <c r="U171" s="165" t="str">
        <f>IFERROR(INDEX('Climate zones'!$A$2:$A$4292,MATCH(U$4&amp;" "&amp;$N171,'Climate zones'!$I$2:$I$4292,0)),"")</f>
        <v/>
      </c>
      <c r="V171" s="165" t="str">
        <f>IFERROR(INDEX('Climate zones'!$A$2:$A$4292,MATCH(V$4&amp;" "&amp;$N171,'Climate zones'!$I$2:$I$4292,0)),"")</f>
        <v/>
      </c>
      <c r="W171" s="165" t="str">
        <f>IFERROR(INDEX('Climate zones'!$A$2:$A$4292,MATCH(W$4&amp;" "&amp;$N171,'Climate zones'!$I$2:$I$4292,0)),"")</f>
        <v/>
      </c>
      <c r="X171" s="165" t="str">
        <f>IFERROR(INDEX('Climate zones'!$A$2:$A$4292,MATCH(X$4&amp;" "&amp;$N171,'Climate zones'!$I$2:$I$4292,0)),"")</f>
        <v>Rakautao</v>
      </c>
      <c r="Y171" s="165" t="str">
        <f>IFERROR(INDEX('Climate zones'!$A$2:$A$4292,MATCH(Y$4&amp;" "&amp;$N171,'Climate zones'!$I$2:$I$4292,0)),"")</f>
        <v/>
      </c>
      <c r="Z171" s="165" t="str">
        <f>IFERROR(INDEX('Climate zones'!$A$2:$A$4292,MATCH(Z$4&amp;" "&amp;$N171,'Climate zones'!$I$2:$I$4292,0)),"")</f>
        <v/>
      </c>
      <c r="AA171" s="165" t="str">
        <f>IFERROR(INDEX('Climate zones'!$A$2:$A$4292,MATCH(AA$4&amp;" "&amp;$N171,'Climate zones'!$I$2:$I$4292,0)),"")</f>
        <v/>
      </c>
      <c r="AB171" s="165" t="str">
        <f>IFERROR(INDEX('Climate zones'!$A$2:$A$4292,MATCH(AB$4&amp;" "&amp;$N171,'Climate zones'!$I$2:$I$4292,0)),"")</f>
        <v/>
      </c>
      <c r="AC171" s="165" t="str">
        <f>IFERROR(INDEX('Climate zones'!$A$2:$A$4292,MATCH(AC$4&amp;" "&amp;$N171,'Climate zones'!$I$2:$I$4292,0)),"")</f>
        <v/>
      </c>
      <c r="AD171" s="165" t="str">
        <f>IFERROR(INDEX('Climate zones'!$A$2:$A$4292,MATCH(AD$4&amp;" "&amp;$N171,'Climate zones'!$I$2:$I$4292,0)),"")</f>
        <v/>
      </c>
      <c r="AE171" s="165" t="str">
        <f>IFERROR(INDEX('Climate zones'!$A$2:$A$4292,MATCH(AE$4&amp;" "&amp;$N171,'Climate zones'!$I$2:$I$4292,0)),"")</f>
        <v/>
      </c>
      <c r="AF171" s="165" t="str">
        <f>IFERROR(INDEX('Climate zones'!$A$2:$A$4292,MATCH(AF$4&amp;" "&amp;$N171,'Climate zones'!$I$2:$I$4292,0)),"")</f>
        <v/>
      </c>
      <c r="AG171" s="165" t="str">
        <f>IFERROR(INDEX('Climate zones'!$A$2:$A$4292,MATCH(AG$4&amp;" "&amp;$N171,'Climate zones'!$I$2:$I$4292,0)),"")</f>
        <v/>
      </c>
      <c r="AH171" s="165" t="str">
        <f>IFERROR(INDEX('Climate zones'!$A$2:$A$4292,MATCH(AH$4&amp;" "&amp;$N171,'Climate zones'!$I$2:$I$4292,0)),"")</f>
        <v/>
      </c>
      <c r="AI171" s="165" t="str">
        <f>IFERROR(INDEX('Climate zones'!$A$2:$A$4292,MATCH(AI$4&amp;" "&amp;$N171,'Climate zones'!$I$2:$I$4292,0)),"")</f>
        <v/>
      </c>
      <c r="AJ171" s="165" t="str">
        <f>IFERROR(INDEX('Climate zones'!$A$2:$A$4292,MATCH(AJ$4&amp;" "&amp;$N171,'Climate zones'!$I$2:$I$4292,0)),"")</f>
        <v/>
      </c>
      <c r="AK171" s="165" t="str">
        <f>IFERROR(INDEX('Climate zones'!$A$2:$A$4292,MATCH(AK$4&amp;" "&amp;$N171,'Climate zones'!$I$2:$I$4292,0)),"")</f>
        <v/>
      </c>
      <c r="AL171" s="165" t="str">
        <f>IFERROR(INDEX('Climate zones'!$A$2:$A$4292,MATCH(AL$4&amp;" "&amp;$N171,'Climate zones'!$I$2:$I$4292,0)),"")</f>
        <v/>
      </c>
      <c r="AM171" s="165" t="str">
        <f>IFERROR(INDEX('Climate zones'!$A$2:$A$4292,MATCH(AM$4&amp;" "&amp;$N171,'Climate zones'!$I$2:$I$4292,0)),"")</f>
        <v/>
      </c>
      <c r="AN171" s="165" t="str">
        <f>IFERROR(INDEX('Climate zones'!$A$2:$A$4292,MATCH(AN$4&amp;" "&amp;$N171,'Climate zones'!$I$2:$I$4292,0)),"")</f>
        <v/>
      </c>
      <c r="AO171" s="165" t="str">
        <f>IFERROR(INDEX('Climate zones'!$A$2:$A$4292,MATCH(AO$4&amp;" "&amp;$N171,'Climate zones'!$I$2:$I$4292,0)),"")</f>
        <v/>
      </c>
      <c r="AP171" s="165" t="str">
        <f>IFERROR(INDEX('Climate zones'!$A$2:$A$4292,MATCH(AP$4&amp;" "&amp;$N171,'Climate zones'!$I$2:$I$4292,0)),"")</f>
        <v/>
      </c>
      <c r="AQ171" s="165" t="str">
        <f>IFERROR(INDEX('Climate zones'!$A$2:$A$4292,MATCH(AQ$4&amp;" "&amp;$N171,'Climate zones'!$I$2:$I$4292,0)),"")</f>
        <v/>
      </c>
      <c r="AR171" s="165" t="str">
        <f>IFERROR(INDEX('Climate zones'!$A$2:$A$4292,MATCH(AR$4&amp;" "&amp;$N171,'Climate zones'!$I$2:$I$4292,0)),"")</f>
        <v/>
      </c>
      <c r="AS171" s="165" t="str">
        <f>IFERROR(INDEX('Climate zones'!$A$2:$A$4292,MATCH(AS$4&amp;" "&amp;$N171,'Climate zones'!$I$2:$I$4292,0)),"")</f>
        <v/>
      </c>
      <c r="AT171" s="165" t="str">
        <f>IFERROR(INDEX('Climate zones'!$A$2:$A$4292,MATCH(AT$4&amp;" "&amp;$N171,'Climate zones'!$I$2:$I$4292,0)),"")</f>
        <v/>
      </c>
      <c r="AU171" s="165" t="str">
        <f>IFERROR(INDEX('Climate zones'!$A$2:$A$4292,MATCH(AU$4&amp;" "&amp;$N171,'Climate zones'!$I$2:$I$4292,0)),"")</f>
        <v/>
      </c>
      <c r="AV171" s="165" t="str">
        <f>IFERROR(INDEX('Climate zones'!$A$2:$A$4292,MATCH(AV$4&amp;" "&amp;$N171,'Climate zones'!$I$2:$I$4292,0)),"")</f>
        <v/>
      </c>
      <c r="AW171" s="165" t="str">
        <f>IFERROR(INDEX('Climate zones'!$A$2:$A$4292,MATCH(AW$4&amp;" "&amp;$N171,'Climate zones'!$I$2:$I$4292,0)),"")</f>
        <v/>
      </c>
      <c r="AX171" s="165" t="str">
        <f>IFERROR(INDEX('Climate zones'!$A$2:$A$4292,MATCH(AX$4&amp;" "&amp;$N171,'Climate zones'!$I$2:$I$4292,0)),"")</f>
        <v/>
      </c>
      <c r="AY171" s="165" t="str">
        <f>IFERROR(INDEX('Climate zones'!$A$2:$A$4292,MATCH(AY$4&amp;" "&amp;$N171,'Climate zones'!$I$2:$I$4292,0)),"")</f>
        <v/>
      </c>
      <c r="AZ171" s="165" t="str">
        <f>IFERROR(INDEX('Climate zones'!$A$2:$A$4292,MATCH(AZ$4&amp;" "&amp;$N171,'Climate zones'!$I$2:$I$4292,0)),"")</f>
        <v/>
      </c>
      <c r="BA171" s="165" t="str">
        <f>IFERROR(INDEX('Climate zones'!$A$2:$A$4292,MATCH(BA$4&amp;" "&amp;$N171,'Climate zones'!$I$2:$I$4292,0)),"")</f>
        <v/>
      </c>
      <c r="BB171" s="165" t="str">
        <f>IFERROR(INDEX('Climate zones'!$A$2:$A$4292,MATCH(BB$4&amp;" "&amp;$N171,'Climate zones'!$I$2:$I$4292,0)),"")</f>
        <v/>
      </c>
      <c r="BC171" s="165" t="str">
        <f>IFERROR(INDEX('Climate zones'!$A$2:$A$4292,MATCH(BC$4&amp;" "&amp;$N171,'Climate zones'!$I$2:$I$4292,0)),"")</f>
        <v/>
      </c>
      <c r="BD171" s="165" t="str">
        <f>IFERROR(INDEX('Climate zones'!$A$2:$A$4292,MATCH(BD$4&amp;" "&amp;$N171,'Climate zones'!$I$2:$I$4292,0)),"")</f>
        <v/>
      </c>
      <c r="BE171" s="165" t="str">
        <f>IFERROR(INDEX('Climate zones'!$A$2:$A$4292,MATCH(BE$4&amp;" "&amp;$N171,'Climate zones'!$I$2:$I$4292,0)),"")</f>
        <v/>
      </c>
      <c r="BF171" s="165" t="str">
        <f>IFERROR(INDEX('Climate zones'!$A$2:$A$4292,MATCH(BF$4&amp;" "&amp;$N171,'Climate zones'!$I$2:$I$4292,0)),"")</f>
        <v/>
      </c>
      <c r="BG171" s="165" t="str">
        <f>IFERROR(INDEX('Climate zones'!$A$2:$A$4292,MATCH(BG$4&amp;" "&amp;$N171,'Climate zones'!$I$2:$I$4292,0)),"")</f>
        <v/>
      </c>
      <c r="BH171" s="165" t="str">
        <f>IFERROR(INDEX('Climate zones'!$A$2:$A$4292,MATCH(BH$4&amp;" "&amp;$N171,'Climate zones'!$I$2:$I$4292,0)),"")</f>
        <v/>
      </c>
      <c r="BI171" s="165" t="str">
        <f>IFERROR(INDEX('Climate zones'!$A$2:$A$4292,MATCH(BI$4&amp;" "&amp;$N171,'Climate zones'!$I$2:$I$4292,0)),"")</f>
        <v/>
      </c>
      <c r="BJ171" s="165" t="str">
        <f>IFERROR(INDEX('Climate zones'!$A$2:$A$4292,MATCH(BJ$4&amp;" "&amp;$N171,'Climate zones'!$I$2:$I$4292,0)),"")</f>
        <v/>
      </c>
      <c r="BK171" s="165" t="str">
        <f>IFERROR(INDEX('Climate zones'!$A$2:$A$4292,MATCH(BK$4&amp;" "&amp;$N171,'Climate zones'!$I$2:$I$4292,0)),"")</f>
        <v/>
      </c>
      <c r="BL171" s="165" t="str">
        <f>IFERROR(INDEX('Climate zones'!$A$2:$A$4292,MATCH(BL$4&amp;" "&amp;$N171,'Climate zones'!$I$2:$I$4292,0)),"")</f>
        <v>Waihoaka</v>
      </c>
      <c r="BM171" s="165" t="str">
        <f>IFERROR(INDEX('Climate zones'!$A$2:$A$4292,MATCH(BM$4&amp;" "&amp;$N171,'Climate zones'!$I$2:$I$4292,0)),"")</f>
        <v/>
      </c>
      <c r="BN171" s="165" t="str">
        <f>IFERROR(INDEX('Climate zones'!$A$2:$A$4292,MATCH(BN$4&amp;" "&amp;$N171,'Climate zones'!$I$2:$I$4292,0)),"")</f>
        <v/>
      </c>
      <c r="BO171" s="165" t="str">
        <f>IFERROR(INDEX('Climate zones'!$A$2:$A$4292,MATCH(BO$4&amp;" "&amp;$N171,'Climate zones'!$I$2:$I$4292,0)),"")</f>
        <v/>
      </c>
      <c r="BP171" s="165" t="str">
        <f>IFERROR(INDEX('Climate zones'!$A$2:$A$4292,MATCH(BP$4&amp;" "&amp;$N171,'Climate zones'!$I$2:$I$4292,0)),"")</f>
        <v/>
      </c>
      <c r="BQ171" s="165" t="str">
        <f>IFERROR(INDEX('Climate zones'!$A$2:$A$4292,MATCH(BQ$4&amp;" "&amp;$N171,'Climate zones'!$I$2:$I$4292,0)),"")</f>
        <v/>
      </c>
      <c r="BR171" s="165" t="str">
        <f>IFERROR(INDEX('Climate zones'!$A$2:$A$4292,MATCH(BR$4&amp;" "&amp;$N171,'Climate zones'!$I$2:$I$4292,0)),"")</f>
        <v/>
      </c>
      <c r="BS171" s="165" t="str">
        <f>IFERROR(INDEX('Climate zones'!$A$2:$A$4292,MATCH(BS$4&amp;" "&amp;$N171,'Climate zones'!$I$2:$I$4292,0)),"")</f>
        <v/>
      </c>
      <c r="BT171" s="165" t="str">
        <f>IFERROR(INDEX('Climate zones'!$A$2:$A$4292,MATCH(BT$4&amp;" "&amp;$N171,'Climate zones'!$I$2:$I$4292,0)),"")</f>
        <v/>
      </c>
      <c r="BU171" s="165" t="str">
        <f>IFERROR(INDEX('Climate zones'!$A$2:$A$4292,MATCH(BU$4&amp;" "&amp;$N171,'Climate zones'!$I$2:$I$4292,0)),"")</f>
        <v/>
      </c>
      <c r="BV171" s="165" t="str">
        <f>IFERROR(INDEX('Climate zones'!$A$2:$A$4292,MATCH(BV$4&amp;" "&amp;$N171,'Climate zones'!$I$2:$I$4292,0)),"")</f>
        <v/>
      </c>
      <c r="BW171" s="165" t="str">
        <f>IFERROR(INDEX('Climate zones'!$A$2:$A$4292,MATCH(BW$4&amp;" "&amp;$N171,'Climate zones'!$I$2:$I$4292,0)),"")</f>
        <v/>
      </c>
      <c r="BX171" s="165" t="str">
        <f>IFERROR(INDEX('Climate zones'!$A$2:$A$4292,MATCH(BX$4&amp;" "&amp;$N171,'Climate zones'!$I$2:$I$4292,0)),"")</f>
        <v/>
      </c>
      <c r="BY171" s="165" t="str">
        <f>IFERROR(INDEX('Climate zones'!$A$2:$A$4292,MATCH(BY$4&amp;" "&amp;$N171,'Climate zones'!$I$2:$I$4292,0)),"")</f>
        <v/>
      </c>
      <c r="BZ171" s="165" t="str">
        <f>IFERROR(INDEX('Climate zones'!$A$2:$A$4292,MATCH(BZ$4&amp;" "&amp;$N171,'Climate zones'!$I$2:$I$4292,0)),"")</f>
        <v/>
      </c>
      <c r="CA171" s="165" t="str">
        <f>IFERROR(INDEX('Climate zones'!$A$2:$A$4292,MATCH(CA$4&amp;" "&amp;$N171,'Climate zones'!$I$2:$I$4292,0)),"")</f>
        <v/>
      </c>
      <c r="CB171" s="165" t="str">
        <f>IFERROR(INDEX('Climate zones'!$A$2:$A$4292,MATCH(CB$4&amp;" "&amp;$N171,'Climate zones'!$I$2:$I$4292,0)),"")</f>
        <v/>
      </c>
      <c r="CC171" s="165" t="str">
        <f>IFERROR(INDEX('Climate zones'!$A$2:$A$4292,MATCH(CC$4&amp;" "&amp;$N171,'Climate zones'!$I$2:$I$4292,0)),"")</f>
        <v/>
      </c>
      <c r="CD171" s="165" t="str">
        <f>IFERROR(INDEX('Climate zones'!$A$2:$A$4292,MATCH(CD$4&amp;" "&amp;$N171,'Climate zones'!$I$2:$I$4292,0)),"")</f>
        <v/>
      </c>
      <c r="CE171" s="165" t="str">
        <f>IFERROR(INDEX('Climate zones'!$A$2:$A$4292,MATCH(CE$4&amp;" "&amp;$N171,'Climate zones'!$I$2:$I$4292,0)),"")</f>
        <v/>
      </c>
      <c r="CF171" s="165" t="str">
        <f>IFERROR(INDEX('Climate zones'!$A$2:$A$4292,MATCH(CF$4&amp;" "&amp;$N171,'Climate zones'!$I$2:$I$4292,0)),"")</f>
        <v/>
      </c>
      <c r="CG171" s="165" t="str">
        <f>IFERROR(INDEX('Climate zones'!$A$2:$A$4292,MATCH(CG$4&amp;" "&amp;$N171,'Climate zones'!$I$2:$I$4292,0)),"")</f>
        <v/>
      </c>
      <c r="CH171" s="165" t="str">
        <f>IFERROR(INDEX('Climate zones'!$A$2:$A$4292,MATCH(CH$4&amp;" "&amp;$N171,'Climate zones'!$I$2:$I$4292,0)),"")</f>
        <v/>
      </c>
    </row>
    <row r="172" spans="1:86">
      <c r="A172" s="156" t="s">
        <v>341</v>
      </c>
      <c r="B172" s="156" t="s">
        <v>99</v>
      </c>
      <c r="C172" s="156" t="s">
        <v>93</v>
      </c>
      <c r="D172" s="156" t="s">
        <v>330</v>
      </c>
      <c r="E172" s="157">
        <v>-41.48</v>
      </c>
      <c r="F172" s="157">
        <v>172.05</v>
      </c>
      <c r="G172" s="156" t="str">
        <f t="shared" si="8"/>
        <v>Buller District WC</v>
      </c>
      <c r="H172" s="156">
        <f t="shared" si="9"/>
        <v>13</v>
      </c>
      <c r="I172" s="156" t="str">
        <f t="shared" si="10"/>
        <v>Buller District 13</v>
      </c>
      <c r="N172" s="162">
        <f t="shared" si="11"/>
        <v>168</v>
      </c>
      <c r="O172" s="163" t="str">
        <f>IFERROR(INDEX('Climate zones'!$A$2:$A$4292,MATCH(O$4&amp;" "&amp;$N172,'Climate zones'!$I$2:$I$4292,0)),"")</f>
        <v/>
      </c>
      <c r="P172" s="163" t="str">
        <f>IFERROR(INDEX('Climate zones'!$A$2:$A$4292,MATCH(P$4&amp;" "&amp;$N172,'Climate zones'!$I$2:$I$4292,0)),"")</f>
        <v/>
      </c>
      <c r="Q172" s="163" t="str">
        <f>IFERROR(INDEX('Climate zones'!$A$2:$A$4292,MATCH(Q$4&amp;" "&amp;$N172,'Climate zones'!$I$2:$I$4292,0)),"")</f>
        <v/>
      </c>
      <c r="R172" s="163" t="str">
        <f>IFERROR(INDEX('Climate zones'!$A$2:$A$4292,MATCH(R$4&amp;" "&amp;$N172,'Climate zones'!$I$2:$I$4292,0)),"")</f>
        <v/>
      </c>
      <c r="S172" s="163" t="str">
        <f>IFERROR(INDEX('Climate zones'!$A$2:$A$4292,MATCH(S$4&amp;" "&amp;$N172,'Climate zones'!$I$2:$I$4292,0)),"")</f>
        <v/>
      </c>
      <c r="T172" s="163" t="str">
        <f>IFERROR(INDEX('Climate zones'!$A$2:$A$4292,MATCH(T$4&amp;" "&amp;$N172,'Climate zones'!$I$2:$I$4292,0)),"")</f>
        <v/>
      </c>
      <c r="U172" s="163" t="str">
        <f>IFERROR(INDEX('Climate zones'!$A$2:$A$4292,MATCH(U$4&amp;" "&amp;$N172,'Climate zones'!$I$2:$I$4292,0)),"")</f>
        <v/>
      </c>
      <c r="V172" s="163" t="str">
        <f>IFERROR(INDEX('Climate zones'!$A$2:$A$4292,MATCH(V$4&amp;" "&amp;$N172,'Climate zones'!$I$2:$I$4292,0)),"")</f>
        <v/>
      </c>
      <c r="W172" s="163" t="str">
        <f>IFERROR(INDEX('Climate zones'!$A$2:$A$4292,MATCH(W$4&amp;" "&amp;$N172,'Climate zones'!$I$2:$I$4292,0)),"")</f>
        <v/>
      </c>
      <c r="X172" s="163" t="str">
        <f>IFERROR(INDEX('Climate zones'!$A$2:$A$4292,MATCH(X$4&amp;" "&amp;$N172,'Climate zones'!$I$2:$I$4292,0)),"")</f>
        <v>Rangi Point</v>
      </c>
      <c r="Y172" s="163" t="str">
        <f>IFERROR(INDEX('Climate zones'!$A$2:$A$4292,MATCH(Y$4&amp;" "&amp;$N172,'Climate zones'!$I$2:$I$4292,0)),"")</f>
        <v/>
      </c>
      <c r="Z172" s="163" t="str">
        <f>IFERROR(INDEX('Climate zones'!$A$2:$A$4292,MATCH(Z$4&amp;" "&amp;$N172,'Climate zones'!$I$2:$I$4292,0)),"")</f>
        <v/>
      </c>
      <c r="AA172" s="163" t="str">
        <f>IFERROR(INDEX('Climate zones'!$A$2:$A$4292,MATCH(AA$4&amp;" "&amp;$N172,'Climate zones'!$I$2:$I$4292,0)),"")</f>
        <v/>
      </c>
      <c r="AB172" s="163" t="str">
        <f>IFERROR(INDEX('Climate zones'!$A$2:$A$4292,MATCH(AB$4&amp;" "&amp;$N172,'Climate zones'!$I$2:$I$4292,0)),"")</f>
        <v/>
      </c>
      <c r="AC172" s="163" t="str">
        <f>IFERROR(INDEX('Climate zones'!$A$2:$A$4292,MATCH(AC$4&amp;" "&amp;$N172,'Climate zones'!$I$2:$I$4292,0)),"")</f>
        <v/>
      </c>
      <c r="AD172" s="163" t="str">
        <f>IFERROR(INDEX('Climate zones'!$A$2:$A$4292,MATCH(AD$4&amp;" "&amp;$N172,'Climate zones'!$I$2:$I$4292,0)),"")</f>
        <v/>
      </c>
      <c r="AE172" s="163" t="str">
        <f>IFERROR(INDEX('Climate zones'!$A$2:$A$4292,MATCH(AE$4&amp;" "&amp;$N172,'Climate zones'!$I$2:$I$4292,0)),"")</f>
        <v/>
      </c>
      <c r="AF172" s="163" t="str">
        <f>IFERROR(INDEX('Climate zones'!$A$2:$A$4292,MATCH(AF$4&amp;" "&amp;$N172,'Climate zones'!$I$2:$I$4292,0)),"")</f>
        <v/>
      </c>
      <c r="AG172" s="163" t="str">
        <f>IFERROR(INDEX('Climate zones'!$A$2:$A$4292,MATCH(AG$4&amp;" "&amp;$N172,'Climate zones'!$I$2:$I$4292,0)),"")</f>
        <v/>
      </c>
      <c r="AH172" s="163" t="str">
        <f>IFERROR(INDEX('Climate zones'!$A$2:$A$4292,MATCH(AH$4&amp;" "&amp;$N172,'Climate zones'!$I$2:$I$4292,0)),"")</f>
        <v/>
      </c>
      <c r="AI172" s="163" t="str">
        <f>IFERROR(INDEX('Climate zones'!$A$2:$A$4292,MATCH(AI$4&amp;" "&amp;$N172,'Climate zones'!$I$2:$I$4292,0)),"")</f>
        <v/>
      </c>
      <c r="AJ172" s="163" t="str">
        <f>IFERROR(INDEX('Climate zones'!$A$2:$A$4292,MATCH(AJ$4&amp;" "&amp;$N172,'Climate zones'!$I$2:$I$4292,0)),"")</f>
        <v/>
      </c>
      <c r="AK172" s="163" t="str">
        <f>IFERROR(INDEX('Climate zones'!$A$2:$A$4292,MATCH(AK$4&amp;" "&amp;$N172,'Climate zones'!$I$2:$I$4292,0)),"")</f>
        <v/>
      </c>
      <c r="AL172" s="163" t="str">
        <f>IFERROR(INDEX('Climate zones'!$A$2:$A$4292,MATCH(AL$4&amp;" "&amp;$N172,'Climate zones'!$I$2:$I$4292,0)),"")</f>
        <v/>
      </c>
      <c r="AM172" s="163" t="str">
        <f>IFERROR(INDEX('Climate zones'!$A$2:$A$4292,MATCH(AM$4&amp;" "&amp;$N172,'Climate zones'!$I$2:$I$4292,0)),"")</f>
        <v/>
      </c>
      <c r="AN172" s="163" t="str">
        <f>IFERROR(INDEX('Climate zones'!$A$2:$A$4292,MATCH(AN$4&amp;" "&amp;$N172,'Climate zones'!$I$2:$I$4292,0)),"")</f>
        <v/>
      </c>
      <c r="AO172" s="163" t="str">
        <f>IFERROR(INDEX('Climate zones'!$A$2:$A$4292,MATCH(AO$4&amp;" "&amp;$N172,'Climate zones'!$I$2:$I$4292,0)),"")</f>
        <v/>
      </c>
      <c r="AP172" s="163" t="str">
        <f>IFERROR(INDEX('Climate zones'!$A$2:$A$4292,MATCH(AP$4&amp;" "&amp;$N172,'Climate zones'!$I$2:$I$4292,0)),"")</f>
        <v/>
      </c>
      <c r="AQ172" s="163" t="str">
        <f>IFERROR(INDEX('Climate zones'!$A$2:$A$4292,MATCH(AQ$4&amp;" "&amp;$N172,'Climate zones'!$I$2:$I$4292,0)),"")</f>
        <v/>
      </c>
      <c r="AR172" s="163" t="str">
        <f>IFERROR(INDEX('Climate zones'!$A$2:$A$4292,MATCH(AR$4&amp;" "&amp;$N172,'Climate zones'!$I$2:$I$4292,0)),"")</f>
        <v/>
      </c>
      <c r="AS172" s="163" t="str">
        <f>IFERROR(INDEX('Climate zones'!$A$2:$A$4292,MATCH(AS$4&amp;" "&amp;$N172,'Climate zones'!$I$2:$I$4292,0)),"")</f>
        <v/>
      </c>
      <c r="AT172" s="163" t="str">
        <f>IFERROR(INDEX('Climate zones'!$A$2:$A$4292,MATCH(AT$4&amp;" "&amp;$N172,'Climate zones'!$I$2:$I$4292,0)),"")</f>
        <v/>
      </c>
      <c r="AU172" s="163" t="str">
        <f>IFERROR(INDEX('Climate zones'!$A$2:$A$4292,MATCH(AU$4&amp;" "&amp;$N172,'Climate zones'!$I$2:$I$4292,0)),"")</f>
        <v/>
      </c>
      <c r="AV172" s="163" t="str">
        <f>IFERROR(INDEX('Climate zones'!$A$2:$A$4292,MATCH(AV$4&amp;" "&amp;$N172,'Climate zones'!$I$2:$I$4292,0)),"")</f>
        <v/>
      </c>
      <c r="AW172" s="163" t="str">
        <f>IFERROR(INDEX('Climate zones'!$A$2:$A$4292,MATCH(AW$4&amp;" "&amp;$N172,'Climate zones'!$I$2:$I$4292,0)),"")</f>
        <v/>
      </c>
      <c r="AX172" s="163" t="str">
        <f>IFERROR(INDEX('Climate zones'!$A$2:$A$4292,MATCH(AX$4&amp;" "&amp;$N172,'Climate zones'!$I$2:$I$4292,0)),"")</f>
        <v/>
      </c>
      <c r="AY172" s="163" t="str">
        <f>IFERROR(INDEX('Climate zones'!$A$2:$A$4292,MATCH(AY$4&amp;" "&amp;$N172,'Climate zones'!$I$2:$I$4292,0)),"")</f>
        <v/>
      </c>
      <c r="AZ172" s="163" t="str">
        <f>IFERROR(INDEX('Climate zones'!$A$2:$A$4292,MATCH(AZ$4&amp;" "&amp;$N172,'Climate zones'!$I$2:$I$4292,0)),"")</f>
        <v/>
      </c>
      <c r="BA172" s="163" t="str">
        <f>IFERROR(INDEX('Climate zones'!$A$2:$A$4292,MATCH(BA$4&amp;" "&amp;$N172,'Climate zones'!$I$2:$I$4292,0)),"")</f>
        <v/>
      </c>
      <c r="BB172" s="163" t="str">
        <f>IFERROR(INDEX('Climate zones'!$A$2:$A$4292,MATCH(BB$4&amp;" "&amp;$N172,'Climate zones'!$I$2:$I$4292,0)),"")</f>
        <v/>
      </c>
      <c r="BC172" s="163" t="str">
        <f>IFERROR(INDEX('Climate zones'!$A$2:$A$4292,MATCH(BC$4&amp;" "&amp;$N172,'Climate zones'!$I$2:$I$4292,0)),"")</f>
        <v/>
      </c>
      <c r="BD172" s="163" t="str">
        <f>IFERROR(INDEX('Climate zones'!$A$2:$A$4292,MATCH(BD$4&amp;" "&amp;$N172,'Climate zones'!$I$2:$I$4292,0)),"")</f>
        <v/>
      </c>
      <c r="BE172" s="163" t="str">
        <f>IFERROR(INDEX('Climate zones'!$A$2:$A$4292,MATCH(BE$4&amp;" "&amp;$N172,'Climate zones'!$I$2:$I$4292,0)),"")</f>
        <v/>
      </c>
      <c r="BF172" s="163" t="str">
        <f>IFERROR(INDEX('Climate zones'!$A$2:$A$4292,MATCH(BF$4&amp;" "&amp;$N172,'Climate zones'!$I$2:$I$4292,0)),"")</f>
        <v/>
      </c>
      <c r="BG172" s="163" t="str">
        <f>IFERROR(INDEX('Climate zones'!$A$2:$A$4292,MATCH(BG$4&amp;" "&amp;$N172,'Climate zones'!$I$2:$I$4292,0)),"")</f>
        <v/>
      </c>
      <c r="BH172" s="163" t="str">
        <f>IFERROR(INDEX('Climate zones'!$A$2:$A$4292,MATCH(BH$4&amp;" "&amp;$N172,'Climate zones'!$I$2:$I$4292,0)),"")</f>
        <v/>
      </c>
      <c r="BI172" s="163" t="str">
        <f>IFERROR(INDEX('Climate zones'!$A$2:$A$4292,MATCH(BI$4&amp;" "&amp;$N172,'Climate zones'!$I$2:$I$4292,0)),"")</f>
        <v/>
      </c>
      <c r="BJ172" s="163" t="str">
        <f>IFERROR(INDEX('Climate zones'!$A$2:$A$4292,MATCH(BJ$4&amp;" "&amp;$N172,'Climate zones'!$I$2:$I$4292,0)),"")</f>
        <v/>
      </c>
      <c r="BK172" s="163" t="str">
        <f>IFERROR(INDEX('Climate zones'!$A$2:$A$4292,MATCH(BK$4&amp;" "&amp;$N172,'Climate zones'!$I$2:$I$4292,0)),"")</f>
        <v/>
      </c>
      <c r="BL172" s="163" t="str">
        <f>IFERROR(INDEX('Climate zones'!$A$2:$A$4292,MATCH(BL$4&amp;" "&amp;$N172,'Climate zones'!$I$2:$I$4292,0)),"")</f>
        <v>Waikaia</v>
      </c>
      <c r="BM172" s="163" t="str">
        <f>IFERROR(INDEX('Climate zones'!$A$2:$A$4292,MATCH(BM$4&amp;" "&amp;$N172,'Climate zones'!$I$2:$I$4292,0)),"")</f>
        <v/>
      </c>
      <c r="BN172" s="163" t="str">
        <f>IFERROR(INDEX('Climate zones'!$A$2:$A$4292,MATCH(BN$4&amp;" "&amp;$N172,'Climate zones'!$I$2:$I$4292,0)),"")</f>
        <v/>
      </c>
      <c r="BO172" s="163" t="str">
        <f>IFERROR(INDEX('Climate zones'!$A$2:$A$4292,MATCH(BO$4&amp;" "&amp;$N172,'Climate zones'!$I$2:$I$4292,0)),"")</f>
        <v/>
      </c>
      <c r="BP172" s="163" t="str">
        <f>IFERROR(INDEX('Climate zones'!$A$2:$A$4292,MATCH(BP$4&amp;" "&amp;$N172,'Climate zones'!$I$2:$I$4292,0)),"")</f>
        <v/>
      </c>
      <c r="BQ172" s="163" t="str">
        <f>IFERROR(INDEX('Climate zones'!$A$2:$A$4292,MATCH(BQ$4&amp;" "&amp;$N172,'Climate zones'!$I$2:$I$4292,0)),"")</f>
        <v/>
      </c>
      <c r="BR172" s="163" t="str">
        <f>IFERROR(INDEX('Climate zones'!$A$2:$A$4292,MATCH(BR$4&amp;" "&amp;$N172,'Climate zones'!$I$2:$I$4292,0)),"")</f>
        <v/>
      </c>
      <c r="BS172" s="163" t="str">
        <f>IFERROR(INDEX('Climate zones'!$A$2:$A$4292,MATCH(BS$4&amp;" "&amp;$N172,'Climate zones'!$I$2:$I$4292,0)),"")</f>
        <v/>
      </c>
      <c r="BT172" s="163" t="str">
        <f>IFERROR(INDEX('Climate zones'!$A$2:$A$4292,MATCH(BT$4&amp;" "&amp;$N172,'Climate zones'!$I$2:$I$4292,0)),"")</f>
        <v/>
      </c>
      <c r="BU172" s="163" t="str">
        <f>IFERROR(INDEX('Climate zones'!$A$2:$A$4292,MATCH(BU$4&amp;" "&amp;$N172,'Climate zones'!$I$2:$I$4292,0)),"")</f>
        <v/>
      </c>
      <c r="BV172" s="163" t="str">
        <f>IFERROR(INDEX('Climate zones'!$A$2:$A$4292,MATCH(BV$4&amp;" "&amp;$N172,'Climate zones'!$I$2:$I$4292,0)),"")</f>
        <v/>
      </c>
      <c r="BW172" s="163" t="str">
        <f>IFERROR(INDEX('Climate zones'!$A$2:$A$4292,MATCH(BW$4&amp;" "&amp;$N172,'Climate zones'!$I$2:$I$4292,0)),"")</f>
        <v/>
      </c>
      <c r="BX172" s="163" t="str">
        <f>IFERROR(INDEX('Climate zones'!$A$2:$A$4292,MATCH(BX$4&amp;" "&amp;$N172,'Climate zones'!$I$2:$I$4292,0)),"")</f>
        <v/>
      </c>
      <c r="BY172" s="163" t="str">
        <f>IFERROR(INDEX('Climate zones'!$A$2:$A$4292,MATCH(BY$4&amp;" "&amp;$N172,'Climate zones'!$I$2:$I$4292,0)),"")</f>
        <v/>
      </c>
      <c r="BZ172" s="163" t="str">
        <f>IFERROR(INDEX('Climate zones'!$A$2:$A$4292,MATCH(BZ$4&amp;" "&amp;$N172,'Climate zones'!$I$2:$I$4292,0)),"")</f>
        <v/>
      </c>
      <c r="CA172" s="163" t="str">
        <f>IFERROR(INDEX('Climate zones'!$A$2:$A$4292,MATCH(CA$4&amp;" "&amp;$N172,'Climate zones'!$I$2:$I$4292,0)),"")</f>
        <v/>
      </c>
      <c r="CB172" s="163" t="str">
        <f>IFERROR(INDEX('Climate zones'!$A$2:$A$4292,MATCH(CB$4&amp;" "&amp;$N172,'Climate zones'!$I$2:$I$4292,0)),"")</f>
        <v/>
      </c>
      <c r="CC172" s="163" t="str">
        <f>IFERROR(INDEX('Climate zones'!$A$2:$A$4292,MATCH(CC$4&amp;" "&amp;$N172,'Climate zones'!$I$2:$I$4292,0)),"")</f>
        <v/>
      </c>
      <c r="CD172" s="163" t="str">
        <f>IFERROR(INDEX('Climate zones'!$A$2:$A$4292,MATCH(CD$4&amp;" "&amp;$N172,'Climate zones'!$I$2:$I$4292,0)),"")</f>
        <v/>
      </c>
      <c r="CE172" s="163" t="str">
        <f>IFERROR(INDEX('Climate zones'!$A$2:$A$4292,MATCH(CE$4&amp;" "&amp;$N172,'Climate zones'!$I$2:$I$4292,0)),"")</f>
        <v/>
      </c>
      <c r="CF172" s="163" t="str">
        <f>IFERROR(INDEX('Climate zones'!$A$2:$A$4292,MATCH(CF$4&amp;" "&amp;$N172,'Climate zones'!$I$2:$I$4292,0)),"")</f>
        <v/>
      </c>
      <c r="CG172" s="163" t="str">
        <f>IFERROR(INDEX('Climate zones'!$A$2:$A$4292,MATCH(CG$4&amp;" "&amp;$N172,'Climate zones'!$I$2:$I$4292,0)),"")</f>
        <v/>
      </c>
      <c r="CH172" s="163" t="str">
        <f>IFERROR(INDEX('Climate zones'!$A$2:$A$4292,MATCH(CH$4&amp;" "&amp;$N172,'Climate zones'!$I$2:$I$4292,0)),"")</f>
        <v/>
      </c>
    </row>
    <row r="173" spans="1:86">
      <c r="A173" s="156" t="s">
        <v>342</v>
      </c>
      <c r="B173" s="156" t="s">
        <v>99</v>
      </c>
      <c r="C173" s="156" t="s">
        <v>93</v>
      </c>
      <c r="D173" s="156" t="s">
        <v>330</v>
      </c>
      <c r="E173" s="157">
        <v>-42.03</v>
      </c>
      <c r="F173" s="157">
        <v>171.86</v>
      </c>
      <c r="G173" s="156" t="str">
        <f t="shared" si="8"/>
        <v>Buller District WC</v>
      </c>
      <c r="H173" s="156">
        <f t="shared" si="9"/>
        <v>14</v>
      </c>
      <c r="I173" s="156" t="str">
        <f t="shared" si="10"/>
        <v>Buller District 14</v>
      </c>
      <c r="N173" s="164">
        <f t="shared" si="11"/>
        <v>169</v>
      </c>
      <c r="O173" s="165" t="str">
        <f>IFERROR(INDEX('Climate zones'!$A$2:$A$4292,MATCH(O$4&amp;" "&amp;$N173,'Climate zones'!$I$2:$I$4292,0)),"")</f>
        <v/>
      </c>
      <c r="P173" s="165" t="str">
        <f>IFERROR(INDEX('Climate zones'!$A$2:$A$4292,MATCH(P$4&amp;" "&amp;$N173,'Climate zones'!$I$2:$I$4292,0)),"")</f>
        <v/>
      </c>
      <c r="Q173" s="165" t="str">
        <f>IFERROR(INDEX('Climate zones'!$A$2:$A$4292,MATCH(Q$4&amp;" "&amp;$N173,'Climate zones'!$I$2:$I$4292,0)),"")</f>
        <v/>
      </c>
      <c r="R173" s="165" t="str">
        <f>IFERROR(INDEX('Climate zones'!$A$2:$A$4292,MATCH(R$4&amp;" "&amp;$N173,'Climate zones'!$I$2:$I$4292,0)),"")</f>
        <v/>
      </c>
      <c r="S173" s="165" t="str">
        <f>IFERROR(INDEX('Climate zones'!$A$2:$A$4292,MATCH(S$4&amp;" "&amp;$N173,'Climate zones'!$I$2:$I$4292,0)),"")</f>
        <v/>
      </c>
      <c r="T173" s="165" t="str">
        <f>IFERROR(INDEX('Climate zones'!$A$2:$A$4292,MATCH(T$4&amp;" "&amp;$N173,'Climate zones'!$I$2:$I$4292,0)),"")</f>
        <v/>
      </c>
      <c r="U173" s="165" t="str">
        <f>IFERROR(INDEX('Climate zones'!$A$2:$A$4292,MATCH(U$4&amp;" "&amp;$N173,'Climate zones'!$I$2:$I$4292,0)),"")</f>
        <v/>
      </c>
      <c r="V173" s="165" t="str">
        <f>IFERROR(INDEX('Climate zones'!$A$2:$A$4292,MATCH(V$4&amp;" "&amp;$N173,'Climate zones'!$I$2:$I$4292,0)),"")</f>
        <v/>
      </c>
      <c r="W173" s="165" t="str">
        <f>IFERROR(INDEX('Climate zones'!$A$2:$A$4292,MATCH(W$4&amp;" "&amp;$N173,'Climate zones'!$I$2:$I$4292,0)),"")</f>
        <v/>
      </c>
      <c r="X173" s="165" t="str">
        <f>IFERROR(INDEX('Climate zones'!$A$2:$A$4292,MATCH(X$4&amp;" "&amp;$N173,'Climate zones'!$I$2:$I$4292,0)),"")</f>
        <v>Rangiahua</v>
      </c>
      <c r="Y173" s="165" t="str">
        <f>IFERROR(INDEX('Climate zones'!$A$2:$A$4292,MATCH(Y$4&amp;" "&amp;$N173,'Climate zones'!$I$2:$I$4292,0)),"")</f>
        <v/>
      </c>
      <c r="Z173" s="165" t="str">
        <f>IFERROR(INDEX('Climate zones'!$A$2:$A$4292,MATCH(Z$4&amp;" "&amp;$N173,'Climate zones'!$I$2:$I$4292,0)),"")</f>
        <v/>
      </c>
      <c r="AA173" s="165" t="str">
        <f>IFERROR(INDEX('Climate zones'!$A$2:$A$4292,MATCH(AA$4&amp;" "&amp;$N173,'Climate zones'!$I$2:$I$4292,0)),"")</f>
        <v/>
      </c>
      <c r="AB173" s="165" t="str">
        <f>IFERROR(INDEX('Climate zones'!$A$2:$A$4292,MATCH(AB$4&amp;" "&amp;$N173,'Climate zones'!$I$2:$I$4292,0)),"")</f>
        <v/>
      </c>
      <c r="AC173" s="165" t="str">
        <f>IFERROR(INDEX('Climate zones'!$A$2:$A$4292,MATCH(AC$4&amp;" "&amp;$N173,'Climate zones'!$I$2:$I$4292,0)),"")</f>
        <v/>
      </c>
      <c r="AD173" s="165" t="str">
        <f>IFERROR(INDEX('Climate zones'!$A$2:$A$4292,MATCH(AD$4&amp;" "&amp;$N173,'Climate zones'!$I$2:$I$4292,0)),"")</f>
        <v/>
      </c>
      <c r="AE173" s="165" t="str">
        <f>IFERROR(INDEX('Climate zones'!$A$2:$A$4292,MATCH(AE$4&amp;" "&amp;$N173,'Climate zones'!$I$2:$I$4292,0)),"")</f>
        <v/>
      </c>
      <c r="AF173" s="165" t="str">
        <f>IFERROR(INDEX('Climate zones'!$A$2:$A$4292,MATCH(AF$4&amp;" "&amp;$N173,'Climate zones'!$I$2:$I$4292,0)),"")</f>
        <v/>
      </c>
      <c r="AG173" s="165" t="str">
        <f>IFERROR(INDEX('Climate zones'!$A$2:$A$4292,MATCH(AG$4&amp;" "&amp;$N173,'Climate zones'!$I$2:$I$4292,0)),"")</f>
        <v/>
      </c>
      <c r="AH173" s="165" t="str">
        <f>IFERROR(INDEX('Climate zones'!$A$2:$A$4292,MATCH(AH$4&amp;" "&amp;$N173,'Climate zones'!$I$2:$I$4292,0)),"")</f>
        <v/>
      </c>
      <c r="AI173" s="165" t="str">
        <f>IFERROR(INDEX('Climate zones'!$A$2:$A$4292,MATCH(AI$4&amp;" "&amp;$N173,'Climate zones'!$I$2:$I$4292,0)),"")</f>
        <v/>
      </c>
      <c r="AJ173" s="165" t="str">
        <f>IFERROR(INDEX('Climate zones'!$A$2:$A$4292,MATCH(AJ$4&amp;" "&amp;$N173,'Climate zones'!$I$2:$I$4292,0)),"")</f>
        <v/>
      </c>
      <c r="AK173" s="165" t="str">
        <f>IFERROR(INDEX('Climate zones'!$A$2:$A$4292,MATCH(AK$4&amp;" "&amp;$N173,'Climate zones'!$I$2:$I$4292,0)),"")</f>
        <v/>
      </c>
      <c r="AL173" s="165" t="str">
        <f>IFERROR(INDEX('Climate zones'!$A$2:$A$4292,MATCH(AL$4&amp;" "&amp;$N173,'Climate zones'!$I$2:$I$4292,0)),"")</f>
        <v/>
      </c>
      <c r="AM173" s="165" t="str">
        <f>IFERROR(INDEX('Climate zones'!$A$2:$A$4292,MATCH(AM$4&amp;" "&amp;$N173,'Climate zones'!$I$2:$I$4292,0)),"")</f>
        <v/>
      </c>
      <c r="AN173" s="165" t="str">
        <f>IFERROR(INDEX('Climate zones'!$A$2:$A$4292,MATCH(AN$4&amp;" "&amp;$N173,'Climate zones'!$I$2:$I$4292,0)),"")</f>
        <v/>
      </c>
      <c r="AO173" s="165" t="str">
        <f>IFERROR(INDEX('Climate zones'!$A$2:$A$4292,MATCH(AO$4&amp;" "&amp;$N173,'Climate zones'!$I$2:$I$4292,0)),"")</f>
        <v/>
      </c>
      <c r="AP173" s="165" t="str">
        <f>IFERROR(INDEX('Climate zones'!$A$2:$A$4292,MATCH(AP$4&amp;" "&amp;$N173,'Climate zones'!$I$2:$I$4292,0)),"")</f>
        <v/>
      </c>
      <c r="AQ173" s="165" t="str">
        <f>IFERROR(INDEX('Climate zones'!$A$2:$A$4292,MATCH(AQ$4&amp;" "&amp;$N173,'Climate zones'!$I$2:$I$4292,0)),"")</f>
        <v/>
      </c>
      <c r="AR173" s="165" t="str">
        <f>IFERROR(INDEX('Climate zones'!$A$2:$A$4292,MATCH(AR$4&amp;" "&amp;$N173,'Climate zones'!$I$2:$I$4292,0)),"")</f>
        <v/>
      </c>
      <c r="AS173" s="165" t="str">
        <f>IFERROR(INDEX('Climate zones'!$A$2:$A$4292,MATCH(AS$4&amp;" "&amp;$N173,'Climate zones'!$I$2:$I$4292,0)),"")</f>
        <v/>
      </c>
      <c r="AT173" s="165" t="str">
        <f>IFERROR(INDEX('Climate zones'!$A$2:$A$4292,MATCH(AT$4&amp;" "&amp;$N173,'Climate zones'!$I$2:$I$4292,0)),"")</f>
        <v/>
      </c>
      <c r="AU173" s="165" t="str">
        <f>IFERROR(INDEX('Climate zones'!$A$2:$A$4292,MATCH(AU$4&amp;" "&amp;$N173,'Climate zones'!$I$2:$I$4292,0)),"")</f>
        <v/>
      </c>
      <c r="AV173" s="165" t="str">
        <f>IFERROR(INDEX('Climate zones'!$A$2:$A$4292,MATCH(AV$4&amp;" "&amp;$N173,'Climate zones'!$I$2:$I$4292,0)),"")</f>
        <v/>
      </c>
      <c r="AW173" s="165" t="str">
        <f>IFERROR(INDEX('Climate zones'!$A$2:$A$4292,MATCH(AW$4&amp;" "&amp;$N173,'Climate zones'!$I$2:$I$4292,0)),"")</f>
        <v/>
      </c>
      <c r="AX173" s="165" t="str">
        <f>IFERROR(INDEX('Climate zones'!$A$2:$A$4292,MATCH(AX$4&amp;" "&amp;$N173,'Climate zones'!$I$2:$I$4292,0)),"")</f>
        <v/>
      </c>
      <c r="AY173" s="165" t="str">
        <f>IFERROR(INDEX('Climate zones'!$A$2:$A$4292,MATCH(AY$4&amp;" "&amp;$N173,'Climate zones'!$I$2:$I$4292,0)),"")</f>
        <v/>
      </c>
      <c r="AZ173" s="165" t="str">
        <f>IFERROR(INDEX('Climate zones'!$A$2:$A$4292,MATCH(AZ$4&amp;" "&amp;$N173,'Climate zones'!$I$2:$I$4292,0)),"")</f>
        <v/>
      </c>
      <c r="BA173" s="165" t="str">
        <f>IFERROR(INDEX('Climate zones'!$A$2:$A$4292,MATCH(BA$4&amp;" "&amp;$N173,'Climate zones'!$I$2:$I$4292,0)),"")</f>
        <v/>
      </c>
      <c r="BB173" s="165" t="str">
        <f>IFERROR(INDEX('Climate zones'!$A$2:$A$4292,MATCH(BB$4&amp;" "&amp;$N173,'Climate zones'!$I$2:$I$4292,0)),"")</f>
        <v/>
      </c>
      <c r="BC173" s="165" t="str">
        <f>IFERROR(INDEX('Climate zones'!$A$2:$A$4292,MATCH(BC$4&amp;" "&amp;$N173,'Climate zones'!$I$2:$I$4292,0)),"")</f>
        <v/>
      </c>
      <c r="BD173" s="165" t="str">
        <f>IFERROR(INDEX('Climate zones'!$A$2:$A$4292,MATCH(BD$4&amp;" "&amp;$N173,'Climate zones'!$I$2:$I$4292,0)),"")</f>
        <v/>
      </c>
      <c r="BE173" s="165" t="str">
        <f>IFERROR(INDEX('Climate zones'!$A$2:$A$4292,MATCH(BE$4&amp;" "&amp;$N173,'Climate zones'!$I$2:$I$4292,0)),"")</f>
        <v/>
      </c>
      <c r="BF173" s="165" t="str">
        <f>IFERROR(INDEX('Climate zones'!$A$2:$A$4292,MATCH(BF$4&amp;" "&amp;$N173,'Climate zones'!$I$2:$I$4292,0)),"")</f>
        <v/>
      </c>
      <c r="BG173" s="165" t="str">
        <f>IFERROR(INDEX('Climate zones'!$A$2:$A$4292,MATCH(BG$4&amp;" "&amp;$N173,'Climate zones'!$I$2:$I$4292,0)),"")</f>
        <v/>
      </c>
      <c r="BH173" s="165" t="str">
        <f>IFERROR(INDEX('Climate zones'!$A$2:$A$4292,MATCH(BH$4&amp;" "&amp;$N173,'Climate zones'!$I$2:$I$4292,0)),"")</f>
        <v/>
      </c>
      <c r="BI173" s="165" t="str">
        <f>IFERROR(INDEX('Climate zones'!$A$2:$A$4292,MATCH(BI$4&amp;" "&amp;$N173,'Climate zones'!$I$2:$I$4292,0)),"")</f>
        <v/>
      </c>
      <c r="BJ173" s="165" t="str">
        <f>IFERROR(INDEX('Climate zones'!$A$2:$A$4292,MATCH(BJ$4&amp;" "&amp;$N173,'Climate zones'!$I$2:$I$4292,0)),"")</f>
        <v/>
      </c>
      <c r="BK173" s="165" t="str">
        <f>IFERROR(INDEX('Climate zones'!$A$2:$A$4292,MATCH(BK$4&amp;" "&amp;$N173,'Climate zones'!$I$2:$I$4292,0)),"")</f>
        <v/>
      </c>
      <c r="BL173" s="165" t="str">
        <f>IFERROR(INDEX('Climate zones'!$A$2:$A$4292,MATCH(BL$4&amp;" "&amp;$N173,'Climate zones'!$I$2:$I$4292,0)),"")</f>
        <v>Waikawa</v>
      </c>
      <c r="BM173" s="165" t="str">
        <f>IFERROR(INDEX('Climate zones'!$A$2:$A$4292,MATCH(BM$4&amp;" "&amp;$N173,'Climate zones'!$I$2:$I$4292,0)),"")</f>
        <v/>
      </c>
      <c r="BN173" s="165" t="str">
        <f>IFERROR(INDEX('Climate zones'!$A$2:$A$4292,MATCH(BN$4&amp;" "&amp;$N173,'Climate zones'!$I$2:$I$4292,0)),"")</f>
        <v/>
      </c>
      <c r="BO173" s="165" t="str">
        <f>IFERROR(INDEX('Climate zones'!$A$2:$A$4292,MATCH(BO$4&amp;" "&amp;$N173,'Climate zones'!$I$2:$I$4292,0)),"")</f>
        <v/>
      </c>
      <c r="BP173" s="165" t="str">
        <f>IFERROR(INDEX('Climate zones'!$A$2:$A$4292,MATCH(BP$4&amp;" "&amp;$N173,'Climate zones'!$I$2:$I$4292,0)),"")</f>
        <v/>
      </c>
      <c r="BQ173" s="165" t="str">
        <f>IFERROR(INDEX('Climate zones'!$A$2:$A$4292,MATCH(BQ$4&amp;" "&amp;$N173,'Climate zones'!$I$2:$I$4292,0)),"")</f>
        <v/>
      </c>
      <c r="BR173" s="165" t="str">
        <f>IFERROR(INDEX('Climate zones'!$A$2:$A$4292,MATCH(BR$4&amp;" "&amp;$N173,'Climate zones'!$I$2:$I$4292,0)),"")</f>
        <v/>
      </c>
      <c r="BS173" s="165" t="str">
        <f>IFERROR(INDEX('Climate zones'!$A$2:$A$4292,MATCH(BS$4&amp;" "&amp;$N173,'Climate zones'!$I$2:$I$4292,0)),"")</f>
        <v/>
      </c>
      <c r="BT173" s="165" t="str">
        <f>IFERROR(INDEX('Climate zones'!$A$2:$A$4292,MATCH(BT$4&amp;" "&amp;$N173,'Climate zones'!$I$2:$I$4292,0)),"")</f>
        <v/>
      </c>
      <c r="BU173" s="165" t="str">
        <f>IFERROR(INDEX('Climate zones'!$A$2:$A$4292,MATCH(BU$4&amp;" "&amp;$N173,'Climate zones'!$I$2:$I$4292,0)),"")</f>
        <v/>
      </c>
      <c r="BV173" s="165" t="str">
        <f>IFERROR(INDEX('Climate zones'!$A$2:$A$4292,MATCH(BV$4&amp;" "&amp;$N173,'Climate zones'!$I$2:$I$4292,0)),"")</f>
        <v/>
      </c>
      <c r="BW173" s="165" t="str">
        <f>IFERROR(INDEX('Climate zones'!$A$2:$A$4292,MATCH(BW$4&amp;" "&amp;$N173,'Climate zones'!$I$2:$I$4292,0)),"")</f>
        <v/>
      </c>
      <c r="BX173" s="165" t="str">
        <f>IFERROR(INDEX('Climate zones'!$A$2:$A$4292,MATCH(BX$4&amp;" "&amp;$N173,'Climate zones'!$I$2:$I$4292,0)),"")</f>
        <v/>
      </c>
      <c r="BY173" s="165" t="str">
        <f>IFERROR(INDEX('Climate zones'!$A$2:$A$4292,MATCH(BY$4&amp;" "&amp;$N173,'Climate zones'!$I$2:$I$4292,0)),"")</f>
        <v/>
      </c>
      <c r="BZ173" s="165" t="str">
        <f>IFERROR(INDEX('Climate zones'!$A$2:$A$4292,MATCH(BZ$4&amp;" "&amp;$N173,'Climate zones'!$I$2:$I$4292,0)),"")</f>
        <v/>
      </c>
      <c r="CA173" s="165" t="str">
        <f>IFERROR(INDEX('Climate zones'!$A$2:$A$4292,MATCH(CA$4&amp;" "&amp;$N173,'Climate zones'!$I$2:$I$4292,0)),"")</f>
        <v/>
      </c>
      <c r="CB173" s="165" t="str">
        <f>IFERROR(INDEX('Climate zones'!$A$2:$A$4292,MATCH(CB$4&amp;" "&amp;$N173,'Climate zones'!$I$2:$I$4292,0)),"")</f>
        <v/>
      </c>
      <c r="CC173" s="165" t="str">
        <f>IFERROR(INDEX('Climate zones'!$A$2:$A$4292,MATCH(CC$4&amp;" "&amp;$N173,'Climate zones'!$I$2:$I$4292,0)),"")</f>
        <v/>
      </c>
      <c r="CD173" s="165" t="str">
        <f>IFERROR(INDEX('Climate zones'!$A$2:$A$4292,MATCH(CD$4&amp;" "&amp;$N173,'Climate zones'!$I$2:$I$4292,0)),"")</f>
        <v/>
      </c>
      <c r="CE173" s="165" t="str">
        <f>IFERROR(INDEX('Climate zones'!$A$2:$A$4292,MATCH(CE$4&amp;" "&amp;$N173,'Climate zones'!$I$2:$I$4292,0)),"")</f>
        <v/>
      </c>
      <c r="CF173" s="165" t="str">
        <f>IFERROR(INDEX('Climate zones'!$A$2:$A$4292,MATCH(CF$4&amp;" "&amp;$N173,'Climate zones'!$I$2:$I$4292,0)),"")</f>
        <v/>
      </c>
      <c r="CG173" s="165" t="str">
        <f>IFERROR(INDEX('Climate zones'!$A$2:$A$4292,MATCH(CG$4&amp;" "&amp;$N173,'Climate zones'!$I$2:$I$4292,0)),"")</f>
        <v/>
      </c>
      <c r="CH173" s="165" t="str">
        <f>IFERROR(INDEX('Climate zones'!$A$2:$A$4292,MATCH(CH$4&amp;" "&amp;$N173,'Climate zones'!$I$2:$I$4292,0)),"")</f>
        <v/>
      </c>
    </row>
    <row r="174" spans="1:86">
      <c r="A174" s="156" t="s">
        <v>343</v>
      </c>
      <c r="B174" s="156" t="s">
        <v>99</v>
      </c>
      <c r="C174" s="156" t="s">
        <v>93</v>
      </c>
      <c r="D174" s="156" t="s">
        <v>330</v>
      </c>
      <c r="E174" s="157">
        <v>-42.14</v>
      </c>
      <c r="F174" s="157">
        <v>171.88</v>
      </c>
      <c r="G174" s="156" t="str">
        <f t="shared" si="8"/>
        <v>Buller District WC</v>
      </c>
      <c r="H174" s="156">
        <f t="shared" si="9"/>
        <v>15</v>
      </c>
      <c r="I174" s="156" t="str">
        <f t="shared" si="10"/>
        <v>Buller District 15</v>
      </c>
      <c r="N174" s="162">
        <f t="shared" si="11"/>
        <v>170</v>
      </c>
      <c r="O174" s="163" t="str">
        <f>IFERROR(INDEX('Climate zones'!$A$2:$A$4292,MATCH(O$4&amp;" "&amp;$N174,'Climate zones'!$I$2:$I$4292,0)),"")</f>
        <v/>
      </c>
      <c r="P174" s="163" t="str">
        <f>IFERROR(INDEX('Climate zones'!$A$2:$A$4292,MATCH(P$4&amp;" "&amp;$N174,'Climate zones'!$I$2:$I$4292,0)),"")</f>
        <v/>
      </c>
      <c r="Q174" s="163" t="str">
        <f>IFERROR(INDEX('Climate zones'!$A$2:$A$4292,MATCH(Q$4&amp;" "&amp;$N174,'Climate zones'!$I$2:$I$4292,0)),"")</f>
        <v/>
      </c>
      <c r="R174" s="163" t="str">
        <f>IFERROR(INDEX('Climate zones'!$A$2:$A$4292,MATCH(R$4&amp;" "&amp;$N174,'Climate zones'!$I$2:$I$4292,0)),"")</f>
        <v/>
      </c>
      <c r="S174" s="163" t="str">
        <f>IFERROR(INDEX('Climate zones'!$A$2:$A$4292,MATCH(S$4&amp;" "&amp;$N174,'Climate zones'!$I$2:$I$4292,0)),"")</f>
        <v/>
      </c>
      <c r="T174" s="163" t="str">
        <f>IFERROR(INDEX('Climate zones'!$A$2:$A$4292,MATCH(T$4&amp;" "&amp;$N174,'Climate zones'!$I$2:$I$4292,0)),"")</f>
        <v/>
      </c>
      <c r="U174" s="163" t="str">
        <f>IFERROR(INDEX('Climate zones'!$A$2:$A$4292,MATCH(U$4&amp;" "&amp;$N174,'Climate zones'!$I$2:$I$4292,0)),"")</f>
        <v/>
      </c>
      <c r="V174" s="163" t="str">
        <f>IFERROR(INDEX('Climate zones'!$A$2:$A$4292,MATCH(V$4&amp;" "&amp;$N174,'Climate zones'!$I$2:$I$4292,0)),"")</f>
        <v/>
      </c>
      <c r="W174" s="163" t="str">
        <f>IFERROR(INDEX('Climate zones'!$A$2:$A$4292,MATCH(W$4&amp;" "&amp;$N174,'Climate zones'!$I$2:$I$4292,0)),"")</f>
        <v/>
      </c>
      <c r="X174" s="163" t="str">
        <f>IFERROR(INDEX('Climate zones'!$A$2:$A$4292,MATCH(X$4&amp;" "&amp;$N174,'Climate zones'!$I$2:$I$4292,0)),"")</f>
        <v>Rangiora</v>
      </c>
      <c r="Y174" s="163" t="str">
        <f>IFERROR(INDEX('Climate zones'!$A$2:$A$4292,MATCH(Y$4&amp;" "&amp;$N174,'Climate zones'!$I$2:$I$4292,0)),"")</f>
        <v/>
      </c>
      <c r="Z174" s="163" t="str">
        <f>IFERROR(INDEX('Climate zones'!$A$2:$A$4292,MATCH(Z$4&amp;" "&amp;$N174,'Climate zones'!$I$2:$I$4292,0)),"")</f>
        <v/>
      </c>
      <c r="AA174" s="163" t="str">
        <f>IFERROR(INDEX('Climate zones'!$A$2:$A$4292,MATCH(AA$4&amp;" "&amp;$N174,'Climate zones'!$I$2:$I$4292,0)),"")</f>
        <v/>
      </c>
      <c r="AB174" s="163" t="str">
        <f>IFERROR(INDEX('Climate zones'!$A$2:$A$4292,MATCH(AB$4&amp;" "&amp;$N174,'Climate zones'!$I$2:$I$4292,0)),"")</f>
        <v/>
      </c>
      <c r="AC174" s="163" t="str">
        <f>IFERROR(INDEX('Climate zones'!$A$2:$A$4292,MATCH(AC$4&amp;" "&amp;$N174,'Climate zones'!$I$2:$I$4292,0)),"")</f>
        <v/>
      </c>
      <c r="AD174" s="163" t="str">
        <f>IFERROR(INDEX('Climate zones'!$A$2:$A$4292,MATCH(AD$4&amp;" "&amp;$N174,'Climate zones'!$I$2:$I$4292,0)),"")</f>
        <v/>
      </c>
      <c r="AE174" s="163" t="str">
        <f>IFERROR(INDEX('Climate zones'!$A$2:$A$4292,MATCH(AE$4&amp;" "&amp;$N174,'Climate zones'!$I$2:$I$4292,0)),"")</f>
        <v/>
      </c>
      <c r="AF174" s="163" t="str">
        <f>IFERROR(INDEX('Climate zones'!$A$2:$A$4292,MATCH(AF$4&amp;" "&amp;$N174,'Climate zones'!$I$2:$I$4292,0)),"")</f>
        <v/>
      </c>
      <c r="AG174" s="163" t="str">
        <f>IFERROR(INDEX('Climate zones'!$A$2:$A$4292,MATCH(AG$4&amp;" "&amp;$N174,'Climate zones'!$I$2:$I$4292,0)),"")</f>
        <v/>
      </c>
      <c r="AH174" s="163" t="str">
        <f>IFERROR(INDEX('Climate zones'!$A$2:$A$4292,MATCH(AH$4&amp;" "&amp;$N174,'Climate zones'!$I$2:$I$4292,0)),"")</f>
        <v/>
      </c>
      <c r="AI174" s="163" t="str">
        <f>IFERROR(INDEX('Climate zones'!$A$2:$A$4292,MATCH(AI$4&amp;" "&amp;$N174,'Climate zones'!$I$2:$I$4292,0)),"")</f>
        <v/>
      </c>
      <c r="AJ174" s="163" t="str">
        <f>IFERROR(INDEX('Climate zones'!$A$2:$A$4292,MATCH(AJ$4&amp;" "&amp;$N174,'Climate zones'!$I$2:$I$4292,0)),"")</f>
        <v/>
      </c>
      <c r="AK174" s="163" t="str">
        <f>IFERROR(INDEX('Climate zones'!$A$2:$A$4292,MATCH(AK$4&amp;" "&amp;$N174,'Climate zones'!$I$2:$I$4292,0)),"")</f>
        <v/>
      </c>
      <c r="AL174" s="163" t="str">
        <f>IFERROR(INDEX('Climate zones'!$A$2:$A$4292,MATCH(AL$4&amp;" "&amp;$N174,'Climate zones'!$I$2:$I$4292,0)),"")</f>
        <v/>
      </c>
      <c r="AM174" s="163" t="str">
        <f>IFERROR(INDEX('Climate zones'!$A$2:$A$4292,MATCH(AM$4&amp;" "&amp;$N174,'Climate zones'!$I$2:$I$4292,0)),"")</f>
        <v/>
      </c>
      <c r="AN174" s="163" t="str">
        <f>IFERROR(INDEX('Climate zones'!$A$2:$A$4292,MATCH(AN$4&amp;" "&amp;$N174,'Climate zones'!$I$2:$I$4292,0)),"")</f>
        <v/>
      </c>
      <c r="AO174" s="163" t="str">
        <f>IFERROR(INDEX('Climate zones'!$A$2:$A$4292,MATCH(AO$4&amp;" "&amp;$N174,'Climate zones'!$I$2:$I$4292,0)),"")</f>
        <v/>
      </c>
      <c r="AP174" s="163" t="str">
        <f>IFERROR(INDEX('Climate zones'!$A$2:$A$4292,MATCH(AP$4&amp;" "&amp;$N174,'Climate zones'!$I$2:$I$4292,0)),"")</f>
        <v/>
      </c>
      <c r="AQ174" s="163" t="str">
        <f>IFERROR(INDEX('Climate zones'!$A$2:$A$4292,MATCH(AQ$4&amp;" "&amp;$N174,'Climate zones'!$I$2:$I$4292,0)),"")</f>
        <v/>
      </c>
      <c r="AR174" s="163" t="str">
        <f>IFERROR(INDEX('Climate zones'!$A$2:$A$4292,MATCH(AR$4&amp;" "&amp;$N174,'Climate zones'!$I$2:$I$4292,0)),"")</f>
        <v/>
      </c>
      <c r="AS174" s="163" t="str">
        <f>IFERROR(INDEX('Climate zones'!$A$2:$A$4292,MATCH(AS$4&amp;" "&amp;$N174,'Climate zones'!$I$2:$I$4292,0)),"")</f>
        <v/>
      </c>
      <c r="AT174" s="163" t="str">
        <f>IFERROR(INDEX('Climate zones'!$A$2:$A$4292,MATCH(AT$4&amp;" "&amp;$N174,'Climate zones'!$I$2:$I$4292,0)),"")</f>
        <v/>
      </c>
      <c r="AU174" s="163" t="str">
        <f>IFERROR(INDEX('Climate zones'!$A$2:$A$4292,MATCH(AU$4&amp;" "&amp;$N174,'Climate zones'!$I$2:$I$4292,0)),"")</f>
        <v/>
      </c>
      <c r="AV174" s="163" t="str">
        <f>IFERROR(INDEX('Climate zones'!$A$2:$A$4292,MATCH(AV$4&amp;" "&amp;$N174,'Climate zones'!$I$2:$I$4292,0)),"")</f>
        <v/>
      </c>
      <c r="AW174" s="163" t="str">
        <f>IFERROR(INDEX('Climate zones'!$A$2:$A$4292,MATCH(AW$4&amp;" "&amp;$N174,'Climate zones'!$I$2:$I$4292,0)),"")</f>
        <v/>
      </c>
      <c r="AX174" s="163" t="str">
        <f>IFERROR(INDEX('Climate zones'!$A$2:$A$4292,MATCH(AX$4&amp;" "&amp;$N174,'Climate zones'!$I$2:$I$4292,0)),"")</f>
        <v/>
      </c>
      <c r="AY174" s="163" t="str">
        <f>IFERROR(INDEX('Climate zones'!$A$2:$A$4292,MATCH(AY$4&amp;" "&amp;$N174,'Climate zones'!$I$2:$I$4292,0)),"")</f>
        <v/>
      </c>
      <c r="AZ174" s="163" t="str">
        <f>IFERROR(INDEX('Climate zones'!$A$2:$A$4292,MATCH(AZ$4&amp;" "&amp;$N174,'Climate zones'!$I$2:$I$4292,0)),"")</f>
        <v/>
      </c>
      <c r="BA174" s="163" t="str">
        <f>IFERROR(INDEX('Climate zones'!$A$2:$A$4292,MATCH(BA$4&amp;" "&amp;$N174,'Climate zones'!$I$2:$I$4292,0)),"")</f>
        <v/>
      </c>
      <c r="BB174" s="163" t="str">
        <f>IFERROR(INDEX('Climate zones'!$A$2:$A$4292,MATCH(BB$4&amp;" "&amp;$N174,'Climate zones'!$I$2:$I$4292,0)),"")</f>
        <v/>
      </c>
      <c r="BC174" s="163" t="str">
        <f>IFERROR(INDEX('Climate zones'!$A$2:$A$4292,MATCH(BC$4&amp;" "&amp;$N174,'Climate zones'!$I$2:$I$4292,0)),"")</f>
        <v/>
      </c>
      <c r="BD174" s="163" t="str">
        <f>IFERROR(INDEX('Climate zones'!$A$2:$A$4292,MATCH(BD$4&amp;" "&amp;$N174,'Climate zones'!$I$2:$I$4292,0)),"")</f>
        <v/>
      </c>
      <c r="BE174" s="163" t="str">
        <f>IFERROR(INDEX('Climate zones'!$A$2:$A$4292,MATCH(BE$4&amp;" "&amp;$N174,'Climate zones'!$I$2:$I$4292,0)),"")</f>
        <v/>
      </c>
      <c r="BF174" s="163" t="str">
        <f>IFERROR(INDEX('Climate zones'!$A$2:$A$4292,MATCH(BF$4&amp;" "&amp;$N174,'Climate zones'!$I$2:$I$4292,0)),"")</f>
        <v/>
      </c>
      <c r="BG174" s="163" t="str">
        <f>IFERROR(INDEX('Climate zones'!$A$2:$A$4292,MATCH(BG$4&amp;" "&amp;$N174,'Climate zones'!$I$2:$I$4292,0)),"")</f>
        <v/>
      </c>
      <c r="BH174" s="163" t="str">
        <f>IFERROR(INDEX('Climate zones'!$A$2:$A$4292,MATCH(BH$4&amp;" "&amp;$N174,'Climate zones'!$I$2:$I$4292,0)),"")</f>
        <v/>
      </c>
      <c r="BI174" s="163" t="str">
        <f>IFERROR(INDEX('Climate zones'!$A$2:$A$4292,MATCH(BI$4&amp;" "&amp;$N174,'Climate zones'!$I$2:$I$4292,0)),"")</f>
        <v/>
      </c>
      <c r="BJ174" s="163" t="str">
        <f>IFERROR(INDEX('Climate zones'!$A$2:$A$4292,MATCH(BJ$4&amp;" "&amp;$N174,'Climate zones'!$I$2:$I$4292,0)),"")</f>
        <v/>
      </c>
      <c r="BK174" s="163" t="str">
        <f>IFERROR(INDEX('Climate zones'!$A$2:$A$4292,MATCH(BK$4&amp;" "&amp;$N174,'Climate zones'!$I$2:$I$4292,0)),"")</f>
        <v/>
      </c>
      <c r="BL174" s="163" t="str">
        <f>IFERROR(INDEX('Climate zones'!$A$2:$A$4292,MATCH(BL$4&amp;" "&amp;$N174,'Climate zones'!$I$2:$I$4292,0)),"")</f>
        <v>Waikawa Valley</v>
      </c>
      <c r="BM174" s="163" t="str">
        <f>IFERROR(INDEX('Climate zones'!$A$2:$A$4292,MATCH(BM$4&amp;" "&amp;$N174,'Climate zones'!$I$2:$I$4292,0)),"")</f>
        <v/>
      </c>
      <c r="BN174" s="163" t="str">
        <f>IFERROR(INDEX('Climate zones'!$A$2:$A$4292,MATCH(BN$4&amp;" "&amp;$N174,'Climate zones'!$I$2:$I$4292,0)),"")</f>
        <v/>
      </c>
      <c r="BO174" s="163" t="str">
        <f>IFERROR(INDEX('Climate zones'!$A$2:$A$4292,MATCH(BO$4&amp;" "&amp;$N174,'Climate zones'!$I$2:$I$4292,0)),"")</f>
        <v/>
      </c>
      <c r="BP174" s="163" t="str">
        <f>IFERROR(INDEX('Climate zones'!$A$2:$A$4292,MATCH(BP$4&amp;" "&amp;$N174,'Climate zones'!$I$2:$I$4292,0)),"")</f>
        <v/>
      </c>
      <c r="BQ174" s="163" t="str">
        <f>IFERROR(INDEX('Climate zones'!$A$2:$A$4292,MATCH(BQ$4&amp;" "&amp;$N174,'Climate zones'!$I$2:$I$4292,0)),"")</f>
        <v/>
      </c>
      <c r="BR174" s="163" t="str">
        <f>IFERROR(INDEX('Climate zones'!$A$2:$A$4292,MATCH(BR$4&amp;" "&amp;$N174,'Climate zones'!$I$2:$I$4292,0)),"")</f>
        <v/>
      </c>
      <c r="BS174" s="163" t="str">
        <f>IFERROR(INDEX('Climate zones'!$A$2:$A$4292,MATCH(BS$4&amp;" "&amp;$N174,'Climate zones'!$I$2:$I$4292,0)),"")</f>
        <v/>
      </c>
      <c r="BT174" s="163" t="str">
        <f>IFERROR(INDEX('Climate zones'!$A$2:$A$4292,MATCH(BT$4&amp;" "&amp;$N174,'Climate zones'!$I$2:$I$4292,0)),"")</f>
        <v/>
      </c>
      <c r="BU174" s="163" t="str">
        <f>IFERROR(INDEX('Climate zones'!$A$2:$A$4292,MATCH(BU$4&amp;" "&amp;$N174,'Climate zones'!$I$2:$I$4292,0)),"")</f>
        <v/>
      </c>
      <c r="BV174" s="163" t="str">
        <f>IFERROR(INDEX('Climate zones'!$A$2:$A$4292,MATCH(BV$4&amp;" "&amp;$N174,'Climate zones'!$I$2:$I$4292,0)),"")</f>
        <v/>
      </c>
      <c r="BW174" s="163" t="str">
        <f>IFERROR(INDEX('Climate zones'!$A$2:$A$4292,MATCH(BW$4&amp;" "&amp;$N174,'Climate zones'!$I$2:$I$4292,0)),"")</f>
        <v/>
      </c>
      <c r="BX174" s="163" t="str">
        <f>IFERROR(INDEX('Climate zones'!$A$2:$A$4292,MATCH(BX$4&amp;" "&amp;$N174,'Climate zones'!$I$2:$I$4292,0)),"")</f>
        <v/>
      </c>
      <c r="BY174" s="163" t="str">
        <f>IFERROR(INDEX('Climate zones'!$A$2:$A$4292,MATCH(BY$4&amp;" "&amp;$N174,'Climate zones'!$I$2:$I$4292,0)),"")</f>
        <v/>
      </c>
      <c r="BZ174" s="163" t="str">
        <f>IFERROR(INDEX('Climate zones'!$A$2:$A$4292,MATCH(BZ$4&amp;" "&amp;$N174,'Climate zones'!$I$2:$I$4292,0)),"")</f>
        <v/>
      </c>
      <c r="CA174" s="163" t="str">
        <f>IFERROR(INDEX('Climate zones'!$A$2:$A$4292,MATCH(CA$4&amp;" "&amp;$N174,'Climate zones'!$I$2:$I$4292,0)),"")</f>
        <v/>
      </c>
      <c r="CB174" s="163" t="str">
        <f>IFERROR(INDEX('Climate zones'!$A$2:$A$4292,MATCH(CB$4&amp;" "&amp;$N174,'Climate zones'!$I$2:$I$4292,0)),"")</f>
        <v/>
      </c>
      <c r="CC174" s="163" t="str">
        <f>IFERROR(INDEX('Climate zones'!$A$2:$A$4292,MATCH(CC$4&amp;" "&amp;$N174,'Climate zones'!$I$2:$I$4292,0)),"")</f>
        <v/>
      </c>
      <c r="CD174" s="163" t="str">
        <f>IFERROR(INDEX('Climate zones'!$A$2:$A$4292,MATCH(CD$4&amp;" "&amp;$N174,'Climate zones'!$I$2:$I$4292,0)),"")</f>
        <v/>
      </c>
      <c r="CE174" s="163" t="str">
        <f>IFERROR(INDEX('Climate zones'!$A$2:$A$4292,MATCH(CE$4&amp;" "&amp;$N174,'Climate zones'!$I$2:$I$4292,0)),"")</f>
        <v/>
      </c>
      <c r="CF174" s="163" t="str">
        <f>IFERROR(INDEX('Climate zones'!$A$2:$A$4292,MATCH(CF$4&amp;" "&amp;$N174,'Climate zones'!$I$2:$I$4292,0)),"")</f>
        <v/>
      </c>
      <c r="CG174" s="163" t="str">
        <f>IFERROR(INDEX('Climate zones'!$A$2:$A$4292,MATCH(CG$4&amp;" "&amp;$N174,'Climate zones'!$I$2:$I$4292,0)),"")</f>
        <v/>
      </c>
      <c r="CH174" s="163" t="str">
        <f>IFERROR(INDEX('Climate zones'!$A$2:$A$4292,MATCH(CH$4&amp;" "&amp;$N174,'Climate zones'!$I$2:$I$4292,0)),"")</f>
        <v/>
      </c>
    </row>
    <row r="175" spans="1:86">
      <c r="A175" s="156" t="s">
        <v>344</v>
      </c>
      <c r="B175" s="156" t="s">
        <v>99</v>
      </c>
      <c r="C175" s="156" t="s">
        <v>93</v>
      </c>
      <c r="D175" s="156" t="s">
        <v>330</v>
      </c>
      <c r="E175" s="157">
        <v>-41.73</v>
      </c>
      <c r="F175" s="157">
        <v>171.79</v>
      </c>
      <c r="G175" s="156" t="str">
        <f t="shared" si="8"/>
        <v>Buller District WC</v>
      </c>
      <c r="H175" s="156">
        <f t="shared" si="9"/>
        <v>16</v>
      </c>
      <c r="I175" s="156" t="str">
        <f t="shared" si="10"/>
        <v>Buller District 16</v>
      </c>
      <c r="N175" s="164">
        <f t="shared" si="11"/>
        <v>171</v>
      </c>
      <c r="O175" s="165" t="str">
        <f>IFERROR(INDEX('Climate zones'!$A$2:$A$4292,MATCH(O$4&amp;" "&amp;$N175,'Climate zones'!$I$2:$I$4292,0)),"")</f>
        <v/>
      </c>
      <c r="P175" s="165" t="str">
        <f>IFERROR(INDEX('Climate zones'!$A$2:$A$4292,MATCH(P$4&amp;" "&amp;$N175,'Climate zones'!$I$2:$I$4292,0)),"")</f>
        <v/>
      </c>
      <c r="Q175" s="165" t="str">
        <f>IFERROR(INDEX('Climate zones'!$A$2:$A$4292,MATCH(Q$4&amp;" "&amp;$N175,'Climate zones'!$I$2:$I$4292,0)),"")</f>
        <v/>
      </c>
      <c r="R175" s="165" t="str">
        <f>IFERROR(INDEX('Climate zones'!$A$2:$A$4292,MATCH(R$4&amp;" "&amp;$N175,'Climate zones'!$I$2:$I$4292,0)),"")</f>
        <v/>
      </c>
      <c r="S175" s="165" t="str">
        <f>IFERROR(INDEX('Climate zones'!$A$2:$A$4292,MATCH(S$4&amp;" "&amp;$N175,'Climate zones'!$I$2:$I$4292,0)),"")</f>
        <v/>
      </c>
      <c r="T175" s="165" t="str">
        <f>IFERROR(INDEX('Climate zones'!$A$2:$A$4292,MATCH(T$4&amp;" "&amp;$N175,'Climate zones'!$I$2:$I$4292,0)),"")</f>
        <v/>
      </c>
      <c r="U175" s="165" t="str">
        <f>IFERROR(INDEX('Climate zones'!$A$2:$A$4292,MATCH(U$4&amp;" "&amp;$N175,'Climate zones'!$I$2:$I$4292,0)),"")</f>
        <v/>
      </c>
      <c r="V175" s="165" t="str">
        <f>IFERROR(INDEX('Climate zones'!$A$2:$A$4292,MATCH(V$4&amp;" "&amp;$N175,'Climate zones'!$I$2:$I$4292,0)),"")</f>
        <v/>
      </c>
      <c r="W175" s="165" t="str">
        <f>IFERROR(INDEX('Climate zones'!$A$2:$A$4292,MATCH(W$4&amp;" "&amp;$N175,'Climate zones'!$I$2:$I$4292,0)),"")</f>
        <v/>
      </c>
      <c r="X175" s="165" t="str">
        <f>IFERROR(INDEX('Climate zones'!$A$2:$A$4292,MATCH(X$4&amp;" "&amp;$N175,'Climate zones'!$I$2:$I$4292,0)),"")</f>
        <v>Rangiputa</v>
      </c>
      <c r="Y175" s="165" t="str">
        <f>IFERROR(INDEX('Climate zones'!$A$2:$A$4292,MATCH(Y$4&amp;" "&amp;$N175,'Climate zones'!$I$2:$I$4292,0)),"")</f>
        <v/>
      </c>
      <c r="Z175" s="165" t="str">
        <f>IFERROR(INDEX('Climate zones'!$A$2:$A$4292,MATCH(Z$4&amp;" "&amp;$N175,'Climate zones'!$I$2:$I$4292,0)),"")</f>
        <v/>
      </c>
      <c r="AA175" s="165" t="str">
        <f>IFERROR(INDEX('Climate zones'!$A$2:$A$4292,MATCH(AA$4&amp;" "&amp;$N175,'Climate zones'!$I$2:$I$4292,0)),"")</f>
        <v/>
      </c>
      <c r="AB175" s="165" t="str">
        <f>IFERROR(INDEX('Climate zones'!$A$2:$A$4292,MATCH(AB$4&amp;" "&amp;$N175,'Climate zones'!$I$2:$I$4292,0)),"")</f>
        <v/>
      </c>
      <c r="AC175" s="165" t="str">
        <f>IFERROR(INDEX('Climate zones'!$A$2:$A$4292,MATCH(AC$4&amp;" "&amp;$N175,'Climate zones'!$I$2:$I$4292,0)),"")</f>
        <v/>
      </c>
      <c r="AD175" s="165" t="str">
        <f>IFERROR(INDEX('Climate zones'!$A$2:$A$4292,MATCH(AD$4&amp;" "&amp;$N175,'Climate zones'!$I$2:$I$4292,0)),"")</f>
        <v/>
      </c>
      <c r="AE175" s="165" t="str">
        <f>IFERROR(INDEX('Climate zones'!$A$2:$A$4292,MATCH(AE$4&amp;" "&amp;$N175,'Climate zones'!$I$2:$I$4292,0)),"")</f>
        <v/>
      </c>
      <c r="AF175" s="165" t="str">
        <f>IFERROR(INDEX('Climate zones'!$A$2:$A$4292,MATCH(AF$4&amp;" "&amp;$N175,'Climate zones'!$I$2:$I$4292,0)),"")</f>
        <v/>
      </c>
      <c r="AG175" s="165" t="str">
        <f>IFERROR(INDEX('Climate zones'!$A$2:$A$4292,MATCH(AG$4&amp;" "&amp;$N175,'Climate zones'!$I$2:$I$4292,0)),"")</f>
        <v/>
      </c>
      <c r="AH175" s="165" t="str">
        <f>IFERROR(INDEX('Climate zones'!$A$2:$A$4292,MATCH(AH$4&amp;" "&amp;$N175,'Climate zones'!$I$2:$I$4292,0)),"")</f>
        <v/>
      </c>
      <c r="AI175" s="165" t="str">
        <f>IFERROR(INDEX('Climate zones'!$A$2:$A$4292,MATCH(AI$4&amp;" "&amp;$N175,'Climate zones'!$I$2:$I$4292,0)),"")</f>
        <v/>
      </c>
      <c r="AJ175" s="165" t="str">
        <f>IFERROR(INDEX('Climate zones'!$A$2:$A$4292,MATCH(AJ$4&amp;" "&amp;$N175,'Climate zones'!$I$2:$I$4292,0)),"")</f>
        <v/>
      </c>
      <c r="AK175" s="165" t="str">
        <f>IFERROR(INDEX('Climate zones'!$A$2:$A$4292,MATCH(AK$4&amp;" "&amp;$N175,'Climate zones'!$I$2:$I$4292,0)),"")</f>
        <v/>
      </c>
      <c r="AL175" s="165" t="str">
        <f>IFERROR(INDEX('Climate zones'!$A$2:$A$4292,MATCH(AL$4&amp;" "&amp;$N175,'Climate zones'!$I$2:$I$4292,0)),"")</f>
        <v/>
      </c>
      <c r="AM175" s="165" t="str">
        <f>IFERROR(INDEX('Climate zones'!$A$2:$A$4292,MATCH(AM$4&amp;" "&amp;$N175,'Climate zones'!$I$2:$I$4292,0)),"")</f>
        <v/>
      </c>
      <c r="AN175" s="165" t="str">
        <f>IFERROR(INDEX('Climate zones'!$A$2:$A$4292,MATCH(AN$4&amp;" "&amp;$N175,'Climate zones'!$I$2:$I$4292,0)),"")</f>
        <v/>
      </c>
      <c r="AO175" s="165" t="str">
        <f>IFERROR(INDEX('Climate zones'!$A$2:$A$4292,MATCH(AO$4&amp;" "&amp;$N175,'Climate zones'!$I$2:$I$4292,0)),"")</f>
        <v/>
      </c>
      <c r="AP175" s="165" t="str">
        <f>IFERROR(INDEX('Climate zones'!$A$2:$A$4292,MATCH(AP$4&amp;" "&amp;$N175,'Climate zones'!$I$2:$I$4292,0)),"")</f>
        <v/>
      </c>
      <c r="AQ175" s="165" t="str">
        <f>IFERROR(INDEX('Climate zones'!$A$2:$A$4292,MATCH(AQ$4&amp;" "&amp;$N175,'Climate zones'!$I$2:$I$4292,0)),"")</f>
        <v/>
      </c>
      <c r="AR175" s="165" t="str">
        <f>IFERROR(INDEX('Climate zones'!$A$2:$A$4292,MATCH(AR$4&amp;" "&amp;$N175,'Climate zones'!$I$2:$I$4292,0)),"")</f>
        <v/>
      </c>
      <c r="AS175" s="165" t="str">
        <f>IFERROR(INDEX('Climate zones'!$A$2:$A$4292,MATCH(AS$4&amp;" "&amp;$N175,'Climate zones'!$I$2:$I$4292,0)),"")</f>
        <v/>
      </c>
      <c r="AT175" s="165" t="str">
        <f>IFERROR(INDEX('Climate zones'!$A$2:$A$4292,MATCH(AT$4&amp;" "&amp;$N175,'Climate zones'!$I$2:$I$4292,0)),"")</f>
        <v/>
      </c>
      <c r="AU175" s="165" t="str">
        <f>IFERROR(INDEX('Climate zones'!$A$2:$A$4292,MATCH(AU$4&amp;" "&amp;$N175,'Climate zones'!$I$2:$I$4292,0)),"")</f>
        <v/>
      </c>
      <c r="AV175" s="165" t="str">
        <f>IFERROR(INDEX('Climate zones'!$A$2:$A$4292,MATCH(AV$4&amp;" "&amp;$N175,'Climate zones'!$I$2:$I$4292,0)),"")</f>
        <v/>
      </c>
      <c r="AW175" s="165" t="str">
        <f>IFERROR(INDEX('Climate zones'!$A$2:$A$4292,MATCH(AW$4&amp;" "&amp;$N175,'Climate zones'!$I$2:$I$4292,0)),"")</f>
        <v/>
      </c>
      <c r="AX175" s="165" t="str">
        <f>IFERROR(INDEX('Climate zones'!$A$2:$A$4292,MATCH(AX$4&amp;" "&amp;$N175,'Climate zones'!$I$2:$I$4292,0)),"")</f>
        <v/>
      </c>
      <c r="AY175" s="165" t="str">
        <f>IFERROR(INDEX('Climate zones'!$A$2:$A$4292,MATCH(AY$4&amp;" "&amp;$N175,'Climate zones'!$I$2:$I$4292,0)),"")</f>
        <v/>
      </c>
      <c r="AZ175" s="165" t="str">
        <f>IFERROR(INDEX('Climate zones'!$A$2:$A$4292,MATCH(AZ$4&amp;" "&amp;$N175,'Climate zones'!$I$2:$I$4292,0)),"")</f>
        <v/>
      </c>
      <c r="BA175" s="165" t="str">
        <f>IFERROR(INDEX('Climate zones'!$A$2:$A$4292,MATCH(BA$4&amp;" "&amp;$N175,'Climate zones'!$I$2:$I$4292,0)),"")</f>
        <v/>
      </c>
      <c r="BB175" s="165" t="str">
        <f>IFERROR(INDEX('Climate zones'!$A$2:$A$4292,MATCH(BB$4&amp;" "&amp;$N175,'Climate zones'!$I$2:$I$4292,0)),"")</f>
        <v/>
      </c>
      <c r="BC175" s="165" t="str">
        <f>IFERROR(INDEX('Climate zones'!$A$2:$A$4292,MATCH(BC$4&amp;" "&amp;$N175,'Climate zones'!$I$2:$I$4292,0)),"")</f>
        <v/>
      </c>
      <c r="BD175" s="165" t="str">
        <f>IFERROR(INDEX('Climate zones'!$A$2:$A$4292,MATCH(BD$4&amp;" "&amp;$N175,'Climate zones'!$I$2:$I$4292,0)),"")</f>
        <v/>
      </c>
      <c r="BE175" s="165" t="str">
        <f>IFERROR(INDEX('Climate zones'!$A$2:$A$4292,MATCH(BE$4&amp;" "&amp;$N175,'Climate zones'!$I$2:$I$4292,0)),"")</f>
        <v/>
      </c>
      <c r="BF175" s="165" t="str">
        <f>IFERROR(INDEX('Climate zones'!$A$2:$A$4292,MATCH(BF$4&amp;" "&amp;$N175,'Climate zones'!$I$2:$I$4292,0)),"")</f>
        <v/>
      </c>
      <c r="BG175" s="165" t="str">
        <f>IFERROR(INDEX('Climate zones'!$A$2:$A$4292,MATCH(BG$4&amp;" "&amp;$N175,'Climate zones'!$I$2:$I$4292,0)),"")</f>
        <v/>
      </c>
      <c r="BH175" s="165" t="str">
        <f>IFERROR(INDEX('Climate zones'!$A$2:$A$4292,MATCH(BH$4&amp;" "&amp;$N175,'Climate zones'!$I$2:$I$4292,0)),"")</f>
        <v/>
      </c>
      <c r="BI175" s="165" t="str">
        <f>IFERROR(INDEX('Climate zones'!$A$2:$A$4292,MATCH(BI$4&amp;" "&amp;$N175,'Climate zones'!$I$2:$I$4292,0)),"")</f>
        <v/>
      </c>
      <c r="BJ175" s="165" t="str">
        <f>IFERROR(INDEX('Climate zones'!$A$2:$A$4292,MATCH(BJ$4&amp;" "&amp;$N175,'Climate zones'!$I$2:$I$4292,0)),"")</f>
        <v/>
      </c>
      <c r="BK175" s="165" t="str">
        <f>IFERROR(INDEX('Climate zones'!$A$2:$A$4292,MATCH(BK$4&amp;" "&amp;$N175,'Climate zones'!$I$2:$I$4292,0)),"")</f>
        <v/>
      </c>
      <c r="BL175" s="165" t="str">
        <f>IFERROR(INDEX('Climate zones'!$A$2:$A$4292,MATCH(BL$4&amp;" "&amp;$N175,'Climate zones'!$I$2:$I$4292,0)),"")</f>
        <v>Waikouro</v>
      </c>
      <c r="BM175" s="165" t="str">
        <f>IFERROR(INDEX('Climate zones'!$A$2:$A$4292,MATCH(BM$4&amp;" "&amp;$N175,'Climate zones'!$I$2:$I$4292,0)),"")</f>
        <v/>
      </c>
      <c r="BN175" s="165" t="str">
        <f>IFERROR(INDEX('Climate zones'!$A$2:$A$4292,MATCH(BN$4&amp;" "&amp;$N175,'Climate zones'!$I$2:$I$4292,0)),"")</f>
        <v/>
      </c>
      <c r="BO175" s="165" t="str">
        <f>IFERROR(INDEX('Climate zones'!$A$2:$A$4292,MATCH(BO$4&amp;" "&amp;$N175,'Climate zones'!$I$2:$I$4292,0)),"")</f>
        <v/>
      </c>
      <c r="BP175" s="165" t="str">
        <f>IFERROR(INDEX('Climate zones'!$A$2:$A$4292,MATCH(BP$4&amp;" "&amp;$N175,'Climate zones'!$I$2:$I$4292,0)),"")</f>
        <v/>
      </c>
      <c r="BQ175" s="165" t="str">
        <f>IFERROR(INDEX('Climate zones'!$A$2:$A$4292,MATCH(BQ$4&amp;" "&amp;$N175,'Climate zones'!$I$2:$I$4292,0)),"")</f>
        <v/>
      </c>
      <c r="BR175" s="165" t="str">
        <f>IFERROR(INDEX('Climate zones'!$A$2:$A$4292,MATCH(BR$4&amp;" "&amp;$N175,'Climate zones'!$I$2:$I$4292,0)),"")</f>
        <v/>
      </c>
      <c r="BS175" s="165" t="str">
        <f>IFERROR(INDEX('Climate zones'!$A$2:$A$4292,MATCH(BS$4&amp;" "&amp;$N175,'Climate zones'!$I$2:$I$4292,0)),"")</f>
        <v/>
      </c>
      <c r="BT175" s="165" t="str">
        <f>IFERROR(INDEX('Climate zones'!$A$2:$A$4292,MATCH(BT$4&amp;" "&amp;$N175,'Climate zones'!$I$2:$I$4292,0)),"")</f>
        <v/>
      </c>
      <c r="BU175" s="165" t="str">
        <f>IFERROR(INDEX('Climate zones'!$A$2:$A$4292,MATCH(BU$4&amp;" "&amp;$N175,'Climate zones'!$I$2:$I$4292,0)),"")</f>
        <v/>
      </c>
      <c r="BV175" s="165" t="str">
        <f>IFERROR(INDEX('Climate zones'!$A$2:$A$4292,MATCH(BV$4&amp;" "&amp;$N175,'Climate zones'!$I$2:$I$4292,0)),"")</f>
        <v/>
      </c>
      <c r="BW175" s="165" t="str">
        <f>IFERROR(INDEX('Climate zones'!$A$2:$A$4292,MATCH(BW$4&amp;" "&amp;$N175,'Climate zones'!$I$2:$I$4292,0)),"")</f>
        <v/>
      </c>
      <c r="BX175" s="165" t="str">
        <f>IFERROR(INDEX('Climate zones'!$A$2:$A$4292,MATCH(BX$4&amp;" "&amp;$N175,'Climate zones'!$I$2:$I$4292,0)),"")</f>
        <v/>
      </c>
      <c r="BY175" s="165" t="str">
        <f>IFERROR(INDEX('Climate zones'!$A$2:$A$4292,MATCH(BY$4&amp;" "&amp;$N175,'Climate zones'!$I$2:$I$4292,0)),"")</f>
        <v/>
      </c>
      <c r="BZ175" s="165" t="str">
        <f>IFERROR(INDEX('Climate zones'!$A$2:$A$4292,MATCH(BZ$4&amp;" "&amp;$N175,'Climate zones'!$I$2:$I$4292,0)),"")</f>
        <v/>
      </c>
      <c r="CA175" s="165" t="str">
        <f>IFERROR(INDEX('Climate zones'!$A$2:$A$4292,MATCH(CA$4&amp;" "&amp;$N175,'Climate zones'!$I$2:$I$4292,0)),"")</f>
        <v/>
      </c>
      <c r="CB175" s="165" t="str">
        <f>IFERROR(INDEX('Climate zones'!$A$2:$A$4292,MATCH(CB$4&amp;" "&amp;$N175,'Climate zones'!$I$2:$I$4292,0)),"")</f>
        <v/>
      </c>
      <c r="CC175" s="165" t="str">
        <f>IFERROR(INDEX('Climate zones'!$A$2:$A$4292,MATCH(CC$4&amp;" "&amp;$N175,'Climate zones'!$I$2:$I$4292,0)),"")</f>
        <v/>
      </c>
      <c r="CD175" s="165" t="str">
        <f>IFERROR(INDEX('Climate zones'!$A$2:$A$4292,MATCH(CD$4&amp;" "&amp;$N175,'Climate zones'!$I$2:$I$4292,0)),"")</f>
        <v/>
      </c>
      <c r="CE175" s="165" t="str">
        <f>IFERROR(INDEX('Climate zones'!$A$2:$A$4292,MATCH(CE$4&amp;" "&amp;$N175,'Climate zones'!$I$2:$I$4292,0)),"")</f>
        <v/>
      </c>
      <c r="CF175" s="165" t="str">
        <f>IFERROR(INDEX('Climate zones'!$A$2:$A$4292,MATCH(CF$4&amp;" "&amp;$N175,'Climate zones'!$I$2:$I$4292,0)),"")</f>
        <v/>
      </c>
      <c r="CG175" s="165" t="str">
        <f>IFERROR(INDEX('Climate zones'!$A$2:$A$4292,MATCH(CG$4&amp;" "&amp;$N175,'Climate zones'!$I$2:$I$4292,0)),"")</f>
        <v/>
      </c>
      <c r="CH175" s="165" t="str">
        <f>IFERROR(INDEX('Climate zones'!$A$2:$A$4292,MATCH(CH$4&amp;" "&amp;$N175,'Climate zones'!$I$2:$I$4292,0)),"")</f>
        <v/>
      </c>
    </row>
    <row r="176" spans="1:86">
      <c r="A176" s="156" t="s">
        <v>345</v>
      </c>
      <c r="B176" s="156" t="s">
        <v>99</v>
      </c>
      <c r="C176" s="156" t="s">
        <v>93</v>
      </c>
      <c r="D176" s="156" t="s">
        <v>330</v>
      </c>
      <c r="E176" s="157">
        <v>-41.74</v>
      </c>
      <c r="F176" s="157">
        <v>171.7</v>
      </c>
      <c r="G176" s="156" t="str">
        <f t="shared" si="8"/>
        <v>Buller District WC</v>
      </c>
      <c r="H176" s="156">
        <f t="shared" si="9"/>
        <v>17</v>
      </c>
      <c r="I176" s="156" t="str">
        <f t="shared" si="10"/>
        <v>Buller District 17</v>
      </c>
      <c r="N176" s="162">
        <f t="shared" si="11"/>
        <v>172</v>
      </c>
      <c r="O176" s="163" t="str">
        <f>IFERROR(INDEX('Climate zones'!$A$2:$A$4292,MATCH(O$4&amp;" "&amp;$N176,'Climate zones'!$I$2:$I$4292,0)),"")</f>
        <v/>
      </c>
      <c r="P176" s="163" t="str">
        <f>IFERROR(INDEX('Climate zones'!$A$2:$A$4292,MATCH(P$4&amp;" "&amp;$N176,'Climate zones'!$I$2:$I$4292,0)),"")</f>
        <v/>
      </c>
      <c r="Q176" s="163" t="str">
        <f>IFERROR(INDEX('Climate zones'!$A$2:$A$4292,MATCH(Q$4&amp;" "&amp;$N176,'Climate zones'!$I$2:$I$4292,0)),"")</f>
        <v/>
      </c>
      <c r="R176" s="163" t="str">
        <f>IFERROR(INDEX('Climate zones'!$A$2:$A$4292,MATCH(R$4&amp;" "&amp;$N176,'Climate zones'!$I$2:$I$4292,0)),"")</f>
        <v/>
      </c>
      <c r="S176" s="163" t="str">
        <f>IFERROR(INDEX('Climate zones'!$A$2:$A$4292,MATCH(S$4&amp;" "&amp;$N176,'Climate zones'!$I$2:$I$4292,0)),"")</f>
        <v/>
      </c>
      <c r="T176" s="163" t="str">
        <f>IFERROR(INDEX('Climate zones'!$A$2:$A$4292,MATCH(T$4&amp;" "&amp;$N176,'Climate zones'!$I$2:$I$4292,0)),"")</f>
        <v/>
      </c>
      <c r="U176" s="163" t="str">
        <f>IFERROR(INDEX('Climate zones'!$A$2:$A$4292,MATCH(U$4&amp;" "&amp;$N176,'Climate zones'!$I$2:$I$4292,0)),"")</f>
        <v/>
      </c>
      <c r="V176" s="163" t="str">
        <f>IFERROR(INDEX('Climate zones'!$A$2:$A$4292,MATCH(V$4&amp;" "&amp;$N176,'Climate zones'!$I$2:$I$4292,0)),"")</f>
        <v/>
      </c>
      <c r="W176" s="163" t="str">
        <f>IFERROR(INDEX('Climate zones'!$A$2:$A$4292,MATCH(W$4&amp;" "&amp;$N176,'Climate zones'!$I$2:$I$4292,0)),"")</f>
        <v/>
      </c>
      <c r="X176" s="163" t="str">
        <f>IFERROR(INDEX('Climate zones'!$A$2:$A$4292,MATCH(X$4&amp;" "&amp;$N176,'Climate zones'!$I$2:$I$4292,0)),"")</f>
        <v>Rangitihi</v>
      </c>
      <c r="Y176" s="163" t="str">
        <f>IFERROR(INDEX('Climate zones'!$A$2:$A$4292,MATCH(Y$4&amp;" "&amp;$N176,'Climate zones'!$I$2:$I$4292,0)),"")</f>
        <v/>
      </c>
      <c r="Z176" s="163" t="str">
        <f>IFERROR(INDEX('Climate zones'!$A$2:$A$4292,MATCH(Z$4&amp;" "&amp;$N176,'Climate zones'!$I$2:$I$4292,0)),"")</f>
        <v/>
      </c>
      <c r="AA176" s="163" t="str">
        <f>IFERROR(INDEX('Climate zones'!$A$2:$A$4292,MATCH(AA$4&amp;" "&amp;$N176,'Climate zones'!$I$2:$I$4292,0)),"")</f>
        <v/>
      </c>
      <c r="AB176" s="163" t="str">
        <f>IFERROR(INDEX('Climate zones'!$A$2:$A$4292,MATCH(AB$4&amp;" "&amp;$N176,'Climate zones'!$I$2:$I$4292,0)),"")</f>
        <v/>
      </c>
      <c r="AC176" s="163" t="str">
        <f>IFERROR(INDEX('Climate zones'!$A$2:$A$4292,MATCH(AC$4&amp;" "&amp;$N176,'Climate zones'!$I$2:$I$4292,0)),"")</f>
        <v/>
      </c>
      <c r="AD176" s="163" t="str">
        <f>IFERROR(INDEX('Climate zones'!$A$2:$A$4292,MATCH(AD$4&amp;" "&amp;$N176,'Climate zones'!$I$2:$I$4292,0)),"")</f>
        <v/>
      </c>
      <c r="AE176" s="163" t="str">
        <f>IFERROR(INDEX('Climate zones'!$A$2:$A$4292,MATCH(AE$4&amp;" "&amp;$N176,'Climate zones'!$I$2:$I$4292,0)),"")</f>
        <v/>
      </c>
      <c r="AF176" s="163" t="str">
        <f>IFERROR(INDEX('Climate zones'!$A$2:$A$4292,MATCH(AF$4&amp;" "&amp;$N176,'Climate zones'!$I$2:$I$4292,0)),"")</f>
        <v/>
      </c>
      <c r="AG176" s="163" t="str">
        <f>IFERROR(INDEX('Climate zones'!$A$2:$A$4292,MATCH(AG$4&amp;" "&amp;$N176,'Climate zones'!$I$2:$I$4292,0)),"")</f>
        <v/>
      </c>
      <c r="AH176" s="163" t="str">
        <f>IFERROR(INDEX('Climate zones'!$A$2:$A$4292,MATCH(AH$4&amp;" "&amp;$N176,'Climate zones'!$I$2:$I$4292,0)),"")</f>
        <v/>
      </c>
      <c r="AI176" s="163" t="str">
        <f>IFERROR(INDEX('Climate zones'!$A$2:$A$4292,MATCH(AI$4&amp;" "&amp;$N176,'Climate zones'!$I$2:$I$4292,0)),"")</f>
        <v/>
      </c>
      <c r="AJ176" s="163" t="str">
        <f>IFERROR(INDEX('Climate zones'!$A$2:$A$4292,MATCH(AJ$4&amp;" "&amp;$N176,'Climate zones'!$I$2:$I$4292,0)),"")</f>
        <v/>
      </c>
      <c r="AK176" s="163" t="str">
        <f>IFERROR(INDEX('Climate zones'!$A$2:$A$4292,MATCH(AK$4&amp;" "&amp;$N176,'Climate zones'!$I$2:$I$4292,0)),"")</f>
        <v/>
      </c>
      <c r="AL176" s="163" t="str">
        <f>IFERROR(INDEX('Climate zones'!$A$2:$A$4292,MATCH(AL$4&amp;" "&amp;$N176,'Climate zones'!$I$2:$I$4292,0)),"")</f>
        <v/>
      </c>
      <c r="AM176" s="163" t="str">
        <f>IFERROR(INDEX('Climate zones'!$A$2:$A$4292,MATCH(AM$4&amp;" "&amp;$N176,'Climate zones'!$I$2:$I$4292,0)),"")</f>
        <v/>
      </c>
      <c r="AN176" s="163" t="str">
        <f>IFERROR(INDEX('Climate zones'!$A$2:$A$4292,MATCH(AN$4&amp;" "&amp;$N176,'Climate zones'!$I$2:$I$4292,0)),"")</f>
        <v/>
      </c>
      <c r="AO176" s="163" t="str">
        <f>IFERROR(INDEX('Climate zones'!$A$2:$A$4292,MATCH(AO$4&amp;" "&amp;$N176,'Climate zones'!$I$2:$I$4292,0)),"")</f>
        <v/>
      </c>
      <c r="AP176" s="163" t="str">
        <f>IFERROR(INDEX('Climate zones'!$A$2:$A$4292,MATCH(AP$4&amp;" "&amp;$N176,'Climate zones'!$I$2:$I$4292,0)),"")</f>
        <v/>
      </c>
      <c r="AQ176" s="163" t="str">
        <f>IFERROR(INDEX('Climate zones'!$A$2:$A$4292,MATCH(AQ$4&amp;" "&amp;$N176,'Climate zones'!$I$2:$I$4292,0)),"")</f>
        <v/>
      </c>
      <c r="AR176" s="163" t="str">
        <f>IFERROR(INDEX('Climate zones'!$A$2:$A$4292,MATCH(AR$4&amp;" "&amp;$N176,'Climate zones'!$I$2:$I$4292,0)),"")</f>
        <v/>
      </c>
      <c r="AS176" s="163" t="str">
        <f>IFERROR(INDEX('Climate zones'!$A$2:$A$4292,MATCH(AS$4&amp;" "&amp;$N176,'Climate zones'!$I$2:$I$4292,0)),"")</f>
        <v/>
      </c>
      <c r="AT176" s="163" t="str">
        <f>IFERROR(INDEX('Climate zones'!$A$2:$A$4292,MATCH(AT$4&amp;" "&amp;$N176,'Climate zones'!$I$2:$I$4292,0)),"")</f>
        <v/>
      </c>
      <c r="AU176" s="163" t="str">
        <f>IFERROR(INDEX('Climate zones'!$A$2:$A$4292,MATCH(AU$4&amp;" "&amp;$N176,'Climate zones'!$I$2:$I$4292,0)),"")</f>
        <v/>
      </c>
      <c r="AV176" s="163" t="str">
        <f>IFERROR(INDEX('Climate zones'!$A$2:$A$4292,MATCH(AV$4&amp;" "&amp;$N176,'Climate zones'!$I$2:$I$4292,0)),"")</f>
        <v/>
      </c>
      <c r="AW176" s="163" t="str">
        <f>IFERROR(INDEX('Climate zones'!$A$2:$A$4292,MATCH(AW$4&amp;" "&amp;$N176,'Climate zones'!$I$2:$I$4292,0)),"")</f>
        <v/>
      </c>
      <c r="AX176" s="163" t="str">
        <f>IFERROR(INDEX('Climate zones'!$A$2:$A$4292,MATCH(AX$4&amp;" "&amp;$N176,'Climate zones'!$I$2:$I$4292,0)),"")</f>
        <v/>
      </c>
      <c r="AY176" s="163" t="str">
        <f>IFERROR(INDEX('Climate zones'!$A$2:$A$4292,MATCH(AY$4&amp;" "&amp;$N176,'Climate zones'!$I$2:$I$4292,0)),"")</f>
        <v/>
      </c>
      <c r="AZ176" s="163" t="str">
        <f>IFERROR(INDEX('Climate zones'!$A$2:$A$4292,MATCH(AZ$4&amp;" "&amp;$N176,'Climate zones'!$I$2:$I$4292,0)),"")</f>
        <v/>
      </c>
      <c r="BA176" s="163" t="str">
        <f>IFERROR(INDEX('Climate zones'!$A$2:$A$4292,MATCH(BA$4&amp;" "&amp;$N176,'Climate zones'!$I$2:$I$4292,0)),"")</f>
        <v/>
      </c>
      <c r="BB176" s="163" t="str">
        <f>IFERROR(INDEX('Climate zones'!$A$2:$A$4292,MATCH(BB$4&amp;" "&amp;$N176,'Climate zones'!$I$2:$I$4292,0)),"")</f>
        <v/>
      </c>
      <c r="BC176" s="163" t="str">
        <f>IFERROR(INDEX('Climate zones'!$A$2:$A$4292,MATCH(BC$4&amp;" "&amp;$N176,'Climate zones'!$I$2:$I$4292,0)),"")</f>
        <v/>
      </c>
      <c r="BD176" s="163" t="str">
        <f>IFERROR(INDEX('Climate zones'!$A$2:$A$4292,MATCH(BD$4&amp;" "&amp;$N176,'Climate zones'!$I$2:$I$4292,0)),"")</f>
        <v/>
      </c>
      <c r="BE176" s="163" t="str">
        <f>IFERROR(INDEX('Climate zones'!$A$2:$A$4292,MATCH(BE$4&amp;" "&amp;$N176,'Climate zones'!$I$2:$I$4292,0)),"")</f>
        <v/>
      </c>
      <c r="BF176" s="163" t="str">
        <f>IFERROR(INDEX('Climate zones'!$A$2:$A$4292,MATCH(BF$4&amp;" "&amp;$N176,'Climate zones'!$I$2:$I$4292,0)),"")</f>
        <v/>
      </c>
      <c r="BG176" s="163" t="str">
        <f>IFERROR(INDEX('Climate zones'!$A$2:$A$4292,MATCH(BG$4&amp;" "&amp;$N176,'Climate zones'!$I$2:$I$4292,0)),"")</f>
        <v/>
      </c>
      <c r="BH176" s="163" t="str">
        <f>IFERROR(INDEX('Climate zones'!$A$2:$A$4292,MATCH(BH$4&amp;" "&amp;$N176,'Climate zones'!$I$2:$I$4292,0)),"")</f>
        <v/>
      </c>
      <c r="BI176" s="163" t="str">
        <f>IFERROR(INDEX('Climate zones'!$A$2:$A$4292,MATCH(BI$4&amp;" "&amp;$N176,'Climate zones'!$I$2:$I$4292,0)),"")</f>
        <v/>
      </c>
      <c r="BJ176" s="163" t="str">
        <f>IFERROR(INDEX('Climate zones'!$A$2:$A$4292,MATCH(BJ$4&amp;" "&amp;$N176,'Climate zones'!$I$2:$I$4292,0)),"")</f>
        <v/>
      </c>
      <c r="BK176" s="163" t="str">
        <f>IFERROR(INDEX('Climate zones'!$A$2:$A$4292,MATCH(BK$4&amp;" "&amp;$N176,'Climate zones'!$I$2:$I$4292,0)),"")</f>
        <v/>
      </c>
      <c r="BL176" s="163" t="str">
        <f>IFERROR(INDEX('Climate zones'!$A$2:$A$4292,MATCH(BL$4&amp;" "&amp;$N176,'Climate zones'!$I$2:$I$4292,0)),"")</f>
        <v>Waimahaka</v>
      </c>
      <c r="BM176" s="163" t="str">
        <f>IFERROR(INDEX('Climate zones'!$A$2:$A$4292,MATCH(BM$4&amp;" "&amp;$N176,'Climate zones'!$I$2:$I$4292,0)),"")</f>
        <v/>
      </c>
      <c r="BN176" s="163" t="str">
        <f>IFERROR(INDEX('Climate zones'!$A$2:$A$4292,MATCH(BN$4&amp;" "&amp;$N176,'Climate zones'!$I$2:$I$4292,0)),"")</f>
        <v/>
      </c>
      <c r="BO176" s="163" t="str">
        <f>IFERROR(INDEX('Climate zones'!$A$2:$A$4292,MATCH(BO$4&amp;" "&amp;$N176,'Climate zones'!$I$2:$I$4292,0)),"")</f>
        <v/>
      </c>
      <c r="BP176" s="163" t="str">
        <f>IFERROR(INDEX('Climate zones'!$A$2:$A$4292,MATCH(BP$4&amp;" "&amp;$N176,'Climate zones'!$I$2:$I$4292,0)),"")</f>
        <v/>
      </c>
      <c r="BQ176" s="163" t="str">
        <f>IFERROR(INDEX('Climate zones'!$A$2:$A$4292,MATCH(BQ$4&amp;" "&amp;$N176,'Climate zones'!$I$2:$I$4292,0)),"")</f>
        <v/>
      </c>
      <c r="BR176" s="163" t="str">
        <f>IFERROR(INDEX('Climate zones'!$A$2:$A$4292,MATCH(BR$4&amp;" "&amp;$N176,'Climate zones'!$I$2:$I$4292,0)),"")</f>
        <v/>
      </c>
      <c r="BS176" s="163" t="str">
        <f>IFERROR(INDEX('Climate zones'!$A$2:$A$4292,MATCH(BS$4&amp;" "&amp;$N176,'Climate zones'!$I$2:$I$4292,0)),"")</f>
        <v/>
      </c>
      <c r="BT176" s="163" t="str">
        <f>IFERROR(INDEX('Climate zones'!$A$2:$A$4292,MATCH(BT$4&amp;" "&amp;$N176,'Climate zones'!$I$2:$I$4292,0)),"")</f>
        <v/>
      </c>
      <c r="BU176" s="163" t="str">
        <f>IFERROR(INDEX('Climate zones'!$A$2:$A$4292,MATCH(BU$4&amp;" "&amp;$N176,'Climate zones'!$I$2:$I$4292,0)),"")</f>
        <v/>
      </c>
      <c r="BV176" s="163" t="str">
        <f>IFERROR(INDEX('Climate zones'!$A$2:$A$4292,MATCH(BV$4&amp;" "&amp;$N176,'Climate zones'!$I$2:$I$4292,0)),"")</f>
        <v/>
      </c>
      <c r="BW176" s="163" t="str">
        <f>IFERROR(INDEX('Climate zones'!$A$2:$A$4292,MATCH(BW$4&amp;" "&amp;$N176,'Climate zones'!$I$2:$I$4292,0)),"")</f>
        <v/>
      </c>
      <c r="BX176" s="163" t="str">
        <f>IFERROR(INDEX('Climate zones'!$A$2:$A$4292,MATCH(BX$4&amp;" "&amp;$N176,'Climate zones'!$I$2:$I$4292,0)),"")</f>
        <v/>
      </c>
      <c r="BY176" s="163" t="str">
        <f>IFERROR(INDEX('Climate zones'!$A$2:$A$4292,MATCH(BY$4&amp;" "&amp;$N176,'Climate zones'!$I$2:$I$4292,0)),"")</f>
        <v/>
      </c>
      <c r="BZ176" s="163" t="str">
        <f>IFERROR(INDEX('Climate zones'!$A$2:$A$4292,MATCH(BZ$4&amp;" "&amp;$N176,'Climate zones'!$I$2:$I$4292,0)),"")</f>
        <v/>
      </c>
      <c r="CA176" s="163" t="str">
        <f>IFERROR(INDEX('Climate zones'!$A$2:$A$4292,MATCH(CA$4&amp;" "&amp;$N176,'Climate zones'!$I$2:$I$4292,0)),"")</f>
        <v/>
      </c>
      <c r="CB176" s="163" t="str">
        <f>IFERROR(INDEX('Climate zones'!$A$2:$A$4292,MATCH(CB$4&amp;" "&amp;$N176,'Climate zones'!$I$2:$I$4292,0)),"")</f>
        <v/>
      </c>
      <c r="CC176" s="163" t="str">
        <f>IFERROR(INDEX('Climate zones'!$A$2:$A$4292,MATCH(CC$4&amp;" "&amp;$N176,'Climate zones'!$I$2:$I$4292,0)),"")</f>
        <v/>
      </c>
      <c r="CD176" s="163" t="str">
        <f>IFERROR(INDEX('Climate zones'!$A$2:$A$4292,MATCH(CD$4&amp;" "&amp;$N176,'Climate zones'!$I$2:$I$4292,0)),"")</f>
        <v/>
      </c>
      <c r="CE176" s="163" t="str">
        <f>IFERROR(INDEX('Climate zones'!$A$2:$A$4292,MATCH(CE$4&amp;" "&amp;$N176,'Climate zones'!$I$2:$I$4292,0)),"")</f>
        <v/>
      </c>
      <c r="CF176" s="163" t="str">
        <f>IFERROR(INDEX('Climate zones'!$A$2:$A$4292,MATCH(CF$4&amp;" "&amp;$N176,'Climate zones'!$I$2:$I$4292,0)),"")</f>
        <v/>
      </c>
      <c r="CG176" s="163" t="str">
        <f>IFERROR(INDEX('Climate zones'!$A$2:$A$4292,MATCH(CG$4&amp;" "&amp;$N176,'Climate zones'!$I$2:$I$4292,0)),"")</f>
        <v/>
      </c>
      <c r="CH176" s="163" t="str">
        <f>IFERROR(INDEX('Climate zones'!$A$2:$A$4292,MATCH(CH$4&amp;" "&amp;$N176,'Climate zones'!$I$2:$I$4292,0)),"")</f>
        <v/>
      </c>
    </row>
    <row r="177" spans="1:86">
      <c r="A177" s="156" t="s">
        <v>346</v>
      </c>
      <c r="B177" s="156" t="s">
        <v>99</v>
      </c>
      <c r="C177" s="156" t="s">
        <v>93</v>
      </c>
      <c r="D177" s="156" t="s">
        <v>330</v>
      </c>
      <c r="E177" s="157">
        <v>-41.6</v>
      </c>
      <c r="F177" s="157">
        <v>171.87</v>
      </c>
      <c r="G177" s="156" t="str">
        <f t="shared" si="8"/>
        <v>Buller District WC</v>
      </c>
      <c r="H177" s="156">
        <f t="shared" si="9"/>
        <v>18</v>
      </c>
      <c r="I177" s="156" t="str">
        <f t="shared" si="10"/>
        <v>Buller District 18</v>
      </c>
      <c r="N177" s="164">
        <f t="shared" si="11"/>
        <v>173</v>
      </c>
      <c r="O177" s="165" t="str">
        <f>IFERROR(INDEX('Climate zones'!$A$2:$A$4292,MATCH(O$4&amp;" "&amp;$N177,'Climate zones'!$I$2:$I$4292,0)),"")</f>
        <v/>
      </c>
      <c r="P177" s="165" t="str">
        <f>IFERROR(INDEX('Climate zones'!$A$2:$A$4292,MATCH(P$4&amp;" "&amp;$N177,'Climate zones'!$I$2:$I$4292,0)),"")</f>
        <v/>
      </c>
      <c r="Q177" s="165" t="str">
        <f>IFERROR(INDEX('Climate zones'!$A$2:$A$4292,MATCH(Q$4&amp;" "&amp;$N177,'Climate zones'!$I$2:$I$4292,0)),"")</f>
        <v/>
      </c>
      <c r="R177" s="165" t="str">
        <f>IFERROR(INDEX('Climate zones'!$A$2:$A$4292,MATCH(R$4&amp;" "&amp;$N177,'Climate zones'!$I$2:$I$4292,0)),"")</f>
        <v/>
      </c>
      <c r="S177" s="165" t="str">
        <f>IFERROR(INDEX('Climate zones'!$A$2:$A$4292,MATCH(S$4&amp;" "&amp;$N177,'Climate zones'!$I$2:$I$4292,0)),"")</f>
        <v/>
      </c>
      <c r="T177" s="165" t="str">
        <f>IFERROR(INDEX('Climate zones'!$A$2:$A$4292,MATCH(T$4&amp;" "&amp;$N177,'Climate zones'!$I$2:$I$4292,0)),"")</f>
        <v/>
      </c>
      <c r="U177" s="165" t="str">
        <f>IFERROR(INDEX('Climate zones'!$A$2:$A$4292,MATCH(U$4&amp;" "&amp;$N177,'Climate zones'!$I$2:$I$4292,0)),"")</f>
        <v/>
      </c>
      <c r="V177" s="165" t="str">
        <f>IFERROR(INDEX('Climate zones'!$A$2:$A$4292,MATCH(V$4&amp;" "&amp;$N177,'Climate zones'!$I$2:$I$4292,0)),"")</f>
        <v/>
      </c>
      <c r="W177" s="165" t="str">
        <f>IFERROR(INDEX('Climate zones'!$A$2:$A$4292,MATCH(W$4&amp;" "&amp;$N177,'Climate zones'!$I$2:$I$4292,0)),"")</f>
        <v/>
      </c>
      <c r="X177" s="165" t="str">
        <f>IFERROR(INDEX('Climate zones'!$A$2:$A$4292,MATCH(X$4&amp;" "&amp;$N177,'Climate zones'!$I$2:$I$4292,0)),"")</f>
        <v>Rangitoto</v>
      </c>
      <c r="Y177" s="165" t="str">
        <f>IFERROR(INDEX('Climate zones'!$A$2:$A$4292,MATCH(Y$4&amp;" "&amp;$N177,'Climate zones'!$I$2:$I$4292,0)),"")</f>
        <v/>
      </c>
      <c r="Z177" s="165" t="str">
        <f>IFERROR(INDEX('Climate zones'!$A$2:$A$4292,MATCH(Z$4&amp;" "&amp;$N177,'Climate zones'!$I$2:$I$4292,0)),"")</f>
        <v/>
      </c>
      <c r="AA177" s="165" t="str">
        <f>IFERROR(INDEX('Climate zones'!$A$2:$A$4292,MATCH(AA$4&amp;" "&amp;$N177,'Climate zones'!$I$2:$I$4292,0)),"")</f>
        <v/>
      </c>
      <c r="AB177" s="165" t="str">
        <f>IFERROR(INDEX('Climate zones'!$A$2:$A$4292,MATCH(AB$4&amp;" "&amp;$N177,'Climate zones'!$I$2:$I$4292,0)),"")</f>
        <v/>
      </c>
      <c r="AC177" s="165" t="str">
        <f>IFERROR(INDEX('Climate zones'!$A$2:$A$4292,MATCH(AC$4&amp;" "&amp;$N177,'Climate zones'!$I$2:$I$4292,0)),"")</f>
        <v/>
      </c>
      <c r="AD177" s="165" t="str">
        <f>IFERROR(INDEX('Climate zones'!$A$2:$A$4292,MATCH(AD$4&amp;" "&amp;$N177,'Climate zones'!$I$2:$I$4292,0)),"")</f>
        <v/>
      </c>
      <c r="AE177" s="165" t="str">
        <f>IFERROR(INDEX('Climate zones'!$A$2:$A$4292,MATCH(AE$4&amp;" "&amp;$N177,'Climate zones'!$I$2:$I$4292,0)),"")</f>
        <v/>
      </c>
      <c r="AF177" s="165" t="str">
        <f>IFERROR(INDEX('Climate zones'!$A$2:$A$4292,MATCH(AF$4&amp;" "&amp;$N177,'Climate zones'!$I$2:$I$4292,0)),"")</f>
        <v/>
      </c>
      <c r="AG177" s="165" t="str">
        <f>IFERROR(INDEX('Climate zones'!$A$2:$A$4292,MATCH(AG$4&amp;" "&amp;$N177,'Climate zones'!$I$2:$I$4292,0)),"")</f>
        <v/>
      </c>
      <c r="AH177" s="165" t="str">
        <f>IFERROR(INDEX('Climate zones'!$A$2:$A$4292,MATCH(AH$4&amp;" "&amp;$N177,'Climate zones'!$I$2:$I$4292,0)),"")</f>
        <v/>
      </c>
      <c r="AI177" s="165" t="str">
        <f>IFERROR(INDEX('Climate zones'!$A$2:$A$4292,MATCH(AI$4&amp;" "&amp;$N177,'Climate zones'!$I$2:$I$4292,0)),"")</f>
        <v/>
      </c>
      <c r="AJ177" s="165" t="str">
        <f>IFERROR(INDEX('Climate zones'!$A$2:$A$4292,MATCH(AJ$4&amp;" "&amp;$N177,'Climate zones'!$I$2:$I$4292,0)),"")</f>
        <v/>
      </c>
      <c r="AK177" s="165" t="str">
        <f>IFERROR(INDEX('Climate zones'!$A$2:$A$4292,MATCH(AK$4&amp;" "&amp;$N177,'Climate zones'!$I$2:$I$4292,0)),"")</f>
        <v/>
      </c>
      <c r="AL177" s="165" t="str">
        <f>IFERROR(INDEX('Climate zones'!$A$2:$A$4292,MATCH(AL$4&amp;" "&amp;$N177,'Climate zones'!$I$2:$I$4292,0)),"")</f>
        <v/>
      </c>
      <c r="AM177" s="165" t="str">
        <f>IFERROR(INDEX('Climate zones'!$A$2:$A$4292,MATCH(AM$4&amp;" "&amp;$N177,'Climate zones'!$I$2:$I$4292,0)),"")</f>
        <v/>
      </c>
      <c r="AN177" s="165" t="str">
        <f>IFERROR(INDEX('Climate zones'!$A$2:$A$4292,MATCH(AN$4&amp;" "&amp;$N177,'Climate zones'!$I$2:$I$4292,0)),"")</f>
        <v/>
      </c>
      <c r="AO177" s="165" t="str">
        <f>IFERROR(INDEX('Climate zones'!$A$2:$A$4292,MATCH(AO$4&amp;" "&amp;$N177,'Climate zones'!$I$2:$I$4292,0)),"")</f>
        <v/>
      </c>
      <c r="AP177" s="165" t="str">
        <f>IFERROR(INDEX('Climate zones'!$A$2:$A$4292,MATCH(AP$4&amp;" "&amp;$N177,'Climate zones'!$I$2:$I$4292,0)),"")</f>
        <v/>
      </c>
      <c r="AQ177" s="165" t="str">
        <f>IFERROR(INDEX('Climate zones'!$A$2:$A$4292,MATCH(AQ$4&amp;" "&amp;$N177,'Climate zones'!$I$2:$I$4292,0)),"")</f>
        <v/>
      </c>
      <c r="AR177" s="165" t="str">
        <f>IFERROR(INDEX('Climate zones'!$A$2:$A$4292,MATCH(AR$4&amp;" "&amp;$N177,'Climate zones'!$I$2:$I$4292,0)),"")</f>
        <v/>
      </c>
      <c r="AS177" s="165" t="str">
        <f>IFERROR(INDEX('Climate zones'!$A$2:$A$4292,MATCH(AS$4&amp;" "&amp;$N177,'Climate zones'!$I$2:$I$4292,0)),"")</f>
        <v/>
      </c>
      <c r="AT177" s="165" t="str">
        <f>IFERROR(INDEX('Climate zones'!$A$2:$A$4292,MATCH(AT$4&amp;" "&amp;$N177,'Climate zones'!$I$2:$I$4292,0)),"")</f>
        <v/>
      </c>
      <c r="AU177" s="165" t="str">
        <f>IFERROR(INDEX('Climate zones'!$A$2:$A$4292,MATCH(AU$4&amp;" "&amp;$N177,'Climate zones'!$I$2:$I$4292,0)),"")</f>
        <v/>
      </c>
      <c r="AV177" s="165" t="str">
        <f>IFERROR(INDEX('Climate zones'!$A$2:$A$4292,MATCH(AV$4&amp;" "&amp;$N177,'Climate zones'!$I$2:$I$4292,0)),"")</f>
        <v/>
      </c>
      <c r="AW177" s="165" t="str">
        <f>IFERROR(INDEX('Climate zones'!$A$2:$A$4292,MATCH(AW$4&amp;" "&amp;$N177,'Climate zones'!$I$2:$I$4292,0)),"")</f>
        <v/>
      </c>
      <c r="AX177" s="165" t="str">
        <f>IFERROR(INDEX('Climate zones'!$A$2:$A$4292,MATCH(AX$4&amp;" "&amp;$N177,'Climate zones'!$I$2:$I$4292,0)),"")</f>
        <v/>
      </c>
      <c r="AY177" s="165" t="str">
        <f>IFERROR(INDEX('Climate zones'!$A$2:$A$4292,MATCH(AY$4&amp;" "&amp;$N177,'Climate zones'!$I$2:$I$4292,0)),"")</f>
        <v/>
      </c>
      <c r="AZ177" s="165" t="str">
        <f>IFERROR(INDEX('Climate zones'!$A$2:$A$4292,MATCH(AZ$4&amp;" "&amp;$N177,'Climate zones'!$I$2:$I$4292,0)),"")</f>
        <v/>
      </c>
      <c r="BA177" s="165" t="str">
        <f>IFERROR(INDEX('Climate zones'!$A$2:$A$4292,MATCH(BA$4&amp;" "&amp;$N177,'Climate zones'!$I$2:$I$4292,0)),"")</f>
        <v/>
      </c>
      <c r="BB177" s="165" t="str">
        <f>IFERROR(INDEX('Climate zones'!$A$2:$A$4292,MATCH(BB$4&amp;" "&amp;$N177,'Climate zones'!$I$2:$I$4292,0)),"")</f>
        <v/>
      </c>
      <c r="BC177" s="165" t="str">
        <f>IFERROR(INDEX('Climate zones'!$A$2:$A$4292,MATCH(BC$4&amp;" "&amp;$N177,'Climate zones'!$I$2:$I$4292,0)),"")</f>
        <v/>
      </c>
      <c r="BD177" s="165" t="str">
        <f>IFERROR(INDEX('Climate zones'!$A$2:$A$4292,MATCH(BD$4&amp;" "&amp;$N177,'Climate zones'!$I$2:$I$4292,0)),"")</f>
        <v/>
      </c>
      <c r="BE177" s="165" t="str">
        <f>IFERROR(INDEX('Climate zones'!$A$2:$A$4292,MATCH(BE$4&amp;" "&amp;$N177,'Climate zones'!$I$2:$I$4292,0)),"")</f>
        <v/>
      </c>
      <c r="BF177" s="165" t="str">
        <f>IFERROR(INDEX('Climate zones'!$A$2:$A$4292,MATCH(BF$4&amp;" "&amp;$N177,'Climate zones'!$I$2:$I$4292,0)),"")</f>
        <v/>
      </c>
      <c r="BG177" s="165" t="str">
        <f>IFERROR(INDEX('Climate zones'!$A$2:$A$4292,MATCH(BG$4&amp;" "&amp;$N177,'Climate zones'!$I$2:$I$4292,0)),"")</f>
        <v/>
      </c>
      <c r="BH177" s="165" t="str">
        <f>IFERROR(INDEX('Climate zones'!$A$2:$A$4292,MATCH(BH$4&amp;" "&amp;$N177,'Climate zones'!$I$2:$I$4292,0)),"")</f>
        <v/>
      </c>
      <c r="BI177" s="165" t="str">
        <f>IFERROR(INDEX('Climate zones'!$A$2:$A$4292,MATCH(BI$4&amp;" "&amp;$N177,'Climate zones'!$I$2:$I$4292,0)),"")</f>
        <v/>
      </c>
      <c r="BJ177" s="165" t="str">
        <f>IFERROR(INDEX('Climate zones'!$A$2:$A$4292,MATCH(BJ$4&amp;" "&amp;$N177,'Climate zones'!$I$2:$I$4292,0)),"")</f>
        <v/>
      </c>
      <c r="BK177" s="165" t="str">
        <f>IFERROR(INDEX('Climate zones'!$A$2:$A$4292,MATCH(BK$4&amp;" "&amp;$N177,'Climate zones'!$I$2:$I$4292,0)),"")</f>
        <v/>
      </c>
      <c r="BL177" s="165" t="str">
        <f>IFERROR(INDEX('Climate zones'!$A$2:$A$4292,MATCH(BL$4&amp;" "&amp;$N177,'Climate zones'!$I$2:$I$4292,0)),"")</f>
        <v>Waimatua</v>
      </c>
      <c r="BM177" s="165" t="str">
        <f>IFERROR(INDEX('Climate zones'!$A$2:$A$4292,MATCH(BM$4&amp;" "&amp;$N177,'Climate zones'!$I$2:$I$4292,0)),"")</f>
        <v/>
      </c>
      <c r="BN177" s="165" t="str">
        <f>IFERROR(INDEX('Climate zones'!$A$2:$A$4292,MATCH(BN$4&amp;" "&amp;$N177,'Climate zones'!$I$2:$I$4292,0)),"")</f>
        <v/>
      </c>
      <c r="BO177" s="165" t="str">
        <f>IFERROR(INDEX('Climate zones'!$A$2:$A$4292,MATCH(BO$4&amp;" "&amp;$N177,'Climate zones'!$I$2:$I$4292,0)),"")</f>
        <v/>
      </c>
      <c r="BP177" s="165" t="str">
        <f>IFERROR(INDEX('Climate zones'!$A$2:$A$4292,MATCH(BP$4&amp;" "&amp;$N177,'Climate zones'!$I$2:$I$4292,0)),"")</f>
        <v/>
      </c>
      <c r="BQ177" s="165" t="str">
        <f>IFERROR(INDEX('Climate zones'!$A$2:$A$4292,MATCH(BQ$4&amp;" "&amp;$N177,'Climate zones'!$I$2:$I$4292,0)),"")</f>
        <v/>
      </c>
      <c r="BR177" s="165" t="str">
        <f>IFERROR(INDEX('Climate zones'!$A$2:$A$4292,MATCH(BR$4&amp;" "&amp;$N177,'Climate zones'!$I$2:$I$4292,0)),"")</f>
        <v/>
      </c>
      <c r="BS177" s="165" t="str">
        <f>IFERROR(INDEX('Climate zones'!$A$2:$A$4292,MATCH(BS$4&amp;" "&amp;$N177,'Climate zones'!$I$2:$I$4292,0)),"")</f>
        <v/>
      </c>
      <c r="BT177" s="165" t="str">
        <f>IFERROR(INDEX('Climate zones'!$A$2:$A$4292,MATCH(BT$4&amp;" "&amp;$N177,'Climate zones'!$I$2:$I$4292,0)),"")</f>
        <v/>
      </c>
      <c r="BU177" s="165" t="str">
        <f>IFERROR(INDEX('Climate zones'!$A$2:$A$4292,MATCH(BU$4&amp;" "&amp;$N177,'Climate zones'!$I$2:$I$4292,0)),"")</f>
        <v/>
      </c>
      <c r="BV177" s="165" t="str">
        <f>IFERROR(INDEX('Climate zones'!$A$2:$A$4292,MATCH(BV$4&amp;" "&amp;$N177,'Climate zones'!$I$2:$I$4292,0)),"")</f>
        <v/>
      </c>
      <c r="BW177" s="165" t="str">
        <f>IFERROR(INDEX('Climate zones'!$A$2:$A$4292,MATCH(BW$4&amp;" "&amp;$N177,'Climate zones'!$I$2:$I$4292,0)),"")</f>
        <v/>
      </c>
      <c r="BX177" s="165" t="str">
        <f>IFERROR(INDEX('Climate zones'!$A$2:$A$4292,MATCH(BX$4&amp;" "&amp;$N177,'Climate zones'!$I$2:$I$4292,0)),"")</f>
        <v/>
      </c>
      <c r="BY177" s="165" t="str">
        <f>IFERROR(INDEX('Climate zones'!$A$2:$A$4292,MATCH(BY$4&amp;" "&amp;$N177,'Climate zones'!$I$2:$I$4292,0)),"")</f>
        <v/>
      </c>
      <c r="BZ177" s="165" t="str">
        <f>IFERROR(INDEX('Climate zones'!$A$2:$A$4292,MATCH(BZ$4&amp;" "&amp;$N177,'Climate zones'!$I$2:$I$4292,0)),"")</f>
        <v/>
      </c>
      <c r="CA177" s="165" t="str">
        <f>IFERROR(INDEX('Climate zones'!$A$2:$A$4292,MATCH(CA$4&amp;" "&amp;$N177,'Climate zones'!$I$2:$I$4292,0)),"")</f>
        <v/>
      </c>
      <c r="CB177" s="165" t="str">
        <f>IFERROR(INDEX('Climate zones'!$A$2:$A$4292,MATCH(CB$4&amp;" "&amp;$N177,'Climate zones'!$I$2:$I$4292,0)),"")</f>
        <v/>
      </c>
      <c r="CC177" s="165" t="str">
        <f>IFERROR(INDEX('Climate zones'!$A$2:$A$4292,MATCH(CC$4&amp;" "&amp;$N177,'Climate zones'!$I$2:$I$4292,0)),"")</f>
        <v/>
      </c>
      <c r="CD177" s="165" t="str">
        <f>IFERROR(INDEX('Climate zones'!$A$2:$A$4292,MATCH(CD$4&amp;" "&amp;$N177,'Climate zones'!$I$2:$I$4292,0)),"")</f>
        <v/>
      </c>
      <c r="CE177" s="165" t="str">
        <f>IFERROR(INDEX('Climate zones'!$A$2:$A$4292,MATCH(CE$4&amp;" "&amp;$N177,'Climate zones'!$I$2:$I$4292,0)),"")</f>
        <v/>
      </c>
      <c r="CF177" s="165" t="str">
        <f>IFERROR(INDEX('Climate zones'!$A$2:$A$4292,MATCH(CF$4&amp;" "&amp;$N177,'Climate zones'!$I$2:$I$4292,0)),"")</f>
        <v/>
      </c>
      <c r="CG177" s="165" t="str">
        <f>IFERROR(INDEX('Climate zones'!$A$2:$A$4292,MATCH(CG$4&amp;" "&amp;$N177,'Climate zones'!$I$2:$I$4292,0)),"")</f>
        <v/>
      </c>
      <c r="CH177" s="165" t="str">
        <f>IFERROR(INDEX('Climate zones'!$A$2:$A$4292,MATCH(CH$4&amp;" "&amp;$N177,'Climate zones'!$I$2:$I$4292,0)),"")</f>
        <v/>
      </c>
    </row>
    <row r="178" spans="1:86">
      <c r="A178" s="156" t="s">
        <v>347</v>
      </c>
      <c r="B178" s="156" t="s">
        <v>99</v>
      </c>
      <c r="C178" s="156" t="s">
        <v>93</v>
      </c>
      <c r="D178" s="156" t="s">
        <v>330</v>
      </c>
      <c r="E178" s="157">
        <v>-42.17</v>
      </c>
      <c r="F178" s="157">
        <v>171.72</v>
      </c>
      <c r="G178" s="156" t="str">
        <f t="shared" si="8"/>
        <v>Buller District WC</v>
      </c>
      <c r="H178" s="156">
        <f t="shared" si="9"/>
        <v>19</v>
      </c>
      <c r="I178" s="156" t="str">
        <f t="shared" si="10"/>
        <v>Buller District 19</v>
      </c>
      <c r="N178" s="162">
        <f t="shared" si="11"/>
        <v>174</v>
      </c>
      <c r="O178" s="163" t="str">
        <f>IFERROR(INDEX('Climate zones'!$A$2:$A$4292,MATCH(O$4&amp;" "&amp;$N178,'Climate zones'!$I$2:$I$4292,0)),"")</f>
        <v/>
      </c>
      <c r="P178" s="163" t="str">
        <f>IFERROR(INDEX('Climate zones'!$A$2:$A$4292,MATCH(P$4&amp;" "&amp;$N178,'Climate zones'!$I$2:$I$4292,0)),"")</f>
        <v/>
      </c>
      <c r="Q178" s="163" t="str">
        <f>IFERROR(INDEX('Climate zones'!$A$2:$A$4292,MATCH(Q$4&amp;" "&amp;$N178,'Climate zones'!$I$2:$I$4292,0)),"")</f>
        <v/>
      </c>
      <c r="R178" s="163" t="str">
        <f>IFERROR(INDEX('Climate zones'!$A$2:$A$4292,MATCH(R$4&amp;" "&amp;$N178,'Climate zones'!$I$2:$I$4292,0)),"")</f>
        <v/>
      </c>
      <c r="S178" s="163" t="str">
        <f>IFERROR(INDEX('Climate zones'!$A$2:$A$4292,MATCH(S$4&amp;" "&amp;$N178,'Climate zones'!$I$2:$I$4292,0)),"")</f>
        <v/>
      </c>
      <c r="T178" s="163" t="str">
        <f>IFERROR(INDEX('Climate zones'!$A$2:$A$4292,MATCH(T$4&amp;" "&amp;$N178,'Climate zones'!$I$2:$I$4292,0)),"")</f>
        <v/>
      </c>
      <c r="U178" s="163" t="str">
        <f>IFERROR(INDEX('Climate zones'!$A$2:$A$4292,MATCH(U$4&amp;" "&amp;$N178,'Climate zones'!$I$2:$I$4292,0)),"")</f>
        <v/>
      </c>
      <c r="V178" s="163" t="str">
        <f>IFERROR(INDEX('Climate zones'!$A$2:$A$4292,MATCH(V$4&amp;" "&amp;$N178,'Climate zones'!$I$2:$I$4292,0)),"")</f>
        <v/>
      </c>
      <c r="W178" s="163" t="str">
        <f>IFERROR(INDEX('Climate zones'!$A$2:$A$4292,MATCH(W$4&amp;" "&amp;$N178,'Climate zones'!$I$2:$I$4292,0)),"")</f>
        <v/>
      </c>
      <c r="X178" s="163" t="str">
        <f>IFERROR(INDEX('Climate zones'!$A$2:$A$4292,MATCH(X$4&amp;" "&amp;$N178,'Climate zones'!$I$2:$I$4292,0)),"")</f>
        <v>Rawene</v>
      </c>
      <c r="Y178" s="163" t="str">
        <f>IFERROR(INDEX('Climate zones'!$A$2:$A$4292,MATCH(Y$4&amp;" "&amp;$N178,'Climate zones'!$I$2:$I$4292,0)),"")</f>
        <v/>
      </c>
      <c r="Z178" s="163" t="str">
        <f>IFERROR(INDEX('Climate zones'!$A$2:$A$4292,MATCH(Z$4&amp;" "&amp;$N178,'Climate zones'!$I$2:$I$4292,0)),"")</f>
        <v/>
      </c>
      <c r="AA178" s="163" t="str">
        <f>IFERROR(INDEX('Climate zones'!$A$2:$A$4292,MATCH(AA$4&amp;" "&amp;$N178,'Climate zones'!$I$2:$I$4292,0)),"")</f>
        <v/>
      </c>
      <c r="AB178" s="163" t="str">
        <f>IFERROR(INDEX('Climate zones'!$A$2:$A$4292,MATCH(AB$4&amp;" "&amp;$N178,'Climate zones'!$I$2:$I$4292,0)),"")</f>
        <v/>
      </c>
      <c r="AC178" s="163" t="str">
        <f>IFERROR(INDEX('Climate zones'!$A$2:$A$4292,MATCH(AC$4&amp;" "&amp;$N178,'Climate zones'!$I$2:$I$4292,0)),"")</f>
        <v/>
      </c>
      <c r="AD178" s="163" t="str">
        <f>IFERROR(INDEX('Climate zones'!$A$2:$A$4292,MATCH(AD$4&amp;" "&amp;$N178,'Climate zones'!$I$2:$I$4292,0)),"")</f>
        <v/>
      </c>
      <c r="AE178" s="163" t="str">
        <f>IFERROR(INDEX('Climate zones'!$A$2:$A$4292,MATCH(AE$4&amp;" "&amp;$N178,'Climate zones'!$I$2:$I$4292,0)),"")</f>
        <v/>
      </c>
      <c r="AF178" s="163" t="str">
        <f>IFERROR(INDEX('Climate zones'!$A$2:$A$4292,MATCH(AF$4&amp;" "&amp;$N178,'Climate zones'!$I$2:$I$4292,0)),"")</f>
        <v/>
      </c>
      <c r="AG178" s="163" t="str">
        <f>IFERROR(INDEX('Climate zones'!$A$2:$A$4292,MATCH(AG$4&amp;" "&amp;$N178,'Climate zones'!$I$2:$I$4292,0)),"")</f>
        <v/>
      </c>
      <c r="AH178" s="163" t="str">
        <f>IFERROR(INDEX('Climate zones'!$A$2:$A$4292,MATCH(AH$4&amp;" "&amp;$N178,'Climate zones'!$I$2:$I$4292,0)),"")</f>
        <v/>
      </c>
      <c r="AI178" s="163" t="str">
        <f>IFERROR(INDEX('Climate zones'!$A$2:$A$4292,MATCH(AI$4&amp;" "&amp;$N178,'Climate zones'!$I$2:$I$4292,0)),"")</f>
        <v/>
      </c>
      <c r="AJ178" s="163" t="str">
        <f>IFERROR(INDEX('Climate zones'!$A$2:$A$4292,MATCH(AJ$4&amp;" "&amp;$N178,'Climate zones'!$I$2:$I$4292,0)),"")</f>
        <v/>
      </c>
      <c r="AK178" s="163" t="str">
        <f>IFERROR(INDEX('Climate zones'!$A$2:$A$4292,MATCH(AK$4&amp;" "&amp;$N178,'Climate zones'!$I$2:$I$4292,0)),"")</f>
        <v/>
      </c>
      <c r="AL178" s="163" t="str">
        <f>IFERROR(INDEX('Climate zones'!$A$2:$A$4292,MATCH(AL$4&amp;" "&amp;$N178,'Climate zones'!$I$2:$I$4292,0)),"")</f>
        <v/>
      </c>
      <c r="AM178" s="163" t="str">
        <f>IFERROR(INDEX('Climate zones'!$A$2:$A$4292,MATCH(AM$4&amp;" "&amp;$N178,'Climate zones'!$I$2:$I$4292,0)),"")</f>
        <v/>
      </c>
      <c r="AN178" s="163" t="str">
        <f>IFERROR(INDEX('Climate zones'!$A$2:$A$4292,MATCH(AN$4&amp;" "&amp;$N178,'Climate zones'!$I$2:$I$4292,0)),"")</f>
        <v/>
      </c>
      <c r="AO178" s="163" t="str">
        <f>IFERROR(INDEX('Climate zones'!$A$2:$A$4292,MATCH(AO$4&amp;" "&amp;$N178,'Climate zones'!$I$2:$I$4292,0)),"")</f>
        <v/>
      </c>
      <c r="AP178" s="163" t="str">
        <f>IFERROR(INDEX('Climate zones'!$A$2:$A$4292,MATCH(AP$4&amp;" "&amp;$N178,'Climate zones'!$I$2:$I$4292,0)),"")</f>
        <v/>
      </c>
      <c r="AQ178" s="163" t="str">
        <f>IFERROR(INDEX('Climate zones'!$A$2:$A$4292,MATCH(AQ$4&amp;" "&amp;$N178,'Climate zones'!$I$2:$I$4292,0)),"")</f>
        <v/>
      </c>
      <c r="AR178" s="163" t="str">
        <f>IFERROR(INDEX('Climate zones'!$A$2:$A$4292,MATCH(AR$4&amp;" "&amp;$N178,'Climate zones'!$I$2:$I$4292,0)),"")</f>
        <v/>
      </c>
      <c r="AS178" s="163" t="str">
        <f>IFERROR(INDEX('Climate zones'!$A$2:$A$4292,MATCH(AS$4&amp;" "&amp;$N178,'Climate zones'!$I$2:$I$4292,0)),"")</f>
        <v/>
      </c>
      <c r="AT178" s="163" t="str">
        <f>IFERROR(INDEX('Climate zones'!$A$2:$A$4292,MATCH(AT$4&amp;" "&amp;$N178,'Climate zones'!$I$2:$I$4292,0)),"")</f>
        <v/>
      </c>
      <c r="AU178" s="163" t="str">
        <f>IFERROR(INDEX('Climate zones'!$A$2:$A$4292,MATCH(AU$4&amp;" "&amp;$N178,'Climate zones'!$I$2:$I$4292,0)),"")</f>
        <v/>
      </c>
      <c r="AV178" s="163" t="str">
        <f>IFERROR(INDEX('Climate zones'!$A$2:$A$4292,MATCH(AV$4&amp;" "&amp;$N178,'Climate zones'!$I$2:$I$4292,0)),"")</f>
        <v/>
      </c>
      <c r="AW178" s="163" t="str">
        <f>IFERROR(INDEX('Climate zones'!$A$2:$A$4292,MATCH(AW$4&amp;" "&amp;$N178,'Climate zones'!$I$2:$I$4292,0)),"")</f>
        <v/>
      </c>
      <c r="AX178" s="163" t="str">
        <f>IFERROR(INDEX('Climate zones'!$A$2:$A$4292,MATCH(AX$4&amp;" "&amp;$N178,'Climate zones'!$I$2:$I$4292,0)),"")</f>
        <v/>
      </c>
      <c r="AY178" s="163" t="str">
        <f>IFERROR(INDEX('Climate zones'!$A$2:$A$4292,MATCH(AY$4&amp;" "&amp;$N178,'Climate zones'!$I$2:$I$4292,0)),"")</f>
        <v/>
      </c>
      <c r="AZ178" s="163" t="str">
        <f>IFERROR(INDEX('Climate zones'!$A$2:$A$4292,MATCH(AZ$4&amp;" "&amp;$N178,'Climate zones'!$I$2:$I$4292,0)),"")</f>
        <v/>
      </c>
      <c r="BA178" s="163" t="str">
        <f>IFERROR(INDEX('Climate zones'!$A$2:$A$4292,MATCH(BA$4&amp;" "&amp;$N178,'Climate zones'!$I$2:$I$4292,0)),"")</f>
        <v/>
      </c>
      <c r="BB178" s="163" t="str">
        <f>IFERROR(INDEX('Climate zones'!$A$2:$A$4292,MATCH(BB$4&amp;" "&amp;$N178,'Climate zones'!$I$2:$I$4292,0)),"")</f>
        <v/>
      </c>
      <c r="BC178" s="163" t="str">
        <f>IFERROR(INDEX('Climate zones'!$A$2:$A$4292,MATCH(BC$4&amp;" "&amp;$N178,'Climate zones'!$I$2:$I$4292,0)),"")</f>
        <v/>
      </c>
      <c r="BD178" s="163" t="str">
        <f>IFERROR(INDEX('Climate zones'!$A$2:$A$4292,MATCH(BD$4&amp;" "&amp;$N178,'Climate zones'!$I$2:$I$4292,0)),"")</f>
        <v/>
      </c>
      <c r="BE178" s="163" t="str">
        <f>IFERROR(INDEX('Climate zones'!$A$2:$A$4292,MATCH(BE$4&amp;" "&amp;$N178,'Climate zones'!$I$2:$I$4292,0)),"")</f>
        <v/>
      </c>
      <c r="BF178" s="163" t="str">
        <f>IFERROR(INDEX('Climate zones'!$A$2:$A$4292,MATCH(BF$4&amp;" "&amp;$N178,'Climate zones'!$I$2:$I$4292,0)),"")</f>
        <v/>
      </c>
      <c r="BG178" s="163" t="str">
        <f>IFERROR(INDEX('Climate zones'!$A$2:$A$4292,MATCH(BG$4&amp;" "&amp;$N178,'Climate zones'!$I$2:$I$4292,0)),"")</f>
        <v/>
      </c>
      <c r="BH178" s="163" t="str">
        <f>IFERROR(INDEX('Climate zones'!$A$2:$A$4292,MATCH(BH$4&amp;" "&amp;$N178,'Climate zones'!$I$2:$I$4292,0)),"")</f>
        <v/>
      </c>
      <c r="BI178" s="163" t="str">
        <f>IFERROR(INDEX('Climate zones'!$A$2:$A$4292,MATCH(BI$4&amp;" "&amp;$N178,'Climate zones'!$I$2:$I$4292,0)),"")</f>
        <v/>
      </c>
      <c r="BJ178" s="163" t="str">
        <f>IFERROR(INDEX('Climate zones'!$A$2:$A$4292,MATCH(BJ$4&amp;" "&amp;$N178,'Climate zones'!$I$2:$I$4292,0)),"")</f>
        <v/>
      </c>
      <c r="BK178" s="163" t="str">
        <f>IFERROR(INDEX('Climate zones'!$A$2:$A$4292,MATCH(BK$4&amp;" "&amp;$N178,'Climate zones'!$I$2:$I$4292,0)),"")</f>
        <v/>
      </c>
      <c r="BL178" s="163" t="str">
        <f>IFERROR(INDEX('Climate zones'!$A$2:$A$4292,MATCH(BL$4&amp;" "&amp;$N178,'Climate zones'!$I$2:$I$4292,0)),"")</f>
        <v>Waimatuku</v>
      </c>
      <c r="BM178" s="163" t="str">
        <f>IFERROR(INDEX('Climate zones'!$A$2:$A$4292,MATCH(BM$4&amp;" "&amp;$N178,'Climate zones'!$I$2:$I$4292,0)),"")</f>
        <v/>
      </c>
      <c r="BN178" s="163" t="str">
        <f>IFERROR(INDEX('Climate zones'!$A$2:$A$4292,MATCH(BN$4&amp;" "&amp;$N178,'Climate zones'!$I$2:$I$4292,0)),"")</f>
        <v/>
      </c>
      <c r="BO178" s="163" t="str">
        <f>IFERROR(INDEX('Climate zones'!$A$2:$A$4292,MATCH(BO$4&amp;" "&amp;$N178,'Climate zones'!$I$2:$I$4292,0)),"")</f>
        <v/>
      </c>
      <c r="BP178" s="163" t="str">
        <f>IFERROR(INDEX('Climate zones'!$A$2:$A$4292,MATCH(BP$4&amp;" "&amp;$N178,'Climate zones'!$I$2:$I$4292,0)),"")</f>
        <v/>
      </c>
      <c r="BQ178" s="163" t="str">
        <f>IFERROR(INDEX('Climate zones'!$A$2:$A$4292,MATCH(BQ$4&amp;" "&amp;$N178,'Climate zones'!$I$2:$I$4292,0)),"")</f>
        <v/>
      </c>
      <c r="BR178" s="163" t="str">
        <f>IFERROR(INDEX('Climate zones'!$A$2:$A$4292,MATCH(BR$4&amp;" "&amp;$N178,'Climate zones'!$I$2:$I$4292,0)),"")</f>
        <v/>
      </c>
      <c r="BS178" s="163" t="str">
        <f>IFERROR(INDEX('Climate zones'!$A$2:$A$4292,MATCH(BS$4&amp;" "&amp;$N178,'Climate zones'!$I$2:$I$4292,0)),"")</f>
        <v/>
      </c>
      <c r="BT178" s="163" t="str">
        <f>IFERROR(INDEX('Climate zones'!$A$2:$A$4292,MATCH(BT$4&amp;" "&amp;$N178,'Climate zones'!$I$2:$I$4292,0)),"")</f>
        <v/>
      </c>
      <c r="BU178" s="163" t="str">
        <f>IFERROR(INDEX('Climate zones'!$A$2:$A$4292,MATCH(BU$4&amp;" "&amp;$N178,'Climate zones'!$I$2:$I$4292,0)),"")</f>
        <v/>
      </c>
      <c r="BV178" s="163" t="str">
        <f>IFERROR(INDEX('Climate zones'!$A$2:$A$4292,MATCH(BV$4&amp;" "&amp;$N178,'Climate zones'!$I$2:$I$4292,0)),"")</f>
        <v/>
      </c>
      <c r="BW178" s="163" t="str">
        <f>IFERROR(INDEX('Climate zones'!$A$2:$A$4292,MATCH(BW$4&amp;" "&amp;$N178,'Climate zones'!$I$2:$I$4292,0)),"")</f>
        <v/>
      </c>
      <c r="BX178" s="163" t="str">
        <f>IFERROR(INDEX('Climate zones'!$A$2:$A$4292,MATCH(BX$4&amp;" "&amp;$N178,'Climate zones'!$I$2:$I$4292,0)),"")</f>
        <v/>
      </c>
      <c r="BY178" s="163" t="str">
        <f>IFERROR(INDEX('Climate zones'!$A$2:$A$4292,MATCH(BY$4&amp;" "&amp;$N178,'Climate zones'!$I$2:$I$4292,0)),"")</f>
        <v/>
      </c>
      <c r="BZ178" s="163" t="str">
        <f>IFERROR(INDEX('Climate zones'!$A$2:$A$4292,MATCH(BZ$4&amp;" "&amp;$N178,'Climate zones'!$I$2:$I$4292,0)),"")</f>
        <v/>
      </c>
      <c r="CA178" s="163" t="str">
        <f>IFERROR(INDEX('Climate zones'!$A$2:$A$4292,MATCH(CA$4&amp;" "&amp;$N178,'Climate zones'!$I$2:$I$4292,0)),"")</f>
        <v/>
      </c>
      <c r="CB178" s="163" t="str">
        <f>IFERROR(INDEX('Climate zones'!$A$2:$A$4292,MATCH(CB$4&amp;" "&amp;$N178,'Climate zones'!$I$2:$I$4292,0)),"")</f>
        <v/>
      </c>
      <c r="CC178" s="163" t="str">
        <f>IFERROR(INDEX('Climate zones'!$A$2:$A$4292,MATCH(CC$4&amp;" "&amp;$N178,'Climate zones'!$I$2:$I$4292,0)),"")</f>
        <v/>
      </c>
      <c r="CD178" s="163" t="str">
        <f>IFERROR(INDEX('Climate zones'!$A$2:$A$4292,MATCH(CD$4&amp;" "&amp;$N178,'Climate zones'!$I$2:$I$4292,0)),"")</f>
        <v/>
      </c>
      <c r="CE178" s="163" t="str">
        <f>IFERROR(INDEX('Climate zones'!$A$2:$A$4292,MATCH(CE$4&amp;" "&amp;$N178,'Climate zones'!$I$2:$I$4292,0)),"")</f>
        <v/>
      </c>
      <c r="CF178" s="163" t="str">
        <f>IFERROR(INDEX('Climate zones'!$A$2:$A$4292,MATCH(CF$4&amp;" "&amp;$N178,'Climate zones'!$I$2:$I$4292,0)),"")</f>
        <v/>
      </c>
      <c r="CG178" s="163" t="str">
        <f>IFERROR(INDEX('Climate zones'!$A$2:$A$4292,MATCH(CG$4&amp;" "&amp;$N178,'Climate zones'!$I$2:$I$4292,0)),"")</f>
        <v/>
      </c>
      <c r="CH178" s="163" t="str">
        <f>IFERROR(INDEX('Climate zones'!$A$2:$A$4292,MATCH(CH$4&amp;" "&amp;$N178,'Climate zones'!$I$2:$I$4292,0)),"")</f>
        <v/>
      </c>
    </row>
    <row r="179" spans="1:86">
      <c r="A179" s="156" t="s">
        <v>348</v>
      </c>
      <c r="B179" s="156" t="s">
        <v>99</v>
      </c>
      <c r="C179" s="156" t="s">
        <v>93</v>
      </c>
      <c r="D179" s="156" t="s">
        <v>330</v>
      </c>
      <c r="E179" s="157">
        <v>-42.24</v>
      </c>
      <c r="F179" s="157">
        <v>171.7</v>
      </c>
      <c r="G179" s="156" t="str">
        <f t="shared" si="8"/>
        <v>Buller District WC</v>
      </c>
      <c r="H179" s="156">
        <f t="shared" si="9"/>
        <v>20</v>
      </c>
      <c r="I179" s="156" t="str">
        <f t="shared" si="10"/>
        <v>Buller District 20</v>
      </c>
      <c r="N179" s="164">
        <f t="shared" si="11"/>
        <v>175</v>
      </c>
      <c r="O179" s="165" t="str">
        <f>IFERROR(INDEX('Climate zones'!$A$2:$A$4292,MATCH(O$4&amp;" "&amp;$N179,'Climate zones'!$I$2:$I$4292,0)),"")</f>
        <v/>
      </c>
      <c r="P179" s="165" t="str">
        <f>IFERROR(INDEX('Climate zones'!$A$2:$A$4292,MATCH(P$4&amp;" "&amp;$N179,'Climate zones'!$I$2:$I$4292,0)),"")</f>
        <v/>
      </c>
      <c r="Q179" s="165" t="str">
        <f>IFERROR(INDEX('Climate zones'!$A$2:$A$4292,MATCH(Q$4&amp;" "&amp;$N179,'Climate zones'!$I$2:$I$4292,0)),"")</f>
        <v/>
      </c>
      <c r="R179" s="165" t="str">
        <f>IFERROR(INDEX('Climate zones'!$A$2:$A$4292,MATCH(R$4&amp;" "&amp;$N179,'Climate zones'!$I$2:$I$4292,0)),"")</f>
        <v/>
      </c>
      <c r="S179" s="165" t="str">
        <f>IFERROR(INDEX('Climate zones'!$A$2:$A$4292,MATCH(S$4&amp;" "&amp;$N179,'Climate zones'!$I$2:$I$4292,0)),"")</f>
        <v/>
      </c>
      <c r="T179" s="165" t="str">
        <f>IFERROR(INDEX('Climate zones'!$A$2:$A$4292,MATCH(T$4&amp;" "&amp;$N179,'Climate zones'!$I$2:$I$4292,0)),"")</f>
        <v/>
      </c>
      <c r="U179" s="165" t="str">
        <f>IFERROR(INDEX('Climate zones'!$A$2:$A$4292,MATCH(U$4&amp;" "&amp;$N179,'Climate zones'!$I$2:$I$4292,0)),"")</f>
        <v/>
      </c>
      <c r="V179" s="165" t="str">
        <f>IFERROR(INDEX('Climate zones'!$A$2:$A$4292,MATCH(V$4&amp;" "&amp;$N179,'Climate zones'!$I$2:$I$4292,0)),"")</f>
        <v/>
      </c>
      <c r="W179" s="165" t="str">
        <f>IFERROR(INDEX('Climate zones'!$A$2:$A$4292,MATCH(W$4&amp;" "&amp;$N179,'Climate zones'!$I$2:$I$4292,0)),"")</f>
        <v/>
      </c>
      <c r="X179" s="165" t="str">
        <f>IFERROR(INDEX('Climate zones'!$A$2:$A$4292,MATCH(X$4&amp;" "&amp;$N179,'Climate zones'!$I$2:$I$4292,0)),"")</f>
        <v>Rawhia</v>
      </c>
      <c r="Y179" s="165" t="str">
        <f>IFERROR(INDEX('Climate zones'!$A$2:$A$4292,MATCH(Y$4&amp;" "&amp;$N179,'Climate zones'!$I$2:$I$4292,0)),"")</f>
        <v/>
      </c>
      <c r="Z179" s="165" t="str">
        <f>IFERROR(INDEX('Climate zones'!$A$2:$A$4292,MATCH(Z$4&amp;" "&amp;$N179,'Climate zones'!$I$2:$I$4292,0)),"")</f>
        <v/>
      </c>
      <c r="AA179" s="165" t="str">
        <f>IFERROR(INDEX('Climate zones'!$A$2:$A$4292,MATCH(AA$4&amp;" "&amp;$N179,'Climate zones'!$I$2:$I$4292,0)),"")</f>
        <v/>
      </c>
      <c r="AB179" s="165" t="str">
        <f>IFERROR(INDEX('Climate zones'!$A$2:$A$4292,MATCH(AB$4&amp;" "&amp;$N179,'Climate zones'!$I$2:$I$4292,0)),"")</f>
        <v/>
      </c>
      <c r="AC179" s="165" t="str">
        <f>IFERROR(INDEX('Climate zones'!$A$2:$A$4292,MATCH(AC$4&amp;" "&amp;$N179,'Climate zones'!$I$2:$I$4292,0)),"")</f>
        <v/>
      </c>
      <c r="AD179" s="165" t="str">
        <f>IFERROR(INDEX('Climate zones'!$A$2:$A$4292,MATCH(AD$4&amp;" "&amp;$N179,'Climate zones'!$I$2:$I$4292,0)),"")</f>
        <v/>
      </c>
      <c r="AE179" s="165" t="str">
        <f>IFERROR(INDEX('Climate zones'!$A$2:$A$4292,MATCH(AE$4&amp;" "&amp;$N179,'Climate zones'!$I$2:$I$4292,0)),"")</f>
        <v/>
      </c>
      <c r="AF179" s="165" t="str">
        <f>IFERROR(INDEX('Climate zones'!$A$2:$A$4292,MATCH(AF$4&amp;" "&amp;$N179,'Climate zones'!$I$2:$I$4292,0)),"")</f>
        <v/>
      </c>
      <c r="AG179" s="165" t="str">
        <f>IFERROR(INDEX('Climate zones'!$A$2:$A$4292,MATCH(AG$4&amp;" "&amp;$N179,'Climate zones'!$I$2:$I$4292,0)),"")</f>
        <v/>
      </c>
      <c r="AH179" s="165" t="str">
        <f>IFERROR(INDEX('Climate zones'!$A$2:$A$4292,MATCH(AH$4&amp;" "&amp;$N179,'Climate zones'!$I$2:$I$4292,0)),"")</f>
        <v/>
      </c>
      <c r="AI179" s="165" t="str">
        <f>IFERROR(INDEX('Climate zones'!$A$2:$A$4292,MATCH(AI$4&amp;" "&amp;$N179,'Climate zones'!$I$2:$I$4292,0)),"")</f>
        <v/>
      </c>
      <c r="AJ179" s="165" t="str">
        <f>IFERROR(INDEX('Climate zones'!$A$2:$A$4292,MATCH(AJ$4&amp;" "&amp;$N179,'Climate zones'!$I$2:$I$4292,0)),"")</f>
        <v/>
      </c>
      <c r="AK179" s="165" t="str">
        <f>IFERROR(INDEX('Climate zones'!$A$2:$A$4292,MATCH(AK$4&amp;" "&amp;$N179,'Climate zones'!$I$2:$I$4292,0)),"")</f>
        <v/>
      </c>
      <c r="AL179" s="165" t="str">
        <f>IFERROR(INDEX('Climate zones'!$A$2:$A$4292,MATCH(AL$4&amp;" "&amp;$N179,'Climate zones'!$I$2:$I$4292,0)),"")</f>
        <v/>
      </c>
      <c r="AM179" s="165" t="str">
        <f>IFERROR(INDEX('Climate zones'!$A$2:$A$4292,MATCH(AM$4&amp;" "&amp;$N179,'Climate zones'!$I$2:$I$4292,0)),"")</f>
        <v/>
      </c>
      <c r="AN179" s="165" t="str">
        <f>IFERROR(INDEX('Climate zones'!$A$2:$A$4292,MATCH(AN$4&amp;" "&amp;$N179,'Climate zones'!$I$2:$I$4292,0)),"")</f>
        <v/>
      </c>
      <c r="AO179" s="165" t="str">
        <f>IFERROR(INDEX('Climate zones'!$A$2:$A$4292,MATCH(AO$4&amp;" "&amp;$N179,'Climate zones'!$I$2:$I$4292,0)),"")</f>
        <v/>
      </c>
      <c r="AP179" s="165" t="str">
        <f>IFERROR(INDEX('Climate zones'!$A$2:$A$4292,MATCH(AP$4&amp;" "&amp;$N179,'Climate zones'!$I$2:$I$4292,0)),"")</f>
        <v/>
      </c>
      <c r="AQ179" s="165" t="str">
        <f>IFERROR(INDEX('Climate zones'!$A$2:$A$4292,MATCH(AQ$4&amp;" "&amp;$N179,'Climate zones'!$I$2:$I$4292,0)),"")</f>
        <v/>
      </c>
      <c r="AR179" s="165" t="str">
        <f>IFERROR(INDEX('Climate zones'!$A$2:$A$4292,MATCH(AR$4&amp;" "&amp;$N179,'Climate zones'!$I$2:$I$4292,0)),"")</f>
        <v/>
      </c>
      <c r="AS179" s="165" t="str">
        <f>IFERROR(INDEX('Climate zones'!$A$2:$A$4292,MATCH(AS$4&amp;" "&amp;$N179,'Climate zones'!$I$2:$I$4292,0)),"")</f>
        <v/>
      </c>
      <c r="AT179" s="165" t="str">
        <f>IFERROR(INDEX('Climate zones'!$A$2:$A$4292,MATCH(AT$4&amp;" "&amp;$N179,'Climate zones'!$I$2:$I$4292,0)),"")</f>
        <v/>
      </c>
      <c r="AU179" s="165" t="str">
        <f>IFERROR(INDEX('Climate zones'!$A$2:$A$4292,MATCH(AU$4&amp;" "&amp;$N179,'Climate zones'!$I$2:$I$4292,0)),"")</f>
        <v/>
      </c>
      <c r="AV179" s="165" t="str">
        <f>IFERROR(INDEX('Climate zones'!$A$2:$A$4292,MATCH(AV$4&amp;" "&amp;$N179,'Climate zones'!$I$2:$I$4292,0)),"")</f>
        <v/>
      </c>
      <c r="AW179" s="165" t="str">
        <f>IFERROR(INDEX('Climate zones'!$A$2:$A$4292,MATCH(AW$4&amp;" "&amp;$N179,'Climate zones'!$I$2:$I$4292,0)),"")</f>
        <v/>
      </c>
      <c r="AX179" s="165" t="str">
        <f>IFERROR(INDEX('Climate zones'!$A$2:$A$4292,MATCH(AX$4&amp;" "&amp;$N179,'Climate zones'!$I$2:$I$4292,0)),"")</f>
        <v/>
      </c>
      <c r="AY179" s="165" t="str">
        <f>IFERROR(INDEX('Climate zones'!$A$2:$A$4292,MATCH(AY$4&amp;" "&amp;$N179,'Climate zones'!$I$2:$I$4292,0)),"")</f>
        <v/>
      </c>
      <c r="AZ179" s="165" t="str">
        <f>IFERROR(INDEX('Climate zones'!$A$2:$A$4292,MATCH(AZ$4&amp;" "&amp;$N179,'Climate zones'!$I$2:$I$4292,0)),"")</f>
        <v/>
      </c>
      <c r="BA179" s="165" t="str">
        <f>IFERROR(INDEX('Climate zones'!$A$2:$A$4292,MATCH(BA$4&amp;" "&amp;$N179,'Climate zones'!$I$2:$I$4292,0)),"")</f>
        <v/>
      </c>
      <c r="BB179" s="165" t="str">
        <f>IFERROR(INDEX('Climate zones'!$A$2:$A$4292,MATCH(BB$4&amp;" "&amp;$N179,'Climate zones'!$I$2:$I$4292,0)),"")</f>
        <v/>
      </c>
      <c r="BC179" s="165" t="str">
        <f>IFERROR(INDEX('Climate zones'!$A$2:$A$4292,MATCH(BC$4&amp;" "&amp;$N179,'Climate zones'!$I$2:$I$4292,0)),"")</f>
        <v/>
      </c>
      <c r="BD179" s="165" t="str">
        <f>IFERROR(INDEX('Climate zones'!$A$2:$A$4292,MATCH(BD$4&amp;" "&amp;$N179,'Climate zones'!$I$2:$I$4292,0)),"")</f>
        <v/>
      </c>
      <c r="BE179" s="165" t="str">
        <f>IFERROR(INDEX('Climate zones'!$A$2:$A$4292,MATCH(BE$4&amp;" "&amp;$N179,'Climate zones'!$I$2:$I$4292,0)),"")</f>
        <v/>
      </c>
      <c r="BF179" s="165" t="str">
        <f>IFERROR(INDEX('Climate zones'!$A$2:$A$4292,MATCH(BF$4&amp;" "&amp;$N179,'Climate zones'!$I$2:$I$4292,0)),"")</f>
        <v/>
      </c>
      <c r="BG179" s="165" t="str">
        <f>IFERROR(INDEX('Climate zones'!$A$2:$A$4292,MATCH(BG$4&amp;" "&amp;$N179,'Climate zones'!$I$2:$I$4292,0)),"")</f>
        <v/>
      </c>
      <c r="BH179" s="165" t="str">
        <f>IFERROR(INDEX('Climate zones'!$A$2:$A$4292,MATCH(BH$4&amp;" "&amp;$N179,'Climate zones'!$I$2:$I$4292,0)),"")</f>
        <v/>
      </c>
      <c r="BI179" s="165" t="str">
        <f>IFERROR(INDEX('Climate zones'!$A$2:$A$4292,MATCH(BI$4&amp;" "&amp;$N179,'Climate zones'!$I$2:$I$4292,0)),"")</f>
        <v/>
      </c>
      <c r="BJ179" s="165" t="str">
        <f>IFERROR(INDEX('Climate zones'!$A$2:$A$4292,MATCH(BJ$4&amp;" "&amp;$N179,'Climate zones'!$I$2:$I$4292,0)),"")</f>
        <v/>
      </c>
      <c r="BK179" s="165" t="str">
        <f>IFERROR(INDEX('Climate zones'!$A$2:$A$4292,MATCH(BK$4&amp;" "&amp;$N179,'Climate zones'!$I$2:$I$4292,0)),"")</f>
        <v/>
      </c>
      <c r="BL179" s="165" t="str">
        <f>IFERROR(INDEX('Climate zones'!$A$2:$A$4292,MATCH(BL$4&amp;" "&amp;$N179,'Climate zones'!$I$2:$I$4292,0)),"")</f>
        <v>Waimea</v>
      </c>
      <c r="BM179" s="165" t="str">
        <f>IFERROR(INDEX('Climate zones'!$A$2:$A$4292,MATCH(BM$4&amp;" "&amp;$N179,'Climate zones'!$I$2:$I$4292,0)),"")</f>
        <v/>
      </c>
      <c r="BN179" s="165" t="str">
        <f>IFERROR(INDEX('Climate zones'!$A$2:$A$4292,MATCH(BN$4&amp;" "&amp;$N179,'Climate zones'!$I$2:$I$4292,0)),"")</f>
        <v/>
      </c>
      <c r="BO179" s="165" t="str">
        <f>IFERROR(INDEX('Climate zones'!$A$2:$A$4292,MATCH(BO$4&amp;" "&amp;$N179,'Climate zones'!$I$2:$I$4292,0)),"")</f>
        <v/>
      </c>
      <c r="BP179" s="165" t="str">
        <f>IFERROR(INDEX('Climate zones'!$A$2:$A$4292,MATCH(BP$4&amp;" "&amp;$N179,'Climate zones'!$I$2:$I$4292,0)),"")</f>
        <v/>
      </c>
      <c r="BQ179" s="165" t="str">
        <f>IFERROR(INDEX('Climate zones'!$A$2:$A$4292,MATCH(BQ$4&amp;" "&amp;$N179,'Climate zones'!$I$2:$I$4292,0)),"")</f>
        <v/>
      </c>
      <c r="BR179" s="165" t="str">
        <f>IFERROR(INDEX('Climate zones'!$A$2:$A$4292,MATCH(BR$4&amp;" "&amp;$N179,'Climate zones'!$I$2:$I$4292,0)),"")</f>
        <v/>
      </c>
      <c r="BS179" s="165" t="str">
        <f>IFERROR(INDEX('Climate zones'!$A$2:$A$4292,MATCH(BS$4&amp;" "&amp;$N179,'Climate zones'!$I$2:$I$4292,0)),"")</f>
        <v/>
      </c>
      <c r="BT179" s="165" t="str">
        <f>IFERROR(INDEX('Climate zones'!$A$2:$A$4292,MATCH(BT$4&amp;" "&amp;$N179,'Climate zones'!$I$2:$I$4292,0)),"")</f>
        <v/>
      </c>
      <c r="BU179" s="165" t="str">
        <f>IFERROR(INDEX('Climate zones'!$A$2:$A$4292,MATCH(BU$4&amp;" "&amp;$N179,'Climate zones'!$I$2:$I$4292,0)),"")</f>
        <v/>
      </c>
      <c r="BV179" s="165" t="str">
        <f>IFERROR(INDEX('Climate zones'!$A$2:$A$4292,MATCH(BV$4&amp;" "&amp;$N179,'Climate zones'!$I$2:$I$4292,0)),"")</f>
        <v/>
      </c>
      <c r="BW179" s="165" t="str">
        <f>IFERROR(INDEX('Climate zones'!$A$2:$A$4292,MATCH(BW$4&amp;" "&amp;$N179,'Climate zones'!$I$2:$I$4292,0)),"")</f>
        <v/>
      </c>
      <c r="BX179" s="165" t="str">
        <f>IFERROR(INDEX('Climate zones'!$A$2:$A$4292,MATCH(BX$4&amp;" "&amp;$N179,'Climate zones'!$I$2:$I$4292,0)),"")</f>
        <v/>
      </c>
      <c r="BY179" s="165" t="str">
        <f>IFERROR(INDEX('Climate zones'!$A$2:$A$4292,MATCH(BY$4&amp;" "&amp;$N179,'Climate zones'!$I$2:$I$4292,0)),"")</f>
        <v/>
      </c>
      <c r="BZ179" s="165" t="str">
        <f>IFERROR(INDEX('Climate zones'!$A$2:$A$4292,MATCH(BZ$4&amp;" "&amp;$N179,'Climate zones'!$I$2:$I$4292,0)),"")</f>
        <v/>
      </c>
      <c r="CA179" s="165" t="str">
        <f>IFERROR(INDEX('Climate zones'!$A$2:$A$4292,MATCH(CA$4&amp;" "&amp;$N179,'Climate zones'!$I$2:$I$4292,0)),"")</f>
        <v/>
      </c>
      <c r="CB179" s="165" t="str">
        <f>IFERROR(INDEX('Climate zones'!$A$2:$A$4292,MATCH(CB$4&amp;" "&amp;$N179,'Climate zones'!$I$2:$I$4292,0)),"")</f>
        <v/>
      </c>
      <c r="CC179" s="165" t="str">
        <f>IFERROR(INDEX('Climate zones'!$A$2:$A$4292,MATCH(CC$4&amp;" "&amp;$N179,'Climate zones'!$I$2:$I$4292,0)),"")</f>
        <v/>
      </c>
      <c r="CD179" s="165" t="str">
        <f>IFERROR(INDEX('Climate zones'!$A$2:$A$4292,MATCH(CD$4&amp;" "&amp;$N179,'Climate zones'!$I$2:$I$4292,0)),"")</f>
        <v/>
      </c>
      <c r="CE179" s="165" t="str">
        <f>IFERROR(INDEX('Climate zones'!$A$2:$A$4292,MATCH(CE$4&amp;" "&amp;$N179,'Climate zones'!$I$2:$I$4292,0)),"")</f>
        <v/>
      </c>
      <c r="CF179" s="165" t="str">
        <f>IFERROR(INDEX('Climate zones'!$A$2:$A$4292,MATCH(CF$4&amp;" "&amp;$N179,'Climate zones'!$I$2:$I$4292,0)),"")</f>
        <v/>
      </c>
      <c r="CG179" s="165" t="str">
        <f>IFERROR(INDEX('Climate zones'!$A$2:$A$4292,MATCH(CG$4&amp;" "&amp;$N179,'Climate zones'!$I$2:$I$4292,0)),"")</f>
        <v/>
      </c>
      <c r="CH179" s="165" t="str">
        <f>IFERROR(INDEX('Climate zones'!$A$2:$A$4292,MATCH(CH$4&amp;" "&amp;$N179,'Climate zones'!$I$2:$I$4292,0)),"")</f>
        <v/>
      </c>
    </row>
    <row r="180" spans="1:86">
      <c r="A180" s="156" t="s">
        <v>349</v>
      </c>
      <c r="B180" s="156" t="s">
        <v>99</v>
      </c>
      <c r="C180" s="156" t="s">
        <v>93</v>
      </c>
      <c r="D180" s="156" t="s">
        <v>330</v>
      </c>
      <c r="E180" s="157">
        <v>-42.29</v>
      </c>
      <c r="F180" s="157">
        <v>171.77</v>
      </c>
      <c r="G180" s="156" t="str">
        <f t="shared" si="8"/>
        <v>Buller District WC</v>
      </c>
      <c r="H180" s="156">
        <f t="shared" si="9"/>
        <v>21</v>
      </c>
      <c r="I180" s="156" t="str">
        <f t="shared" si="10"/>
        <v>Buller District 21</v>
      </c>
      <c r="N180" s="162">
        <f t="shared" si="11"/>
        <v>176</v>
      </c>
      <c r="O180" s="163" t="str">
        <f>IFERROR(INDEX('Climate zones'!$A$2:$A$4292,MATCH(O$4&amp;" "&amp;$N180,'Climate zones'!$I$2:$I$4292,0)),"")</f>
        <v/>
      </c>
      <c r="P180" s="163" t="str">
        <f>IFERROR(INDEX('Climate zones'!$A$2:$A$4292,MATCH(P$4&amp;" "&amp;$N180,'Climate zones'!$I$2:$I$4292,0)),"")</f>
        <v/>
      </c>
      <c r="Q180" s="163" t="str">
        <f>IFERROR(INDEX('Climate zones'!$A$2:$A$4292,MATCH(Q$4&amp;" "&amp;$N180,'Climate zones'!$I$2:$I$4292,0)),"")</f>
        <v/>
      </c>
      <c r="R180" s="163" t="str">
        <f>IFERROR(INDEX('Climate zones'!$A$2:$A$4292,MATCH(R$4&amp;" "&amp;$N180,'Climate zones'!$I$2:$I$4292,0)),"")</f>
        <v/>
      </c>
      <c r="S180" s="163" t="str">
        <f>IFERROR(INDEX('Climate zones'!$A$2:$A$4292,MATCH(S$4&amp;" "&amp;$N180,'Climate zones'!$I$2:$I$4292,0)),"")</f>
        <v/>
      </c>
      <c r="T180" s="163" t="str">
        <f>IFERROR(INDEX('Climate zones'!$A$2:$A$4292,MATCH(T$4&amp;" "&amp;$N180,'Climate zones'!$I$2:$I$4292,0)),"")</f>
        <v/>
      </c>
      <c r="U180" s="163" t="str">
        <f>IFERROR(INDEX('Climate zones'!$A$2:$A$4292,MATCH(U$4&amp;" "&amp;$N180,'Climate zones'!$I$2:$I$4292,0)),"")</f>
        <v/>
      </c>
      <c r="V180" s="163" t="str">
        <f>IFERROR(INDEX('Climate zones'!$A$2:$A$4292,MATCH(V$4&amp;" "&amp;$N180,'Climate zones'!$I$2:$I$4292,0)),"")</f>
        <v/>
      </c>
      <c r="W180" s="163" t="str">
        <f>IFERROR(INDEX('Climate zones'!$A$2:$A$4292,MATCH(W$4&amp;" "&amp;$N180,'Climate zones'!$I$2:$I$4292,0)),"")</f>
        <v/>
      </c>
      <c r="X180" s="163" t="str">
        <f>IFERROR(INDEX('Climate zones'!$A$2:$A$4292,MATCH(X$4&amp;" "&amp;$N180,'Climate zones'!$I$2:$I$4292,0)),"")</f>
        <v>Rawhiti</v>
      </c>
      <c r="Y180" s="163" t="str">
        <f>IFERROR(INDEX('Climate zones'!$A$2:$A$4292,MATCH(Y$4&amp;" "&amp;$N180,'Climate zones'!$I$2:$I$4292,0)),"")</f>
        <v/>
      </c>
      <c r="Z180" s="163" t="str">
        <f>IFERROR(INDEX('Climate zones'!$A$2:$A$4292,MATCH(Z$4&amp;" "&amp;$N180,'Climate zones'!$I$2:$I$4292,0)),"")</f>
        <v/>
      </c>
      <c r="AA180" s="163" t="str">
        <f>IFERROR(INDEX('Climate zones'!$A$2:$A$4292,MATCH(AA$4&amp;" "&amp;$N180,'Climate zones'!$I$2:$I$4292,0)),"")</f>
        <v/>
      </c>
      <c r="AB180" s="163" t="str">
        <f>IFERROR(INDEX('Climate zones'!$A$2:$A$4292,MATCH(AB$4&amp;" "&amp;$N180,'Climate zones'!$I$2:$I$4292,0)),"")</f>
        <v/>
      </c>
      <c r="AC180" s="163" t="str">
        <f>IFERROR(INDEX('Climate zones'!$A$2:$A$4292,MATCH(AC$4&amp;" "&amp;$N180,'Climate zones'!$I$2:$I$4292,0)),"")</f>
        <v/>
      </c>
      <c r="AD180" s="163" t="str">
        <f>IFERROR(INDEX('Climate zones'!$A$2:$A$4292,MATCH(AD$4&amp;" "&amp;$N180,'Climate zones'!$I$2:$I$4292,0)),"")</f>
        <v/>
      </c>
      <c r="AE180" s="163" t="str">
        <f>IFERROR(INDEX('Climate zones'!$A$2:$A$4292,MATCH(AE$4&amp;" "&amp;$N180,'Climate zones'!$I$2:$I$4292,0)),"")</f>
        <v/>
      </c>
      <c r="AF180" s="163" t="str">
        <f>IFERROR(INDEX('Climate zones'!$A$2:$A$4292,MATCH(AF$4&amp;" "&amp;$N180,'Climate zones'!$I$2:$I$4292,0)),"")</f>
        <v/>
      </c>
      <c r="AG180" s="163" t="str">
        <f>IFERROR(INDEX('Climate zones'!$A$2:$A$4292,MATCH(AG$4&amp;" "&amp;$N180,'Climate zones'!$I$2:$I$4292,0)),"")</f>
        <v/>
      </c>
      <c r="AH180" s="163" t="str">
        <f>IFERROR(INDEX('Climate zones'!$A$2:$A$4292,MATCH(AH$4&amp;" "&amp;$N180,'Climate zones'!$I$2:$I$4292,0)),"")</f>
        <v/>
      </c>
      <c r="AI180" s="163" t="str">
        <f>IFERROR(INDEX('Climate zones'!$A$2:$A$4292,MATCH(AI$4&amp;" "&amp;$N180,'Climate zones'!$I$2:$I$4292,0)),"")</f>
        <v/>
      </c>
      <c r="AJ180" s="163" t="str">
        <f>IFERROR(INDEX('Climate zones'!$A$2:$A$4292,MATCH(AJ$4&amp;" "&amp;$N180,'Climate zones'!$I$2:$I$4292,0)),"")</f>
        <v/>
      </c>
      <c r="AK180" s="163" t="str">
        <f>IFERROR(INDEX('Climate zones'!$A$2:$A$4292,MATCH(AK$4&amp;" "&amp;$N180,'Climate zones'!$I$2:$I$4292,0)),"")</f>
        <v/>
      </c>
      <c r="AL180" s="163" t="str">
        <f>IFERROR(INDEX('Climate zones'!$A$2:$A$4292,MATCH(AL$4&amp;" "&amp;$N180,'Climate zones'!$I$2:$I$4292,0)),"")</f>
        <v/>
      </c>
      <c r="AM180" s="163" t="str">
        <f>IFERROR(INDEX('Climate zones'!$A$2:$A$4292,MATCH(AM$4&amp;" "&amp;$N180,'Climate zones'!$I$2:$I$4292,0)),"")</f>
        <v/>
      </c>
      <c r="AN180" s="163" t="str">
        <f>IFERROR(INDEX('Climate zones'!$A$2:$A$4292,MATCH(AN$4&amp;" "&amp;$N180,'Climate zones'!$I$2:$I$4292,0)),"")</f>
        <v/>
      </c>
      <c r="AO180" s="163" t="str">
        <f>IFERROR(INDEX('Climate zones'!$A$2:$A$4292,MATCH(AO$4&amp;" "&amp;$N180,'Climate zones'!$I$2:$I$4292,0)),"")</f>
        <v/>
      </c>
      <c r="AP180" s="163" t="str">
        <f>IFERROR(INDEX('Climate zones'!$A$2:$A$4292,MATCH(AP$4&amp;" "&amp;$N180,'Climate zones'!$I$2:$I$4292,0)),"")</f>
        <v/>
      </c>
      <c r="AQ180" s="163" t="str">
        <f>IFERROR(INDEX('Climate zones'!$A$2:$A$4292,MATCH(AQ$4&amp;" "&amp;$N180,'Climate zones'!$I$2:$I$4292,0)),"")</f>
        <v/>
      </c>
      <c r="AR180" s="163" t="str">
        <f>IFERROR(INDEX('Climate zones'!$A$2:$A$4292,MATCH(AR$4&amp;" "&amp;$N180,'Climate zones'!$I$2:$I$4292,0)),"")</f>
        <v/>
      </c>
      <c r="AS180" s="163" t="str">
        <f>IFERROR(INDEX('Climate zones'!$A$2:$A$4292,MATCH(AS$4&amp;" "&amp;$N180,'Climate zones'!$I$2:$I$4292,0)),"")</f>
        <v/>
      </c>
      <c r="AT180" s="163" t="str">
        <f>IFERROR(INDEX('Climate zones'!$A$2:$A$4292,MATCH(AT$4&amp;" "&amp;$N180,'Climate zones'!$I$2:$I$4292,0)),"")</f>
        <v/>
      </c>
      <c r="AU180" s="163" t="str">
        <f>IFERROR(INDEX('Climate zones'!$A$2:$A$4292,MATCH(AU$4&amp;" "&amp;$N180,'Climate zones'!$I$2:$I$4292,0)),"")</f>
        <v/>
      </c>
      <c r="AV180" s="163" t="str">
        <f>IFERROR(INDEX('Climate zones'!$A$2:$A$4292,MATCH(AV$4&amp;" "&amp;$N180,'Climate zones'!$I$2:$I$4292,0)),"")</f>
        <v/>
      </c>
      <c r="AW180" s="163" t="str">
        <f>IFERROR(INDEX('Climate zones'!$A$2:$A$4292,MATCH(AW$4&amp;" "&amp;$N180,'Climate zones'!$I$2:$I$4292,0)),"")</f>
        <v/>
      </c>
      <c r="AX180" s="163" t="str">
        <f>IFERROR(INDEX('Climate zones'!$A$2:$A$4292,MATCH(AX$4&amp;" "&amp;$N180,'Climate zones'!$I$2:$I$4292,0)),"")</f>
        <v/>
      </c>
      <c r="AY180" s="163" t="str">
        <f>IFERROR(INDEX('Climate zones'!$A$2:$A$4292,MATCH(AY$4&amp;" "&amp;$N180,'Climate zones'!$I$2:$I$4292,0)),"")</f>
        <v/>
      </c>
      <c r="AZ180" s="163" t="str">
        <f>IFERROR(INDEX('Climate zones'!$A$2:$A$4292,MATCH(AZ$4&amp;" "&amp;$N180,'Climate zones'!$I$2:$I$4292,0)),"")</f>
        <v/>
      </c>
      <c r="BA180" s="163" t="str">
        <f>IFERROR(INDEX('Climate zones'!$A$2:$A$4292,MATCH(BA$4&amp;" "&amp;$N180,'Climate zones'!$I$2:$I$4292,0)),"")</f>
        <v/>
      </c>
      <c r="BB180" s="163" t="str">
        <f>IFERROR(INDEX('Climate zones'!$A$2:$A$4292,MATCH(BB$4&amp;" "&amp;$N180,'Climate zones'!$I$2:$I$4292,0)),"")</f>
        <v/>
      </c>
      <c r="BC180" s="163" t="str">
        <f>IFERROR(INDEX('Climate zones'!$A$2:$A$4292,MATCH(BC$4&amp;" "&amp;$N180,'Climate zones'!$I$2:$I$4292,0)),"")</f>
        <v/>
      </c>
      <c r="BD180" s="163" t="str">
        <f>IFERROR(INDEX('Climate zones'!$A$2:$A$4292,MATCH(BD$4&amp;" "&amp;$N180,'Climate zones'!$I$2:$I$4292,0)),"")</f>
        <v/>
      </c>
      <c r="BE180" s="163" t="str">
        <f>IFERROR(INDEX('Climate zones'!$A$2:$A$4292,MATCH(BE$4&amp;" "&amp;$N180,'Climate zones'!$I$2:$I$4292,0)),"")</f>
        <v/>
      </c>
      <c r="BF180" s="163" t="str">
        <f>IFERROR(INDEX('Climate zones'!$A$2:$A$4292,MATCH(BF$4&amp;" "&amp;$N180,'Climate zones'!$I$2:$I$4292,0)),"")</f>
        <v/>
      </c>
      <c r="BG180" s="163" t="str">
        <f>IFERROR(INDEX('Climate zones'!$A$2:$A$4292,MATCH(BG$4&amp;" "&amp;$N180,'Climate zones'!$I$2:$I$4292,0)),"")</f>
        <v/>
      </c>
      <c r="BH180" s="163" t="str">
        <f>IFERROR(INDEX('Climate zones'!$A$2:$A$4292,MATCH(BH$4&amp;" "&amp;$N180,'Climate zones'!$I$2:$I$4292,0)),"")</f>
        <v/>
      </c>
      <c r="BI180" s="163" t="str">
        <f>IFERROR(INDEX('Climate zones'!$A$2:$A$4292,MATCH(BI$4&amp;" "&amp;$N180,'Climate zones'!$I$2:$I$4292,0)),"")</f>
        <v/>
      </c>
      <c r="BJ180" s="163" t="str">
        <f>IFERROR(INDEX('Climate zones'!$A$2:$A$4292,MATCH(BJ$4&amp;" "&amp;$N180,'Climate zones'!$I$2:$I$4292,0)),"")</f>
        <v/>
      </c>
      <c r="BK180" s="163" t="str">
        <f>IFERROR(INDEX('Climate zones'!$A$2:$A$4292,MATCH(BK$4&amp;" "&amp;$N180,'Climate zones'!$I$2:$I$4292,0)),"")</f>
        <v/>
      </c>
      <c r="BL180" s="163" t="str">
        <f>IFERROR(INDEX('Climate zones'!$A$2:$A$4292,MATCH(BL$4&amp;" "&amp;$N180,'Climate zones'!$I$2:$I$4292,0)),"")</f>
        <v>Waipango</v>
      </c>
      <c r="BM180" s="163" t="str">
        <f>IFERROR(INDEX('Climate zones'!$A$2:$A$4292,MATCH(BM$4&amp;" "&amp;$N180,'Climate zones'!$I$2:$I$4292,0)),"")</f>
        <v/>
      </c>
      <c r="BN180" s="163" t="str">
        <f>IFERROR(INDEX('Climate zones'!$A$2:$A$4292,MATCH(BN$4&amp;" "&amp;$N180,'Climate zones'!$I$2:$I$4292,0)),"")</f>
        <v/>
      </c>
      <c r="BO180" s="163" t="str">
        <f>IFERROR(INDEX('Climate zones'!$A$2:$A$4292,MATCH(BO$4&amp;" "&amp;$N180,'Climate zones'!$I$2:$I$4292,0)),"")</f>
        <v/>
      </c>
      <c r="BP180" s="163" t="str">
        <f>IFERROR(INDEX('Climate zones'!$A$2:$A$4292,MATCH(BP$4&amp;" "&amp;$N180,'Climate zones'!$I$2:$I$4292,0)),"")</f>
        <v/>
      </c>
      <c r="BQ180" s="163" t="str">
        <f>IFERROR(INDEX('Climate zones'!$A$2:$A$4292,MATCH(BQ$4&amp;" "&amp;$N180,'Climate zones'!$I$2:$I$4292,0)),"")</f>
        <v/>
      </c>
      <c r="BR180" s="163" t="str">
        <f>IFERROR(INDEX('Climate zones'!$A$2:$A$4292,MATCH(BR$4&amp;" "&amp;$N180,'Climate zones'!$I$2:$I$4292,0)),"")</f>
        <v/>
      </c>
      <c r="BS180" s="163" t="str">
        <f>IFERROR(INDEX('Climate zones'!$A$2:$A$4292,MATCH(BS$4&amp;" "&amp;$N180,'Climate zones'!$I$2:$I$4292,0)),"")</f>
        <v/>
      </c>
      <c r="BT180" s="163" t="str">
        <f>IFERROR(INDEX('Climate zones'!$A$2:$A$4292,MATCH(BT$4&amp;" "&amp;$N180,'Climate zones'!$I$2:$I$4292,0)),"")</f>
        <v/>
      </c>
      <c r="BU180" s="163" t="str">
        <f>IFERROR(INDEX('Climate zones'!$A$2:$A$4292,MATCH(BU$4&amp;" "&amp;$N180,'Climate zones'!$I$2:$I$4292,0)),"")</f>
        <v/>
      </c>
      <c r="BV180" s="163" t="str">
        <f>IFERROR(INDEX('Climate zones'!$A$2:$A$4292,MATCH(BV$4&amp;" "&amp;$N180,'Climate zones'!$I$2:$I$4292,0)),"")</f>
        <v/>
      </c>
      <c r="BW180" s="163" t="str">
        <f>IFERROR(INDEX('Climate zones'!$A$2:$A$4292,MATCH(BW$4&amp;" "&amp;$N180,'Climate zones'!$I$2:$I$4292,0)),"")</f>
        <v/>
      </c>
      <c r="BX180" s="163" t="str">
        <f>IFERROR(INDEX('Climate zones'!$A$2:$A$4292,MATCH(BX$4&amp;" "&amp;$N180,'Climate zones'!$I$2:$I$4292,0)),"")</f>
        <v/>
      </c>
      <c r="BY180" s="163" t="str">
        <f>IFERROR(INDEX('Climate zones'!$A$2:$A$4292,MATCH(BY$4&amp;" "&amp;$N180,'Climate zones'!$I$2:$I$4292,0)),"")</f>
        <v/>
      </c>
      <c r="BZ180" s="163" t="str">
        <f>IFERROR(INDEX('Climate zones'!$A$2:$A$4292,MATCH(BZ$4&amp;" "&amp;$N180,'Climate zones'!$I$2:$I$4292,0)),"")</f>
        <v/>
      </c>
      <c r="CA180" s="163" t="str">
        <f>IFERROR(INDEX('Climate zones'!$A$2:$A$4292,MATCH(CA$4&amp;" "&amp;$N180,'Climate zones'!$I$2:$I$4292,0)),"")</f>
        <v/>
      </c>
      <c r="CB180" s="163" t="str">
        <f>IFERROR(INDEX('Climate zones'!$A$2:$A$4292,MATCH(CB$4&amp;" "&amp;$N180,'Climate zones'!$I$2:$I$4292,0)),"")</f>
        <v/>
      </c>
      <c r="CC180" s="163" t="str">
        <f>IFERROR(INDEX('Climate zones'!$A$2:$A$4292,MATCH(CC$4&amp;" "&amp;$N180,'Climate zones'!$I$2:$I$4292,0)),"")</f>
        <v/>
      </c>
      <c r="CD180" s="163" t="str">
        <f>IFERROR(INDEX('Climate zones'!$A$2:$A$4292,MATCH(CD$4&amp;" "&amp;$N180,'Climate zones'!$I$2:$I$4292,0)),"")</f>
        <v/>
      </c>
      <c r="CE180" s="163" t="str">
        <f>IFERROR(INDEX('Climate zones'!$A$2:$A$4292,MATCH(CE$4&amp;" "&amp;$N180,'Climate zones'!$I$2:$I$4292,0)),"")</f>
        <v/>
      </c>
      <c r="CF180" s="163" t="str">
        <f>IFERROR(INDEX('Climate zones'!$A$2:$A$4292,MATCH(CF$4&amp;" "&amp;$N180,'Climate zones'!$I$2:$I$4292,0)),"")</f>
        <v/>
      </c>
      <c r="CG180" s="163" t="str">
        <f>IFERROR(INDEX('Climate zones'!$A$2:$A$4292,MATCH(CG$4&amp;" "&amp;$N180,'Climate zones'!$I$2:$I$4292,0)),"")</f>
        <v/>
      </c>
      <c r="CH180" s="163" t="str">
        <f>IFERROR(INDEX('Climate zones'!$A$2:$A$4292,MATCH(CH$4&amp;" "&amp;$N180,'Climate zones'!$I$2:$I$4292,0)),"")</f>
        <v/>
      </c>
    </row>
    <row r="181" spans="1:86">
      <c r="A181" s="156" t="s">
        <v>350</v>
      </c>
      <c r="B181" s="156" t="s">
        <v>99</v>
      </c>
      <c r="C181" s="156" t="s">
        <v>93</v>
      </c>
      <c r="D181" s="156" t="s">
        <v>330</v>
      </c>
      <c r="E181" s="157">
        <v>-42.27</v>
      </c>
      <c r="F181" s="157">
        <v>171.68</v>
      </c>
      <c r="G181" s="156" t="str">
        <f t="shared" si="8"/>
        <v>Buller District WC</v>
      </c>
      <c r="H181" s="156">
        <f t="shared" si="9"/>
        <v>22</v>
      </c>
      <c r="I181" s="156" t="str">
        <f t="shared" si="10"/>
        <v>Buller District 22</v>
      </c>
      <c r="N181" s="164">
        <f t="shared" si="11"/>
        <v>177</v>
      </c>
      <c r="O181" s="165" t="str">
        <f>IFERROR(INDEX('Climate zones'!$A$2:$A$4292,MATCH(O$4&amp;" "&amp;$N181,'Climate zones'!$I$2:$I$4292,0)),"")</f>
        <v/>
      </c>
      <c r="P181" s="165" t="str">
        <f>IFERROR(INDEX('Climate zones'!$A$2:$A$4292,MATCH(P$4&amp;" "&amp;$N181,'Climate zones'!$I$2:$I$4292,0)),"")</f>
        <v/>
      </c>
      <c r="Q181" s="165" t="str">
        <f>IFERROR(INDEX('Climate zones'!$A$2:$A$4292,MATCH(Q$4&amp;" "&amp;$N181,'Climate zones'!$I$2:$I$4292,0)),"")</f>
        <v/>
      </c>
      <c r="R181" s="165" t="str">
        <f>IFERROR(INDEX('Climate zones'!$A$2:$A$4292,MATCH(R$4&amp;" "&amp;$N181,'Climate zones'!$I$2:$I$4292,0)),"")</f>
        <v/>
      </c>
      <c r="S181" s="165" t="str">
        <f>IFERROR(INDEX('Climate zones'!$A$2:$A$4292,MATCH(S$4&amp;" "&amp;$N181,'Climate zones'!$I$2:$I$4292,0)),"")</f>
        <v/>
      </c>
      <c r="T181" s="165" t="str">
        <f>IFERROR(INDEX('Climate zones'!$A$2:$A$4292,MATCH(T$4&amp;" "&amp;$N181,'Climate zones'!$I$2:$I$4292,0)),"")</f>
        <v/>
      </c>
      <c r="U181" s="165" t="str">
        <f>IFERROR(INDEX('Climate zones'!$A$2:$A$4292,MATCH(U$4&amp;" "&amp;$N181,'Climate zones'!$I$2:$I$4292,0)),"")</f>
        <v/>
      </c>
      <c r="V181" s="165" t="str">
        <f>IFERROR(INDEX('Climate zones'!$A$2:$A$4292,MATCH(V$4&amp;" "&amp;$N181,'Climate zones'!$I$2:$I$4292,0)),"")</f>
        <v/>
      </c>
      <c r="W181" s="165" t="str">
        <f>IFERROR(INDEX('Climate zones'!$A$2:$A$4292,MATCH(W$4&amp;" "&amp;$N181,'Climate zones'!$I$2:$I$4292,0)),"")</f>
        <v/>
      </c>
      <c r="X181" s="165" t="str">
        <f>IFERROR(INDEX('Climate zones'!$A$2:$A$4292,MATCH(X$4&amp;" "&amp;$N181,'Climate zones'!$I$2:$I$4292,0)),"")</f>
        <v>Reena</v>
      </c>
      <c r="Y181" s="165" t="str">
        <f>IFERROR(INDEX('Climate zones'!$A$2:$A$4292,MATCH(Y$4&amp;" "&amp;$N181,'Climate zones'!$I$2:$I$4292,0)),"")</f>
        <v/>
      </c>
      <c r="Z181" s="165" t="str">
        <f>IFERROR(INDEX('Climate zones'!$A$2:$A$4292,MATCH(Z$4&amp;" "&amp;$N181,'Climate zones'!$I$2:$I$4292,0)),"")</f>
        <v/>
      </c>
      <c r="AA181" s="165" t="str">
        <f>IFERROR(INDEX('Climate zones'!$A$2:$A$4292,MATCH(AA$4&amp;" "&amp;$N181,'Climate zones'!$I$2:$I$4292,0)),"")</f>
        <v/>
      </c>
      <c r="AB181" s="165" t="str">
        <f>IFERROR(INDEX('Climate zones'!$A$2:$A$4292,MATCH(AB$4&amp;" "&amp;$N181,'Climate zones'!$I$2:$I$4292,0)),"")</f>
        <v/>
      </c>
      <c r="AC181" s="165" t="str">
        <f>IFERROR(INDEX('Climate zones'!$A$2:$A$4292,MATCH(AC$4&amp;" "&amp;$N181,'Climate zones'!$I$2:$I$4292,0)),"")</f>
        <v/>
      </c>
      <c r="AD181" s="165" t="str">
        <f>IFERROR(INDEX('Climate zones'!$A$2:$A$4292,MATCH(AD$4&amp;" "&amp;$N181,'Climate zones'!$I$2:$I$4292,0)),"")</f>
        <v/>
      </c>
      <c r="AE181" s="165" t="str">
        <f>IFERROR(INDEX('Climate zones'!$A$2:$A$4292,MATCH(AE$4&amp;" "&amp;$N181,'Climate zones'!$I$2:$I$4292,0)),"")</f>
        <v/>
      </c>
      <c r="AF181" s="165" t="str">
        <f>IFERROR(INDEX('Climate zones'!$A$2:$A$4292,MATCH(AF$4&amp;" "&amp;$N181,'Climate zones'!$I$2:$I$4292,0)),"")</f>
        <v/>
      </c>
      <c r="AG181" s="165" t="str">
        <f>IFERROR(INDEX('Climate zones'!$A$2:$A$4292,MATCH(AG$4&amp;" "&amp;$N181,'Climate zones'!$I$2:$I$4292,0)),"")</f>
        <v/>
      </c>
      <c r="AH181" s="165" t="str">
        <f>IFERROR(INDEX('Climate zones'!$A$2:$A$4292,MATCH(AH$4&amp;" "&amp;$N181,'Climate zones'!$I$2:$I$4292,0)),"")</f>
        <v/>
      </c>
      <c r="AI181" s="165" t="str">
        <f>IFERROR(INDEX('Climate zones'!$A$2:$A$4292,MATCH(AI$4&amp;" "&amp;$N181,'Climate zones'!$I$2:$I$4292,0)),"")</f>
        <v/>
      </c>
      <c r="AJ181" s="165" t="str">
        <f>IFERROR(INDEX('Climate zones'!$A$2:$A$4292,MATCH(AJ$4&amp;" "&amp;$N181,'Climate zones'!$I$2:$I$4292,0)),"")</f>
        <v/>
      </c>
      <c r="AK181" s="165" t="str">
        <f>IFERROR(INDEX('Climate zones'!$A$2:$A$4292,MATCH(AK$4&amp;" "&amp;$N181,'Climate zones'!$I$2:$I$4292,0)),"")</f>
        <v/>
      </c>
      <c r="AL181" s="165" t="str">
        <f>IFERROR(INDEX('Climate zones'!$A$2:$A$4292,MATCH(AL$4&amp;" "&amp;$N181,'Climate zones'!$I$2:$I$4292,0)),"")</f>
        <v/>
      </c>
      <c r="AM181" s="165" t="str">
        <f>IFERROR(INDEX('Climate zones'!$A$2:$A$4292,MATCH(AM$4&amp;" "&amp;$N181,'Climate zones'!$I$2:$I$4292,0)),"")</f>
        <v/>
      </c>
      <c r="AN181" s="165" t="str">
        <f>IFERROR(INDEX('Climate zones'!$A$2:$A$4292,MATCH(AN$4&amp;" "&amp;$N181,'Climate zones'!$I$2:$I$4292,0)),"")</f>
        <v/>
      </c>
      <c r="AO181" s="165" t="str">
        <f>IFERROR(INDEX('Climate zones'!$A$2:$A$4292,MATCH(AO$4&amp;" "&amp;$N181,'Climate zones'!$I$2:$I$4292,0)),"")</f>
        <v/>
      </c>
      <c r="AP181" s="165" t="str">
        <f>IFERROR(INDEX('Climate zones'!$A$2:$A$4292,MATCH(AP$4&amp;" "&amp;$N181,'Climate zones'!$I$2:$I$4292,0)),"")</f>
        <v/>
      </c>
      <c r="AQ181" s="165" t="str">
        <f>IFERROR(INDEX('Climate zones'!$A$2:$A$4292,MATCH(AQ$4&amp;" "&amp;$N181,'Climate zones'!$I$2:$I$4292,0)),"")</f>
        <v/>
      </c>
      <c r="AR181" s="165" t="str">
        <f>IFERROR(INDEX('Climate zones'!$A$2:$A$4292,MATCH(AR$4&amp;" "&amp;$N181,'Climate zones'!$I$2:$I$4292,0)),"")</f>
        <v/>
      </c>
      <c r="AS181" s="165" t="str">
        <f>IFERROR(INDEX('Climate zones'!$A$2:$A$4292,MATCH(AS$4&amp;" "&amp;$N181,'Climate zones'!$I$2:$I$4292,0)),"")</f>
        <v/>
      </c>
      <c r="AT181" s="165" t="str">
        <f>IFERROR(INDEX('Climate zones'!$A$2:$A$4292,MATCH(AT$4&amp;" "&amp;$N181,'Climate zones'!$I$2:$I$4292,0)),"")</f>
        <v/>
      </c>
      <c r="AU181" s="165" t="str">
        <f>IFERROR(INDEX('Climate zones'!$A$2:$A$4292,MATCH(AU$4&amp;" "&amp;$N181,'Climate zones'!$I$2:$I$4292,0)),"")</f>
        <v/>
      </c>
      <c r="AV181" s="165" t="str">
        <f>IFERROR(INDEX('Climate zones'!$A$2:$A$4292,MATCH(AV$4&amp;" "&amp;$N181,'Climate zones'!$I$2:$I$4292,0)),"")</f>
        <v/>
      </c>
      <c r="AW181" s="165" t="str">
        <f>IFERROR(INDEX('Climate zones'!$A$2:$A$4292,MATCH(AW$4&amp;" "&amp;$N181,'Climate zones'!$I$2:$I$4292,0)),"")</f>
        <v/>
      </c>
      <c r="AX181" s="165" t="str">
        <f>IFERROR(INDEX('Climate zones'!$A$2:$A$4292,MATCH(AX$4&amp;" "&amp;$N181,'Climate zones'!$I$2:$I$4292,0)),"")</f>
        <v/>
      </c>
      <c r="AY181" s="165" t="str">
        <f>IFERROR(INDEX('Climate zones'!$A$2:$A$4292,MATCH(AY$4&amp;" "&amp;$N181,'Climate zones'!$I$2:$I$4292,0)),"")</f>
        <v/>
      </c>
      <c r="AZ181" s="165" t="str">
        <f>IFERROR(INDEX('Climate zones'!$A$2:$A$4292,MATCH(AZ$4&amp;" "&amp;$N181,'Climate zones'!$I$2:$I$4292,0)),"")</f>
        <v/>
      </c>
      <c r="BA181" s="165" t="str">
        <f>IFERROR(INDEX('Climate zones'!$A$2:$A$4292,MATCH(BA$4&amp;" "&amp;$N181,'Climate zones'!$I$2:$I$4292,0)),"")</f>
        <v/>
      </c>
      <c r="BB181" s="165" t="str">
        <f>IFERROR(INDEX('Climate zones'!$A$2:$A$4292,MATCH(BB$4&amp;" "&amp;$N181,'Climate zones'!$I$2:$I$4292,0)),"")</f>
        <v/>
      </c>
      <c r="BC181" s="165" t="str">
        <f>IFERROR(INDEX('Climate zones'!$A$2:$A$4292,MATCH(BC$4&amp;" "&amp;$N181,'Climate zones'!$I$2:$I$4292,0)),"")</f>
        <v/>
      </c>
      <c r="BD181" s="165" t="str">
        <f>IFERROR(INDEX('Climate zones'!$A$2:$A$4292,MATCH(BD$4&amp;" "&amp;$N181,'Climate zones'!$I$2:$I$4292,0)),"")</f>
        <v/>
      </c>
      <c r="BE181" s="165" t="str">
        <f>IFERROR(INDEX('Climate zones'!$A$2:$A$4292,MATCH(BE$4&amp;" "&amp;$N181,'Climate zones'!$I$2:$I$4292,0)),"")</f>
        <v/>
      </c>
      <c r="BF181" s="165" t="str">
        <f>IFERROR(INDEX('Climate zones'!$A$2:$A$4292,MATCH(BF$4&amp;" "&amp;$N181,'Climate zones'!$I$2:$I$4292,0)),"")</f>
        <v/>
      </c>
      <c r="BG181" s="165" t="str">
        <f>IFERROR(INDEX('Climate zones'!$A$2:$A$4292,MATCH(BG$4&amp;" "&amp;$N181,'Climate zones'!$I$2:$I$4292,0)),"")</f>
        <v/>
      </c>
      <c r="BH181" s="165" t="str">
        <f>IFERROR(INDEX('Climate zones'!$A$2:$A$4292,MATCH(BH$4&amp;" "&amp;$N181,'Climate zones'!$I$2:$I$4292,0)),"")</f>
        <v/>
      </c>
      <c r="BI181" s="165" t="str">
        <f>IFERROR(INDEX('Climate zones'!$A$2:$A$4292,MATCH(BI$4&amp;" "&amp;$N181,'Climate zones'!$I$2:$I$4292,0)),"")</f>
        <v/>
      </c>
      <c r="BJ181" s="165" t="str">
        <f>IFERROR(INDEX('Climate zones'!$A$2:$A$4292,MATCH(BJ$4&amp;" "&amp;$N181,'Climate zones'!$I$2:$I$4292,0)),"")</f>
        <v/>
      </c>
      <c r="BK181" s="165" t="str">
        <f>IFERROR(INDEX('Climate zones'!$A$2:$A$4292,MATCH(BK$4&amp;" "&amp;$N181,'Climate zones'!$I$2:$I$4292,0)),"")</f>
        <v/>
      </c>
      <c r="BL181" s="165" t="str">
        <f>IFERROR(INDEX('Climate zones'!$A$2:$A$4292,MATCH(BL$4&amp;" "&amp;$N181,'Climate zones'!$I$2:$I$4292,0)),"")</f>
        <v>Waiparu</v>
      </c>
      <c r="BM181" s="165" t="str">
        <f>IFERROR(INDEX('Climate zones'!$A$2:$A$4292,MATCH(BM$4&amp;" "&amp;$N181,'Climate zones'!$I$2:$I$4292,0)),"")</f>
        <v/>
      </c>
      <c r="BN181" s="165" t="str">
        <f>IFERROR(INDEX('Climate zones'!$A$2:$A$4292,MATCH(BN$4&amp;" "&amp;$N181,'Climate zones'!$I$2:$I$4292,0)),"")</f>
        <v/>
      </c>
      <c r="BO181" s="165" t="str">
        <f>IFERROR(INDEX('Climate zones'!$A$2:$A$4292,MATCH(BO$4&amp;" "&amp;$N181,'Climate zones'!$I$2:$I$4292,0)),"")</f>
        <v/>
      </c>
      <c r="BP181" s="165" t="str">
        <f>IFERROR(INDEX('Climate zones'!$A$2:$A$4292,MATCH(BP$4&amp;" "&amp;$N181,'Climate zones'!$I$2:$I$4292,0)),"")</f>
        <v/>
      </c>
      <c r="BQ181" s="165" t="str">
        <f>IFERROR(INDEX('Climate zones'!$A$2:$A$4292,MATCH(BQ$4&amp;" "&amp;$N181,'Climate zones'!$I$2:$I$4292,0)),"")</f>
        <v/>
      </c>
      <c r="BR181" s="165" t="str">
        <f>IFERROR(INDEX('Climate zones'!$A$2:$A$4292,MATCH(BR$4&amp;" "&amp;$N181,'Climate zones'!$I$2:$I$4292,0)),"")</f>
        <v/>
      </c>
      <c r="BS181" s="165" t="str">
        <f>IFERROR(INDEX('Climate zones'!$A$2:$A$4292,MATCH(BS$4&amp;" "&amp;$N181,'Climate zones'!$I$2:$I$4292,0)),"")</f>
        <v/>
      </c>
      <c r="BT181" s="165" t="str">
        <f>IFERROR(INDEX('Climate zones'!$A$2:$A$4292,MATCH(BT$4&amp;" "&amp;$N181,'Climate zones'!$I$2:$I$4292,0)),"")</f>
        <v/>
      </c>
      <c r="BU181" s="165" t="str">
        <f>IFERROR(INDEX('Climate zones'!$A$2:$A$4292,MATCH(BU$4&amp;" "&amp;$N181,'Climate zones'!$I$2:$I$4292,0)),"")</f>
        <v/>
      </c>
      <c r="BV181" s="165" t="str">
        <f>IFERROR(INDEX('Climate zones'!$A$2:$A$4292,MATCH(BV$4&amp;" "&amp;$N181,'Climate zones'!$I$2:$I$4292,0)),"")</f>
        <v/>
      </c>
      <c r="BW181" s="165" t="str">
        <f>IFERROR(INDEX('Climate zones'!$A$2:$A$4292,MATCH(BW$4&amp;" "&amp;$N181,'Climate zones'!$I$2:$I$4292,0)),"")</f>
        <v/>
      </c>
      <c r="BX181" s="165" t="str">
        <f>IFERROR(INDEX('Climate zones'!$A$2:$A$4292,MATCH(BX$4&amp;" "&amp;$N181,'Climate zones'!$I$2:$I$4292,0)),"")</f>
        <v/>
      </c>
      <c r="BY181" s="165" t="str">
        <f>IFERROR(INDEX('Climate zones'!$A$2:$A$4292,MATCH(BY$4&amp;" "&amp;$N181,'Climate zones'!$I$2:$I$4292,0)),"")</f>
        <v/>
      </c>
      <c r="BZ181" s="165" t="str">
        <f>IFERROR(INDEX('Climate zones'!$A$2:$A$4292,MATCH(BZ$4&amp;" "&amp;$N181,'Climate zones'!$I$2:$I$4292,0)),"")</f>
        <v/>
      </c>
      <c r="CA181" s="165" t="str">
        <f>IFERROR(INDEX('Climate zones'!$A$2:$A$4292,MATCH(CA$4&amp;" "&amp;$N181,'Climate zones'!$I$2:$I$4292,0)),"")</f>
        <v/>
      </c>
      <c r="CB181" s="165" t="str">
        <f>IFERROR(INDEX('Climate zones'!$A$2:$A$4292,MATCH(CB$4&amp;" "&amp;$N181,'Climate zones'!$I$2:$I$4292,0)),"")</f>
        <v/>
      </c>
      <c r="CC181" s="165" t="str">
        <f>IFERROR(INDEX('Climate zones'!$A$2:$A$4292,MATCH(CC$4&amp;" "&amp;$N181,'Climate zones'!$I$2:$I$4292,0)),"")</f>
        <v/>
      </c>
      <c r="CD181" s="165" t="str">
        <f>IFERROR(INDEX('Climate zones'!$A$2:$A$4292,MATCH(CD$4&amp;" "&amp;$N181,'Climate zones'!$I$2:$I$4292,0)),"")</f>
        <v/>
      </c>
      <c r="CE181" s="165" t="str">
        <f>IFERROR(INDEX('Climate zones'!$A$2:$A$4292,MATCH(CE$4&amp;" "&amp;$N181,'Climate zones'!$I$2:$I$4292,0)),"")</f>
        <v/>
      </c>
      <c r="CF181" s="165" t="str">
        <f>IFERROR(INDEX('Climate zones'!$A$2:$A$4292,MATCH(CF$4&amp;" "&amp;$N181,'Climate zones'!$I$2:$I$4292,0)),"")</f>
        <v/>
      </c>
      <c r="CG181" s="165" t="str">
        <f>IFERROR(INDEX('Climate zones'!$A$2:$A$4292,MATCH(CG$4&amp;" "&amp;$N181,'Climate zones'!$I$2:$I$4292,0)),"")</f>
        <v/>
      </c>
      <c r="CH181" s="165" t="str">
        <f>IFERROR(INDEX('Climate zones'!$A$2:$A$4292,MATCH(CH$4&amp;" "&amp;$N181,'Climate zones'!$I$2:$I$4292,0)),"")</f>
        <v/>
      </c>
    </row>
    <row r="182" spans="1:86">
      <c r="A182" s="156" t="s">
        <v>351</v>
      </c>
      <c r="B182" s="156" t="s">
        <v>99</v>
      </c>
      <c r="C182" s="156" t="s">
        <v>209</v>
      </c>
      <c r="D182" s="156" t="s">
        <v>330</v>
      </c>
      <c r="E182" s="157">
        <v>-41.86</v>
      </c>
      <c r="F182" s="157">
        <v>171.95</v>
      </c>
      <c r="G182" s="156" t="str">
        <f t="shared" si="8"/>
        <v>Buller District WC</v>
      </c>
      <c r="H182" s="156">
        <f t="shared" si="9"/>
        <v>23</v>
      </c>
      <c r="I182" s="156" t="str">
        <f t="shared" si="10"/>
        <v>Buller District 23</v>
      </c>
      <c r="N182" s="162">
        <f t="shared" si="11"/>
        <v>178</v>
      </c>
      <c r="O182" s="163" t="str">
        <f>IFERROR(INDEX('Climate zones'!$A$2:$A$4292,MATCH(O$4&amp;" "&amp;$N182,'Climate zones'!$I$2:$I$4292,0)),"")</f>
        <v/>
      </c>
      <c r="P182" s="163" t="str">
        <f>IFERROR(INDEX('Climate zones'!$A$2:$A$4292,MATCH(P$4&amp;" "&amp;$N182,'Climate zones'!$I$2:$I$4292,0)),"")</f>
        <v/>
      </c>
      <c r="Q182" s="163" t="str">
        <f>IFERROR(INDEX('Climate zones'!$A$2:$A$4292,MATCH(Q$4&amp;" "&amp;$N182,'Climate zones'!$I$2:$I$4292,0)),"")</f>
        <v/>
      </c>
      <c r="R182" s="163" t="str">
        <f>IFERROR(INDEX('Climate zones'!$A$2:$A$4292,MATCH(R$4&amp;" "&amp;$N182,'Climate zones'!$I$2:$I$4292,0)),"")</f>
        <v/>
      </c>
      <c r="S182" s="163" t="str">
        <f>IFERROR(INDEX('Climate zones'!$A$2:$A$4292,MATCH(S$4&amp;" "&amp;$N182,'Climate zones'!$I$2:$I$4292,0)),"")</f>
        <v/>
      </c>
      <c r="T182" s="163" t="str">
        <f>IFERROR(INDEX('Climate zones'!$A$2:$A$4292,MATCH(T$4&amp;" "&amp;$N182,'Climate zones'!$I$2:$I$4292,0)),"")</f>
        <v/>
      </c>
      <c r="U182" s="163" t="str">
        <f>IFERROR(INDEX('Climate zones'!$A$2:$A$4292,MATCH(U$4&amp;" "&amp;$N182,'Climate zones'!$I$2:$I$4292,0)),"")</f>
        <v/>
      </c>
      <c r="V182" s="163" t="str">
        <f>IFERROR(INDEX('Climate zones'!$A$2:$A$4292,MATCH(V$4&amp;" "&amp;$N182,'Climate zones'!$I$2:$I$4292,0)),"")</f>
        <v/>
      </c>
      <c r="W182" s="163" t="str">
        <f>IFERROR(INDEX('Climate zones'!$A$2:$A$4292,MATCH(W$4&amp;" "&amp;$N182,'Climate zones'!$I$2:$I$4292,0)),"")</f>
        <v/>
      </c>
      <c r="X182" s="163" t="str">
        <f>IFERROR(INDEX('Climate zones'!$A$2:$A$4292,MATCH(X$4&amp;" "&amp;$N182,'Climate zones'!$I$2:$I$4292,0)),"")</f>
        <v>Remuera Settlement</v>
      </c>
      <c r="Y182" s="163" t="str">
        <f>IFERROR(INDEX('Climate zones'!$A$2:$A$4292,MATCH(Y$4&amp;" "&amp;$N182,'Climate zones'!$I$2:$I$4292,0)),"")</f>
        <v/>
      </c>
      <c r="Z182" s="163" t="str">
        <f>IFERROR(INDEX('Climate zones'!$A$2:$A$4292,MATCH(Z$4&amp;" "&amp;$N182,'Climate zones'!$I$2:$I$4292,0)),"")</f>
        <v/>
      </c>
      <c r="AA182" s="163" t="str">
        <f>IFERROR(INDEX('Climate zones'!$A$2:$A$4292,MATCH(AA$4&amp;" "&amp;$N182,'Climate zones'!$I$2:$I$4292,0)),"")</f>
        <v/>
      </c>
      <c r="AB182" s="163" t="str">
        <f>IFERROR(INDEX('Climate zones'!$A$2:$A$4292,MATCH(AB$4&amp;" "&amp;$N182,'Climate zones'!$I$2:$I$4292,0)),"")</f>
        <v/>
      </c>
      <c r="AC182" s="163" t="str">
        <f>IFERROR(INDEX('Climate zones'!$A$2:$A$4292,MATCH(AC$4&amp;" "&amp;$N182,'Climate zones'!$I$2:$I$4292,0)),"")</f>
        <v/>
      </c>
      <c r="AD182" s="163" t="str">
        <f>IFERROR(INDEX('Climate zones'!$A$2:$A$4292,MATCH(AD$4&amp;" "&amp;$N182,'Climate zones'!$I$2:$I$4292,0)),"")</f>
        <v/>
      </c>
      <c r="AE182" s="163" t="str">
        <f>IFERROR(INDEX('Climate zones'!$A$2:$A$4292,MATCH(AE$4&amp;" "&amp;$N182,'Climate zones'!$I$2:$I$4292,0)),"")</f>
        <v/>
      </c>
      <c r="AF182" s="163" t="str">
        <f>IFERROR(INDEX('Climate zones'!$A$2:$A$4292,MATCH(AF$4&amp;" "&amp;$N182,'Climate zones'!$I$2:$I$4292,0)),"")</f>
        <v/>
      </c>
      <c r="AG182" s="163" t="str">
        <f>IFERROR(INDEX('Climate zones'!$A$2:$A$4292,MATCH(AG$4&amp;" "&amp;$N182,'Climate zones'!$I$2:$I$4292,0)),"")</f>
        <v/>
      </c>
      <c r="AH182" s="163" t="str">
        <f>IFERROR(INDEX('Climate zones'!$A$2:$A$4292,MATCH(AH$4&amp;" "&amp;$N182,'Climate zones'!$I$2:$I$4292,0)),"")</f>
        <v/>
      </c>
      <c r="AI182" s="163" t="str">
        <f>IFERROR(INDEX('Climate zones'!$A$2:$A$4292,MATCH(AI$4&amp;" "&amp;$N182,'Climate zones'!$I$2:$I$4292,0)),"")</f>
        <v/>
      </c>
      <c r="AJ182" s="163" t="str">
        <f>IFERROR(INDEX('Climate zones'!$A$2:$A$4292,MATCH(AJ$4&amp;" "&amp;$N182,'Climate zones'!$I$2:$I$4292,0)),"")</f>
        <v/>
      </c>
      <c r="AK182" s="163" t="str">
        <f>IFERROR(INDEX('Climate zones'!$A$2:$A$4292,MATCH(AK$4&amp;" "&amp;$N182,'Climate zones'!$I$2:$I$4292,0)),"")</f>
        <v/>
      </c>
      <c r="AL182" s="163" t="str">
        <f>IFERROR(INDEX('Climate zones'!$A$2:$A$4292,MATCH(AL$4&amp;" "&amp;$N182,'Climate zones'!$I$2:$I$4292,0)),"")</f>
        <v/>
      </c>
      <c r="AM182" s="163" t="str">
        <f>IFERROR(INDEX('Climate zones'!$A$2:$A$4292,MATCH(AM$4&amp;" "&amp;$N182,'Climate zones'!$I$2:$I$4292,0)),"")</f>
        <v/>
      </c>
      <c r="AN182" s="163" t="str">
        <f>IFERROR(INDEX('Climate zones'!$A$2:$A$4292,MATCH(AN$4&amp;" "&amp;$N182,'Climate zones'!$I$2:$I$4292,0)),"")</f>
        <v/>
      </c>
      <c r="AO182" s="163" t="str">
        <f>IFERROR(INDEX('Climate zones'!$A$2:$A$4292,MATCH(AO$4&amp;" "&amp;$N182,'Climate zones'!$I$2:$I$4292,0)),"")</f>
        <v/>
      </c>
      <c r="AP182" s="163" t="str">
        <f>IFERROR(INDEX('Climate zones'!$A$2:$A$4292,MATCH(AP$4&amp;" "&amp;$N182,'Climate zones'!$I$2:$I$4292,0)),"")</f>
        <v/>
      </c>
      <c r="AQ182" s="163" t="str">
        <f>IFERROR(INDEX('Climate zones'!$A$2:$A$4292,MATCH(AQ$4&amp;" "&amp;$N182,'Climate zones'!$I$2:$I$4292,0)),"")</f>
        <v/>
      </c>
      <c r="AR182" s="163" t="str">
        <f>IFERROR(INDEX('Climate zones'!$A$2:$A$4292,MATCH(AR$4&amp;" "&amp;$N182,'Climate zones'!$I$2:$I$4292,0)),"")</f>
        <v/>
      </c>
      <c r="AS182" s="163" t="str">
        <f>IFERROR(INDEX('Climate zones'!$A$2:$A$4292,MATCH(AS$4&amp;" "&amp;$N182,'Climate zones'!$I$2:$I$4292,0)),"")</f>
        <v/>
      </c>
      <c r="AT182" s="163" t="str">
        <f>IFERROR(INDEX('Climate zones'!$A$2:$A$4292,MATCH(AT$4&amp;" "&amp;$N182,'Climate zones'!$I$2:$I$4292,0)),"")</f>
        <v/>
      </c>
      <c r="AU182" s="163" t="str">
        <f>IFERROR(INDEX('Climate zones'!$A$2:$A$4292,MATCH(AU$4&amp;" "&amp;$N182,'Climate zones'!$I$2:$I$4292,0)),"")</f>
        <v/>
      </c>
      <c r="AV182" s="163" t="str">
        <f>IFERROR(INDEX('Climate zones'!$A$2:$A$4292,MATCH(AV$4&amp;" "&amp;$N182,'Climate zones'!$I$2:$I$4292,0)),"")</f>
        <v/>
      </c>
      <c r="AW182" s="163" t="str">
        <f>IFERROR(INDEX('Climate zones'!$A$2:$A$4292,MATCH(AW$4&amp;" "&amp;$N182,'Climate zones'!$I$2:$I$4292,0)),"")</f>
        <v/>
      </c>
      <c r="AX182" s="163" t="str">
        <f>IFERROR(INDEX('Climate zones'!$A$2:$A$4292,MATCH(AX$4&amp;" "&amp;$N182,'Climate zones'!$I$2:$I$4292,0)),"")</f>
        <v/>
      </c>
      <c r="AY182" s="163" t="str">
        <f>IFERROR(INDEX('Climate zones'!$A$2:$A$4292,MATCH(AY$4&amp;" "&amp;$N182,'Climate zones'!$I$2:$I$4292,0)),"")</f>
        <v/>
      </c>
      <c r="AZ182" s="163" t="str">
        <f>IFERROR(INDEX('Climate zones'!$A$2:$A$4292,MATCH(AZ$4&amp;" "&amp;$N182,'Climate zones'!$I$2:$I$4292,0)),"")</f>
        <v/>
      </c>
      <c r="BA182" s="163" t="str">
        <f>IFERROR(INDEX('Climate zones'!$A$2:$A$4292,MATCH(BA$4&amp;" "&amp;$N182,'Climate zones'!$I$2:$I$4292,0)),"")</f>
        <v/>
      </c>
      <c r="BB182" s="163" t="str">
        <f>IFERROR(INDEX('Climate zones'!$A$2:$A$4292,MATCH(BB$4&amp;" "&amp;$N182,'Climate zones'!$I$2:$I$4292,0)),"")</f>
        <v/>
      </c>
      <c r="BC182" s="163" t="str">
        <f>IFERROR(INDEX('Climate zones'!$A$2:$A$4292,MATCH(BC$4&amp;" "&amp;$N182,'Climate zones'!$I$2:$I$4292,0)),"")</f>
        <v/>
      </c>
      <c r="BD182" s="163" t="str">
        <f>IFERROR(INDEX('Climate zones'!$A$2:$A$4292,MATCH(BD$4&amp;" "&amp;$N182,'Climate zones'!$I$2:$I$4292,0)),"")</f>
        <v/>
      </c>
      <c r="BE182" s="163" t="str">
        <f>IFERROR(INDEX('Climate zones'!$A$2:$A$4292,MATCH(BE$4&amp;" "&amp;$N182,'Climate zones'!$I$2:$I$4292,0)),"")</f>
        <v/>
      </c>
      <c r="BF182" s="163" t="str">
        <f>IFERROR(INDEX('Climate zones'!$A$2:$A$4292,MATCH(BF$4&amp;" "&amp;$N182,'Climate zones'!$I$2:$I$4292,0)),"")</f>
        <v/>
      </c>
      <c r="BG182" s="163" t="str">
        <f>IFERROR(INDEX('Climate zones'!$A$2:$A$4292,MATCH(BG$4&amp;" "&amp;$N182,'Climate zones'!$I$2:$I$4292,0)),"")</f>
        <v/>
      </c>
      <c r="BH182" s="163" t="str">
        <f>IFERROR(INDEX('Climate zones'!$A$2:$A$4292,MATCH(BH$4&amp;" "&amp;$N182,'Climate zones'!$I$2:$I$4292,0)),"")</f>
        <v/>
      </c>
      <c r="BI182" s="163" t="str">
        <f>IFERROR(INDEX('Climate zones'!$A$2:$A$4292,MATCH(BI$4&amp;" "&amp;$N182,'Climate zones'!$I$2:$I$4292,0)),"")</f>
        <v/>
      </c>
      <c r="BJ182" s="163" t="str">
        <f>IFERROR(INDEX('Climate zones'!$A$2:$A$4292,MATCH(BJ$4&amp;" "&amp;$N182,'Climate zones'!$I$2:$I$4292,0)),"")</f>
        <v/>
      </c>
      <c r="BK182" s="163" t="str">
        <f>IFERROR(INDEX('Climate zones'!$A$2:$A$4292,MATCH(BK$4&amp;" "&amp;$N182,'Climate zones'!$I$2:$I$4292,0)),"")</f>
        <v/>
      </c>
      <c r="BL182" s="163" t="str">
        <f>IFERROR(INDEX('Climate zones'!$A$2:$A$4292,MATCH(BL$4&amp;" "&amp;$N182,'Climate zones'!$I$2:$I$4292,0)),"")</f>
        <v>Waipounamu</v>
      </c>
      <c r="BM182" s="163" t="str">
        <f>IFERROR(INDEX('Climate zones'!$A$2:$A$4292,MATCH(BM$4&amp;" "&amp;$N182,'Climate zones'!$I$2:$I$4292,0)),"")</f>
        <v/>
      </c>
      <c r="BN182" s="163" t="str">
        <f>IFERROR(INDEX('Climate zones'!$A$2:$A$4292,MATCH(BN$4&amp;" "&amp;$N182,'Climate zones'!$I$2:$I$4292,0)),"")</f>
        <v/>
      </c>
      <c r="BO182" s="163" t="str">
        <f>IFERROR(INDEX('Climate zones'!$A$2:$A$4292,MATCH(BO$4&amp;" "&amp;$N182,'Climate zones'!$I$2:$I$4292,0)),"")</f>
        <v/>
      </c>
      <c r="BP182" s="163" t="str">
        <f>IFERROR(INDEX('Climate zones'!$A$2:$A$4292,MATCH(BP$4&amp;" "&amp;$N182,'Climate zones'!$I$2:$I$4292,0)),"")</f>
        <v/>
      </c>
      <c r="BQ182" s="163" t="str">
        <f>IFERROR(INDEX('Climate zones'!$A$2:$A$4292,MATCH(BQ$4&amp;" "&amp;$N182,'Climate zones'!$I$2:$I$4292,0)),"")</f>
        <v/>
      </c>
      <c r="BR182" s="163" t="str">
        <f>IFERROR(INDEX('Climate zones'!$A$2:$A$4292,MATCH(BR$4&amp;" "&amp;$N182,'Climate zones'!$I$2:$I$4292,0)),"")</f>
        <v/>
      </c>
      <c r="BS182" s="163" t="str">
        <f>IFERROR(INDEX('Climate zones'!$A$2:$A$4292,MATCH(BS$4&amp;" "&amp;$N182,'Climate zones'!$I$2:$I$4292,0)),"")</f>
        <v/>
      </c>
      <c r="BT182" s="163" t="str">
        <f>IFERROR(INDEX('Climate zones'!$A$2:$A$4292,MATCH(BT$4&amp;" "&amp;$N182,'Climate zones'!$I$2:$I$4292,0)),"")</f>
        <v/>
      </c>
      <c r="BU182" s="163" t="str">
        <f>IFERROR(INDEX('Climate zones'!$A$2:$A$4292,MATCH(BU$4&amp;" "&amp;$N182,'Climate zones'!$I$2:$I$4292,0)),"")</f>
        <v/>
      </c>
      <c r="BV182" s="163" t="str">
        <f>IFERROR(INDEX('Climate zones'!$A$2:$A$4292,MATCH(BV$4&amp;" "&amp;$N182,'Climate zones'!$I$2:$I$4292,0)),"")</f>
        <v/>
      </c>
      <c r="BW182" s="163" t="str">
        <f>IFERROR(INDEX('Climate zones'!$A$2:$A$4292,MATCH(BW$4&amp;" "&amp;$N182,'Climate zones'!$I$2:$I$4292,0)),"")</f>
        <v/>
      </c>
      <c r="BX182" s="163" t="str">
        <f>IFERROR(INDEX('Climate zones'!$A$2:$A$4292,MATCH(BX$4&amp;" "&amp;$N182,'Climate zones'!$I$2:$I$4292,0)),"")</f>
        <v/>
      </c>
      <c r="BY182" s="163" t="str">
        <f>IFERROR(INDEX('Climate zones'!$A$2:$A$4292,MATCH(BY$4&amp;" "&amp;$N182,'Climate zones'!$I$2:$I$4292,0)),"")</f>
        <v/>
      </c>
      <c r="BZ182" s="163" t="str">
        <f>IFERROR(INDEX('Climate zones'!$A$2:$A$4292,MATCH(BZ$4&amp;" "&amp;$N182,'Climate zones'!$I$2:$I$4292,0)),"")</f>
        <v/>
      </c>
      <c r="CA182" s="163" t="str">
        <f>IFERROR(INDEX('Climate zones'!$A$2:$A$4292,MATCH(CA$4&amp;" "&amp;$N182,'Climate zones'!$I$2:$I$4292,0)),"")</f>
        <v/>
      </c>
      <c r="CB182" s="163" t="str">
        <f>IFERROR(INDEX('Climate zones'!$A$2:$A$4292,MATCH(CB$4&amp;" "&amp;$N182,'Climate zones'!$I$2:$I$4292,0)),"")</f>
        <v/>
      </c>
      <c r="CC182" s="163" t="str">
        <f>IFERROR(INDEX('Climate zones'!$A$2:$A$4292,MATCH(CC$4&amp;" "&amp;$N182,'Climate zones'!$I$2:$I$4292,0)),"")</f>
        <v/>
      </c>
      <c r="CD182" s="163" t="str">
        <f>IFERROR(INDEX('Climate zones'!$A$2:$A$4292,MATCH(CD$4&amp;" "&amp;$N182,'Climate zones'!$I$2:$I$4292,0)),"")</f>
        <v/>
      </c>
      <c r="CE182" s="163" t="str">
        <f>IFERROR(INDEX('Climate zones'!$A$2:$A$4292,MATCH(CE$4&amp;" "&amp;$N182,'Climate zones'!$I$2:$I$4292,0)),"")</f>
        <v/>
      </c>
      <c r="CF182" s="163" t="str">
        <f>IFERROR(INDEX('Climate zones'!$A$2:$A$4292,MATCH(CF$4&amp;" "&amp;$N182,'Climate zones'!$I$2:$I$4292,0)),"")</f>
        <v/>
      </c>
      <c r="CG182" s="163" t="str">
        <f>IFERROR(INDEX('Climate zones'!$A$2:$A$4292,MATCH(CG$4&amp;" "&amp;$N182,'Climate zones'!$I$2:$I$4292,0)),"")</f>
        <v/>
      </c>
      <c r="CH182" s="163" t="str">
        <f>IFERROR(INDEX('Climate zones'!$A$2:$A$4292,MATCH(CH$4&amp;" "&amp;$N182,'Climate zones'!$I$2:$I$4292,0)),"")</f>
        <v/>
      </c>
    </row>
    <row r="183" spans="1:86">
      <c r="A183" s="156" t="s">
        <v>352</v>
      </c>
      <c r="B183" s="156" t="s">
        <v>99</v>
      </c>
      <c r="C183" s="156" t="s">
        <v>93</v>
      </c>
      <c r="D183" s="156" t="s">
        <v>330</v>
      </c>
      <c r="E183" s="157">
        <v>-41.85</v>
      </c>
      <c r="F183" s="157">
        <v>171.92</v>
      </c>
      <c r="G183" s="156" t="str">
        <f t="shared" si="8"/>
        <v>Buller District WC</v>
      </c>
      <c r="H183" s="156">
        <f t="shared" si="9"/>
        <v>24</v>
      </c>
      <c r="I183" s="156" t="str">
        <f t="shared" si="10"/>
        <v>Buller District 24</v>
      </c>
      <c r="N183" s="164">
        <f t="shared" si="11"/>
        <v>179</v>
      </c>
      <c r="O183" s="165" t="str">
        <f>IFERROR(INDEX('Climate zones'!$A$2:$A$4292,MATCH(O$4&amp;" "&amp;$N183,'Climate zones'!$I$2:$I$4292,0)),"")</f>
        <v/>
      </c>
      <c r="P183" s="165" t="str">
        <f>IFERROR(INDEX('Climate zones'!$A$2:$A$4292,MATCH(P$4&amp;" "&amp;$N183,'Climate zones'!$I$2:$I$4292,0)),"")</f>
        <v/>
      </c>
      <c r="Q183" s="165" t="str">
        <f>IFERROR(INDEX('Climate zones'!$A$2:$A$4292,MATCH(Q$4&amp;" "&amp;$N183,'Climate zones'!$I$2:$I$4292,0)),"")</f>
        <v/>
      </c>
      <c r="R183" s="165" t="str">
        <f>IFERROR(INDEX('Climate zones'!$A$2:$A$4292,MATCH(R$4&amp;" "&amp;$N183,'Climate zones'!$I$2:$I$4292,0)),"")</f>
        <v/>
      </c>
      <c r="S183" s="165" t="str">
        <f>IFERROR(INDEX('Climate zones'!$A$2:$A$4292,MATCH(S$4&amp;" "&amp;$N183,'Climate zones'!$I$2:$I$4292,0)),"")</f>
        <v/>
      </c>
      <c r="T183" s="165" t="str">
        <f>IFERROR(INDEX('Climate zones'!$A$2:$A$4292,MATCH(T$4&amp;" "&amp;$N183,'Climate zones'!$I$2:$I$4292,0)),"")</f>
        <v/>
      </c>
      <c r="U183" s="165" t="str">
        <f>IFERROR(INDEX('Climate zones'!$A$2:$A$4292,MATCH(U$4&amp;" "&amp;$N183,'Climate zones'!$I$2:$I$4292,0)),"")</f>
        <v/>
      </c>
      <c r="V183" s="165" t="str">
        <f>IFERROR(INDEX('Climate zones'!$A$2:$A$4292,MATCH(V$4&amp;" "&amp;$N183,'Climate zones'!$I$2:$I$4292,0)),"")</f>
        <v/>
      </c>
      <c r="W183" s="165" t="str">
        <f>IFERROR(INDEX('Climate zones'!$A$2:$A$4292,MATCH(W$4&amp;" "&amp;$N183,'Climate zones'!$I$2:$I$4292,0)),"")</f>
        <v/>
      </c>
      <c r="X183" s="165" t="str">
        <f>IFERROR(INDEX('Climate zones'!$A$2:$A$4292,MATCH(X$4&amp;" "&amp;$N183,'Climate zones'!$I$2:$I$4292,0)),"")</f>
        <v>Roma</v>
      </c>
      <c r="Y183" s="165" t="str">
        <f>IFERROR(INDEX('Climate zones'!$A$2:$A$4292,MATCH(Y$4&amp;" "&amp;$N183,'Climate zones'!$I$2:$I$4292,0)),"")</f>
        <v/>
      </c>
      <c r="Z183" s="165" t="str">
        <f>IFERROR(INDEX('Climate zones'!$A$2:$A$4292,MATCH(Z$4&amp;" "&amp;$N183,'Climate zones'!$I$2:$I$4292,0)),"")</f>
        <v/>
      </c>
      <c r="AA183" s="165" t="str">
        <f>IFERROR(INDEX('Climate zones'!$A$2:$A$4292,MATCH(AA$4&amp;" "&amp;$N183,'Climate zones'!$I$2:$I$4292,0)),"")</f>
        <v/>
      </c>
      <c r="AB183" s="165" t="str">
        <f>IFERROR(INDEX('Climate zones'!$A$2:$A$4292,MATCH(AB$4&amp;" "&amp;$N183,'Climate zones'!$I$2:$I$4292,0)),"")</f>
        <v/>
      </c>
      <c r="AC183" s="165" t="str">
        <f>IFERROR(INDEX('Climate zones'!$A$2:$A$4292,MATCH(AC$4&amp;" "&amp;$N183,'Climate zones'!$I$2:$I$4292,0)),"")</f>
        <v/>
      </c>
      <c r="AD183" s="165" t="str">
        <f>IFERROR(INDEX('Climate zones'!$A$2:$A$4292,MATCH(AD$4&amp;" "&amp;$N183,'Climate zones'!$I$2:$I$4292,0)),"")</f>
        <v/>
      </c>
      <c r="AE183" s="165" t="str">
        <f>IFERROR(INDEX('Climate zones'!$A$2:$A$4292,MATCH(AE$4&amp;" "&amp;$N183,'Climate zones'!$I$2:$I$4292,0)),"")</f>
        <v/>
      </c>
      <c r="AF183" s="165" t="str">
        <f>IFERROR(INDEX('Climate zones'!$A$2:$A$4292,MATCH(AF$4&amp;" "&amp;$N183,'Climate zones'!$I$2:$I$4292,0)),"")</f>
        <v/>
      </c>
      <c r="AG183" s="165" t="str">
        <f>IFERROR(INDEX('Climate zones'!$A$2:$A$4292,MATCH(AG$4&amp;" "&amp;$N183,'Climate zones'!$I$2:$I$4292,0)),"")</f>
        <v/>
      </c>
      <c r="AH183" s="165" t="str">
        <f>IFERROR(INDEX('Climate zones'!$A$2:$A$4292,MATCH(AH$4&amp;" "&amp;$N183,'Climate zones'!$I$2:$I$4292,0)),"")</f>
        <v/>
      </c>
      <c r="AI183" s="165" t="str">
        <f>IFERROR(INDEX('Climate zones'!$A$2:$A$4292,MATCH(AI$4&amp;" "&amp;$N183,'Climate zones'!$I$2:$I$4292,0)),"")</f>
        <v/>
      </c>
      <c r="AJ183" s="165" t="str">
        <f>IFERROR(INDEX('Climate zones'!$A$2:$A$4292,MATCH(AJ$4&amp;" "&amp;$N183,'Climate zones'!$I$2:$I$4292,0)),"")</f>
        <v/>
      </c>
      <c r="AK183" s="165" t="str">
        <f>IFERROR(INDEX('Climate zones'!$A$2:$A$4292,MATCH(AK$4&amp;" "&amp;$N183,'Climate zones'!$I$2:$I$4292,0)),"")</f>
        <v/>
      </c>
      <c r="AL183" s="165" t="str">
        <f>IFERROR(INDEX('Climate zones'!$A$2:$A$4292,MATCH(AL$4&amp;" "&amp;$N183,'Climate zones'!$I$2:$I$4292,0)),"")</f>
        <v/>
      </c>
      <c r="AM183" s="165" t="str">
        <f>IFERROR(INDEX('Climate zones'!$A$2:$A$4292,MATCH(AM$4&amp;" "&amp;$N183,'Climate zones'!$I$2:$I$4292,0)),"")</f>
        <v/>
      </c>
      <c r="AN183" s="165" t="str">
        <f>IFERROR(INDEX('Climate zones'!$A$2:$A$4292,MATCH(AN$4&amp;" "&amp;$N183,'Climate zones'!$I$2:$I$4292,0)),"")</f>
        <v/>
      </c>
      <c r="AO183" s="165" t="str">
        <f>IFERROR(INDEX('Climate zones'!$A$2:$A$4292,MATCH(AO$4&amp;" "&amp;$N183,'Climate zones'!$I$2:$I$4292,0)),"")</f>
        <v/>
      </c>
      <c r="AP183" s="165" t="str">
        <f>IFERROR(INDEX('Climate zones'!$A$2:$A$4292,MATCH(AP$4&amp;" "&amp;$N183,'Climate zones'!$I$2:$I$4292,0)),"")</f>
        <v/>
      </c>
      <c r="AQ183" s="165" t="str">
        <f>IFERROR(INDEX('Climate zones'!$A$2:$A$4292,MATCH(AQ$4&amp;" "&amp;$N183,'Climate zones'!$I$2:$I$4292,0)),"")</f>
        <v/>
      </c>
      <c r="AR183" s="165" t="str">
        <f>IFERROR(INDEX('Climate zones'!$A$2:$A$4292,MATCH(AR$4&amp;" "&amp;$N183,'Climate zones'!$I$2:$I$4292,0)),"")</f>
        <v/>
      </c>
      <c r="AS183" s="165" t="str">
        <f>IFERROR(INDEX('Climate zones'!$A$2:$A$4292,MATCH(AS$4&amp;" "&amp;$N183,'Climate zones'!$I$2:$I$4292,0)),"")</f>
        <v/>
      </c>
      <c r="AT183" s="165" t="str">
        <f>IFERROR(INDEX('Climate zones'!$A$2:$A$4292,MATCH(AT$4&amp;" "&amp;$N183,'Climate zones'!$I$2:$I$4292,0)),"")</f>
        <v/>
      </c>
      <c r="AU183" s="165" t="str">
        <f>IFERROR(INDEX('Climate zones'!$A$2:$A$4292,MATCH(AU$4&amp;" "&amp;$N183,'Climate zones'!$I$2:$I$4292,0)),"")</f>
        <v/>
      </c>
      <c r="AV183" s="165" t="str">
        <f>IFERROR(INDEX('Climate zones'!$A$2:$A$4292,MATCH(AV$4&amp;" "&amp;$N183,'Climate zones'!$I$2:$I$4292,0)),"")</f>
        <v/>
      </c>
      <c r="AW183" s="165" t="str">
        <f>IFERROR(INDEX('Climate zones'!$A$2:$A$4292,MATCH(AW$4&amp;" "&amp;$N183,'Climate zones'!$I$2:$I$4292,0)),"")</f>
        <v/>
      </c>
      <c r="AX183" s="165" t="str">
        <f>IFERROR(INDEX('Climate zones'!$A$2:$A$4292,MATCH(AX$4&amp;" "&amp;$N183,'Climate zones'!$I$2:$I$4292,0)),"")</f>
        <v/>
      </c>
      <c r="AY183" s="165" t="str">
        <f>IFERROR(INDEX('Climate zones'!$A$2:$A$4292,MATCH(AY$4&amp;" "&amp;$N183,'Climate zones'!$I$2:$I$4292,0)),"")</f>
        <v/>
      </c>
      <c r="AZ183" s="165" t="str">
        <f>IFERROR(INDEX('Climate zones'!$A$2:$A$4292,MATCH(AZ$4&amp;" "&amp;$N183,'Climate zones'!$I$2:$I$4292,0)),"")</f>
        <v/>
      </c>
      <c r="BA183" s="165" t="str">
        <f>IFERROR(INDEX('Climate zones'!$A$2:$A$4292,MATCH(BA$4&amp;" "&amp;$N183,'Climate zones'!$I$2:$I$4292,0)),"")</f>
        <v/>
      </c>
      <c r="BB183" s="165" t="str">
        <f>IFERROR(INDEX('Climate zones'!$A$2:$A$4292,MATCH(BB$4&amp;" "&amp;$N183,'Climate zones'!$I$2:$I$4292,0)),"")</f>
        <v/>
      </c>
      <c r="BC183" s="165" t="str">
        <f>IFERROR(INDEX('Climate zones'!$A$2:$A$4292,MATCH(BC$4&amp;" "&amp;$N183,'Climate zones'!$I$2:$I$4292,0)),"")</f>
        <v/>
      </c>
      <c r="BD183" s="165" t="str">
        <f>IFERROR(INDEX('Climate zones'!$A$2:$A$4292,MATCH(BD$4&amp;" "&amp;$N183,'Climate zones'!$I$2:$I$4292,0)),"")</f>
        <v/>
      </c>
      <c r="BE183" s="165" t="str">
        <f>IFERROR(INDEX('Climate zones'!$A$2:$A$4292,MATCH(BE$4&amp;" "&amp;$N183,'Climate zones'!$I$2:$I$4292,0)),"")</f>
        <v/>
      </c>
      <c r="BF183" s="165" t="str">
        <f>IFERROR(INDEX('Climate zones'!$A$2:$A$4292,MATCH(BF$4&amp;" "&amp;$N183,'Climate zones'!$I$2:$I$4292,0)),"")</f>
        <v/>
      </c>
      <c r="BG183" s="165" t="str">
        <f>IFERROR(INDEX('Climate zones'!$A$2:$A$4292,MATCH(BG$4&amp;" "&amp;$N183,'Climate zones'!$I$2:$I$4292,0)),"")</f>
        <v/>
      </c>
      <c r="BH183" s="165" t="str">
        <f>IFERROR(INDEX('Climate zones'!$A$2:$A$4292,MATCH(BH$4&amp;" "&amp;$N183,'Climate zones'!$I$2:$I$4292,0)),"")</f>
        <v/>
      </c>
      <c r="BI183" s="165" t="str">
        <f>IFERROR(INDEX('Climate zones'!$A$2:$A$4292,MATCH(BI$4&amp;" "&amp;$N183,'Climate zones'!$I$2:$I$4292,0)),"")</f>
        <v/>
      </c>
      <c r="BJ183" s="165" t="str">
        <f>IFERROR(INDEX('Climate zones'!$A$2:$A$4292,MATCH(BJ$4&amp;" "&amp;$N183,'Climate zones'!$I$2:$I$4292,0)),"")</f>
        <v/>
      </c>
      <c r="BK183" s="165" t="str">
        <f>IFERROR(INDEX('Climate zones'!$A$2:$A$4292,MATCH(BK$4&amp;" "&amp;$N183,'Climate zones'!$I$2:$I$4292,0)),"")</f>
        <v/>
      </c>
      <c r="BL183" s="165" t="str">
        <f>IFERROR(INDEX('Climate zones'!$A$2:$A$4292,MATCH(BL$4&amp;" "&amp;$N183,'Climate zones'!$I$2:$I$4292,0)),"")</f>
        <v>Wairio</v>
      </c>
      <c r="BM183" s="165" t="str">
        <f>IFERROR(INDEX('Climate zones'!$A$2:$A$4292,MATCH(BM$4&amp;" "&amp;$N183,'Climate zones'!$I$2:$I$4292,0)),"")</f>
        <v/>
      </c>
      <c r="BN183" s="165" t="str">
        <f>IFERROR(INDEX('Climate zones'!$A$2:$A$4292,MATCH(BN$4&amp;" "&amp;$N183,'Climate zones'!$I$2:$I$4292,0)),"")</f>
        <v/>
      </c>
      <c r="BO183" s="165" t="str">
        <f>IFERROR(INDEX('Climate zones'!$A$2:$A$4292,MATCH(BO$4&amp;" "&amp;$N183,'Climate zones'!$I$2:$I$4292,0)),"")</f>
        <v/>
      </c>
      <c r="BP183" s="165" t="str">
        <f>IFERROR(INDEX('Climate zones'!$A$2:$A$4292,MATCH(BP$4&amp;" "&amp;$N183,'Climate zones'!$I$2:$I$4292,0)),"")</f>
        <v/>
      </c>
      <c r="BQ183" s="165" t="str">
        <f>IFERROR(INDEX('Climate zones'!$A$2:$A$4292,MATCH(BQ$4&amp;" "&amp;$N183,'Climate zones'!$I$2:$I$4292,0)),"")</f>
        <v/>
      </c>
      <c r="BR183" s="165" t="str">
        <f>IFERROR(INDEX('Climate zones'!$A$2:$A$4292,MATCH(BR$4&amp;" "&amp;$N183,'Climate zones'!$I$2:$I$4292,0)),"")</f>
        <v/>
      </c>
      <c r="BS183" s="165" t="str">
        <f>IFERROR(INDEX('Climate zones'!$A$2:$A$4292,MATCH(BS$4&amp;" "&amp;$N183,'Climate zones'!$I$2:$I$4292,0)),"")</f>
        <v/>
      </c>
      <c r="BT183" s="165" t="str">
        <f>IFERROR(INDEX('Climate zones'!$A$2:$A$4292,MATCH(BT$4&amp;" "&amp;$N183,'Climate zones'!$I$2:$I$4292,0)),"")</f>
        <v/>
      </c>
      <c r="BU183" s="165" t="str">
        <f>IFERROR(INDEX('Climate zones'!$A$2:$A$4292,MATCH(BU$4&amp;" "&amp;$N183,'Climate zones'!$I$2:$I$4292,0)),"")</f>
        <v/>
      </c>
      <c r="BV183" s="165" t="str">
        <f>IFERROR(INDEX('Climate zones'!$A$2:$A$4292,MATCH(BV$4&amp;" "&amp;$N183,'Climate zones'!$I$2:$I$4292,0)),"")</f>
        <v/>
      </c>
      <c r="BW183" s="165" t="str">
        <f>IFERROR(INDEX('Climate zones'!$A$2:$A$4292,MATCH(BW$4&amp;" "&amp;$N183,'Climate zones'!$I$2:$I$4292,0)),"")</f>
        <v/>
      </c>
      <c r="BX183" s="165" t="str">
        <f>IFERROR(INDEX('Climate zones'!$A$2:$A$4292,MATCH(BX$4&amp;" "&amp;$N183,'Climate zones'!$I$2:$I$4292,0)),"")</f>
        <v/>
      </c>
      <c r="BY183" s="165" t="str">
        <f>IFERROR(INDEX('Climate zones'!$A$2:$A$4292,MATCH(BY$4&amp;" "&amp;$N183,'Climate zones'!$I$2:$I$4292,0)),"")</f>
        <v/>
      </c>
      <c r="BZ183" s="165" t="str">
        <f>IFERROR(INDEX('Climate zones'!$A$2:$A$4292,MATCH(BZ$4&amp;" "&amp;$N183,'Climate zones'!$I$2:$I$4292,0)),"")</f>
        <v/>
      </c>
      <c r="CA183" s="165" t="str">
        <f>IFERROR(INDEX('Climate zones'!$A$2:$A$4292,MATCH(CA$4&amp;" "&amp;$N183,'Climate zones'!$I$2:$I$4292,0)),"")</f>
        <v/>
      </c>
      <c r="CB183" s="165" t="str">
        <f>IFERROR(INDEX('Climate zones'!$A$2:$A$4292,MATCH(CB$4&amp;" "&amp;$N183,'Climate zones'!$I$2:$I$4292,0)),"")</f>
        <v/>
      </c>
      <c r="CC183" s="165" t="str">
        <f>IFERROR(INDEX('Climate zones'!$A$2:$A$4292,MATCH(CC$4&amp;" "&amp;$N183,'Climate zones'!$I$2:$I$4292,0)),"")</f>
        <v/>
      </c>
      <c r="CD183" s="165" t="str">
        <f>IFERROR(INDEX('Climate zones'!$A$2:$A$4292,MATCH(CD$4&amp;" "&amp;$N183,'Climate zones'!$I$2:$I$4292,0)),"")</f>
        <v/>
      </c>
      <c r="CE183" s="165" t="str">
        <f>IFERROR(INDEX('Climate zones'!$A$2:$A$4292,MATCH(CE$4&amp;" "&amp;$N183,'Climate zones'!$I$2:$I$4292,0)),"")</f>
        <v/>
      </c>
      <c r="CF183" s="165" t="str">
        <f>IFERROR(INDEX('Climate zones'!$A$2:$A$4292,MATCH(CF$4&amp;" "&amp;$N183,'Climate zones'!$I$2:$I$4292,0)),"")</f>
        <v/>
      </c>
      <c r="CG183" s="165" t="str">
        <f>IFERROR(INDEX('Climate zones'!$A$2:$A$4292,MATCH(CG$4&amp;" "&amp;$N183,'Climate zones'!$I$2:$I$4292,0)),"")</f>
        <v/>
      </c>
      <c r="CH183" s="165" t="str">
        <f>IFERROR(INDEX('Climate zones'!$A$2:$A$4292,MATCH(CH$4&amp;" "&amp;$N183,'Climate zones'!$I$2:$I$4292,0)),"")</f>
        <v/>
      </c>
    </row>
    <row r="184" spans="1:86">
      <c r="A184" s="156" t="s">
        <v>353</v>
      </c>
      <c r="B184" s="156" t="s">
        <v>99</v>
      </c>
      <c r="C184" s="156" t="s">
        <v>93</v>
      </c>
      <c r="D184" s="156" t="s">
        <v>330</v>
      </c>
      <c r="E184" s="157">
        <v>-41.91</v>
      </c>
      <c r="F184" s="157">
        <v>171.89</v>
      </c>
      <c r="G184" s="156" t="str">
        <f t="shared" si="8"/>
        <v>Buller District WC</v>
      </c>
      <c r="H184" s="156">
        <f t="shared" si="9"/>
        <v>25</v>
      </c>
      <c r="I184" s="156" t="str">
        <f t="shared" si="10"/>
        <v>Buller District 25</v>
      </c>
      <c r="N184" s="162">
        <f t="shared" si="11"/>
        <v>180</v>
      </c>
      <c r="O184" s="163" t="str">
        <f>IFERROR(INDEX('Climate zones'!$A$2:$A$4292,MATCH(O$4&amp;" "&amp;$N184,'Climate zones'!$I$2:$I$4292,0)),"")</f>
        <v/>
      </c>
      <c r="P184" s="163" t="str">
        <f>IFERROR(INDEX('Climate zones'!$A$2:$A$4292,MATCH(P$4&amp;" "&amp;$N184,'Climate zones'!$I$2:$I$4292,0)),"")</f>
        <v/>
      </c>
      <c r="Q184" s="163" t="str">
        <f>IFERROR(INDEX('Climate zones'!$A$2:$A$4292,MATCH(Q$4&amp;" "&amp;$N184,'Climate zones'!$I$2:$I$4292,0)),"")</f>
        <v/>
      </c>
      <c r="R184" s="163" t="str">
        <f>IFERROR(INDEX('Climate zones'!$A$2:$A$4292,MATCH(R$4&amp;" "&amp;$N184,'Climate zones'!$I$2:$I$4292,0)),"")</f>
        <v/>
      </c>
      <c r="S184" s="163" t="str">
        <f>IFERROR(INDEX('Climate zones'!$A$2:$A$4292,MATCH(S$4&amp;" "&amp;$N184,'Climate zones'!$I$2:$I$4292,0)),"")</f>
        <v/>
      </c>
      <c r="T184" s="163" t="str">
        <f>IFERROR(INDEX('Climate zones'!$A$2:$A$4292,MATCH(T$4&amp;" "&amp;$N184,'Climate zones'!$I$2:$I$4292,0)),"")</f>
        <v/>
      </c>
      <c r="U184" s="163" t="str">
        <f>IFERROR(INDEX('Climate zones'!$A$2:$A$4292,MATCH(U$4&amp;" "&amp;$N184,'Climate zones'!$I$2:$I$4292,0)),"")</f>
        <v/>
      </c>
      <c r="V184" s="163" t="str">
        <f>IFERROR(INDEX('Climate zones'!$A$2:$A$4292,MATCH(V$4&amp;" "&amp;$N184,'Climate zones'!$I$2:$I$4292,0)),"")</f>
        <v/>
      </c>
      <c r="W184" s="163" t="str">
        <f>IFERROR(INDEX('Climate zones'!$A$2:$A$4292,MATCH(W$4&amp;" "&amp;$N184,'Climate zones'!$I$2:$I$4292,0)),"")</f>
        <v/>
      </c>
      <c r="X184" s="163" t="str">
        <f>IFERROR(INDEX('Climate zones'!$A$2:$A$4292,MATCH(X$4&amp;" "&amp;$N184,'Climate zones'!$I$2:$I$4292,0)),"")</f>
        <v>Rotokakahi</v>
      </c>
      <c r="Y184" s="163" t="str">
        <f>IFERROR(INDEX('Climate zones'!$A$2:$A$4292,MATCH(Y$4&amp;" "&amp;$N184,'Climate zones'!$I$2:$I$4292,0)),"")</f>
        <v/>
      </c>
      <c r="Z184" s="163" t="str">
        <f>IFERROR(INDEX('Climate zones'!$A$2:$A$4292,MATCH(Z$4&amp;" "&amp;$N184,'Climate zones'!$I$2:$I$4292,0)),"")</f>
        <v/>
      </c>
      <c r="AA184" s="163" t="str">
        <f>IFERROR(INDEX('Climate zones'!$A$2:$A$4292,MATCH(AA$4&amp;" "&amp;$N184,'Climate zones'!$I$2:$I$4292,0)),"")</f>
        <v/>
      </c>
      <c r="AB184" s="163" t="str">
        <f>IFERROR(INDEX('Climate zones'!$A$2:$A$4292,MATCH(AB$4&amp;" "&amp;$N184,'Climate zones'!$I$2:$I$4292,0)),"")</f>
        <v/>
      </c>
      <c r="AC184" s="163" t="str">
        <f>IFERROR(INDEX('Climate zones'!$A$2:$A$4292,MATCH(AC$4&amp;" "&amp;$N184,'Climate zones'!$I$2:$I$4292,0)),"")</f>
        <v/>
      </c>
      <c r="AD184" s="163" t="str">
        <f>IFERROR(INDEX('Climate zones'!$A$2:$A$4292,MATCH(AD$4&amp;" "&amp;$N184,'Climate zones'!$I$2:$I$4292,0)),"")</f>
        <v/>
      </c>
      <c r="AE184" s="163" t="str">
        <f>IFERROR(INDEX('Climate zones'!$A$2:$A$4292,MATCH(AE$4&amp;" "&amp;$N184,'Climate zones'!$I$2:$I$4292,0)),"")</f>
        <v/>
      </c>
      <c r="AF184" s="163" t="str">
        <f>IFERROR(INDEX('Climate zones'!$A$2:$A$4292,MATCH(AF$4&amp;" "&amp;$N184,'Climate zones'!$I$2:$I$4292,0)),"")</f>
        <v/>
      </c>
      <c r="AG184" s="163" t="str">
        <f>IFERROR(INDEX('Climate zones'!$A$2:$A$4292,MATCH(AG$4&amp;" "&amp;$N184,'Climate zones'!$I$2:$I$4292,0)),"")</f>
        <v/>
      </c>
      <c r="AH184" s="163" t="str">
        <f>IFERROR(INDEX('Climate zones'!$A$2:$A$4292,MATCH(AH$4&amp;" "&amp;$N184,'Climate zones'!$I$2:$I$4292,0)),"")</f>
        <v/>
      </c>
      <c r="AI184" s="163" t="str">
        <f>IFERROR(INDEX('Climate zones'!$A$2:$A$4292,MATCH(AI$4&amp;" "&amp;$N184,'Climate zones'!$I$2:$I$4292,0)),"")</f>
        <v/>
      </c>
      <c r="AJ184" s="163" t="str">
        <f>IFERROR(INDEX('Climate zones'!$A$2:$A$4292,MATCH(AJ$4&amp;" "&amp;$N184,'Climate zones'!$I$2:$I$4292,0)),"")</f>
        <v/>
      </c>
      <c r="AK184" s="163" t="str">
        <f>IFERROR(INDEX('Climate zones'!$A$2:$A$4292,MATCH(AK$4&amp;" "&amp;$N184,'Climate zones'!$I$2:$I$4292,0)),"")</f>
        <v/>
      </c>
      <c r="AL184" s="163" t="str">
        <f>IFERROR(INDEX('Climate zones'!$A$2:$A$4292,MATCH(AL$4&amp;" "&amp;$N184,'Climate zones'!$I$2:$I$4292,0)),"")</f>
        <v/>
      </c>
      <c r="AM184" s="163" t="str">
        <f>IFERROR(INDEX('Climate zones'!$A$2:$A$4292,MATCH(AM$4&amp;" "&amp;$N184,'Climate zones'!$I$2:$I$4292,0)),"")</f>
        <v/>
      </c>
      <c r="AN184" s="163" t="str">
        <f>IFERROR(INDEX('Climate zones'!$A$2:$A$4292,MATCH(AN$4&amp;" "&amp;$N184,'Climate zones'!$I$2:$I$4292,0)),"")</f>
        <v/>
      </c>
      <c r="AO184" s="163" t="str">
        <f>IFERROR(INDEX('Climate zones'!$A$2:$A$4292,MATCH(AO$4&amp;" "&amp;$N184,'Climate zones'!$I$2:$I$4292,0)),"")</f>
        <v/>
      </c>
      <c r="AP184" s="163" t="str">
        <f>IFERROR(INDEX('Climate zones'!$A$2:$A$4292,MATCH(AP$4&amp;" "&amp;$N184,'Climate zones'!$I$2:$I$4292,0)),"")</f>
        <v/>
      </c>
      <c r="AQ184" s="163" t="str">
        <f>IFERROR(INDEX('Climate zones'!$A$2:$A$4292,MATCH(AQ$4&amp;" "&amp;$N184,'Climate zones'!$I$2:$I$4292,0)),"")</f>
        <v/>
      </c>
      <c r="AR184" s="163" t="str">
        <f>IFERROR(INDEX('Climate zones'!$A$2:$A$4292,MATCH(AR$4&amp;" "&amp;$N184,'Climate zones'!$I$2:$I$4292,0)),"")</f>
        <v/>
      </c>
      <c r="AS184" s="163" t="str">
        <f>IFERROR(INDEX('Climate zones'!$A$2:$A$4292,MATCH(AS$4&amp;" "&amp;$N184,'Climate zones'!$I$2:$I$4292,0)),"")</f>
        <v/>
      </c>
      <c r="AT184" s="163" t="str">
        <f>IFERROR(INDEX('Climate zones'!$A$2:$A$4292,MATCH(AT$4&amp;" "&amp;$N184,'Climate zones'!$I$2:$I$4292,0)),"")</f>
        <v/>
      </c>
      <c r="AU184" s="163" t="str">
        <f>IFERROR(INDEX('Climate zones'!$A$2:$A$4292,MATCH(AU$4&amp;" "&amp;$N184,'Climate zones'!$I$2:$I$4292,0)),"")</f>
        <v/>
      </c>
      <c r="AV184" s="163" t="str">
        <f>IFERROR(INDEX('Climate zones'!$A$2:$A$4292,MATCH(AV$4&amp;" "&amp;$N184,'Climate zones'!$I$2:$I$4292,0)),"")</f>
        <v/>
      </c>
      <c r="AW184" s="163" t="str">
        <f>IFERROR(INDEX('Climate zones'!$A$2:$A$4292,MATCH(AW$4&amp;" "&amp;$N184,'Climate zones'!$I$2:$I$4292,0)),"")</f>
        <v/>
      </c>
      <c r="AX184" s="163" t="str">
        <f>IFERROR(INDEX('Climate zones'!$A$2:$A$4292,MATCH(AX$4&amp;" "&amp;$N184,'Climate zones'!$I$2:$I$4292,0)),"")</f>
        <v/>
      </c>
      <c r="AY184" s="163" t="str">
        <f>IFERROR(INDEX('Climate zones'!$A$2:$A$4292,MATCH(AY$4&amp;" "&amp;$N184,'Climate zones'!$I$2:$I$4292,0)),"")</f>
        <v/>
      </c>
      <c r="AZ184" s="163" t="str">
        <f>IFERROR(INDEX('Climate zones'!$A$2:$A$4292,MATCH(AZ$4&amp;" "&amp;$N184,'Climate zones'!$I$2:$I$4292,0)),"")</f>
        <v/>
      </c>
      <c r="BA184" s="163" t="str">
        <f>IFERROR(INDEX('Climate zones'!$A$2:$A$4292,MATCH(BA$4&amp;" "&amp;$N184,'Climate zones'!$I$2:$I$4292,0)),"")</f>
        <v/>
      </c>
      <c r="BB184" s="163" t="str">
        <f>IFERROR(INDEX('Climate zones'!$A$2:$A$4292,MATCH(BB$4&amp;" "&amp;$N184,'Climate zones'!$I$2:$I$4292,0)),"")</f>
        <v/>
      </c>
      <c r="BC184" s="163" t="str">
        <f>IFERROR(INDEX('Climate zones'!$A$2:$A$4292,MATCH(BC$4&amp;" "&amp;$N184,'Climate zones'!$I$2:$I$4292,0)),"")</f>
        <v/>
      </c>
      <c r="BD184" s="163" t="str">
        <f>IFERROR(INDEX('Climate zones'!$A$2:$A$4292,MATCH(BD$4&amp;" "&amp;$N184,'Climate zones'!$I$2:$I$4292,0)),"")</f>
        <v/>
      </c>
      <c r="BE184" s="163" t="str">
        <f>IFERROR(INDEX('Climate zones'!$A$2:$A$4292,MATCH(BE$4&amp;" "&amp;$N184,'Climate zones'!$I$2:$I$4292,0)),"")</f>
        <v/>
      </c>
      <c r="BF184" s="163" t="str">
        <f>IFERROR(INDEX('Climate zones'!$A$2:$A$4292,MATCH(BF$4&amp;" "&amp;$N184,'Climate zones'!$I$2:$I$4292,0)),"")</f>
        <v/>
      </c>
      <c r="BG184" s="163" t="str">
        <f>IFERROR(INDEX('Climate zones'!$A$2:$A$4292,MATCH(BG$4&amp;" "&amp;$N184,'Climate zones'!$I$2:$I$4292,0)),"")</f>
        <v/>
      </c>
      <c r="BH184" s="163" t="str">
        <f>IFERROR(INDEX('Climate zones'!$A$2:$A$4292,MATCH(BH$4&amp;" "&amp;$N184,'Climate zones'!$I$2:$I$4292,0)),"")</f>
        <v/>
      </c>
      <c r="BI184" s="163" t="str">
        <f>IFERROR(INDEX('Climate zones'!$A$2:$A$4292,MATCH(BI$4&amp;" "&amp;$N184,'Climate zones'!$I$2:$I$4292,0)),"")</f>
        <v/>
      </c>
      <c r="BJ184" s="163" t="str">
        <f>IFERROR(INDEX('Climate zones'!$A$2:$A$4292,MATCH(BJ$4&amp;" "&amp;$N184,'Climate zones'!$I$2:$I$4292,0)),"")</f>
        <v/>
      </c>
      <c r="BK184" s="163" t="str">
        <f>IFERROR(INDEX('Climate zones'!$A$2:$A$4292,MATCH(BK$4&amp;" "&amp;$N184,'Climate zones'!$I$2:$I$4292,0)),"")</f>
        <v/>
      </c>
      <c r="BL184" s="163" t="str">
        <f>IFERROR(INDEX('Climate zones'!$A$2:$A$4292,MATCH(BL$4&amp;" "&amp;$N184,'Climate zones'!$I$2:$I$4292,0)),"")</f>
        <v>Waituna</v>
      </c>
      <c r="BM184" s="163" t="str">
        <f>IFERROR(INDEX('Climate zones'!$A$2:$A$4292,MATCH(BM$4&amp;" "&amp;$N184,'Climate zones'!$I$2:$I$4292,0)),"")</f>
        <v/>
      </c>
      <c r="BN184" s="163" t="str">
        <f>IFERROR(INDEX('Climate zones'!$A$2:$A$4292,MATCH(BN$4&amp;" "&amp;$N184,'Climate zones'!$I$2:$I$4292,0)),"")</f>
        <v/>
      </c>
      <c r="BO184" s="163" t="str">
        <f>IFERROR(INDEX('Climate zones'!$A$2:$A$4292,MATCH(BO$4&amp;" "&amp;$N184,'Climate zones'!$I$2:$I$4292,0)),"")</f>
        <v/>
      </c>
      <c r="BP184" s="163" t="str">
        <f>IFERROR(INDEX('Climate zones'!$A$2:$A$4292,MATCH(BP$4&amp;" "&amp;$N184,'Climate zones'!$I$2:$I$4292,0)),"")</f>
        <v/>
      </c>
      <c r="BQ184" s="163" t="str">
        <f>IFERROR(INDEX('Climate zones'!$A$2:$A$4292,MATCH(BQ$4&amp;" "&amp;$N184,'Climate zones'!$I$2:$I$4292,0)),"")</f>
        <v/>
      </c>
      <c r="BR184" s="163" t="str">
        <f>IFERROR(INDEX('Climate zones'!$A$2:$A$4292,MATCH(BR$4&amp;" "&amp;$N184,'Climate zones'!$I$2:$I$4292,0)),"")</f>
        <v/>
      </c>
      <c r="BS184" s="163" t="str">
        <f>IFERROR(INDEX('Climate zones'!$A$2:$A$4292,MATCH(BS$4&amp;" "&amp;$N184,'Climate zones'!$I$2:$I$4292,0)),"")</f>
        <v/>
      </c>
      <c r="BT184" s="163" t="str">
        <f>IFERROR(INDEX('Climate zones'!$A$2:$A$4292,MATCH(BT$4&amp;" "&amp;$N184,'Climate zones'!$I$2:$I$4292,0)),"")</f>
        <v/>
      </c>
      <c r="BU184" s="163" t="str">
        <f>IFERROR(INDEX('Climate zones'!$A$2:$A$4292,MATCH(BU$4&amp;" "&amp;$N184,'Climate zones'!$I$2:$I$4292,0)),"")</f>
        <v/>
      </c>
      <c r="BV184" s="163" t="str">
        <f>IFERROR(INDEX('Climate zones'!$A$2:$A$4292,MATCH(BV$4&amp;" "&amp;$N184,'Climate zones'!$I$2:$I$4292,0)),"")</f>
        <v/>
      </c>
      <c r="BW184" s="163" t="str">
        <f>IFERROR(INDEX('Climate zones'!$A$2:$A$4292,MATCH(BW$4&amp;" "&amp;$N184,'Climate zones'!$I$2:$I$4292,0)),"")</f>
        <v/>
      </c>
      <c r="BX184" s="163" t="str">
        <f>IFERROR(INDEX('Climate zones'!$A$2:$A$4292,MATCH(BX$4&amp;" "&amp;$N184,'Climate zones'!$I$2:$I$4292,0)),"")</f>
        <v/>
      </c>
      <c r="BY184" s="163" t="str">
        <f>IFERROR(INDEX('Climate zones'!$A$2:$A$4292,MATCH(BY$4&amp;" "&amp;$N184,'Climate zones'!$I$2:$I$4292,0)),"")</f>
        <v/>
      </c>
      <c r="BZ184" s="163" t="str">
        <f>IFERROR(INDEX('Climate zones'!$A$2:$A$4292,MATCH(BZ$4&amp;" "&amp;$N184,'Climate zones'!$I$2:$I$4292,0)),"")</f>
        <v/>
      </c>
      <c r="CA184" s="163" t="str">
        <f>IFERROR(INDEX('Climate zones'!$A$2:$A$4292,MATCH(CA$4&amp;" "&amp;$N184,'Climate zones'!$I$2:$I$4292,0)),"")</f>
        <v/>
      </c>
      <c r="CB184" s="163" t="str">
        <f>IFERROR(INDEX('Climate zones'!$A$2:$A$4292,MATCH(CB$4&amp;" "&amp;$N184,'Climate zones'!$I$2:$I$4292,0)),"")</f>
        <v/>
      </c>
      <c r="CC184" s="163" t="str">
        <f>IFERROR(INDEX('Climate zones'!$A$2:$A$4292,MATCH(CC$4&amp;" "&amp;$N184,'Climate zones'!$I$2:$I$4292,0)),"")</f>
        <v/>
      </c>
      <c r="CD184" s="163" t="str">
        <f>IFERROR(INDEX('Climate zones'!$A$2:$A$4292,MATCH(CD$4&amp;" "&amp;$N184,'Climate zones'!$I$2:$I$4292,0)),"")</f>
        <v/>
      </c>
      <c r="CE184" s="163" t="str">
        <f>IFERROR(INDEX('Climate zones'!$A$2:$A$4292,MATCH(CE$4&amp;" "&amp;$N184,'Climate zones'!$I$2:$I$4292,0)),"")</f>
        <v/>
      </c>
      <c r="CF184" s="163" t="str">
        <f>IFERROR(INDEX('Climate zones'!$A$2:$A$4292,MATCH(CF$4&amp;" "&amp;$N184,'Climate zones'!$I$2:$I$4292,0)),"")</f>
        <v/>
      </c>
      <c r="CG184" s="163" t="str">
        <f>IFERROR(INDEX('Climate zones'!$A$2:$A$4292,MATCH(CG$4&amp;" "&amp;$N184,'Climate zones'!$I$2:$I$4292,0)),"")</f>
        <v/>
      </c>
      <c r="CH184" s="163" t="str">
        <f>IFERROR(INDEX('Climate zones'!$A$2:$A$4292,MATCH(CH$4&amp;" "&amp;$N184,'Climate zones'!$I$2:$I$4292,0)),"")</f>
        <v/>
      </c>
    </row>
    <row r="185" spans="1:86">
      <c r="A185" s="156" t="s">
        <v>354</v>
      </c>
      <c r="B185" s="156" t="s">
        <v>99</v>
      </c>
      <c r="C185" s="156" t="s">
        <v>209</v>
      </c>
      <c r="D185" s="156" t="s">
        <v>330</v>
      </c>
      <c r="E185" s="157">
        <v>-41.24</v>
      </c>
      <c r="F185" s="157">
        <v>172.1</v>
      </c>
      <c r="G185" s="156" t="str">
        <f t="shared" si="8"/>
        <v>Buller District WC</v>
      </c>
      <c r="H185" s="156">
        <f t="shared" si="9"/>
        <v>26</v>
      </c>
      <c r="I185" s="156" t="str">
        <f t="shared" si="10"/>
        <v>Buller District 26</v>
      </c>
      <c r="N185" s="164">
        <f t="shared" si="11"/>
        <v>181</v>
      </c>
      <c r="O185" s="165" t="str">
        <f>IFERROR(INDEX('Climate zones'!$A$2:$A$4292,MATCH(O$4&amp;" "&amp;$N185,'Climate zones'!$I$2:$I$4292,0)),"")</f>
        <v/>
      </c>
      <c r="P185" s="165" t="str">
        <f>IFERROR(INDEX('Climate zones'!$A$2:$A$4292,MATCH(P$4&amp;" "&amp;$N185,'Climate zones'!$I$2:$I$4292,0)),"")</f>
        <v/>
      </c>
      <c r="Q185" s="165" t="str">
        <f>IFERROR(INDEX('Climate zones'!$A$2:$A$4292,MATCH(Q$4&amp;" "&amp;$N185,'Climate zones'!$I$2:$I$4292,0)),"")</f>
        <v/>
      </c>
      <c r="R185" s="165" t="str">
        <f>IFERROR(INDEX('Climate zones'!$A$2:$A$4292,MATCH(R$4&amp;" "&amp;$N185,'Climate zones'!$I$2:$I$4292,0)),"")</f>
        <v/>
      </c>
      <c r="S185" s="165" t="str">
        <f>IFERROR(INDEX('Climate zones'!$A$2:$A$4292,MATCH(S$4&amp;" "&amp;$N185,'Climate zones'!$I$2:$I$4292,0)),"")</f>
        <v/>
      </c>
      <c r="T185" s="165" t="str">
        <f>IFERROR(INDEX('Climate zones'!$A$2:$A$4292,MATCH(T$4&amp;" "&amp;$N185,'Climate zones'!$I$2:$I$4292,0)),"")</f>
        <v/>
      </c>
      <c r="U185" s="165" t="str">
        <f>IFERROR(INDEX('Climate zones'!$A$2:$A$4292,MATCH(U$4&amp;" "&amp;$N185,'Climate zones'!$I$2:$I$4292,0)),"")</f>
        <v/>
      </c>
      <c r="V185" s="165" t="str">
        <f>IFERROR(INDEX('Climate zones'!$A$2:$A$4292,MATCH(V$4&amp;" "&amp;$N185,'Climate zones'!$I$2:$I$4292,0)),"")</f>
        <v/>
      </c>
      <c r="W185" s="165" t="str">
        <f>IFERROR(INDEX('Climate zones'!$A$2:$A$4292,MATCH(W$4&amp;" "&amp;$N185,'Climate zones'!$I$2:$I$4292,0)),"")</f>
        <v/>
      </c>
      <c r="X185" s="165" t="str">
        <f>IFERROR(INDEX('Climate zones'!$A$2:$A$4292,MATCH(X$4&amp;" "&amp;$N185,'Climate zones'!$I$2:$I$4292,0)),"")</f>
        <v>Ruapekapeka</v>
      </c>
      <c r="Y185" s="165" t="str">
        <f>IFERROR(INDEX('Climate zones'!$A$2:$A$4292,MATCH(Y$4&amp;" "&amp;$N185,'Climate zones'!$I$2:$I$4292,0)),"")</f>
        <v/>
      </c>
      <c r="Z185" s="165" t="str">
        <f>IFERROR(INDEX('Climate zones'!$A$2:$A$4292,MATCH(Z$4&amp;" "&amp;$N185,'Climate zones'!$I$2:$I$4292,0)),"")</f>
        <v/>
      </c>
      <c r="AA185" s="165" t="str">
        <f>IFERROR(INDEX('Climate zones'!$A$2:$A$4292,MATCH(AA$4&amp;" "&amp;$N185,'Climate zones'!$I$2:$I$4292,0)),"")</f>
        <v/>
      </c>
      <c r="AB185" s="165" t="str">
        <f>IFERROR(INDEX('Climate zones'!$A$2:$A$4292,MATCH(AB$4&amp;" "&amp;$N185,'Climate zones'!$I$2:$I$4292,0)),"")</f>
        <v/>
      </c>
      <c r="AC185" s="165" t="str">
        <f>IFERROR(INDEX('Climate zones'!$A$2:$A$4292,MATCH(AC$4&amp;" "&amp;$N185,'Climate zones'!$I$2:$I$4292,0)),"")</f>
        <v/>
      </c>
      <c r="AD185" s="165" t="str">
        <f>IFERROR(INDEX('Climate zones'!$A$2:$A$4292,MATCH(AD$4&amp;" "&amp;$N185,'Climate zones'!$I$2:$I$4292,0)),"")</f>
        <v/>
      </c>
      <c r="AE185" s="165" t="str">
        <f>IFERROR(INDEX('Climate zones'!$A$2:$A$4292,MATCH(AE$4&amp;" "&amp;$N185,'Climate zones'!$I$2:$I$4292,0)),"")</f>
        <v/>
      </c>
      <c r="AF185" s="165" t="str">
        <f>IFERROR(INDEX('Climate zones'!$A$2:$A$4292,MATCH(AF$4&amp;" "&amp;$N185,'Climate zones'!$I$2:$I$4292,0)),"")</f>
        <v/>
      </c>
      <c r="AG185" s="165" t="str">
        <f>IFERROR(INDEX('Climate zones'!$A$2:$A$4292,MATCH(AG$4&amp;" "&amp;$N185,'Climate zones'!$I$2:$I$4292,0)),"")</f>
        <v/>
      </c>
      <c r="AH185" s="165" t="str">
        <f>IFERROR(INDEX('Climate zones'!$A$2:$A$4292,MATCH(AH$4&amp;" "&amp;$N185,'Climate zones'!$I$2:$I$4292,0)),"")</f>
        <v/>
      </c>
      <c r="AI185" s="165" t="str">
        <f>IFERROR(INDEX('Climate zones'!$A$2:$A$4292,MATCH(AI$4&amp;" "&amp;$N185,'Climate zones'!$I$2:$I$4292,0)),"")</f>
        <v/>
      </c>
      <c r="AJ185" s="165" t="str">
        <f>IFERROR(INDEX('Climate zones'!$A$2:$A$4292,MATCH(AJ$4&amp;" "&amp;$N185,'Climate zones'!$I$2:$I$4292,0)),"")</f>
        <v/>
      </c>
      <c r="AK185" s="165" t="str">
        <f>IFERROR(INDEX('Climate zones'!$A$2:$A$4292,MATCH(AK$4&amp;" "&amp;$N185,'Climate zones'!$I$2:$I$4292,0)),"")</f>
        <v/>
      </c>
      <c r="AL185" s="165" t="str">
        <f>IFERROR(INDEX('Climate zones'!$A$2:$A$4292,MATCH(AL$4&amp;" "&amp;$N185,'Climate zones'!$I$2:$I$4292,0)),"")</f>
        <v/>
      </c>
      <c r="AM185" s="165" t="str">
        <f>IFERROR(INDEX('Climate zones'!$A$2:$A$4292,MATCH(AM$4&amp;" "&amp;$N185,'Climate zones'!$I$2:$I$4292,0)),"")</f>
        <v/>
      </c>
      <c r="AN185" s="165" t="str">
        <f>IFERROR(INDEX('Climate zones'!$A$2:$A$4292,MATCH(AN$4&amp;" "&amp;$N185,'Climate zones'!$I$2:$I$4292,0)),"")</f>
        <v/>
      </c>
      <c r="AO185" s="165" t="str">
        <f>IFERROR(INDEX('Climate zones'!$A$2:$A$4292,MATCH(AO$4&amp;" "&amp;$N185,'Climate zones'!$I$2:$I$4292,0)),"")</f>
        <v/>
      </c>
      <c r="AP185" s="165" t="str">
        <f>IFERROR(INDEX('Climate zones'!$A$2:$A$4292,MATCH(AP$4&amp;" "&amp;$N185,'Climate zones'!$I$2:$I$4292,0)),"")</f>
        <v/>
      </c>
      <c r="AQ185" s="165" t="str">
        <f>IFERROR(INDEX('Climate zones'!$A$2:$A$4292,MATCH(AQ$4&amp;" "&amp;$N185,'Climate zones'!$I$2:$I$4292,0)),"")</f>
        <v/>
      </c>
      <c r="AR185" s="165" t="str">
        <f>IFERROR(INDEX('Climate zones'!$A$2:$A$4292,MATCH(AR$4&amp;" "&amp;$N185,'Climate zones'!$I$2:$I$4292,0)),"")</f>
        <v/>
      </c>
      <c r="AS185" s="165" t="str">
        <f>IFERROR(INDEX('Climate zones'!$A$2:$A$4292,MATCH(AS$4&amp;" "&amp;$N185,'Climate zones'!$I$2:$I$4292,0)),"")</f>
        <v/>
      </c>
      <c r="AT185" s="165" t="str">
        <f>IFERROR(INDEX('Climate zones'!$A$2:$A$4292,MATCH(AT$4&amp;" "&amp;$N185,'Climate zones'!$I$2:$I$4292,0)),"")</f>
        <v/>
      </c>
      <c r="AU185" s="165" t="str">
        <f>IFERROR(INDEX('Climate zones'!$A$2:$A$4292,MATCH(AU$4&amp;" "&amp;$N185,'Climate zones'!$I$2:$I$4292,0)),"")</f>
        <v/>
      </c>
      <c r="AV185" s="165" t="str">
        <f>IFERROR(INDEX('Climate zones'!$A$2:$A$4292,MATCH(AV$4&amp;" "&amp;$N185,'Climate zones'!$I$2:$I$4292,0)),"")</f>
        <v/>
      </c>
      <c r="AW185" s="165" t="str">
        <f>IFERROR(INDEX('Climate zones'!$A$2:$A$4292,MATCH(AW$4&amp;" "&amp;$N185,'Climate zones'!$I$2:$I$4292,0)),"")</f>
        <v/>
      </c>
      <c r="AX185" s="165" t="str">
        <f>IFERROR(INDEX('Climate zones'!$A$2:$A$4292,MATCH(AX$4&amp;" "&amp;$N185,'Climate zones'!$I$2:$I$4292,0)),"")</f>
        <v/>
      </c>
      <c r="AY185" s="165" t="str">
        <f>IFERROR(INDEX('Climate zones'!$A$2:$A$4292,MATCH(AY$4&amp;" "&amp;$N185,'Climate zones'!$I$2:$I$4292,0)),"")</f>
        <v/>
      </c>
      <c r="AZ185" s="165" t="str">
        <f>IFERROR(INDEX('Climate zones'!$A$2:$A$4292,MATCH(AZ$4&amp;" "&amp;$N185,'Climate zones'!$I$2:$I$4292,0)),"")</f>
        <v/>
      </c>
      <c r="BA185" s="165" t="str">
        <f>IFERROR(INDEX('Climate zones'!$A$2:$A$4292,MATCH(BA$4&amp;" "&amp;$N185,'Climate zones'!$I$2:$I$4292,0)),"")</f>
        <v/>
      </c>
      <c r="BB185" s="165" t="str">
        <f>IFERROR(INDEX('Climate zones'!$A$2:$A$4292,MATCH(BB$4&amp;" "&amp;$N185,'Climate zones'!$I$2:$I$4292,0)),"")</f>
        <v/>
      </c>
      <c r="BC185" s="165" t="str">
        <f>IFERROR(INDEX('Climate zones'!$A$2:$A$4292,MATCH(BC$4&amp;" "&amp;$N185,'Climate zones'!$I$2:$I$4292,0)),"")</f>
        <v/>
      </c>
      <c r="BD185" s="165" t="str">
        <f>IFERROR(INDEX('Climate zones'!$A$2:$A$4292,MATCH(BD$4&amp;" "&amp;$N185,'Climate zones'!$I$2:$I$4292,0)),"")</f>
        <v/>
      </c>
      <c r="BE185" s="165" t="str">
        <f>IFERROR(INDEX('Climate zones'!$A$2:$A$4292,MATCH(BE$4&amp;" "&amp;$N185,'Climate zones'!$I$2:$I$4292,0)),"")</f>
        <v/>
      </c>
      <c r="BF185" s="165" t="str">
        <f>IFERROR(INDEX('Climate zones'!$A$2:$A$4292,MATCH(BF$4&amp;" "&amp;$N185,'Climate zones'!$I$2:$I$4292,0)),"")</f>
        <v/>
      </c>
      <c r="BG185" s="165" t="str">
        <f>IFERROR(INDEX('Climate zones'!$A$2:$A$4292,MATCH(BG$4&amp;" "&amp;$N185,'Climate zones'!$I$2:$I$4292,0)),"")</f>
        <v/>
      </c>
      <c r="BH185" s="165" t="str">
        <f>IFERROR(INDEX('Climate zones'!$A$2:$A$4292,MATCH(BH$4&amp;" "&amp;$N185,'Climate zones'!$I$2:$I$4292,0)),"")</f>
        <v/>
      </c>
      <c r="BI185" s="165" t="str">
        <f>IFERROR(INDEX('Climate zones'!$A$2:$A$4292,MATCH(BI$4&amp;" "&amp;$N185,'Climate zones'!$I$2:$I$4292,0)),"")</f>
        <v/>
      </c>
      <c r="BJ185" s="165" t="str">
        <f>IFERROR(INDEX('Climate zones'!$A$2:$A$4292,MATCH(BJ$4&amp;" "&amp;$N185,'Climate zones'!$I$2:$I$4292,0)),"")</f>
        <v/>
      </c>
      <c r="BK185" s="165" t="str">
        <f>IFERROR(INDEX('Climate zones'!$A$2:$A$4292,MATCH(BK$4&amp;" "&amp;$N185,'Climate zones'!$I$2:$I$4292,0)),"")</f>
        <v/>
      </c>
      <c r="BL185" s="165" t="str">
        <f>IFERROR(INDEX('Climate zones'!$A$2:$A$4292,MATCH(BL$4&amp;" "&amp;$N185,'Climate zones'!$I$2:$I$4292,0)),"")</f>
        <v>Wakapatu</v>
      </c>
      <c r="BM185" s="165" t="str">
        <f>IFERROR(INDEX('Climate zones'!$A$2:$A$4292,MATCH(BM$4&amp;" "&amp;$N185,'Climate zones'!$I$2:$I$4292,0)),"")</f>
        <v/>
      </c>
      <c r="BN185" s="165" t="str">
        <f>IFERROR(INDEX('Climate zones'!$A$2:$A$4292,MATCH(BN$4&amp;" "&amp;$N185,'Climate zones'!$I$2:$I$4292,0)),"")</f>
        <v/>
      </c>
      <c r="BO185" s="165" t="str">
        <f>IFERROR(INDEX('Climate zones'!$A$2:$A$4292,MATCH(BO$4&amp;" "&amp;$N185,'Climate zones'!$I$2:$I$4292,0)),"")</f>
        <v/>
      </c>
      <c r="BP185" s="165" t="str">
        <f>IFERROR(INDEX('Climate zones'!$A$2:$A$4292,MATCH(BP$4&amp;" "&amp;$N185,'Climate zones'!$I$2:$I$4292,0)),"")</f>
        <v/>
      </c>
      <c r="BQ185" s="165" t="str">
        <f>IFERROR(INDEX('Climate zones'!$A$2:$A$4292,MATCH(BQ$4&amp;" "&amp;$N185,'Climate zones'!$I$2:$I$4292,0)),"")</f>
        <v/>
      </c>
      <c r="BR185" s="165" t="str">
        <f>IFERROR(INDEX('Climate zones'!$A$2:$A$4292,MATCH(BR$4&amp;" "&amp;$N185,'Climate zones'!$I$2:$I$4292,0)),"")</f>
        <v/>
      </c>
      <c r="BS185" s="165" t="str">
        <f>IFERROR(INDEX('Climate zones'!$A$2:$A$4292,MATCH(BS$4&amp;" "&amp;$N185,'Climate zones'!$I$2:$I$4292,0)),"")</f>
        <v/>
      </c>
      <c r="BT185" s="165" t="str">
        <f>IFERROR(INDEX('Climate zones'!$A$2:$A$4292,MATCH(BT$4&amp;" "&amp;$N185,'Climate zones'!$I$2:$I$4292,0)),"")</f>
        <v/>
      </c>
      <c r="BU185" s="165" t="str">
        <f>IFERROR(INDEX('Climate zones'!$A$2:$A$4292,MATCH(BU$4&amp;" "&amp;$N185,'Climate zones'!$I$2:$I$4292,0)),"")</f>
        <v/>
      </c>
      <c r="BV185" s="165" t="str">
        <f>IFERROR(INDEX('Climate zones'!$A$2:$A$4292,MATCH(BV$4&amp;" "&amp;$N185,'Climate zones'!$I$2:$I$4292,0)),"")</f>
        <v/>
      </c>
      <c r="BW185" s="165" t="str">
        <f>IFERROR(INDEX('Climate zones'!$A$2:$A$4292,MATCH(BW$4&amp;" "&amp;$N185,'Climate zones'!$I$2:$I$4292,0)),"")</f>
        <v/>
      </c>
      <c r="BX185" s="165" t="str">
        <f>IFERROR(INDEX('Climate zones'!$A$2:$A$4292,MATCH(BX$4&amp;" "&amp;$N185,'Climate zones'!$I$2:$I$4292,0)),"")</f>
        <v/>
      </c>
      <c r="BY185" s="165" t="str">
        <f>IFERROR(INDEX('Climate zones'!$A$2:$A$4292,MATCH(BY$4&amp;" "&amp;$N185,'Climate zones'!$I$2:$I$4292,0)),"")</f>
        <v/>
      </c>
      <c r="BZ185" s="165" t="str">
        <f>IFERROR(INDEX('Climate zones'!$A$2:$A$4292,MATCH(BZ$4&amp;" "&amp;$N185,'Climate zones'!$I$2:$I$4292,0)),"")</f>
        <v/>
      </c>
      <c r="CA185" s="165" t="str">
        <f>IFERROR(INDEX('Climate zones'!$A$2:$A$4292,MATCH(CA$4&amp;" "&amp;$N185,'Climate zones'!$I$2:$I$4292,0)),"")</f>
        <v/>
      </c>
      <c r="CB185" s="165" t="str">
        <f>IFERROR(INDEX('Climate zones'!$A$2:$A$4292,MATCH(CB$4&amp;" "&amp;$N185,'Climate zones'!$I$2:$I$4292,0)),"")</f>
        <v/>
      </c>
      <c r="CC185" s="165" t="str">
        <f>IFERROR(INDEX('Climate zones'!$A$2:$A$4292,MATCH(CC$4&amp;" "&amp;$N185,'Climate zones'!$I$2:$I$4292,0)),"")</f>
        <v/>
      </c>
      <c r="CD185" s="165" t="str">
        <f>IFERROR(INDEX('Climate zones'!$A$2:$A$4292,MATCH(CD$4&amp;" "&amp;$N185,'Climate zones'!$I$2:$I$4292,0)),"")</f>
        <v/>
      </c>
      <c r="CE185" s="165" t="str">
        <f>IFERROR(INDEX('Climate zones'!$A$2:$A$4292,MATCH(CE$4&amp;" "&amp;$N185,'Climate zones'!$I$2:$I$4292,0)),"")</f>
        <v/>
      </c>
      <c r="CF185" s="165" t="str">
        <f>IFERROR(INDEX('Climate zones'!$A$2:$A$4292,MATCH(CF$4&amp;" "&amp;$N185,'Climate zones'!$I$2:$I$4292,0)),"")</f>
        <v/>
      </c>
      <c r="CG185" s="165" t="str">
        <f>IFERROR(INDEX('Climate zones'!$A$2:$A$4292,MATCH(CG$4&amp;" "&amp;$N185,'Climate zones'!$I$2:$I$4292,0)),"")</f>
        <v/>
      </c>
      <c r="CH185" s="165" t="str">
        <f>IFERROR(INDEX('Climate zones'!$A$2:$A$4292,MATCH(CH$4&amp;" "&amp;$N185,'Climate zones'!$I$2:$I$4292,0)),"")</f>
        <v/>
      </c>
    </row>
    <row r="186" spans="1:86">
      <c r="A186" s="156" t="s">
        <v>355</v>
      </c>
      <c r="B186" s="156" t="s">
        <v>99</v>
      </c>
      <c r="C186" s="156" t="s">
        <v>93</v>
      </c>
      <c r="D186" s="156" t="s">
        <v>330</v>
      </c>
      <c r="E186" s="157">
        <v>-42.01</v>
      </c>
      <c r="F186" s="157">
        <v>171.88</v>
      </c>
      <c r="G186" s="156" t="str">
        <f t="shared" si="8"/>
        <v>Buller District WC</v>
      </c>
      <c r="H186" s="156">
        <f t="shared" si="9"/>
        <v>27</v>
      </c>
      <c r="I186" s="156" t="str">
        <f t="shared" si="10"/>
        <v>Buller District 27</v>
      </c>
      <c r="N186" s="162">
        <f t="shared" si="11"/>
        <v>182</v>
      </c>
      <c r="O186" s="163" t="str">
        <f>IFERROR(INDEX('Climate zones'!$A$2:$A$4292,MATCH(O$4&amp;" "&amp;$N186,'Climate zones'!$I$2:$I$4292,0)),"")</f>
        <v/>
      </c>
      <c r="P186" s="163" t="str">
        <f>IFERROR(INDEX('Climate zones'!$A$2:$A$4292,MATCH(P$4&amp;" "&amp;$N186,'Climate zones'!$I$2:$I$4292,0)),"")</f>
        <v/>
      </c>
      <c r="Q186" s="163" t="str">
        <f>IFERROR(INDEX('Climate zones'!$A$2:$A$4292,MATCH(Q$4&amp;" "&amp;$N186,'Climate zones'!$I$2:$I$4292,0)),"")</f>
        <v/>
      </c>
      <c r="R186" s="163" t="str">
        <f>IFERROR(INDEX('Climate zones'!$A$2:$A$4292,MATCH(R$4&amp;" "&amp;$N186,'Climate zones'!$I$2:$I$4292,0)),"")</f>
        <v/>
      </c>
      <c r="S186" s="163" t="str">
        <f>IFERROR(INDEX('Climate zones'!$A$2:$A$4292,MATCH(S$4&amp;" "&amp;$N186,'Climate zones'!$I$2:$I$4292,0)),"")</f>
        <v/>
      </c>
      <c r="T186" s="163" t="str">
        <f>IFERROR(INDEX('Climate zones'!$A$2:$A$4292,MATCH(T$4&amp;" "&amp;$N186,'Climate zones'!$I$2:$I$4292,0)),"")</f>
        <v/>
      </c>
      <c r="U186" s="163" t="str">
        <f>IFERROR(INDEX('Climate zones'!$A$2:$A$4292,MATCH(U$4&amp;" "&amp;$N186,'Climate zones'!$I$2:$I$4292,0)),"")</f>
        <v/>
      </c>
      <c r="V186" s="163" t="str">
        <f>IFERROR(INDEX('Climate zones'!$A$2:$A$4292,MATCH(V$4&amp;" "&amp;$N186,'Climate zones'!$I$2:$I$4292,0)),"")</f>
        <v/>
      </c>
      <c r="W186" s="163" t="str">
        <f>IFERROR(INDEX('Climate zones'!$A$2:$A$4292,MATCH(W$4&amp;" "&amp;$N186,'Climate zones'!$I$2:$I$4292,0)),"")</f>
        <v/>
      </c>
      <c r="X186" s="163" t="str">
        <f>IFERROR(INDEX('Climate zones'!$A$2:$A$4292,MATCH(X$4&amp;" "&amp;$N186,'Climate zones'!$I$2:$I$4292,0)),"")</f>
        <v>Ruaroa</v>
      </c>
      <c r="Y186" s="163" t="str">
        <f>IFERROR(INDEX('Climate zones'!$A$2:$A$4292,MATCH(Y$4&amp;" "&amp;$N186,'Climate zones'!$I$2:$I$4292,0)),"")</f>
        <v/>
      </c>
      <c r="Z186" s="163" t="str">
        <f>IFERROR(INDEX('Climate zones'!$A$2:$A$4292,MATCH(Z$4&amp;" "&amp;$N186,'Climate zones'!$I$2:$I$4292,0)),"")</f>
        <v/>
      </c>
      <c r="AA186" s="163" t="str">
        <f>IFERROR(INDEX('Climate zones'!$A$2:$A$4292,MATCH(AA$4&amp;" "&amp;$N186,'Climate zones'!$I$2:$I$4292,0)),"")</f>
        <v/>
      </c>
      <c r="AB186" s="163" t="str">
        <f>IFERROR(INDEX('Climate zones'!$A$2:$A$4292,MATCH(AB$4&amp;" "&amp;$N186,'Climate zones'!$I$2:$I$4292,0)),"")</f>
        <v/>
      </c>
      <c r="AC186" s="163" t="str">
        <f>IFERROR(INDEX('Climate zones'!$A$2:$A$4292,MATCH(AC$4&amp;" "&amp;$N186,'Climate zones'!$I$2:$I$4292,0)),"")</f>
        <v/>
      </c>
      <c r="AD186" s="163" t="str">
        <f>IFERROR(INDEX('Climate zones'!$A$2:$A$4292,MATCH(AD$4&amp;" "&amp;$N186,'Climate zones'!$I$2:$I$4292,0)),"")</f>
        <v/>
      </c>
      <c r="AE186" s="163" t="str">
        <f>IFERROR(INDEX('Climate zones'!$A$2:$A$4292,MATCH(AE$4&amp;" "&amp;$N186,'Climate zones'!$I$2:$I$4292,0)),"")</f>
        <v/>
      </c>
      <c r="AF186" s="163" t="str">
        <f>IFERROR(INDEX('Climate zones'!$A$2:$A$4292,MATCH(AF$4&amp;" "&amp;$N186,'Climate zones'!$I$2:$I$4292,0)),"")</f>
        <v/>
      </c>
      <c r="AG186" s="163" t="str">
        <f>IFERROR(INDEX('Climate zones'!$A$2:$A$4292,MATCH(AG$4&amp;" "&amp;$N186,'Climate zones'!$I$2:$I$4292,0)),"")</f>
        <v/>
      </c>
      <c r="AH186" s="163" t="str">
        <f>IFERROR(INDEX('Climate zones'!$A$2:$A$4292,MATCH(AH$4&amp;" "&amp;$N186,'Climate zones'!$I$2:$I$4292,0)),"")</f>
        <v/>
      </c>
      <c r="AI186" s="163" t="str">
        <f>IFERROR(INDEX('Climate zones'!$A$2:$A$4292,MATCH(AI$4&amp;" "&amp;$N186,'Climate zones'!$I$2:$I$4292,0)),"")</f>
        <v/>
      </c>
      <c r="AJ186" s="163" t="str">
        <f>IFERROR(INDEX('Climate zones'!$A$2:$A$4292,MATCH(AJ$4&amp;" "&amp;$N186,'Climate zones'!$I$2:$I$4292,0)),"")</f>
        <v/>
      </c>
      <c r="AK186" s="163" t="str">
        <f>IFERROR(INDEX('Climate zones'!$A$2:$A$4292,MATCH(AK$4&amp;" "&amp;$N186,'Climate zones'!$I$2:$I$4292,0)),"")</f>
        <v/>
      </c>
      <c r="AL186" s="163" t="str">
        <f>IFERROR(INDEX('Climate zones'!$A$2:$A$4292,MATCH(AL$4&amp;" "&amp;$N186,'Climate zones'!$I$2:$I$4292,0)),"")</f>
        <v/>
      </c>
      <c r="AM186" s="163" t="str">
        <f>IFERROR(INDEX('Climate zones'!$A$2:$A$4292,MATCH(AM$4&amp;" "&amp;$N186,'Climate zones'!$I$2:$I$4292,0)),"")</f>
        <v/>
      </c>
      <c r="AN186" s="163" t="str">
        <f>IFERROR(INDEX('Climate zones'!$A$2:$A$4292,MATCH(AN$4&amp;" "&amp;$N186,'Climate zones'!$I$2:$I$4292,0)),"")</f>
        <v/>
      </c>
      <c r="AO186" s="163" t="str">
        <f>IFERROR(INDEX('Climate zones'!$A$2:$A$4292,MATCH(AO$4&amp;" "&amp;$N186,'Climate zones'!$I$2:$I$4292,0)),"")</f>
        <v/>
      </c>
      <c r="AP186" s="163" t="str">
        <f>IFERROR(INDEX('Climate zones'!$A$2:$A$4292,MATCH(AP$4&amp;" "&amp;$N186,'Climate zones'!$I$2:$I$4292,0)),"")</f>
        <v/>
      </c>
      <c r="AQ186" s="163" t="str">
        <f>IFERROR(INDEX('Climate zones'!$A$2:$A$4292,MATCH(AQ$4&amp;" "&amp;$N186,'Climate zones'!$I$2:$I$4292,0)),"")</f>
        <v/>
      </c>
      <c r="AR186" s="163" t="str">
        <f>IFERROR(INDEX('Climate zones'!$A$2:$A$4292,MATCH(AR$4&amp;" "&amp;$N186,'Climate zones'!$I$2:$I$4292,0)),"")</f>
        <v/>
      </c>
      <c r="AS186" s="163" t="str">
        <f>IFERROR(INDEX('Climate zones'!$A$2:$A$4292,MATCH(AS$4&amp;" "&amp;$N186,'Climate zones'!$I$2:$I$4292,0)),"")</f>
        <v/>
      </c>
      <c r="AT186" s="163" t="str">
        <f>IFERROR(INDEX('Climate zones'!$A$2:$A$4292,MATCH(AT$4&amp;" "&amp;$N186,'Climate zones'!$I$2:$I$4292,0)),"")</f>
        <v/>
      </c>
      <c r="AU186" s="163" t="str">
        <f>IFERROR(INDEX('Climate zones'!$A$2:$A$4292,MATCH(AU$4&amp;" "&amp;$N186,'Climate zones'!$I$2:$I$4292,0)),"")</f>
        <v/>
      </c>
      <c r="AV186" s="163" t="str">
        <f>IFERROR(INDEX('Climate zones'!$A$2:$A$4292,MATCH(AV$4&amp;" "&amp;$N186,'Climate zones'!$I$2:$I$4292,0)),"")</f>
        <v/>
      </c>
      <c r="AW186" s="163" t="str">
        <f>IFERROR(INDEX('Climate zones'!$A$2:$A$4292,MATCH(AW$4&amp;" "&amp;$N186,'Climate zones'!$I$2:$I$4292,0)),"")</f>
        <v/>
      </c>
      <c r="AX186" s="163" t="str">
        <f>IFERROR(INDEX('Climate zones'!$A$2:$A$4292,MATCH(AX$4&amp;" "&amp;$N186,'Climate zones'!$I$2:$I$4292,0)),"")</f>
        <v/>
      </c>
      <c r="AY186" s="163" t="str">
        <f>IFERROR(INDEX('Climate zones'!$A$2:$A$4292,MATCH(AY$4&amp;" "&amp;$N186,'Climate zones'!$I$2:$I$4292,0)),"")</f>
        <v/>
      </c>
      <c r="AZ186" s="163" t="str">
        <f>IFERROR(INDEX('Climate zones'!$A$2:$A$4292,MATCH(AZ$4&amp;" "&amp;$N186,'Climate zones'!$I$2:$I$4292,0)),"")</f>
        <v/>
      </c>
      <c r="BA186" s="163" t="str">
        <f>IFERROR(INDEX('Climate zones'!$A$2:$A$4292,MATCH(BA$4&amp;" "&amp;$N186,'Climate zones'!$I$2:$I$4292,0)),"")</f>
        <v/>
      </c>
      <c r="BB186" s="163" t="str">
        <f>IFERROR(INDEX('Climate zones'!$A$2:$A$4292,MATCH(BB$4&amp;" "&amp;$N186,'Climate zones'!$I$2:$I$4292,0)),"")</f>
        <v/>
      </c>
      <c r="BC186" s="163" t="str">
        <f>IFERROR(INDEX('Climate zones'!$A$2:$A$4292,MATCH(BC$4&amp;" "&amp;$N186,'Climate zones'!$I$2:$I$4292,0)),"")</f>
        <v/>
      </c>
      <c r="BD186" s="163" t="str">
        <f>IFERROR(INDEX('Climate zones'!$A$2:$A$4292,MATCH(BD$4&amp;" "&amp;$N186,'Climate zones'!$I$2:$I$4292,0)),"")</f>
        <v/>
      </c>
      <c r="BE186" s="163" t="str">
        <f>IFERROR(INDEX('Climate zones'!$A$2:$A$4292,MATCH(BE$4&amp;" "&amp;$N186,'Climate zones'!$I$2:$I$4292,0)),"")</f>
        <v/>
      </c>
      <c r="BF186" s="163" t="str">
        <f>IFERROR(INDEX('Climate zones'!$A$2:$A$4292,MATCH(BF$4&amp;" "&amp;$N186,'Climate zones'!$I$2:$I$4292,0)),"")</f>
        <v/>
      </c>
      <c r="BG186" s="163" t="str">
        <f>IFERROR(INDEX('Climate zones'!$A$2:$A$4292,MATCH(BG$4&amp;" "&amp;$N186,'Climate zones'!$I$2:$I$4292,0)),"")</f>
        <v/>
      </c>
      <c r="BH186" s="163" t="str">
        <f>IFERROR(INDEX('Climate zones'!$A$2:$A$4292,MATCH(BH$4&amp;" "&amp;$N186,'Climate zones'!$I$2:$I$4292,0)),"")</f>
        <v/>
      </c>
      <c r="BI186" s="163" t="str">
        <f>IFERROR(INDEX('Climate zones'!$A$2:$A$4292,MATCH(BI$4&amp;" "&amp;$N186,'Climate zones'!$I$2:$I$4292,0)),"")</f>
        <v/>
      </c>
      <c r="BJ186" s="163" t="str">
        <f>IFERROR(INDEX('Climate zones'!$A$2:$A$4292,MATCH(BJ$4&amp;" "&amp;$N186,'Climate zones'!$I$2:$I$4292,0)),"")</f>
        <v/>
      </c>
      <c r="BK186" s="163" t="str">
        <f>IFERROR(INDEX('Climate zones'!$A$2:$A$4292,MATCH(BK$4&amp;" "&amp;$N186,'Climate zones'!$I$2:$I$4292,0)),"")</f>
        <v/>
      </c>
      <c r="BL186" s="163" t="str">
        <f>IFERROR(INDEX('Climate zones'!$A$2:$A$4292,MATCH(BL$4&amp;" "&amp;$N186,'Climate zones'!$I$2:$I$4292,0)),"")</f>
        <v>Wallacetown</v>
      </c>
      <c r="BM186" s="163" t="str">
        <f>IFERROR(INDEX('Climate zones'!$A$2:$A$4292,MATCH(BM$4&amp;" "&amp;$N186,'Climate zones'!$I$2:$I$4292,0)),"")</f>
        <v/>
      </c>
      <c r="BN186" s="163" t="str">
        <f>IFERROR(INDEX('Climate zones'!$A$2:$A$4292,MATCH(BN$4&amp;" "&amp;$N186,'Climate zones'!$I$2:$I$4292,0)),"")</f>
        <v/>
      </c>
      <c r="BO186" s="163" t="str">
        <f>IFERROR(INDEX('Climate zones'!$A$2:$A$4292,MATCH(BO$4&amp;" "&amp;$N186,'Climate zones'!$I$2:$I$4292,0)),"")</f>
        <v/>
      </c>
      <c r="BP186" s="163" t="str">
        <f>IFERROR(INDEX('Climate zones'!$A$2:$A$4292,MATCH(BP$4&amp;" "&amp;$N186,'Climate zones'!$I$2:$I$4292,0)),"")</f>
        <v/>
      </c>
      <c r="BQ186" s="163" t="str">
        <f>IFERROR(INDEX('Climate zones'!$A$2:$A$4292,MATCH(BQ$4&amp;" "&amp;$N186,'Climate zones'!$I$2:$I$4292,0)),"")</f>
        <v/>
      </c>
      <c r="BR186" s="163" t="str">
        <f>IFERROR(INDEX('Climate zones'!$A$2:$A$4292,MATCH(BR$4&amp;" "&amp;$N186,'Climate zones'!$I$2:$I$4292,0)),"")</f>
        <v/>
      </c>
      <c r="BS186" s="163" t="str">
        <f>IFERROR(INDEX('Climate zones'!$A$2:$A$4292,MATCH(BS$4&amp;" "&amp;$N186,'Climate zones'!$I$2:$I$4292,0)),"")</f>
        <v/>
      </c>
      <c r="BT186" s="163" t="str">
        <f>IFERROR(INDEX('Climate zones'!$A$2:$A$4292,MATCH(BT$4&amp;" "&amp;$N186,'Climate zones'!$I$2:$I$4292,0)),"")</f>
        <v/>
      </c>
      <c r="BU186" s="163" t="str">
        <f>IFERROR(INDEX('Climate zones'!$A$2:$A$4292,MATCH(BU$4&amp;" "&amp;$N186,'Climate zones'!$I$2:$I$4292,0)),"")</f>
        <v/>
      </c>
      <c r="BV186" s="163" t="str">
        <f>IFERROR(INDEX('Climate zones'!$A$2:$A$4292,MATCH(BV$4&amp;" "&amp;$N186,'Climate zones'!$I$2:$I$4292,0)),"")</f>
        <v/>
      </c>
      <c r="BW186" s="163" t="str">
        <f>IFERROR(INDEX('Climate zones'!$A$2:$A$4292,MATCH(BW$4&amp;" "&amp;$N186,'Climate zones'!$I$2:$I$4292,0)),"")</f>
        <v/>
      </c>
      <c r="BX186" s="163" t="str">
        <f>IFERROR(INDEX('Climate zones'!$A$2:$A$4292,MATCH(BX$4&amp;" "&amp;$N186,'Climate zones'!$I$2:$I$4292,0)),"")</f>
        <v/>
      </c>
      <c r="BY186" s="163" t="str">
        <f>IFERROR(INDEX('Climate zones'!$A$2:$A$4292,MATCH(BY$4&amp;" "&amp;$N186,'Climate zones'!$I$2:$I$4292,0)),"")</f>
        <v/>
      </c>
      <c r="BZ186" s="163" t="str">
        <f>IFERROR(INDEX('Climate zones'!$A$2:$A$4292,MATCH(BZ$4&amp;" "&amp;$N186,'Climate zones'!$I$2:$I$4292,0)),"")</f>
        <v/>
      </c>
      <c r="CA186" s="163" t="str">
        <f>IFERROR(INDEX('Climate zones'!$A$2:$A$4292,MATCH(CA$4&amp;" "&amp;$N186,'Climate zones'!$I$2:$I$4292,0)),"")</f>
        <v/>
      </c>
      <c r="CB186" s="163" t="str">
        <f>IFERROR(INDEX('Climate zones'!$A$2:$A$4292,MATCH(CB$4&amp;" "&amp;$N186,'Climate zones'!$I$2:$I$4292,0)),"")</f>
        <v/>
      </c>
      <c r="CC186" s="163" t="str">
        <f>IFERROR(INDEX('Climate zones'!$A$2:$A$4292,MATCH(CC$4&amp;" "&amp;$N186,'Climate zones'!$I$2:$I$4292,0)),"")</f>
        <v/>
      </c>
      <c r="CD186" s="163" t="str">
        <f>IFERROR(INDEX('Climate zones'!$A$2:$A$4292,MATCH(CD$4&amp;" "&amp;$N186,'Climate zones'!$I$2:$I$4292,0)),"")</f>
        <v/>
      </c>
      <c r="CE186" s="163" t="str">
        <f>IFERROR(INDEX('Climate zones'!$A$2:$A$4292,MATCH(CE$4&amp;" "&amp;$N186,'Climate zones'!$I$2:$I$4292,0)),"")</f>
        <v/>
      </c>
      <c r="CF186" s="163" t="str">
        <f>IFERROR(INDEX('Climate zones'!$A$2:$A$4292,MATCH(CF$4&amp;" "&amp;$N186,'Climate zones'!$I$2:$I$4292,0)),"")</f>
        <v/>
      </c>
      <c r="CG186" s="163" t="str">
        <f>IFERROR(INDEX('Climate zones'!$A$2:$A$4292,MATCH(CG$4&amp;" "&amp;$N186,'Climate zones'!$I$2:$I$4292,0)),"")</f>
        <v/>
      </c>
      <c r="CH186" s="163" t="str">
        <f>IFERROR(INDEX('Climate zones'!$A$2:$A$4292,MATCH(CH$4&amp;" "&amp;$N186,'Climate zones'!$I$2:$I$4292,0)),"")</f>
        <v/>
      </c>
    </row>
    <row r="187" spans="1:86">
      <c r="A187" s="156" t="s">
        <v>356</v>
      </c>
      <c r="B187" s="156" t="s">
        <v>99</v>
      </c>
      <c r="C187" s="156" t="s">
        <v>93</v>
      </c>
      <c r="D187" s="156" t="s">
        <v>330</v>
      </c>
      <c r="E187" s="157">
        <v>-41.79</v>
      </c>
      <c r="F187" s="157">
        <v>172.04</v>
      </c>
      <c r="G187" s="156" t="str">
        <f t="shared" si="8"/>
        <v>Buller District WC</v>
      </c>
      <c r="H187" s="156">
        <f t="shared" si="9"/>
        <v>28</v>
      </c>
      <c r="I187" s="156" t="str">
        <f t="shared" si="10"/>
        <v>Buller District 28</v>
      </c>
      <c r="N187" s="164">
        <f t="shared" si="11"/>
        <v>183</v>
      </c>
      <c r="O187" s="165" t="str">
        <f>IFERROR(INDEX('Climate zones'!$A$2:$A$4292,MATCH(O$4&amp;" "&amp;$N187,'Climate zones'!$I$2:$I$4292,0)),"")</f>
        <v/>
      </c>
      <c r="P187" s="165" t="str">
        <f>IFERROR(INDEX('Climate zones'!$A$2:$A$4292,MATCH(P$4&amp;" "&amp;$N187,'Climate zones'!$I$2:$I$4292,0)),"")</f>
        <v/>
      </c>
      <c r="Q187" s="165" t="str">
        <f>IFERROR(INDEX('Climate zones'!$A$2:$A$4292,MATCH(Q$4&amp;" "&amp;$N187,'Climate zones'!$I$2:$I$4292,0)),"")</f>
        <v/>
      </c>
      <c r="R187" s="165" t="str">
        <f>IFERROR(INDEX('Climate zones'!$A$2:$A$4292,MATCH(R$4&amp;" "&amp;$N187,'Climate zones'!$I$2:$I$4292,0)),"")</f>
        <v/>
      </c>
      <c r="S187" s="165" t="str">
        <f>IFERROR(INDEX('Climate zones'!$A$2:$A$4292,MATCH(S$4&amp;" "&amp;$N187,'Climate zones'!$I$2:$I$4292,0)),"")</f>
        <v/>
      </c>
      <c r="T187" s="165" t="str">
        <f>IFERROR(INDEX('Climate zones'!$A$2:$A$4292,MATCH(T$4&amp;" "&amp;$N187,'Climate zones'!$I$2:$I$4292,0)),"")</f>
        <v/>
      </c>
      <c r="U187" s="165" t="str">
        <f>IFERROR(INDEX('Climate zones'!$A$2:$A$4292,MATCH(U$4&amp;" "&amp;$N187,'Climate zones'!$I$2:$I$4292,0)),"")</f>
        <v/>
      </c>
      <c r="V187" s="165" t="str">
        <f>IFERROR(INDEX('Climate zones'!$A$2:$A$4292,MATCH(V$4&amp;" "&amp;$N187,'Climate zones'!$I$2:$I$4292,0)),"")</f>
        <v/>
      </c>
      <c r="W187" s="165" t="str">
        <f>IFERROR(INDEX('Climate zones'!$A$2:$A$4292,MATCH(W$4&amp;" "&amp;$N187,'Climate zones'!$I$2:$I$4292,0)),"")</f>
        <v/>
      </c>
      <c r="X187" s="165" t="str">
        <f>IFERROR(INDEX('Climate zones'!$A$2:$A$4292,MATCH(X$4&amp;" "&amp;$N187,'Climate zones'!$I$2:$I$4292,0)),"")</f>
        <v>Runaruna</v>
      </c>
      <c r="Y187" s="165" t="str">
        <f>IFERROR(INDEX('Climate zones'!$A$2:$A$4292,MATCH(Y$4&amp;" "&amp;$N187,'Climate zones'!$I$2:$I$4292,0)),"")</f>
        <v/>
      </c>
      <c r="Z187" s="165" t="str">
        <f>IFERROR(INDEX('Climate zones'!$A$2:$A$4292,MATCH(Z$4&amp;" "&amp;$N187,'Climate zones'!$I$2:$I$4292,0)),"")</f>
        <v/>
      </c>
      <c r="AA187" s="165" t="str">
        <f>IFERROR(INDEX('Climate zones'!$A$2:$A$4292,MATCH(AA$4&amp;" "&amp;$N187,'Climate zones'!$I$2:$I$4292,0)),"")</f>
        <v/>
      </c>
      <c r="AB187" s="165" t="str">
        <f>IFERROR(INDEX('Climate zones'!$A$2:$A$4292,MATCH(AB$4&amp;" "&amp;$N187,'Climate zones'!$I$2:$I$4292,0)),"")</f>
        <v/>
      </c>
      <c r="AC187" s="165" t="str">
        <f>IFERROR(INDEX('Climate zones'!$A$2:$A$4292,MATCH(AC$4&amp;" "&amp;$N187,'Climate zones'!$I$2:$I$4292,0)),"")</f>
        <v/>
      </c>
      <c r="AD187" s="165" t="str">
        <f>IFERROR(INDEX('Climate zones'!$A$2:$A$4292,MATCH(AD$4&amp;" "&amp;$N187,'Climate zones'!$I$2:$I$4292,0)),"")</f>
        <v/>
      </c>
      <c r="AE187" s="165" t="str">
        <f>IFERROR(INDEX('Climate zones'!$A$2:$A$4292,MATCH(AE$4&amp;" "&amp;$N187,'Climate zones'!$I$2:$I$4292,0)),"")</f>
        <v/>
      </c>
      <c r="AF187" s="165" t="str">
        <f>IFERROR(INDEX('Climate zones'!$A$2:$A$4292,MATCH(AF$4&amp;" "&amp;$N187,'Climate zones'!$I$2:$I$4292,0)),"")</f>
        <v/>
      </c>
      <c r="AG187" s="165" t="str">
        <f>IFERROR(INDEX('Climate zones'!$A$2:$A$4292,MATCH(AG$4&amp;" "&amp;$N187,'Climate zones'!$I$2:$I$4292,0)),"")</f>
        <v/>
      </c>
      <c r="AH187" s="165" t="str">
        <f>IFERROR(INDEX('Climate zones'!$A$2:$A$4292,MATCH(AH$4&amp;" "&amp;$N187,'Climate zones'!$I$2:$I$4292,0)),"")</f>
        <v/>
      </c>
      <c r="AI187" s="165" t="str">
        <f>IFERROR(INDEX('Climate zones'!$A$2:$A$4292,MATCH(AI$4&amp;" "&amp;$N187,'Climate zones'!$I$2:$I$4292,0)),"")</f>
        <v/>
      </c>
      <c r="AJ187" s="165" t="str">
        <f>IFERROR(INDEX('Climate zones'!$A$2:$A$4292,MATCH(AJ$4&amp;" "&amp;$N187,'Climate zones'!$I$2:$I$4292,0)),"")</f>
        <v/>
      </c>
      <c r="AK187" s="165" t="str">
        <f>IFERROR(INDEX('Climate zones'!$A$2:$A$4292,MATCH(AK$4&amp;" "&amp;$N187,'Climate zones'!$I$2:$I$4292,0)),"")</f>
        <v/>
      </c>
      <c r="AL187" s="165" t="str">
        <f>IFERROR(INDEX('Climate zones'!$A$2:$A$4292,MATCH(AL$4&amp;" "&amp;$N187,'Climate zones'!$I$2:$I$4292,0)),"")</f>
        <v/>
      </c>
      <c r="AM187" s="165" t="str">
        <f>IFERROR(INDEX('Climate zones'!$A$2:$A$4292,MATCH(AM$4&amp;" "&amp;$N187,'Climate zones'!$I$2:$I$4292,0)),"")</f>
        <v/>
      </c>
      <c r="AN187" s="165" t="str">
        <f>IFERROR(INDEX('Climate zones'!$A$2:$A$4292,MATCH(AN$4&amp;" "&amp;$N187,'Climate zones'!$I$2:$I$4292,0)),"")</f>
        <v/>
      </c>
      <c r="AO187" s="165" t="str">
        <f>IFERROR(INDEX('Climate zones'!$A$2:$A$4292,MATCH(AO$4&amp;" "&amp;$N187,'Climate zones'!$I$2:$I$4292,0)),"")</f>
        <v/>
      </c>
      <c r="AP187" s="165" t="str">
        <f>IFERROR(INDEX('Climate zones'!$A$2:$A$4292,MATCH(AP$4&amp;" "&amp;$N187,'Climate zones'!$I$2:$I$4292,0)),"")</f>
        <v/>
      </c>
      <c r="AQ187" s="165" t="str">
        <f>IFERROR(INDEX('Climate zones'!$A$2:$A$4292,MATCH(AQ$4&amp;" "&amp;$N187,'Climate zones'!$I$2:$I$4292,0)),"")</f>
        <v/>
      </c>
      <c r="AR187" s="165" t="str">
        <f>IFERROR(INDEX('Climate zones'!$A$2:$A$4292,MATCH(AR$4&amp;" "&amp;$N187,'Climate zones'!$I$2:$I$4292,0)),"")</f>
        <v/>
      </c>
      <c r="AS187" s="165" t="str">
        <f>IFERROR(INDEX('Climate zones'!$A$2:$A$4292,MATCH(AS$4&amp;" "&amp;$N187,'Climate zones'!$I$2:$I$4292,0)),"")</f>
        <v/>
      </c>
      <c r="AT187" s="165" t="str">
        <f>IFERROR(INDEX('Climate zones'!$A$2:$A$4292,MATCH(AT$4&amp;" "&amp;$N187,'Climate zones'!$I$2:$I$4292,0)),"")</f>
        <v/>
      </c>
      <c r="AU187" s="165" t="str">
        <f>IFERROR(INDEX('Climate zones'!$A$2:$A$4292,MATCH(AU$4&amp;" "&amp;$N187,'Climate zones'!$I$2:$I$4292,0)),"")</f>
        <v/>
      </c>
      <c r="AV187" s="165" t="str">
        <f>IFERROR(INDEX('Climate zones'!$A$2:$A$4292,MATCH(AV$4&amp;" "&amp;$N187,'Climate zones'!$I$2:$I$4292,0)),"")</f>
        <v/>
      </c>
      <c r="AW187" s="165" t="str">
        <f>IFERROR(INDEX('Climate zones'!$A$2:$A$4292,MATCH(AW$4&amp;" "&amp;$N187,'Climate zones'!$I$2:$I$4292,0)),"")</f>
        <v/>
      </c>
      <c r="AX187" s="165" t="str">
        <f>IFERROR(INDEX('Climate zones'!$A$2:$A$4292,MATCH(AX$4&amp;" "&amp;$N187,'Climate zones'!$I$2:$I$4292,0)),"")</f>
        <v/>
      </c>
      <c r="AY187" s="165" t="str">
        <f>IFERROR(INDEX('Climate zones'!$A$2:$A$4292,MATCH(AY$4&amp;" "&amp;$N187,'Climate zones'!$I$2:$I$4292,0)),"")</f>
        <v/>
      </c>
      <c r="AZ187" s="165" t="str">
        <f>IFERROR(INDEX('Climate zones'!$A$2:$A$4292,MATCH(AZ$4&amp;" "&amp;$N187,'Climate zones'!$I$2:$I$4292,0)),"")</f>
        <v/>
      </c>
      <c r="BA187" s="165" t="str">
        <f>IFERROR(INDEX('Climate zones'!$A$2:$A$4292,MATCH(BA$4&amp;" "&amp;$N187,'Climate zones'!$I$2:$I$4292,0)),"")</f>
        <v/>
      </c>
      <c r="BB187" s="165" t="str">
        <f>IFERROR(INDEX('Climate zones'!$A$2:$A$4292,MATCH(BB$4&amp;" "&amp;$N187,'Climate zones'!$I$2:$I$4292,0)),"")</f>
        <v/>
      </c>
      <c r="BC187" s="165" t="str">
        <f>IFERROR(INDEX('Climate zones'!$A$2:$A$4292,MATCH(BC$4&amp;" "&amp;$N187,'Climate zones'!$I$2:$I$4292,0)),"")</f>
        <v/>
      </c>
      <c r="BD187" s="165" t="str">
        <f>IFERROR(INDEX('Climate zones'!$A$2:$A$4292,MATCH(BD$4&amp;" "&amp;$N187,'Climate zones'!$I$2:$I$4292,0)),"")</f>
        <v/>
      </c>
      <c r="BE187" s="165" t="str">
        <f>IFERROR(INDEX('Climate zones'!$A$2:$A$4292,MATCH(BE$4&amp;" "&amp;$N187,'Climate zones'!$I$2:$I$4292,0)),"")</f>
        <v/>
      </c>
      <c r="BF187" s="165" t="str">
        <f>IFERROR(INDEX('Climate zones'!$A$2:$A$4292,MATCH(BF$4&amp;" "&amp;$N187,'Climate zones'!$I$2:$I$4292,0)),"")</f>
        <v/>
      </c>
      <c r="BG187" s="165" t="str">
        <f>IFERROR(INDEX('Climate zones'!$A$2:$A$4292,MATCH(BG$4&amp;" "&amp;$N187,'Climate zones'!$I$2:$I$4292,0)),"")</f>
        <v/>
      </c>
      <c r="BH187" s="165" t="str">
        <f>IFERROR(INDEX('Climate zones'!$A$2:$A$4292,MATCH(BH$4&amp;" "&amp;$N187,'Climate zones'!$I$2:$I$4292,0)),"")</f>
        <v/>
      </c>
      <c r="BI187" s="165" t="str">
        <f>IFERROR(INDEX('Climate zones'!$A$2:$A$4292,MATCH(BI$4&amp;" "&amp;$N187,'Climate zones'!$I$2:$I$4292,0)),"")</f>
        <v/>
      </c>
      <c r="BJ187" s="165" t="str">
        <f>IFERROR(INDEX('Climate zones'!$A$2:$A$4292,MATCH(BJ$4&amp;" "&amp;$N187,'Climate zones'!$I$2:$I$4292,0)),"")</f>
        <v/>
      </c>
      <c r="BK187" s="165" t="str">
        <f>IFERROR(INDEX('Climate zones'!$A$2:$A$4292,MATCH(BK$4&amp;" "&amp;$N187,'Climate zones'!$I$2:$I$4292,0)),"")</f>
        <v/>
      </c>
      <c r="BL187" s="165" t="str">
        <f>IFERROR(INDEX('Climate zones'!$A$2:$A$4292,MATCH(BL$4&amp;" "&amp;$N187,'Climate zones'!$I$2:$I$4292,0)),"")</f>
        <v>Wendonside</v>
      </c>
      <c r="BM187" s="165" t="str">
        <f>IFERROR(INDEX('Climate zones'!$A$2:$A$4292,MATCH(BM$4&amp;" "&amp;$N187,'Climate zones'!$I$2:$I$4292,0)),"")</f>
        <v/>
      </c>
      <c r="BN187" s="165" t="str">
        <f>IFERROR(INDEX('Climate zones'!$A$2:$A$4292,MATCH(BN$4&amp;" "&amp;$N187,'Climate zones'!$I$2:$I$4292,0)),"")</f>
        <v/>
      </c>
      <c r="BO187" s="165" t="str">
        <f>IFERROR(INDEX('Climate zones'!$A$2:$A$4292,MATCH(BO$4&amp;" "&amp;$N187,'Climate zones'!$I$2:$I$4292,0)),"")</f>
        <v/>
      </c>
      <c r="BP187" s="165" t="str">
        <f>IFERROR(INDEX('Climate zones'!$A$2:$A$4292,MATCH(BP$4&amp;" "&amp;$N187,'Climate zones'!$I$2:$I$4292,0)),"")</f>
        <v/>
      </c>
      <c r="BQ187" s="165" t="str">
        <f>IFERROR(INDEX('Climate zones'!$A$2:$A$4292,MATCH(BQ$4&amp;" "&amp;$N187,'Climate zones'!$I$2:$I$4292,0)),"")</f>
        <v/>
      </c>
      <c r="BR187" s="165" t="str">
        <f>IFERROR(INDEX('Climate zones'!$A$2:$A$4292,MATCH(BR$4&amp;" "&amp;$N187,'Climate zones'!$I$2:$I$4292,0)),"")</f>
        <v/>
      </c>
      <c r="BS187" s="165" t="str">
        <f>IFERROR(INDEX('Climate zones'!$A$2:$A$4292,MATCH(BS$4&amp;" "&amp;$N187,'Climate zones'!$I$2:$I$4292,0)),"")</f>
        <v/>
      </c>
      <c r="BT187" s="165" t="str">
        <f>IFERROR(INDEX('Climate zones'!$A$2:$A$4292,MATCH(BT$4&amp;" "&amp;$N187,'Climate zones'!$I$2:$I$4292,0)),"")</f>
        <v/>
      </c>
      <c r="BU187" s="165" t="str">
        <f>IFERROR(INDEX('Climate zones'!$A$2:$A$4292,MATCH(BU$4&amp;" "&amp;$N187,'Climate zones'!$I$2:$I$4292,0)),"")</f>
        <v/>
      </c>
      <c r="BV187" s="165" t="str">
        <f>IFERROR(INDEX('Climate zones'!$A$2:$A$4292,MATCH(BV$4&amp;" "&amp;$N187,'Climate zones'!$I$2:$I$4292,0)),"")</f>
        <v/>
      </c>
      <c r="BW187" s="165" t="str">
        <f>IFERROR(INDEX('Climate zones'!$A$2:$A$4292,MATCH(BW$4&amp;" "&amp;$N187,'Climate zones'!$I$2:$I$4292,0)),"")</f>
        <v/>
      </c>
      <c r="BX187" s="165" t="str">
        <f>IFERROR(INDEX('Climate zones'!$A$2:$A$4292,MATCH(BX$4&amp;" "&amp;$N187,'Climate zones'!$I$2:$I$4292,0)),"")</f>
        <v/>
      </c>
      <c r="BY187" s="165" t="str">
        <f>IFERROR(INDEX('Climate zones'!$A$2:$A$4292,MATCH(BY$4&amp;" "&amp;$N187,'Climate zones'!$I$2:$I$4292,0)),"")</f>
        <v/>
      </c>
      <c r="BZ187" s="165" t="str">
        <f>IFERROR(INDEX('Climate zones'!$A$2:$A$4292,MATCH(BZ$4&amp;" "&amp;$N187,'Climate zones'!$I$2:$I$4292,0)),"")</f>
        <v/>
      </c>
      <c r="CA187" s="165" t="str">
        <f>IFERROR(INDEX('Climate zones'!$A$2:$A$4292,MATCH(CA$4&amp;" "&amp;$N187,'Climate zones'!$I$2:$I$4292,0)),"")</f>
        <v/>
      </c>
      <c r="CB187" s="165" t="str">
        <f>IFERROR(INDEX('Climate zones'!$A$2:$A$4292,MATCH(CB$4&amp;" "&amp;$N187,'Climate zones'!$I$2:$I$4292,0)),"")</f>
        <v/>
      </c>
      <c r="CC187" s="165" t="str">
        <f>IFERROR(INDEX('Climate zones'!$A$2:$A$4292,MATCH(CC$4&amp;" "&amp;$N187,'Climate zones'!$I$2:$I$4292,0)),"")</f>
        <v/>
      </c>
      <c r="CD187" s="165" t="str">
        <f>IFERROR(INDEX('Climate zones'!$A$2:$A$4292,MATCH(CD$4&amp;" "&amp;$N187,'Climate zones'!$I$2:$I$4292,0)),"")</f>
        <v/>
      </c>
      <c r="CE187" s="165" t="str">
        <f>IFERROR(INDEX('Climate zones'!$A$2:$A$4292,MATCH(CE$4&amp;" "&amp;$N187,'Climate zones'!$I$2:$I$4292,0)),"")</f>
        <v/>
      </c>
      <c r="CF187" s="165" t="str">
        <f>IFERROR(INDEX('Climate zones'!$A$2:$A$4292,MATCH(CF$4&amp;" "&amp;$N187,'Climate zones'!$I$2:$I$4292,0)),"")</f>
        <v/>
      </c>
      <c r="CG187" s="165" t="str">
        <f>IFERROR(INDEX('Climate zones'!$A$2:$A$4292,MATCH(CG$4&amp;" "&amp;$N187,'Climate zones'!$I$2:$I$4292,0)),"")</f>
        <v/>
      </c>
      <c r="CH187" s="165" t="str">
        <f>IFERROR(INDEX('Climate zones'!$A$2:$A$4292,MATCH(CH$4&amp;" "&amp;$N187,'Climate zones'!$I$2:$I$4292,0)),"")</f>
        <v/>
      </c>
    </row>
    <row r="188" spans="1:86">
      <c r="A188" s="156" t="s">
        <v>357</v>
      </c>
      <c r="B188" s="156" t="s">
        <v>99</v>
      </c>
      <c r="C188" s="156" t="s">
        <v>93</v>
      </c>
      <c r="D188" s="156" t="s">
        <v>330</v>
      </c>
      <c r="E188" s="157">
        <v>-42.15</v>
      </c>
      <c r="F188" s="157">
        <v>171.75</v>
      </c>
      <c r="G188" s="156" t="str">
        <f t="shared" si="8"/>
        <v>Buller District WC</v>
      </c>
      <c r="H188" s="156">
        <f t="shared" si="9"/>
        <v>29</v>
      </c>
      <c r="I188" s="156" t="str">
        <f t="shared" si="10"/>
        <v>Buller District 29</v>
      </c>
      <c r="N188" s="162">
        <f t="shared" si="11"/>
        <v>184</v>
      </c>
      <c r="O188" s="163" t="str">
        <f>IFERROR(INDEX('Climate zones'!$A$2:$A$4292,MATCH(O$4&amp;" "&amp;$N188,'Climate zones'!$I$2:$I$4292,0)),"")</f>
        <v/>
      </c>
      <c r="P188" s="163" t="str">
        <f>IFERROR(INDEX('Climate zones'!$A$2:$A$4292,MATCH(P$4&amp;" "&amp;$N188,'Climate zones'!$I$2:$I$4292,0)),"")</f>
        <v/>
      </c>
      <c r="Q188" s="163" t="str">
        <f>IFERROR(INDEX('Climate zones'!$A$2:$A$4292,MATCH(Q$4&amp;" "&amp;$N188,'Climate zones'!$I$2:$I$4292,0)),"")</f>
        <v/>
      </c>
      <c r="R188" s="163" t="str">
        <f>IFERROR(INDEX('Climate zones'!$A$2:$A$4292,MATCH(R$4&amp;" "&amp;$N188,'Climate zones'!$I$2:$I$4292,0)),"")</f>
        <v/>
      </c>
      <c r="S188" s="163" t="str">
        <f>IFERROR(INDEX('Climate zones'!$A$2:$A$4292,MATCH(S$4&amp;" "&amp;$N188,'Climate zones'!$I$2:$I$4292,0)),"")</f>
        <v/>
      </c>
      <c r="T188" s="163" t="str">
        <f>IFERROR(INDEX('Climate zones'!$A$2:$A$4292,MATCH(T$4&amp;" "&amp;$N188,'Climate zones'!$I$2:$I$4292,0)),"")</f>
        <v/>
      </c>
      <c r="U188" s="163" t="str">
        <f>IFERROR(INDEX('Climate zones'!$A$2:$A$4292,MATCH(U$4&amp;" "&amp;$N188,'Climate zones'!$I$2:$I$4292,0)),"")</f>
        <v/>
      </c>
      <c r="V188" s="163" t="str">
        <f>IFERROR(INDEX('Climate zones'!$A$2:$A$4292,MATCH(V$4&amp;" "&amp;$N188,'Climate zones'!$I$2:$I$4292,0)),"")</f>
        <v/>
      </c>
      <c r="W188" s="163" t="str">
        <f>IFERROR(INDEX('Climate zones'!$A$2:$A$4292,MATCH(W$4&amp;" "&amp;$N188,'Climate zones'!$I$2:$I$4292,0)),"")</f>
        <v/>
      </c>
      <c r="X188" s="163" t="str">
        <f>IFERROR(INDEX('Climate zones'!$A$2:$A$4292,MATCH(X$4&amp;" "&amp;$N188,'Climate zones'!$I$2:$I$4292,0)),"")</f>
        <v>Russell</v>
      </c>
      <c r="Y188" s="163" t="str">
        <f>IFERROR(INDEX('Climate zones'!$A$2:$A$4292,MATCH(Y$4&amp;" "&amp;$N188,'Climate zones'!$I$2:$I$4292,0)),"")</f>
        <v/>
      </c>
      <c r="Z188" s="163" t="str">
        <f>IFERROR(INDEX('Climate zones'!$A$2:$A$4292,MATCH(Z$4&amp;" "&amp;$N188,'Climate zones'!$I$2:$I$4292,0)),"")</f>
        <v/>
      </c>
      <c r="AA188" s="163" t="str">
        <f>IFERROR(INDEX('Climate zones'!$A$2:$A$4292,MATCH(AA$4&amp;" "&amp;$N188,'Climate zones'!$I$2:$I$4292,0)),"")</f>
        <v/>
      </c>
      <c r="AB188" s="163" t="str">
        <f>IFERROR(INDEX('Climate zones'!$A$2:$A$4292,MATCH(AB$4&amp;" "&amp;$N188,'Climate zones'!$I$2:$I$4292,0)),"")</f>
        <v/>
      </c>
      <c r="AC188" s="163" t="str">
        <f>IFERROR(INDEX('Climate zones'!$A$2:$A$4292,MATCH(AC$4&amp;" "&amp;$N188,'Climate zones'!$I$2:$I$4292,0)),"")</f>
        <v/>
      </c>
      <c r="AD188" s="163" t="str">
        <f>IFERROR(INDEX('Climate zones'!$A$2:$A$4292,MATCH(AD$4&amp;" "&amp;$N188,'Climate zones'!$I$2:$I$4292,0)),"")</f>
        <v/>
      </c>
      <c r="AE188" s="163" t="str">
        <f>IFERROR(INDEX('Climate zones'!$A$2:$A$4292,MATCH(AE$4&amp;" "&amp;$N188,'Climate zones'!$I$2:$I$4292,0)),"")</f>
        <v/>
      </c>
      <c r="AF188" s="163" t="str">
        <f>IFERROR(INDEX('Climate zones'!$A$2:$A$4292,MATCH(AF$4&amp;" "&amp;$N188,'Climate zones'!$I$2:$I$4292,0)),"")</f>
        <v/>
      </c>
      <c r="AG188" s="163" t="str">
        <f>IFERROR(INDEX('Climate zones'!$A$2:$A$4292,MATCH(AG$4&amp;" "&amp;$N188,'Climate zones'!$I$2:$I$4292,0)),"")</f>
        <v/>
      </c>
      <c r="AH188" s="163" t="str">
        <f>IFERROR(INDEX('Climate zones'!$A$2:$A$4292,MATCH(AH$4&amp;" "&amp;$N188,'Climate zones'!$I$2:$I$4292,0)),"")</f>
        <v/>
      </c>
      <c r="AI188" s="163" t="str">
        <f>IFERROR(INDEX('Climate zones'!$A$2:$A$4292,MATCH(AI$4&amp;" "&amp;$N188,'Climate zones'!$I$2:$I$4292,0)),"")</f>
        <v/>
      </c>
      <c r="AJ188" s="163" t="str">
        <f>IFERROR(INDEX('Climate zones'!$A$2:$A$4292,MATCH(AJ$4&amp;" "&amp;$N188,'Climate zones'!$I$2:$I$4292,0)),"")</f>
        <v/>
      </c>
      <c r="AK188" s="163" t="str">
        <f>IFERROR(INDEX('Climate zones'!$A$2:$A$4292,MATCH(AK$4&amp;" "&amp;$N188,'Climate zones'!$I$2:$I$4292,0)),"")</f>
        <v/>
      </c>
      <c r="AL188" s="163" t="str">
        <f>IFERROR(INDEX('Climate zones'!$A$2:$A$4292,MATCH(AL$4&amp;" "&amp;$N188,'Climate zones'!$I$2:$I$4292,0)),"")</f>
        <v/>
      </c>
      <c r="AM188" s="163" t="str">
        <f>IFERROR(INDEX('Climate zones'!$A$2:$A$4292,MATCH(AM$4&amp;" "&amp;$N188,'Climate zones'!$I$2:$I$4292,0)),"")</f>
        <v/>
      </c>
      <c r="AN188" s="163" t="str">
        <f>IFERROR(INDEX('Climate zones'!$A$2:$A$4292,MATCH(AN$4&amp;" "&amp;$N188,'Climate zones'!$I$2:$I$4292,0)),"")</f>
        <v/>
      </c>
      <c r="AO188" s="163" t="str">
        <f>IFERROR(INDEX('Climate zones'!$A$2:$A$4292,MATCH(AO$4&amp;" "&amp;$N188,'Climate zones'!$I$2:$I$4292,0)),"")</f>
        <v/>
      </c>
      <c r="AP188" s="163" t="str">
        <f>IFERROR(INDEX('Climate zones'!$A$2:$A$4292,MATCH(AP$4&amp;" "&amp;$N188,'Climate zones'!$I$2:$I$4292,0)),"")</f>
        <v/>
      </c>
      <c r="AQ188" s="163" t="str">
        <f>IFERROR(INDEX('Climate zones'!$A$2:$A$4292,MATCH(AQ$4&amp;" "&amp;$N188,'Climate zones'!$I$2:$I$4292,0)),"")</f>
        <v/>
      </c>
      <c r="AR188" s="163" t="str">
        <f>IFERROR(INDEX('Climate zones'!$A$2:$A$4292,MATCH(AR$4&amp;" "&amp;$N188,'Climate zones'!$I$2:$I$4292,0)),"")</f>
        <v/>
      </c>
      <c r="AS188" s="163" t="str">
        <f>IFERROR(INDEX('Climate zones'!$A$2:$A$4292,MATCH(AS$4&amp;" "&amp;$N188,'Climate zones'!$I$2:$I$4292,0)),"")</f>
        <v/>
      </c>
      <c r="AT188" s="163" t="str">
        <f>IFERROR(INDEX('Climate zones'!$A$2:$A$4292,MATCH(AT$4&amp;" "&amp;$N188,'Climate zones'!$I$2:$I$4292,0)),"")</f>
        <v/>
      </c>
      <c r="AU188" s="163" t="str">
        <f>IFERROR(INDEX('Climate zones'!$A$2:$A$4292,MATCH(AU$4&amp;" "&amp;$N188,'Climate zones'!$I$2:$I$4292,0)),"")</f>
        <v/>
      </c>
      <c r="AV188" s="163" t="str">
        <f>IFERROR(INDEX('Climate zones'!$A$2:$A$4292,MATCH(AV$4&amp;" "&amp;$N188,'Climate zones'!$I$2:$I$4292,0)),"")</f>
        <v/>
      </c>
      <c r="AW188" s="163" t="str">
        <f>IFERROR(INDEX('Climate zones'!$A$2:$A$4292,MATCH(AW$4&amp;" "&amp;$N188,'Climate zones'!$I$2:$I$4292,0)),"")</f>
        <v/>
      </c>
      <c r="AX188" s="163" t="str">
        <f>IFERROR(INDEX('Climate zones'!$A$2:$A$4292,MATCH(AX$4&amp;" "&amp;$N188,'Climate zones'!$I$2:$I$4292,0)),"")</f>
        <v/>
      </c>
      <c r="AY188" s="163" t="str">
        <f>IFERROR(INDEX('Climate zones'!$A$2:$A$4292,MATCH(AY$4&amp;" "&amp;$N188,'Climate zones'!$I$2:$I$4292,0)),"")</f>
        <v/>
      </c>
      <c r="AZ188" s="163" t="str">
        <f>IFERROR(INDEX('Climate zones'!$A$2:$A$4292,MATCH(AZ$4&amp;" "&amp;$N188,'Climate zones'!$I$2:$I$4292,0)),"")</f>
        <v/>
      </c>
      <c r="BA188" s="163" t="str">
        <f>IFERROR(INDEX('Climate zones'!$A$2:$A$4292,MATCH(BA$4&amp;" "&amp;$N188,'Climate zones'!$I$2:$I$4292,0)),"")</f>
        <v/>
      </c>
      <c r="BB188" s="163" t="str">
        <f>IFERROR(INDEX('Climate zones'!$A$2:$A$4292,MATCH(BB$4&amp;" "&amp;$N188,'Climate zones'!$I$2:$I$4292,0)),"")</f>
        <v/>
      </c>
      <c r="BC188" s="163" t="str">
        <f>IFERROR(INDEX('Climate zones'!$A$2:$A$4292,MATCH(BC$4&amp;" "&amp;$N188,'Climate zones'!$I$2:$I$4292,0)),"")</f>
        <v/>
      </c>
      <c r="BD188" s="163" t="str">
        <f>IFERROR(INDEX('Climate zones'!$A$2:$A$4292,MATCH(BD$4&amp;" "&amp;$N188,'Climate zones'!$I$2:$I$4292,0)),"")</f>
        <v/>
      </c>
      <c r="BE188" s="163" t="str">
        <f>IFERROR(INDEX('Climate zones'!$A$2:$A$4292,MATCH(BE$4&amp;" "&amp;$N188,'Climate zones'!$I$2:$I$4292,0)),"")</f>
        <v/>
      </c>
      <c r="BF188" s="163" t="str">
        <f>IFERROR(INDEX('Climate zones'!$A$2:$A$4292,MATCH(BF$4&amp;" "&amp;$N188,'Climate zones'!$I$2:$I$4292,0)),"")</f>
        <v/>
      </c>
      <c r="BG188" s="163" t="str">
        <f>IFERROR(INDEX('Climate zones'!$A$2:$A$4292,MATCH(BG$4&amp;" "&amp;$N188,'Climate zones'!$I$2:$I$4292,0)),"")</f>
        <v/>
      </c>
      <c r="BH188" s="163" t="str">
        <f>IFERROR(INDEX('Climate zones'!$A$2:$A$4292,MATCH(BH$4&amp;" "&amp;$N188,'Climate zones'!$I$2:$I$4292,0)),"")</f>
        <v/>
      </c>
      <c r="BI188" s="163" t="str">
        <f>IFERROR(INDEX('Climate zones'!$A$2:$A$4292,MATCH(BI$4&amp;" "&amp;$N188,'Climate zones'!$I$2:$I$4292,0)),"")</f>
        <v/>
      </c>
      <c r="BJ188" s="163" t="str">
        <f>IFERROR(INDEX('Climate zones'!$A$2:$A$4292,MATCH(BJ$4&amp;" "&amp;$N188,'Climate zones'!$I$2:$I$4292,0)),"")</f>
        <v/>
      </c>
      <c r="BK188" s="163" t="str">
        <f>IFERROR(INDEX('Climate zones'!$A$2:$A$4292,MATCH(BK$4&amp;" "&amp;$N188,'Climate zones'!$I$2:$I$4292,0)),"")</f>
        <v/>
      </c>
      <c r="BL188" s="163" t="str">
        <f>IFERROR(INDEX('Climate zones'!$A$2:$A$4292,MATCH(BL$4&amp;" "&amp;$N188,'Climate zones'!$I$2:$I$4292,0)),"")</f>
        <v>Wilsons Crossing</v>
      </c>
      <c r="BM188" s="163" t="str">
        <f>IFERROR(INDEX('Climate zones'!$A$2:$A$4292,MATCH(BM$4&amp;" "&amp;$N188,'Climate zones'!$I$2:$I$4292,0)),"")</f>
        <v/>
      </c>
      <c r="BN188" s="163" t="str">
        <f>IFERROR(INDEX('Climate zones'!$A$2:$A$4292,MATCH(BN$4&amp;" "&amp;$N188,'Climate zones'!$I$2:$I$4292,0)),"")</f>
        <v/>
      </c>
      <c r="BO188" s="163" t="str">
        <f>IFERROR(INDEX('Climate zones'!$A$2:$A$4292,MATCH(BO$4&amp;" "&amp;$N188,'Climate zones'!$I$2:$I$4292,0)),"")</f>
        <v/>
      </c>
      <c r="BP188" s="163" t="str">
        <f>IFERROR(INDEX('Climate zones'!$A$2:$A$4292,MATCH(BP$4&amp;" "&amp;$N188,'Climate zones'!$I$2:$I$4292,0)),"")</f>
        <v/>
      </c>
      <c r="BQ188" s="163" t="str">
        <f>IFERROR(INDEX('Climate zones'!$A$2:$A$4292,MATCH(BQ$4&amp;" "&amp;$N188,'Climate zones'!$I$2:$I$4292,0)),"")</f>
        <v/>
      </c>
      <c r="BR188" s="163" t="str">
        <f>IFERROR(INDEX('Climate zones'!$A$2:$A$4292,MATCH(BR$4&amp;" "&amp;$N188,'Climate zones'!$I$2:$I$4292,0)),"")</f>
        <v/>
      </c>
      <c r="BS188" s="163" t="str">
        <f>IFERROR(INDEX('Climate zones'!$A$2:$A$4292,MATCH(BS$4&amp;" "&amp;$N188,'Climate zones'!$I$2:$I$4292,0)),"")</f>
        <v/>
      </c>
      <c r="BT188" s="163" t="str">
        <f>IFERROR(INDEX('Climate zones'!$A$2:$A$4292,MATCH(BT$4&amp;" "&amp;$N188,'Climate zones'!$I$2:$I$4292,0)),"")</f>
        <v/>
      </c>
      <c r="BU188" s="163" t="str">
        <f>IFERROR(INDEX('Climate zones'!$A$2:$A$4292,MATCH(BU$4&amp;" "&amp;$N188,'Climate zones'!$I$2:$I$4292,0)),"")</f>
        <v/>
      </c>
      <c r="BV188" s="163" t="str">
        <f>IFERROR(INDEX('Climate zones'!$A$2:$A$4292,MATCH(BV$4&amp;" "&amp;$N188,'Climate zones'!$I$2:$I$4292,0)),"")</f>
        <v/>
      </c>
      <c r="BW188" s="163" t="str">
        <f>IFERROR(INDEX('Climate zones'!$A$2:$A$4292,MATCH(BW$4&amp;" "&amp;$N188,'Climate zones'!$I$2:$I$4292,0)),"")</f>
        <v/>
      </c>
      <c r="BX188" s="163" t="str">
        <f>IFERROR(INDEX('Climate zones'!$A$2:$A$4292,MATCH(BX$4&amp;" "&amp;$N188,'Climate zones'!$I$2:$I$4292,0)),"")</f>
        <v/>
      </c>
      <c r="BY188" s="163" t="str">
        <f>IFERROR(INDEX('Climate zones'!$A$2:$A$4292,MATCH(BY$4&amp;" "&amp;$N188,'Climate zones'!$I$2:$I$4292,0)),"")</f>
        <v/>
      </c>
      <c r="BZ188" s="163" t="str">
        <f>IFERROR(INDEX('Climate zones'!$A$2:$A$4292,MATCH(BZ$4&amp;" "&amp;$N188,'Climate zones'!$I$2:$I$4292,0)),"")</f>
        <v/>
      </c>
      <c r="CA188" s="163" t="str">
        <f>IFERROR(INDEX('Climate zones'!$A$2:$A$4292,MATCH(CA$4&amp;" "&amp;$N188,'Climate zones'!$I$2:$I$4292,0)),"")</f>
        <v/>
      </c>
      <c r="CB188" s="163" t="str">
        <f>IFERROR(INDEX('Climate zones'!$A$2:$A$4292,MATCH(CB$4&amp;" "&amp;$N188,'Climate zones'!$I$2:$I$4292,0)),"")</f>
        <v/>
      </c>
      <c r="CC188" s="163" t="str">
        <f>IFERROR(INDEX('Climate zones'!$A$2:$A$4292,MATCH(CC$4&amp;" "&amp;$N188,'Climate zones'!$I$2:$I$4292,0)),"")</f>
        <v/>
      </c>
      <c r="CD188" s="163" t="str">
        <f>IFERROR(INDEX('Climate zones'!$A$2:$A$4292,MATCH(CD$4&amp;" "&amp;$N188,'Climate zones'!$I$2:$I$4292,0)),"")</f>
        <v/>
      </c>
      <c r="CE188" s="163" t="str">
        <f>IFERROR(INDEX('Climate zones'!$A$2:$A$4292,MATCH(CE$4&amp;" "&amp;$N188,'Climate zones'!$I$2:$I$4292,0)),"")</f>
        <v/>
      </c>
      <c r="CF188" s="163" t="str">
        <f>IFERROR(INDEX('Climate zones'!$A$2:$A$4292,MATCH(CF$4&amp;" "&amp;$N188,'Climate zones'!$I$2:$I$4292,0)),"")</f>
        <v/>
      </c>
      <c r="CG188" s="163" t="str">
        <f>IFERROR(INDEX('Climate zones'!$A$2:$A$4292,MATCH(CG$4&amp;" "&amp;$N188,'Climate zones'!$I$2:$I$4292,0)),"")</f>
        <v/>
      </c>
      <c r="CH188" s="163" t="str">
        <f>IFERROR(INDEX('Climate zones'!$A$2:$A$4292,MATCH(CH$4&amp;" "&amp;$N188,'Climate zones'!$I$2:$I$4292,0)),"")</f>
        <v/>
      </c>
    </row>
    <row r="189" spans="1:86">
      <c r="A189" s="156" t="s">
        <v>358</v>
      </c>
      <c r="B189" s="156" t="s">
        <v>99</v>
      </c>
      <c r="C189" s="156" t="s">
        <v>93</v>
      </c>
      <c r="D189" s="156" t="s">
        <v>330</v>
      </c>
      <c r="E189" s="157">
        <v>-41.25</v>
      </c>
      <c r="F189" s="157">
        <v>172.12</v>
      </c>
      <c r="G189" s="156" t="str">
        <f t="shared" si="8"/>
        <v>Buller District WC</v>
      </c>
      <c r="H189" s="156">
        <f t="shared" si="9"/>
        <v>30</v>
      </c>
      <c r="I189" s="156" t="str">
        <f t="shared" si="10"/>
        <v>Buller District 30</v>
      </c>
      <c r="N189" s="164">
        <f t="shared" si="11"/>
        <v>185</v>
      </c>
      <c r="O189" s="165" t="str">
        <f>IFERROR(INDEX('Climate zones'!$A$2:$A$4292,MATCH(O$4&amp;" "&amp;$N189,'Climate zones'!$I$2:$I$4292,0)),"")</f>
        <v/>
      </c>
      <c r="P189" s="165" t="str">
        <f>IFERROR(INDEX('Climate zones'!$A$2:$A$4292,MATCH(P$4&amp;" "&amp;$N189,'Climate zones'!$I$2:$I$4292,0)),"")</f>
        <v/>
      </c>
      <c r="Q189" s="165" t="str">
        <f>IFERROR(INDEX('Climate zones'!$A$2:$A$4292,MATCH(Q$4&amp;" "&amp;$N189,'Climate zones'!$I$2:$I$4292,0)),"")</f>
        <v/>
      </c>
      <c r="R189" s="165" t="str">
        <f>IFERROR(INDEX('Climate zones'!$A$2:$A$4292,MATCH(R$4&amp;" "&amp;$N189,'Climate zones'!$I$2:$I$4292,0)),"")</f>
        <v/>
      </c>
      <c r="S189" s="165" t="str">
        <f>IFERROR(INDEX('Climate zones'!$A$2:$A$4292,MATCH(S$4&amp;" "&amp;$N189,'Climate zones'!$I$2:$I$4292,0)),"")</f>
        <v/>
      </c>
      <c r="T189" s="165" t="str">
        <f>IFERROR(INDEX('Climate zones'!$A$2:$A$4292,MATCH(T$4&amp;" "&amp;$N189,'Climate zones'!$I$2:$I$4292,0)),"")</f>
        <v/>
      </c>
      <c r="U189" s="165" t="str">
        <f>IFERROR(INDEX('Climate zones'!$A$2:$A$4292,MATCH(U$4&amp;" "&amp;$N189,'Climate zones'!$I$2:$I$4292,0)),"")</f>
        <v/>
      </c>
      <c r="V189" s="165" t="str">
        <f>IFERROR(INDEX('Climate zones'!$A$2:$A$4292,MATCH(V$4&amp;" "&amp;$N189,'Climate zones'!$I$2:$I$4292,0)),"")</f>
        <v/>
      </c>
      <c r="W189" s="165" t="str">
        <f>IFERROR(INDEX('Climate zones'!$A$2:$A$4292,MATCH(W$4&amp;" "&amp;$N189,'Climate zones'!$I$2:$I$4292,0)),"")</f>
        <v/>
      </c>
      <c r="X189" s="165" t="str">
        <f>IFERROR(INDEX('Climate zones'!$A$2:$A$4292,MATCH(X$4&amp;" "&amp;$N189,'Climate zones'!$I$2:$I$4292,0)),"")</f>
        <v>Saies</v>
      </c>
      <c r="Y189" s="165" t="str">
        <f>IFERROR(INDEX('Climate zones'!$A$2:$A$4292,MATCH(Y$4&amp;" "&amp;$N189,'Climate zones'!$I$2:$I$4292,0)),"")</f>
        <v/>
      </c>
      <c r="Z189" s="165" t="str">
        <f>IFERROR(INDEX('Climate zones'!$A$2:$A$4292,MATCH(Z$4&amp;" "&amp;$N189,'Climate zones'!$I$2:$I$4292,0)),"")</f>
        <v/>
      </c>
      <c r="AA189" s="165" t="str">
        <f>IFERROR(INDEX('Climate zones'!$A$2:$A$4292,MATCH(AA$4&amp;" "&amp;$N189,'Climate zones'!$I$2:$I$4292,0)),"")</f>
        <v/>
      </c>
      <c r="AB189" s="165" t="str">
        <f>IFERROR(INDEX('Climate zones'!$A$2:$A$4292,MATCH(AB$4&amp;" "&amp;$N189,'Climate zones'!$I$2:$I$4292,0)),"")</f>
        <v/>
      </c>
      <c r="AC189" s="165" t="str">
        <f>IFERROR(INDEX('Climate zones'!$A$2:$A$4292,MATCH(AC$4&amp;" "&amp;$N189,'Climate zones'!$I$2:$I$4292,0)),"")</f>
        <v/>
      </c>
      <c r="AD189" s="165" t="str">
        <f>IFERROR(INDEX('Climate zones'!$A$2:$A$4292,MATCH(AD$4&amp;" "&amp;$N189,'Climate zones'!$I$2:$I$4292,0)),"")</f>
        <v/>
      </c>
      <c r="AE189" s="165" t="str">
        <f>IFERROR(INDEX('Climate zones'!$A$2:$A$4292,MATCH(AE$4&amp;" "&amp;$N189,'Climate zones'!$I$2:$I$4292,0)),"")</f>
        <v/>
      </c>
      <c r="AF189" s="165" t="str">
        <f>IFERROR(INDEX('Climate zones'!$A$2:$A$4292,MATCH(AF$4&amp;" "&amp;$N189,'Climate zones'!$I$2:$I$4292,0)),"")</f>
        <v/>
      </c>
      <c r="AG189" s="165" t="str">
        <f>IFERROR(INDEX('Climate zones'!$A$2:$A$4292,MATCH(AG$4&amp;" "&amp;$N189,'Climate zones'!$I$2:$I$4292,0)),"")</f>
        <v/>
      </c>
      <c r="AH189" s="165" t="str">
        <f>IFERROR(INDEX('Climate zones'!$A$2:$A$4292,MATCH(AH$4&amp;" "&amp;$N189,'Climate zones'!$I$2:$I$4292,0)),"")</f>
        <v/>
      </c>
      <c r="AI189" s="165" t="str">
        <f>IFERROR(INDEX('Climate zones'!$A$2:$A$4292,MATCH(AI$4&amp;" "&amp;$N189,'Climate zones'!$I$2:$I$4292,0)),"")</f>
        <v/>
      </c>
      <c r="AJ189" s="165" t="str">
        <f>IFERROR(INDEX('Climate zones'!$A$2:$A$4292,MATCH(AJ$4&amp;" "&amp;$N189,'Climate zones'!$I$2:$I$4292,0)),"")</f>
        <v/>
      </c>
      <c r="AK189" s="165" t="str">
        <f>IFERROR(INDEX('Climate zones'!$A$2:$A$4292,MATCH(AK$4&amp;" "&amp;$N189,'Climate zones'!$I$2:$I$4292,0)),"")</f>
        <v/>
      </c>
      <c r="AL189" s="165" t="str">
        <f>IFERROR(INDEX('Climate zones'!$A$2:$A$4292,MATCH(AL$4&amp;" "&amp;$N189,'Climate zones'!$I$2:$I$4292,0)),"")</f>
        <v/>
      </c>
      <c r="AM189" s="165" t="str">
        <f>IFERROR(INDEX('Climate zones'!$A$2:$A$4292,MATCH(AM$4&amp;" "&amp;$N189,'Climate zones'!$I$2:$I$4292,0)),"")</f>
        <v/>
      </c>
      <c r="AN189" s="165" t="str">
        <f>IFERROR(INDEX('Climate zones'!$A$2:$A$4292,MATCH(AN$4&amp;" "&amp;$N189,'Climate zones'!$I$2:$I$4292,0)),"")</f>
        <v/>
      </c>
      <c r="AO189" s="165" t="str">
        <f>IFERROR(INDEX('Climate zones'!$A$2:$A$4292,MATCH(AO$4&amp;" "&amp;$N189,'Climate zones'!$I$2:$I$4292,0)),"")</f>
        <v/>
      </c>
      <c r="AP189" s="165" t="str">
        <f>IFERROR(INDEX('Climate zones'!$A$2:$A$4292,MATCH(AP$4&amp;" "&amp;$N189,'Climate zones'!$I$2:$I$4292,0)),"")</f>
        <v/>
      </c>
      <c r="AQ189" s="165" t="str">
        <f>IFERROR(INDEX('Climate zones'!$A$2:$A$4292,MATCH(AQ$4&amp;" "&amp;$N189,'Climate zones'!$I$2:$I$4292,0)),"")</f>
        <v/>
      </c>
      <c r="AR189" s="165" t="str">
        <f>IFERROR(INDEX('Climate zones'!$A$2:$A$4292,MATCH(AR$4&amp;" "&amp;$N189,'Climate zones'!$I$2:$I$4292,0)),"")</f>
        <v/>
      </c>
      <c r="AS189" s="165" t="str">
        <f>IFERROR(INDEX('Climate zones'!$A$2:$A$4292,MATCH(AS$4&amp;" "&amp;$N189,'Climate zones'!$I$2:$I$4292,0)),"")</f>
        <v/>
      </c>
      <c r="AT189" s="165" t="str">
        <f>IFERROR(INDEX('Climate zones'!$A$2:$A$4292,MATCH(AT$4&amp;" "&amp;$N189,'Climate zones'!$I$2:$I$4292,0)),"")</f>
        <v/>
      </c>
      <c r="AU189" s="165" t="str">
        <f>IFERROR(INDEX('Climate zones'!$A$2:$A$4292,MATCH(AU$4&amp;" "&amp;$N189,'Climate zones'!$I$2:$I$4292,0)),"")</f>
        <v/>
      </c>
      <c r="AV189" s="165" t="str">
        <f>IFERROR(INDEX('Climate zones'!$A$2:$A$4292,MATCH(AV$4&amp;" "&amp;$N189,'Climate zones'!$I$2:$I$4292,0)),"")</f>
        <v/>
      </c>
      <c r="AW189" s="165" t="str">
        <f>IFERROR(INDEX('Climate zones'!$A$2:$A$4292,MATCH(AW$4&amp;" "&amp;$N189,'Climate zones'!$I$2:$I$4292,0)),"")</f>
        <v/>
      </c>
      <c r="AX189" s="165" t="str">
        <f>IFERROR(INDEX('Climate zones'!$A$2:$A$4292,MATCH(AX$4&amp;" "&amp;$N189,'Climate zones'!$I$2:$I$4292,0)),"")</f>
        <v/>
      </c>
      <c r="AY189" s="165" t="str">
        <f>IFERROR(INDEX('Climate zones'!$A$2:$A$4292,MATCH(AY$4&amp;" "&amp;$N189,'Climate zones'!$I$2:$I$4292,0)),"")</f>
        <v/>
      </c>
      <c r="AZ189" s="165" t="str">
        <f>IFERROR(INDEX('Climate zones'!$A$2:$A$4292,MATCH(AZ$4&amp;" "&amp;$N189,'Climate zones'!$I$2:$I$4292,0)),"")</f>
        <v/>
      </c>
      <c r="BA189" s="165" t="str">
        <f>IFERROR(INDEX('Climate zones'!$A$2:$A$4292,MATCH(BA$4&amp;" "&amp;$N189,'Climate zones'!$I$2:$I$4292,0)),"")</f>
        <v/>
      </c>
      <c r="BB189" s="165" t="str">
        <f>IFERROR(INDEX('Climate zones'!$A$2:$A$4292,MATCH(BB$4&amp;" "&amp;$N189,'Climate zones'!$I$2:$I$4292,0)),"")</f>
        <v/>
      </c>
      <c r="BC189" s="165" t="str">
        <f>IFERROR(INDEX('Climate zones'!$A$2:$A$4292,MATCH(BC$4&amp;" "&amp;$N189,'Climate zones'!$I$2:$I$4292,0)),"")</f>
        <v/>
      </c>
      <c r="BD189" s="165" t="str">
        <f>IFERROR(INDEX('Climate zones'!$A$2:$A$4292,MATCH(BD$4&amp;" "&amp;$N189,'Climate zones'!$I$2:$I$4292,0)),"")</f>
        <v/>
      </c>
      <c r="BE189" s="165" t="str">
        <f>IFERROR(INDEX('Climate zones'!$A$2:$A$4292,MATCH(BE$4&amp;" "&amp;$N189,'Climate zones'!$I$2:$I$4292,0)),"")</f>
        <v/>
      </c>
      <c r="BF189" s="165" t="str">
        <f>IFERROR(INDEX('Climate zones'!$A$2:$A$4292,MATCH(BF$4&amp;" "&amp;$N189,'Climate zones'!$I$2:$I$4292,0)),"")</f>
        <v/>
      </c>
      <c r="BG189" s="165" t="str">
        <f>IFERROR(INDEX('Climate zones'!$A$2:$A$4292,MATCH(BG$4&amp;" "&amp;$N189,'Climate zones'!$I$2:$I$4292,0)),"")</f>
        <v/>
      </c>
      <c r="BH189" s="165" t="str">
        <f>IFERROR(INDEX('Climate zones'!$A$2:$A$4292,MATCH(BH$4&amp;" "&amp;$N189,'Climate zones'!$I$2:$I$4292,0)),"")</f>
        <v/>
      </c>
      <c r="BI189" s="165" t="str">
        <f>IFERROR(INDEX('Climate zones'!$A$2:$A$4292,MATCH(BI$4&amp;" "&amp;$N189,'Climate zones'!$I$2:$I$4292,0)),"")</f>
        <v/>
      </c>
      <c r="BJ189" s="165" t="str">
        <f>IFERROR(INDEX('Climate zones'!$A$2:$A$4292,MATCH(BJ$4&amp;" "&amp;$N189,'Climate zones'!$I$2:$I$4292,0)),"")</f>
        <v/>
      </c>
      <c r="BK189" s="165" t="str">
        <f>IFERROR(INDEX('Climate zones'!$A$2:$A$4292,MATCH(BK$4&amp;" "&amp;$N189,'Climate zones'!$I$2:$I$4292,0)),"")</f>
        <v/>
      </c>
      <c r="BL189" s="165" t="str">
        <f>IFERROR(INDEX('Climate zones'!$A$2:$A$4292,MATCH(BL$4&amp;" "&amp;$N189,'Climate zones'!$I$2:$I$4292,0)),"")</f>
        <v>Winton</v>
      </c>
      <c r="BM189" s="165" t="str">
        <f>IFERROR(INDEX('Climate zones'!$A$2:$A$4292,MATCH(BM$4&amp;" "&amp;$N189,'Climate zones'!$I$2:$I$4292,0)),"")</f>
        <v/>
      </c>
      <c r="BN189" s="165" t="str">
        <f>IFERROR(INDEX('Climate zones'!$A$2:$A$4292,MATCH(BN$4&amp;" "&amp;$N189,'Climate zones'!$I$2:$I$4292,0)),"")</f>
        <v/>
      </c>
      <c r="BO189" s="165" t="str">
        <f>IFERROR(INDEX('Climate zones'!$A$2:$A$4292,MATCH(BO$4&amp;" "&amp;$N189,'Climate zones'!$I$2:$I$4292,0)),"")</f>
        <v/>
      </c>
      <c r="BP189" s="165" t="str">
        <f>IFERROR(INDEX('Climate zones'!$A$2:$A$4292,MATCH(BP$4&amp;" "&amp;$N189,'Climate zones'!$I$2:$I$4292,0)),"")</f>
        <v/>
      </c>
      <c r="BQ189" s="165" t="str">
        <f>IFERROR(INDEX('Climate zones'!$A$2:$A$4292,MATCH(BQ$4&amp;" "&amp;$N189,'Climate zones'!$I$2:$I$4292,0)),"")</f>
        <v/>
      </c>
      <c r="BR189" s="165" t="str">
        <f>IFERROR(INDEX('Climate zones'!$A$2:$A$4292,MATCH(BR$4&amp;" "&amp;$N189,'Climate zones'!$I$2:$I$4292,0)),"")</f>
        <v/>
      </c>
      <c r="BS189" s="165" t="str">
        <f>IFERROR(INDEX('Climate zones'!$A$2:$A$4292,MATCH(BS$4&amp;" "&amp;$N189,'Climate zones'!$I$2:$I$4292,0)),"")</f>
        <v/>
      </c>
      <c r="BT189" s="165" t="str">
        <f>IFERROR(INDEX('Climate zones'!$A$2:$A$4292,MATCH(BT$4&amp;" "&amp;$N189,'Climate zones'!$I$2:$I$4292,0)),"")</f>
        <v/>
      </c>
      <c r="BU189" s="165" t="str">
        <f>IFERROR(INDEX('Climate zones'!$A$2:$A$4292,MATCH(BU$4&amp;" "&amp;$N189,'Climate zones'!$I$2:$I$4292,0)),"")</f>
        <v/>
      </c>
      <c r="BV189" s="165" t="str">
        <f>IFERROR(INDEX('Climate zones'!$A$2:$A$4292,MATCH(BV$4&amp;" "&amp;$N189,'Climate zones'!$I$2:$I$4292,0)),"")</f>
        <v/>
      </c>
      <c r="BW189" s="165" t="str">
        <f>IFERROR(INDEX('Climate zones'!$A$2:$A$4292,MATCH(BW$4&amp;" "&amp;$N189,'Climate zones'!$I$2:$I$4292,0)),"")</f>
        <v/>
      </c>
      <c r="BX189" s="165" t="str">
        <f>IFERROR(INDEX('Climate zones'!$A$2:$A$4292,MATCH(BX$4&amp;" "&amp;$N189,'Climate zones'!$I$2:$I$4292,0)),"")</f>
        <v/>
      </c>
      <c r="BY189" s="165" t="str">
        <f>IFERROR(INDEX('Climate zones'!$A$2:$A$4292,MATCH(BY$4&amp;" "&amp;$N189,'Climate zones'!$I$2:$I$4292,0)),"")</f>
        <v/>
      </c>
      <c r="BZ189" s="165" t="str">
        <f>IFERROR(INDEX('Climate zones'!$A$2:$A$4292,MATCH(BZ$4&amp;" "&amp;$N189,'Climate zones'!$I$2:$I$4292,0)),"")</f>
        <v/>
      </c>
      <c r="CA189" s="165" t="str">
        <f>IFERROR(INDEX('Climate zones'!$A$2:$A$4292,MATCH(CA$4&amp;" "&amp;$N189,'Climate zones'!$I$2:$I$4292,0)),"")</f>
        <v/>
      </c>
      <c r="CB189" s="165" t="str">
        <f>IFERROR(INDEX('Climate zones'!$A$2:$A$4292,MATCH(CB$4&amp;" "&amp;$N189,'Climate zones'!$I$2:$I$4292,0)),"")</f>
        <v/>
      </c>
      <c r="CC189" s="165" t="str">
        <f>IFERROR(INDEX('Climate zones'!$A$2:$A$4292,MATCH(CC$4&amp;" "&amp;$N189,'Climate zones'!$I$2:$I$4292,0)),"")</f>
        <v/>
      </c>
      <c r="CD189" s="165" t="str">
        <f>IFERROR(INDEX('Climate zones'!$A$2:$A$4292,MATCH(CD$4&amp;" "&amp;$N189,'Climate zones'!$I$2:$I$4292,0)),"")</f>
        <v/>
      </c>
      <c r="CE189" s="165" t="str">
        <f>IFERROR(INDEX('Climate zones'!$A$2:$A$4292,MATCH(CE$4&amp;" "&amp;$N189,'Climate zones'!$I$2:$I$4292,0)),"")</f>
        <v/>
      </c>
      <c r="CF189" s="165" t="str">
        <f>IFERROR(INDEX('Climate zones'!$A$2:$A$4292,MATCH(CF$4&amp;" "&amp;$N189,'Climate zones'!$I$2:$I$4292,0)),"")</f>
        <v/>
      </c>
      <c r="CG189" s="165" t="str">
        <f>IFERROR(INDEX('Climate zones'!$A$2:$A$4292,MATCH(CG$4&amp;" "&amp;$N189,'Climate zones'!$I$2:$I$4292,0)),"")</f>
        <v/>
      </c>
      <c r="CH189" s="165" t="str">
        <f>IFERROR(INDEX('Climate zones'!$A$2:$A$4292,MATCH(CH$4&amp;" "&amp;$N189,'Climate zones'!$I$2:$I$4292,0)),"")</f>
        <v/>
      </c>
    </row>
    <row r="190" spans="1:86">
      <c r="A190" s="156" t="s">
        <v>359</v>
      </c>
      <c r="B190" s="156" t="s">
        <v>99</v>
      </c>
      <c r="C190" s="156" t="s">
        <v>209</v>
      </c>
      <c r="D190" s="156" t="s">
        <v>330</v>
      </c>
      <c r="E190" s="157">
        <v>-42.19</v>
      </c>
      <c r="F190" s="157">
        <v>172.22</v>
      </c>
      <c r="G190" s="156" t="str">
        <f t="shared" si="8"/>
        <v>Buller District WC</v>
      </c>
      <c r="H190" s="156">
        <f t="shared" si="9"/>
        <v>31</v>
      </c>
      <c r="I190" s="156" t="str">
        <f t="shared" si="10"/>
        <v>Buller District 31</v>
      </c>
      <c r="N190" s="162">
        <f t="shared" si="11"/>
        <v>186</v>
      </c>
      <c r="O190" s="163" t="str">
        <f>IFERROR(INDEX('Climate zones'!$A$2:$A$4292,MATCH(O$4&amp;" "&amp;$N190,'Climate zones'!$I$2:$I$4292,0)),"")</f>
        <v/>
      </c>
      <c r="P190" s="163" t="str">
        <f>IFERROR(INDEX('Climate zones'!$A$2:$A$4292,MATCH(P$4&amp;" "&amp;$N190,'Climate zones'!$I$2:$I$4292,0)),"")</f>
        <v/>
      </c>
      <c r="Q190" s="163" t="str">
        <f>IFERROR(INDEX('Climate zones'!$A$2:$A$4292,MATCH(Q$4&amp;" "&amp;$N190,'Climate zones'!$I$2:$I$4292,0)),"")</f>
        <v/>
      </c>
      <c r="R190" s="163" t="str">
        <f>IFERROR(INDEX('Climate zones'!$A$2:$A$4292,MATCH(R$4&amp;" "&amp;$N190,'Climate zones'!$I$2:$I$4292,0)),"")</f>
        <v/>
      </c>
      <c r="S190" s="163" t="str">
        <f>IFERROR(INDEX('Climate zones'!$A$2:$A$4292,MATCH(S$4&amp;" "&amp;$N190,'Climate zones'!$I$2:$I$4292,0)),"")</f>
        <v/>
      </c>
      <c r="T190" s="163" t="str">
        <f>IFERROR(INDEX('Climate zones'!$A$2:$A$4292,MATCH(T$4&amp;" "&amp;$N190,'Climate zones'!$I$2:$I$4292,0)),"")</f>
        <v/>
      </c>
      <c r="U190" s="163" t="str">
        <f>IFERROR(INDEX('Climate zones'!$A$2:$A$4292,MATCH(U$4&amp;" "&amp;$N190,'Climate zones'!$I$2:$I$4292,0)),"")</f>
        <v/>
      </c>
      <c r="V190" s="163" t="str">
        <f>IFERROR(INDEX('Climate zones'!$A$2:$A$4292,MATCH(V$4&amp;" "&amp;$N190,'Climate zones'!$I$2:$I$4292,0)),"")</f>
        <v/>
      </c>
      <c r="W190" s="163" t="str">
        <f>IFERROR(INDEX('Climate zones'!$A$2:$A$4292,MATCH(W$4&amp;" "&amp;$N190,'Climate zones'!$I$2:$I$4292,0)),"")</f>
        <v/>
      </c>
      <c r="X190" s="163" t="str">
        <f>IFERROR(INDEX('Climate zones'!$A$2:$A$4292,MATCH(X$4&amp;" "&amp;$N190,'Climate zones'!$I$2:$I$4292,0)),"")</f>
        <v>Sweetwater</v>
      </c>
      <c r="Y190" s="163" t="str">
        <f>IFERROR(INDEX('Climate zones'!$A$2:$A$4292,MATCH(Y$4&amp;" "&amp;$N190,'Climate zones'!$I$2:$I$4292,0)),"")</f>
        <v/>
      </c>
      <c r="Z190" s="163" t="str">
        <f>IFERROR(INDEX('Climate zones'!$A$2:$A$4292,MATCH(Z$4&amp;" "&amp;$N190,'Climate zones'!$I$2:$I$4292,0)),"")</f>
        <v/>
      </c>
      <c r="AA190" s="163" t="str">
        <f>IFERROR(INDEX('Climate zones'!$A$2:$A$4292,MATCH(AA$4&amp;" "&amp;$N190,'Climate zones'!$I$2:$I$4292,0)),"")</f>
        <v/>
      </c>
      <c r="AB190" s="163" t="str">
        <f>IFERROR(INDEX('Climate zones'!$A$2:$A$4292,MATCH(AB$4&amp;" "&amp;$N190,'Climate zones'!$I$2:$I$4292,0)),"")</f>
        <v/>
      </c>
      <c r="AC190" s="163" t="str">
        <f>IFERROR(INDEX('Climate zones'!$A$2:$A$4292,MATCH(AC$4&amp;" "&amp;$N190,'Climate zones'!$I$2:$I$4292,0)),"")</f>
        <v/>
      </c>
      <c r="AD190" s="163" t="str">
        <f>IFERROR(INDEX('Climate zones'!$A$2:$A$4292,MATCH(AD$4&amp;" "&amp;$N190,'Climate zones'!$I$2:$I$4292,0)),"")</f>
        <v/>
      </c>
      <c r="AE190" s="163" t="str">
        <f>IFERROR(INDEX('Climate zones'!$A$2:$A$4292,MATCH(AE$4&amp;" "&amp;$N190,'Climate zones'!$I$2:$I$4292,0)),"")</f>
        <v/>
      </c>
      <c r="AF190" s="163" t="str">
        <f>IFERROR(INDEX('Climate zones'!$A$2:$A$4292,MATCH(AF$4&amp;" "&amp;$N190,'Climate zones'!$I$2:$I$4292,0)),"")</f>
        <v/>
      </c>
      <c r="AG190" s="163" t="str">
        <f>IFERROR(INDEX('Climate zones'!$A$2:$A$4292,MATCH(AG$4&amp;" "&amp;$N190,'Climate zones'!$I$2:$I$4292,0)),"")</f>
        <v/>
      </c>
      <c r="AH190" s="163" t="str">
        <f>IFERROR(INDEX('Climate zones'!$A$2:$A$4292,MATCH(AH$4&amp;" "&amp;$N190,'Climate zones'!$I$2:$I$4292,0)),"")</f>
        <v/>
      </c>
      <c r="AI190" s="163" t="str">
        <f>IFERROR(INDEX('Climate zones'!$A$2:$A$4292,MATCH(AI$4&amp;" "&amp;$N190,'Climate zones'!$I$2:$I$4292,0)),"")</f>
        <v/>
      </c>
      <c r="AJ190" s="163" t="str">
        <f>IFERROR(INDEX('Climate zones'!$A$2:$A$4292,MATCH(AJ$4&amp;" "&amp;$N190,'Climate zones'!$I$2:$I$4292,0)),"")</f>
        <v/>
      </c>
      <c r="AK190" s="163" t="str">
        <f>IFERROR(INDEX('Climate zones'!$A$2:$A$4292,MATCH(AK$4&amp;" "&amp;$N190,'Climate zones'!$I$2:$I$4292,0)),"")</f>
        <v/>
      </c>
      <c r="AL190" s="163" t="str">
        <f>IFERROR(INDEX('Climate zones'!$A$2:$A$4292,MATCH(AL$4&amp;" "&amp;$N190,'Climate zones'!$I$2:$I$4292,0)),"")</f>
        <v/>
      </c>
      <c r="AM190" s="163" t="str">
        <f>IFERROR(INDEX('Climate zones'!$A$2:$A$4292,MATCH(AM$4&amp;" "&amp;$N190,'Climate zones'!$I$2:$I$4292,0)),"")</f>
        <v/>
      </c>
      <c r="AN190" s="163" t="str">
        <f>IFERROR(INDEX('Climate zones'!$A$2:$A$4292,MATCH(AN$4&amp;" "&amp;$N190,'Climate zones'!$I$2:$I$4292,0)),"")</f>
        <v/>
      </c>
      <c r="AO190" s="163" t="str">
        <f>IFERROR(INDEX('Climate zones'!$A$2:$A$4292,MATCH(AO$4&amp;" "&amp;$N190,'Climate zones'!$I$2:$I$4292,0)),"")</f>
        <v/>
      </c>
      <c r="AP190" s="163" t="str">
        <f>IFERROR(INDEX('Climate zones'!$A$2:$A$4292,MATCH(AP$4&amp;" "&amp;$N190,'Climate zones'!$I$2:$I$4292,0)),"")</f>
        <v/>
      </c>
      <c r="AQ190" s="163" t="str">
        <f>IFERROR(INDEX('Climate zones'!$A$2:$A$4292,MATCH(AQ$4&amp;" "&amp;$N190,'Climate zones'!$I$2:$I$4292,0)),"")</f>
        <v/>
      </c>
      <c r="AR190" s="163" t="str">
        <f>IFERROR(INDEX('Climate zones'!$A$2:$A$4292,MATCH(AR$4&amp;" "&amp;$N190,'Climate zones'!$I$2:$I$4292,0)),"")</f>
        <v/>
      </c>
      <c r="AS190" s="163" t="str">
        <f>IFERROR(INDEX('Climate zones'!$A$2:$A$4292,MATCH(AS$4&amp;" "&amp;$N190,'Climate zones'!$I$2:$I$4292,0)),"")</f>
        <v/>
      </c>
      <c r="AT190" s="163" t="str">
        <f>IFERROR(INDEX('Climate zones'!$A$2:$A$4292,MATCH(AT$4&amp;" "&amp;$N190,'Climate zones'!$I$2:$I$4292,0)),"")</f>
        <v/>
      </c>
      <c r="AU190" s="163" t="str">
        <f>IFERROR(INDEX('Climate zones'!$A$2:$A$4292,MATCH(AU$4&amp;" "&amp;$N190,'Climate zones'!$I$2:$I$4292,0)),"")</f>
        <v/>
      </c>
      <c r="AV190" s="163" t="str">
        <f>IFERROR(INDEX('Climate zones'!$A$2:$A$4292,MATCH(AV$4&amp;" "&amp;$N190,'Climate zones'!$I$2:$I$4292,0)),"")</f>
        <v/>
      </c>
      <c r="AW190" s="163" t="str">
        <f>IFERROR(INDEX('Climate zones'!$A$2:$A$4292,MATCH(AW$4&amp;" "&amp;$N190,'Climate zones'!$I$2:$I$4292,0)),"")</f>
        <v/>
      </c>
      <c r="AX190" s="163" t="str">
        <f>IFERROR(INDEX('Climate zones'!$A$2:$A$4292,MATCH(AX$4&amp;" "&amp;$N190,'Climate zones'!$I$2:$I$4292,0)),"")</f>
        <v/>
      </c>
      <c r="AY190" s="163" t="str">
        <f>IFERROR(INDEX('Climate zones'!$A$2:$A$4292,MATCH(AY$4&amp;" "&amp;$N190,'Climate zones'!$I$2:$I$4292,0)),"")</f>
        <v/>
      </c>
      <c r="AZ190" s="163" t="str">
        <f>IFERROR(INDEX('Climate zones'!$A$2:$A$4292,MATCH(AZ$4&amp;" "&amp;$N190,'Climate zones'!$I$2:$I$4292,0)),"")</f>
        <v/>
      </c>
      <c r="BA190" s="163" t="str">
        <f>IFERROR(INDEX('Climate zones'!$A$2:$A$4292,MATCH(BA$4&amp;" "&amp;$N190,'Climate zones'!$I$2:$I$4292,0)),"")</f>
        <v/>
      </c>
      <c r="BB190" s="163" t="str">
        <f>IFERROR(INDEX('Climate zones'!$A$2:$A$4292,MATCH(BB$4&amp;" "&amp;$N190,'Climate zones'!$I$2:$I$4292,0)),"")</f>
        <v/>
      </c>
      <c r="BC190" s="163" t="str">
        <f>IFERROR(INDEX('Climate zones'!$A$2:$A$4292,MATCH(BC$4&amp;" "&amp;$N190,'Climate zones'!$I$2:$I$4292,0)),"")</f>
        <v/>
      </c>
      <c r="BD190" s="163" t="str">
        <f>IFERROR(INDEX('Climate zones'!$A$2:$A$4292,MATCH(BD$4&amp;" "&amp;$N190,'Climate zones'!$I$2:$I$4292,0)),"")</f>
        <v/>
      </c>
      <c r="BE190" s="163" t="str">
        <f>IFERROR(INDEX('Climate zones'!$A$2:$A$4292,MATCH(BE$4&amp;" "&amp;$N190,'Climate zones'!$I$2:$I$4292,0)),"")</f>
        <v/>
      </c>
      <c r="BF190" s="163" t="str">
        <f>IFERROR(INDEX('Climate zones'!$A$2:$A$4292,MATCH(BF$4&amp;" "&amp;$N190,'Climate zones'!$I$2:$I$4292,0)),"")</f>
        <v/>
      </c>
      <c r="BG190" s="163" t="str">
        <f>IFERROR(INDEX('Climate zones'!$A$2:$A$4292,MATCH(BG$4&amp;" "&amp;$N190,'Climate zones'!$I$2:$I$4292,0)),"")</f>
        <v/>
      </c>
      <c r="BH190" s="163" t="str">
        <f>IFERROR(INDEX('Climate zones'!$A$2:$A$4292,MATCH(BH$4&amp;" "&amp;$N190,'Climate zones'!$I$2:$I$4292,0)),"")</f>
        <v/>
      </c>
      <c r="BI190" s="163" t="str">
        <f>IFERROR(INDEX('Climate zones'!$A$2:$A$4292,MATCH(BI$4&amp;" "&amp;$N190,'Climate zones'!$I$2:$I$4292,0)),"")</f>
        <v/>
      </c>
      <c r="BJ190" s="163" t="str">
        <f>IFERROR(INDEX('Climate zones'!$A$2:$A$4292,MATCH(BJ$4&amp;" "&amp;$N190,'Climate zones'!$I$2:$I$4292,0)),"")</f>
        <v/>
      </c>
      <c r="BK190" s="163" t="str">
        <f>IFERROR(INDEX('Climate zones'!$A$2:$A$4292,MATCH(BK$4&amp;" "&amp;$N190,'Climate zones'!$I$2:$I$4292,0)),"")</f>
        <v/>
      </c>
      <c r="BL190" s="163" t="str">
        <f>IFERROR(INDEX('Climate zones'!$A$2:$A$4292,MATCH(BL$4&amp;" "&amp;$N190,'Climate zones'!$I$2:$I$4292,0)),"")</f>
        <v>Woodlands</v>
      </c>
      <c r="BM190" s="163" t="str">
        <f>IFERROR(INDEX('Climate zones'!$A$2:$A$4292,MATCH(BM$4&amp;" "&amp;$N190,'Climate zones'!$I$2:$I$4292,0)),"")</f>
        <v/>
      </c>
      <c r="BN190" s="163" t="str">
        <f>IFERROR(INDEX('Climate zones'!$A$2:$A$4292,MATCH(BN$4&amp;" "&amp;$N190,'Climate zones'!$I$2:$I$4292,0)),"")</f>
        <v/>
      </c>
      <c r="BO190" s="163" t="str">
        <f>IFERROR(INDEX('Climate zones'!$A$2:$A$4292,MATCH(BO$4&amp;" "&amp;$N190,'Climate zones'!$I$2:$I$4292,0)),"")</f>
        <v/>
      </c>
      <c r="BP190" s="163" t="str">
        <f>IFERROR(INDEX('Climate zones'!$A$2:$A$4292,MATCH(BP$4&amp;" "&amp;$N190,'Climate zones'!$I$2:$I$4292,0)),"")</f>
        <v/>
      </c>
      <c r="BQ190" s="163" t="str">
        <f>IFERROR(INDEX('Climate zones'!$A$2:$A$4292,MATCH(BQ$4&amp;" "&amp;$N190,'Climate zones'!$I$2:$I$4292,0)),"")</f>
        <v/>
      </c>
      <c r="BR190" s="163" t="str">
        <f>IFERROR(INDEX('Climate zones'!$A$2:$A$4292,MATCH(BR$4&amp;" "&amp;$N190,'Climate zones'!$I$2:$I$4292,0)),"")</f>
        <v/>
      </c>
      <c r="BS190" s="163" t="str">
        <f>IFERROR(INDEX('Climate zones'!$A$2:$A$4292,MATCH(BS$4&amp;" "&amp;$N190,'Climate zones'!$I$2:$I$4292,0)),"")</f>
        <v/>
      </c>
      <c r="BT190" s="163" t="str">
        <f>IFERROR(INDEX('Climate zones'!$A$2:$A$4292,MATCH(BT$4&amp;" "&amp;$N190,'Climate zones'!$I$2:$I$4292,0)),"")</f>
        <v/>
      </c>
      <c r="BU190" s="163" t="str">
        <f>IFERROR(INDEX('Climate zones'!$A$2:$A$4292,MATCH(BU$4&amp;" "&amp;$N190,'Climate zones'!$I$2:$I$4292,0)),"")</f>
        <v/>
      </c>
      <c r="BV190" s="163" t="str">
        <f>IFERROR(INDEX('Climate zones'!$A$2:$A$4292,MATCH(BV$4&amp;" "&amp;$N190,'Climate zones'!$I$2:$I$4292,0)),"")</f>
        <v/>
      </c>
      <c r="BW190" s="163" t="str">
        <f>IFERROR(INDEX('Climate zones'!$A$2:$A$4292,MATCH(BW$4&amp;" "&amp;$N190,'Climate zones'!$I$2:$I$4292,0)),"")</f>
        <v/>
      </c>
      <c r="BX190" s="163" t="str">
        <f>IFERROR(INDEX('Climate zones'!$A$2:$A$4292,MATCH(BX$4&amp;" "&amp;$N190,'Climate zones'!$I$2:$I$4292,0)),"")</f>
        <v/>
      </c>
      <c r="BY190" s="163" t="str">
        <f>IFERROR(INDEX('Climate zones'!$A$2:$A$4292,MATCH(BY$4&amp;" "&amp;$N190,'Climate zones'!$I$2:$I$4292,0)),"")</f>
        <v/>
      </c>
      <c r="BZ190" s="163" t="str">
        <f>IFERROR(INDEX('Climate zones'!$A$2:$A$4292,MATCH(BZ$4&amp;" "&amp;$N190,'Climate zones'!$I$2:$I$4292,0)),"")</f>
        <v/>
      </c>
      <c r="CA190" s="163" t="str">
        <f>IFERROR(INDEX('Climate zones'!$A$2:$A$4292,MATCH(CA$4&amp;" "&amp;$N190,'Climate zones'!$I$2:$I$4292,0)),"")</f>
        <v/>
      </c>
      <c r="CB190" s="163" t="str">
        <f>IFERROR(INDEX('Climate zones'!$A$2:$A$4292,MATCH(CB$4&amp;" "&amp;$N190,'Climate zones'!$I$2:$I$4292,0)),"")</f>
        <v/>
      </c>
      <c r="CC190" s="163" t="str">
        <f>IFERROR(INDEX('Climate zones'!$A$2:$A$4292,MATCH(CC$4&amp;" "&amp;$N190,'Climate zones'!$I$2:$I$4292,0)),"")</f>
        <v/>
      </c>
      <c r="CD190" s="163" t="str">
        <f>IFERROR(INDEX('Climate zones'!$A$2:$A$4292,MATCH(CD$4&amp;" "&amp;$N190,'Climate zones'!$I$2:$I$4292,0)),"")</f>
        <v/>
      </c>
      <c r="CE190" s="163" t="str">
        <f>IFERROR(INDEX('Climate zones'!$A$2:$A$4292,MATCH(CE$4&amp;" "&amp;$N190,'Climate zones'!$I$2:$I$4292,0)),"")</f>
        <v/>
      </c>
      <c r="CF190" s="163" t="str">
        <f>IFERROR(INDEX('Climate zones'!$A$2:$A$4292,MATCH(CF$4&amp;" "&amp;$N190,'Climate zones'!$I$2:$I$4292,0)),"")</f>
        <v/>
      </c>
      <c r="CG190" s="163" t="str">
        <f>IFERROR(INDEX('Climate zones'!$A$2:$A$4292,MATCH(CG$4&amp;" "&amp;$N190,'Climate zones'!$I$2:$I$4292,0)),"")</f>
        <v/>
      </c>
      <c r="CH190" s="163" t="str">
        <f>IFERROR(INDEX('Climate zones'!$A$2:$A$4292,MATCH(CH$4&amp;" "&amp;$N190,'Climate zones'!$I$2:$I$4292,0)),"")</f>
        <v/>
      </c>
    </row>
    <row r="191" spans="1:86">
      <c r="A191" s="156" t="s">
        <v>360</v>
      </c>
      <c r="B191" s="156" t="s">
        <v>99</v>
      </c>
      <c r="C191" s="156" t="s">
        <v>93</v>
      </c>
      <c r="D191" s="156" t="s">
        <v>330</v>
      </c>
      <c r="E191" s="157">
        <v>-42.38</v>
      </c>
      <c r="F191" s="157">
        <v>172.32</v>
      </c>
      <c r="G191" s="156" t="str">
        <f t="shared" si="8"/>
        <v>Buller District WC</v>
      </c>
      <c r="H191" s="156">
        <f t="shared" si="9"/>
        <v>32</v>
      </c>
      <c r="I191" s="156" t="str">
        <f t="shared" si="10"/>
        <v>Buller District 32</v>
      </c>
      <c r="N191" s="164">
        <f t="shared" si="11"/>
        <v>187</v>
      </c>
      <c r="O191" s="165" t="str">
        <f>IFERROR(INDEX('Climate zones'!$A$2:$A$4292,MATCH(O$4&amp;" "&amp;$N191,'Climate zones'!$I$2:$I$4292,0)),"")</f>
        <v/>
      </c>
      <c r="P191" s="165" t="str">
        <f>IFERROR(INDEX('Climate zones'!$A$2:$A$4292,MATCH(P$4&amp;" "&amp;$N191,'Climate zones'!$I$2:$I$4292,0)),"")</f>
        <v/>
      </c>
      <c r="Q191" s="165" t="str">
        <f>IFERROR(INDEX('Climate zones'!$A$2:$A$4292,MATCH(Q$4&amp;" "&amp;$N191,'Climate zones'!$I$2:$I$4292,0)),"")</f>
        <v/>
      </c>
      <c r="R191" s="165" t="str">
        <f>IFERROR(INDEX('Climate zones'!$A$2:$A$4292,MATCH(R$4&amp;" "&amp;$N191,'Climate zones'!$I$2:$I$4292,0)),"")</f>
        <v/>
      </c>
      <c r="S191" s="165" t="str">
        <f>IFERROR(INDEX('Climate zones'!$A$2:$A$4292,MATCH(S$4&amp;" "&amp;$N191,'Climate zones'!$I$2:$I$4292,0)),"")</f>
        <v/>
      </c>
      <c r="T191" s="165" t="str">
        <f>IFERROR(INDEX('Climate zones'!$A$2:$A$4292,MATCH(T$4&amp;" "&amp;$N191,'Climate zones'!$I$2:$I$4292,0)),"")</f>
        <v/>
      </c>
      <c r="U191" s="165" t="str">
        <f>IFERROR(INDEX('Climate zones'!$A$2:$A$4292,MATCH(U$4&amp;" "&amp;$N191,'Climate zones'!$I$2:$I$4292,0)),"")</f>
        <v/>
      </c>
      <c r="V191" s="165" t="str">
        <f>IFERROR(INDEX('Climate zones'!$A$2:$A$4292,MATCH(V$4&amp;" "&amp;$N191,'Climate zones'!$I$2:$I$4292,0)),"")</f>
        <v/>
      </c>
      <c r="W191" s="165" t="str">
        <f>IFERROR(INDEX('Climate zones'!$A$2:$A$4292,MATCH(W$4&amp;" "&amp;$N191,'Climate zones'!$I$2:$I$4292,0)),"")</f>
        <v/>
      </c>
      <c r="X191" s="165" t="str">
        <f>IFERROR(INDEX('Climate zones'!$A$2:$A$4292,MATCH(X$4&amp;" "&amp;$N191,'Climate zones'!$I$2:$I$4292,0)),"")</f>
        <v>Taemaro</v>
      </c>
      <c r="Y191" s="165" t="str">
        <f>IFERROR(INDEX('Climate zones'!$A$2:$A$4292,MATCH(Y$4&amp;" "&amp;$N191,'Climate zones'!$I$2:$I$4292,0)),"")</f>
        <v/>
      </c>
      <c r="Z191" s="165" t="str">
        <f>IFERROR(INDEX('Climate zones'!$A$2:$A$4292,MATCH(Z$4&amp;" "&amp;$N191,'Climate zones'!$I$2:$I$4292,0)),"")</f>
        <v/>
      </c>
      <c r="AA191" s="165" t="str">
        <f>IFERROR(INDEX('Climate zones'!$A$2:$A$4292,MATCH(AA$4&amp;" "&amp;$N191,'Climate zones'!$I$2:$I$4292,0)),"")</f>
        <v/>
      </c>
      <c r="AB191" s="165" t="str">
        <f>IFERROR(INDEX('Climate zones'!$A$2:$A$4292,MATCH(AB$4&amp;" "&amp;$N191,'Climate zones'!$I$2:$I$4292,0)),"")</f>
        <v/>
      </c>
      <c r="AC191" s="165" t="str">
        <f>IFERROR(INDEX('Climate zones'!$A$2:$A$4292,MATCH(AC$4&amp;" "&amp;$N191,'Climate zones'!$I$2:$I$4292,0)),"")</f>
        <v/>
      </c>
      <c r="AD191" s="165" t="str">
        <f>IFERROR(INDEX('Climate zones'!$A$2:$A$4292,MATCH(AD$4&amp;" "&amp;$N191,'Climate zones'!$I$2:$I$4292,0)),"")</f>
        <v/>
      </c>
      <c r="AE191" s="165" t="str">
        <f>IFERROR(INDEX('Climate zones'!$A$2:$A$4292,MATCH(AE$4&amp;" "&amp;$N191,'Climate zones'!$I$2:$I$4292,0)),"")</f>
        <v/>
      </c>
      <c r="AF191" s="165" t="str">
        <f>IFERROR(INDEX('Climate zones'!$A$2:$A$4292,MATCH(AF$4&amp;" "&amp;$N191,'Climate zones'!$I$2:$I$4292,0)),"")</f>
        <v/>
      </c>
      <c r="AG191" s="165" t="str">
        <f>IFERROR(INDEX('Climate zones'!$A$2:$A$4292,MATCH(AG$4&amp;" "&amp;$N191,'Climate zones'!$I$2:$I$4292,0)),"")</f>
        <v/>
      </c>
      <c r="AH191" s="165" t="str">
        <f>IFERROR(INDEX('Climate zones'!$A$2:$A$4292,MATCH(AH$4&amp;" "&amp;$N191,'Climate zones'!$I$2:$I$4292,0)),"")</f>
        <v/>
      </c>
      <c r="AI191" s="165" t="str">
        <f>IFERROR(INDEX('Climate zones'!$A$2:$A$4292,MATCH(AI$4&amp;" "&amp;$N191,'Climate zones'!$I$2:$I$4292,0)),"")</f>
        <v/>
      </c>
      <c r="AJ191" s="165" t="str">
        <f>IFERROR(INDEX('Climate zones'!$A$2:$A$4292,MATCH(AJ$4&amp;" "&amp;$N191,'Climate zones'!$I$2:$I$4292,0)),"")</f>
        <v/>
      </c>
      <c r="AK191" s="165" t="str">
        <f>IFERROR(INDEX('Climate zones'!$A$2:$A$4292,MATCH(AK$4&amp;" "&amp;$N191,'Climate zones'!$I$2:$I$4292,0)),"")</f>
        <v/>
      </c>
      <c r="AL191" s="165" t="str">
        <f>IFERROR(INDEX('Climate zones'!$A$2:$A$4292,MATCH(AL$4&amp;" "&amp;$N191,'Climate zones'!$I$2:$I$4292,0)),"")</f>
        <v/>
      </c>
      <c r="AM191" s="165" t="str">
        <f>IFERROR(INDEX('Climate zones'!$A$2:$A$4292,MATCH(AM$4&amp;" "&amp;$N191,'Climate zones'!$I$2:$I$4292,0)),"")</f>
        <v/>
      </c>
      <c r="AN191" s="165" t="str">
        <f>IFERROR(INDEX('Climate zones'!$A$2:$A$4292,MATCH(AN$4&amp;" "&amp;$N191,'Climate zones'!$I$2:$I$4292,0)),"")</f>
        <v/>
      </c>
      <c r="AO191" s="165" t="str">
        <f>IFERROR(INDEX('Climate zones'!$A$2:$A$4292,MATCH(AO$4&amp;" "&amp;$N191,'Climate zones'!$I$2:$I$4292,0)),"")</f>
        <v/>
      </c>
      <c r="AP191" s="165" t="str">
        <f>IFERROR(INDEX('Climate zones'!$A$2:$A$4292,MATCH(AP$4&amp;" "&amp;$N191,'Climate zones'!$I$2:$I$4292,0)),"")</f>
        <v/>
      </c>
      <c r="AQ191" s="165" t="str">
        <f>IFERROR(INDEX('Climate zones'!$A$2:$A$4292,MATCH(AQ$4&amp;" "&amp;$N191,'Climate zones'!$I$2:$I$4292,0)),"")</f>
        <v/>
      </c>
      <c r="AR191" s="165" t="str">
        <f>IFERROR(INDEX('Climate zones'!$A$2:$A$4292,MATCH(AR$4&amp;" "&amp;$N191,'Climate zones'!$I$2:$I$4292,0)),"")</f>
        <v/>
      </c>
      <c r="AS191" s="165" t="str">
        <f>IFERROR(INDEX('Climate zones'!$A$2:$A$4292,MATCH(AS$4&amp;" "&amp;$N191,'Climate zones'!$I$2:$I$4292,0)),"")</f>
        <v/>
      </c>
      <c r="AT191" s="165" t="str">
        <f>IFERROR(INDEX('Climate zones'!$A$2:$A$4292,MATCH(AT$4&amp;" "&amp;$N191,'Climate zones'!$I$2:$I$4292,0)),"")</f>
        <v/>
      </c>
      <c r="AU191" s="165" t="str">
        <f>IFERROR(INDEX('Climate zones'!$A$2:$A$4292,MATCH(AU$4&amp;" "&amp;$N191,'Climate zones'!$I$2:$I$4292,0)),"")</f>
        <v/>
      </c>
      <c r="AV191" s="165" t="str">
        <f>IFERROR(INDEX('Climate zones'!$A$2:$A$4292,MATCH(AV$4&amp;" "&amp;$N191,'Climate zones'!$I$2:$I$4292,0)),"")</f>
        <v/>
      </c>
      <c r="AW191" s="165" t="str">
        <f>IFERROR(INDEX('Climate zones'!$A$2:$A$4292,MATCH(AW$4&amp;" "&amp;$N191,'Climate zones'!$I$2:$I$4292,0)),"")</f>
        <v/>
      </c>
      <c r="AX191" s="165" t="str">
        <f>IFERROR(INDEX('Climate zones'!$A$2:$A$4292,MATCH(AX$4&amp;" "&amp;$N191,'Climate zones'!$I$2:$I$4292,0)),"")</f>
        <v/>
      </c>
      <c r="AY191" s="165" t="str">
        <f>IFERROR(INDEX('Climate zones'!$A$2:$A$4292,MATCH(AY$4&amp;" "&amp;$N191,'Climate zones'!$I$2:$I$4292,0)),"")</f>
        <v/>
      </c>
      <c r="AZ191" s="165" t="str">
        <f>IFERROR(INDEX('Climate zones'!$A$2:$A$4292,MATCH(AZ$4&amp;" "&amp;$N191,'Climate zones'!$I$2:$I$4292,0)),"")</f>
        <v/>
      </c>
      <c r="BA191" s="165" t="str">
        <f>IFERROR(INDEX('Climate zones'!$A$2:$A$4292,MATCH(BA$4&amp;" "&amp;$N191,'Climate zones'!$I$2:$I$4292,0)),"")</f>
        <v/>
      </c>
      <c r="BB191" s="165" t="str">
        <f>IFERROR(INDEX('Climate zones'!$A$2:$A$4292,MATCH(BB$4&amp;" "&amp;$N191,'Climate zones'!$I$2:$I$4292,0)),"")</f>
        <v/>
      </c>
      <c r="BC191" s="165" t="str">
        <f>IFERROR(INDEX('Climate zones'!$A$2:$A$4292,MATCH(BC$4&amp;" "&amp;$N191,'Climate zones'!$I$2:$I$4292,0)),"")</f>
        <v/>
      </c>
      <c r="BD191" s="165" t="str">
        <f>IFERROR(INDEX('Climate zones'!$A$2:$A$4292,MATCH(BD$4&amp;" "&amp;$N191,'Climate zones'!$I$2:$I$4292,0)),"")</f>
        <v/>
      </c>
      <c r="BE191" s="165" t="str">
        <f>IFERROR(INDEX('Climate zones'!$A$2:$A$4292,MATCH(BE$4&amp;" "&amp;$N191,'Climate zones'!$I$2:$I$4292,0)),"")</f>
        <v/>
      </c>
      <c r="BF191" s="165" t="str">
        <f>IFERROR(INDEX('Climate zones'!$A$2:$A$4292,MATCH(BF$4&amp;" "&amp;$N191,'Climate zones'!$I$2:$I$4292,0)),"")</f>
        <v/>
      </c>
      <c r="BG191" s="165" t="str">
        <f>IFERROR(INDEX('Climate zones'!$A$2:$A$4292,MATCH(BG$4&amp;" "&amp;$N191,'Climate zones'!$I$2:$I$4292,0)),"")</f>
        <v/>
      </c>
      <c r="BH191" s="165" t="str">
        <f>IFERROR(INDEX('Climate zones'!$A$2:$A$4292,MATCH(BH$4&amp;" "&amp;$N191,'Climate zones'!$I$2:$I$4292,0)),"")</f>
        <v/>
      </c>
      <c r="BI191" s="165" t="str">
        <f>IFERROR(INDEX('Climate zones'!$A$2:$A$4292,MATCH(BI$4&amp;" "&amp;$N191,'Climate zones'!$I$2:$I$4292,0)),"")</f>
        <v/>
      </c>
      <c r="BJ191" s="165" t="str">
        <f>IFERROR(INDEX('Climate zones'!$A$2:$A$4292,MATCH(BJ$4&amp;" "&amp;$N191,'Climate zones'!$I$2:$I$4292,0)),"")</f>
        <v/>
      </c>
      <c r="BK191" s="165" t="str">
        <f>IFERROR(INDEX('Climate zones'!$A$2:$A$4292,MATCH(BK$4&amp;" "&amp;$N191,'Climate zones'!$I$2:$I$4292,0)),"")</f>
        <v/>
      </c>
      <c r="BL191" s="165" t="str">
        <f>IFERROR(INDEX('Climate zones'!$A$2:$A$4292,MATCH(BL$4&amp;" "&amp;$N191,'Climate zones'!$I$2:$I$4292,0)),"")</f>
        <v>Woodlaw</v>
      </c>
      <c r="BM191" s="165" t="str">
        <f>IFERROR(INDEX('Climate zones'!$A$2:$A$4292,MATCH(BM$4&amp;" "&amp;$N191,'Climate zones'!$I$2:$I$4292,0)),"")</f>
        <v/>
      </c>
      <c r="BN191" s="165" t="str">
        <f>IFERROR(INDEX('Climate zones'!$A$2:$A$4292,MATCH(BN$4&amp;" "&amp;$N191,'Climate zones'!$I$2:$I$4292,0)),"")</f>
        <v/>
      </c>
      <c r="BO191" s="165" t="str">
        <f>IFERROR(INDEX('Climate zones'!$A$2:$A$4292,MATCH(BO$4&amp;" "&amp;$N191,'Climate zones'!$I$2:$I$4292,0)),"")</f>
        <v/>
      </c>
      <c r="BP191" s="165" t="str">
        <f>IFERROR(INDEX('Climate zones'!$A$2:$A$4292,MATCH(BP$4&amp;" "&amp;$N191,'Climate zones'!$I$2:$I$4292,0)),"")</f>
        <v/>
      </c>
      <c r="BQ191" s="165" t="str">
        <f>IFERROR(INDEX('Climate zones'!$A$2:$A$4292,MATCH(BQ$4&amp;" "&amp;$N191,'Climate zones'!$I$2:$I$4292,0)),"")</f>
        <v/>
      </c>
      <c r="BR191" s="165" t="str">
        <f>IFERROR(INDEX('Climate zones'!$A$2:$A$4292,MATCH(BR$4&amp;" "&amp;$N191,'Climate zones'!$I$2:$I$4292,0)),"")</f>
        <v/>
      </c>
      <c r="BS191" s="165" t="str">
        <f>IFERROR(INDEX('Climate zones'!$A$2:$A$4292,MATCH(BS$4&amp;" "&amp;$N191,'Climate zones'!$I$2:$I$4292,0)),"")</f>
        <v/>
      </c>
      <c r="BT191" s="165" t="str">
        <f>IFERROR(INDEX('Climate zones'!$A$2:$A$4292,MATCH(BT$4&amp;" "&amp;$N191,'Climate zones'!$I$2:$I$4292,0)),"")</f>
        <v/>
      </c>
      <c r="BU191" s="165" t="str">
        <f>IFERROR(INDEX('Climate zones'!$A$2:$A$4292,MATCH(BU$4&amp;" "&amp;$N191,'Climate zones'!$I$2:$I$4292,0)),"")</f>
        <v/>
      </c>
      <c r="BV191" s="165" t="str">
        <f>IFERROR(INDEX('Climate zones'!$A$2:$A$4292,MATCH(BV$4&amp;" "&amp;$N191,'Climate zones'!$I$2:$I$4292,0)),"")</f>
        <v/>
      </c>
      <c r="BW191" s="165" t="str">
        <f>IFERROR(INDEX('Climate zones'!$A$2:$A$4292,MATCH(BW$4&amp;" "&amp;$N191,'Climate zones'!$I$2:$I$4292,0)),"")</f>
        <v/>
      </c>
      <c r="BX191" s="165" t="str">
        <f>IFERROR(INDEX('Climate zones'!$A$2:$A$4292,MATCH(BX$4&amp;" "&amp;$N191,'Climate zones'!$I$2:$I$4292,0)),"")</f>
        <v/>
      </c>
      <c r="BY191" s="165" t="str">
        <f>IFERROR(INDEX('Climate zones'!$A$2:$A$4292,MATCH(BY$4&amp;" "&amp;$N191,'Climate zones'!$I$2:$I$4292,0)),"")</f>
        <v/>
      </c>
      <c r="BZ191" s="165" t="str">
        <f>IFERROR(INDEX('Climate zones'!$A$2:$A$4292,MATCH(BZ$4&amp;" "&amp;$N191,'Climate zones'!$I$2:$I$4292,0)),"")</f>
        <v/>
      </c>
      <c r="CA191" s="165" t="str">
        <f>IFERROR(INDEX('Climate zones'!$A$2:$A$4292,MATCH(CA$4&amp;" "&amp;$N191,'Climate zones'!$I$2:$I$4292,0)),"")</f>
        <v/>
      </c>
      <c r="CB191" s="165" t="str">
        <f>IFERROR(INDEX('Climate zones'!$A$2:$A$4292,MATCH(CB$4&amp;" "&amp;$N191,'Climate zones'!$I$2:$I$4292,0)),"")</f>
        <v/>
      </c>
      <c r="CC191" s="165" t="str">
        <f>IFERROR(INDEX('Climate zones'!$A$2:$A$4292,MATCH(CC$4&amp;" "&amp;$N191,'Climate zones'!$I$2:$I$4292,0)),"")</f>
        <v/>
      </c>
      <c r="CD191" s="165" t="str">
        <f>IFERROR(INDEX('Climate zones'!$A$2:$A$4292,MATCH(CD$4&amp;" "&amp;$N191,'Climate zones'!$I$2:$I$4292,0)),"")</f>
        <v/>
      </c>
      <c r="CE191" s="165" t="str">
        <f>IFERROR(INDEX('Climate zones'!$A$2:$A$4292,MATCH(CE$4&amp;" "&amp;$N191,'Climate zones'!$I$2:$I$4292,0)),"")</f>
        <v/>
      </c>
      <c r="CF191" s="165" t="str">
        <f>IFERROR(INDEX('Climate zones'!$A$2:$A$4292,MATCH(CF$4&amp;" "&amp;$N191,'Climate zones'!$I$2:$I$4292,0)),"")</f>
        <v/>
      </c>
      <c r="CG191" s="165" t="str">
        <f>IFERROR(INDEX('Climate zones'!$A$2:$A$4292,MATCH(CG$4&amp;" "&amp;$N191,'Climate zones'!$I$2:$I$4292,0)),"")</f>
        <v/>
      </c>
      <c r="CH191" s="165" t="str">
        <f>IFERROR(INDEX('Climate zones'!$A$2:$A$4292,MATCH(CH$4&amp;" "&amp;$N191,'Climate zones'!$I$2:$I$4292,0)),"")</f>
        <v/>
      </c>
    </row>
    <row r="192" spans="1:86">
      <c r="A192" s="156" t="s">
        <v>361</v>
      </c>
      <c r="B192" s="156" t="s">
        <v>99</v>
      </c>
      <c r="C192" s="156" t="s">
        <v>93</v>
      </c>
      <c r="D192" s="156" t="s">
        <v>330</v>
      </c>
      <c r="E192" s="157">
        <v>-42.19</v>
      </c>
      <c r="F192" s="157">
        <v>171.72</v>
      </c>
      <c r="G192" s="156" t="str">
        <f t="shared" si="8"/>
        <v>Buller District WC</v>
      </c>
      <c r="H192" s="156">
        <f t="shared" si="9"/>
        <v>33</v>
      </c>
      <c r="I192" s="156" t="str">
        <f t="shared" si="10"/>
        <v>Buller District 33</v>
      </c>
      <c r="N192" s="162">
        <f t="shared" si="11"/>
        <v>188</v>
      </c>
      <c r="O192" s="163" t="str">
        <f>IFERROR(INDEX('Climate zones'!$A$2:$A$4292,MATCH(O$4&amp;" "&amp;$N192,'Climate zones'!$I$2:$I$4292,0)),"")</f>
        <v/>
      </c>
      <c r="P192" s="163" t="str">
        <f>IFERROR(INDEX('Climate zones'!$A$2:$A$4292,MATCH(P$4&amp;" "&amp;$N192,'Climate zones'!$I$2:$I$4292,0)),"")</f>
        <v/>
      </c>
      <c r="Q192" s="163" t="str">
        <f>IFERROR(INDEX('Climate zones'!$A$2:$A$4292,MATCH(Q$4&amp;" "&amp;$N192,'Climate zones'!$I$2:$I$4292,0)),"")</f>
        <v/>
      </c>
      <c r="R192" s="163" t="str">
        <f>IFERROR(INDEX('Climate zones'!$A$2:$A$4292,MATCH(R$4&amp;" "&amp;$N192,'Climate zones'!$I$2:$I$4292,0)),"")</f>
        <v/>
      </c>
      <c r="S192" s="163" t="str">
        <f>IFERROR(INDEX('Climate zones'!$A$2:$A$4292,MATCH(S$4&amp;" "&amp;$N192,'Climate zones'!$I$2:$I$4292,0)),"")</f>
        <v/>
      </c>
      <c r="T192" s="163" t="str">
        <f>IFERROR(INDEX('Climate zones'!$A$2:$A$4292,MATCH(T$4&amp;" "&amp;$N192,'Climate zones'!$I$2:$I$4292,0)),"")</f>
        <v/>
      </c>
      <c r="U192" s="163" t="str">
        <f>IFERROR(INDEX('Climate zones'!$A$2:$A$4292,MATCH(U$4&amp;" "&amp;$N192,'Climate zones'!$I$2:$I$4292,0)),"")</f>
        <v/>
      </c>
      <c r="V192" s="163" t="str">
        <f>IFERROR(INDEX('Climate zones'!$A$2:$A$4292,MATCH(V$4&amp;" "&amp;$N192,'Climate zones'!$I$2:$I$4292,0)),"")</f>
        <v/>
      </c>
      <c r="W192" s="163" t="str">
        <f>IFERROR(INDEX('Climate zones'!$A$2:$A$4292,MATCH(W$4&amp;" "&amp;$N192,'Climate zones'!$I$2:$I$4292,0)),"")</f>
        <v/>
      </c>
      <c r="X192" s="163" t="str">
        <f>IFERROR(INDEX('Climate zones'!$A$2:$A$4292,MATCH(X$4&amp;" "&amp;$N192,'Climate zones'!$I$2:$I$4292,0)),"")</f>
        <v>Taheke</v>
      </c>
      <c r="Y192" s="163" t="str">
        <f>IFERROR(INDEX('Climate zones'!$A$2:$A$4292,MATCH(Y$4&amp;" "&amp;$N192,'Climate zones'!$I$2:$I$4292,0)),"")</f>
        <v/>
      </c>
      <c r="Z192" s="163" t="str">
        <f>IFERROR(INDEX('Climate zones'!$A$2:$A$4292,MATCH(Z$4&amp;" "&amp;$N192,'Climate zones'!$I$2:$I$4292,0)),"")</f>
        <v/>
      </c>
      <c r="AA192" s="163" t="str">
        <f>IFERROR(INDEX('Climate zones'!$A$2:$A$4292,MATCH(AA$4&amp;" "&amp;$N192,'Climate zones'!$I$2:$I$4292,0)),"")</f>
        <v/>
      </c>
      <c r="AB192" s="163" t="str">
        <f>IFERROR(INDEX('Climate zones'!$A$2:$A$4292,MATCH(AB$4&amp;" "&amp;$N192,'Climate zones'!$I$2:$I$4292,0)),"")</f>
        <v/>
      </c>
      <c r="AC192" s="163" t="str">
        <f>IFERROR(INDEX('Climate zones'!$A$2:$A$4292,MATCH(AC$4&amp;" "&amp;$N192,'Climate zones'!$I$2:$I$4292,0)),"")</f>
        <v/>
      </c>
      <c r="AD192" s="163" t="str">
        <f>IFERROR(INDEX('Climate zones'!$A$2:$A$4292,MATCH(AD$4&amp;" "&amp;$N192,'Climate zones'!$I$2:$I$4292,0)),"")</f>
        <v/>
      </c>
      <c r="AE192" s="163" t="str">
        <f>IFERROR(INDEX('Climate zones'!$A$2:$A$4292,MATCH(AE$4&amp;" "&amp;$N192,'Climate zones'!$I$2:$I$4292,0)),"")</f>
        <v/>
      </c>
      <c r="AF192" s="163" t="str">
        <f>IFERROR(INDEX('Climate zones'!$A$2:$A$4292,MATCH(AF$4&amp;" "&amp;$N192,'Climate zones'!$I$2:$I$4292,0)),"")</f>
        <v/>
      </c>
      <c r="AG192" s="163" t="str">
        <f>IFERROR(INDEX('Climate zones'!$A$2:$A$4292,MATCH(AG$4&amp;" "&amp;$N192,'Climate zones'!$I$2:$I$4292,0)),"")</f>
        <v/>
      </c>
      <c r="AH192" s="163" t="str">
        <f>IFERROR(INDEX('Climate zones'!$A$2:$A$4292,MATCH(AH$4&amp;" "&amp;$N192,'Climate zones'!$I$2:$I$4292,0)),"")</f>
        <v/>
      </c>
      <c r="AI192" s="163" t="str">
        <f>IFERROR(INDEX('Climate zones'!$A$2:$A$4292,MATCH(AI$4&amp;" "&amp;$N192,'Climate zones'!$I$2:$I$4292,0)),"")</f>
        <v/>
      </c>
      <c r="AJ192" s="163" t="str">
        <f>IFERROR(INDEX('Climate zones'!$A$2:$A$4292,MATCH(AJ$4&amp;" "&amp;$N192,'Climate zones'!$I$2:$I$4292,0)),"")</f>
        <v/>
      </c>
      <c r="AK192" s="163" t="str">
        <f>IFERROR(INDEX('Climate zones'!$A$2:$A$4292,MATCH(AK$4&amp;" "&amp;$N192,'Climate zones'!$I$2:$I$4292,0)),"")</f>
        <v/>
      </c>
      <c r="AL192" s="163" t="str">
        <f>IFERROR(INDEX('Climate zones'!$A$2:$A$4292,MATCH(AL$4&amp;" "&amp;$N192,'Climate zones'!$I$2:$I$4292,0)),"")</f>
        <v/>
      </c>
      <c r="AM192" s="163" t="str">
        <f>IFERROR(INDEX('Climate zones'!$A$2:$A$4292,MATCH(AM$4&amp;" "&amp;$N192,'Climate zones'!$I$2:$I$4292,0)),"")</f>
        <v/>
      </c>
      <c r="AN192" s="163" t="str">
        <f>IFERROR(INDEX('Climate zones'!$A$2:$A$4292,MATCH(AN$4&amp;" "&amp;$N192,'Climate zones'!$I$2:$I$4292,0)),"")</f>
        <v/>
      </c>
      <c r="AO192" s="163" t="str">
        <f>IFERROR(INDEX('Climate zones'!$A$2:$A$4292,MATCH(AO$4&amp;" "&amp;$N192,'Climate zones'!$I$2:$I$4292,0)),"")</f>
        <v/>
      </c>
      <c r="AP192" s="163" t="str">
        <f>IFERROR(INDEX('Climate zones'!$A$2:$A$4292,MATCH(AP$4&amp;" "&amp;$N192,'Climate zones'!$I$2:$I$4292,0)),"")</f>
        <v/>
      </c>
      <c r="AQ192" s="163" t="str">
        <f>IFERROR(INDEX('Climate zones'!$A$2:$A$4292,MATCH(AQ$4&amp;" "&amp;$N192,'Climate zones'!$I$2:$I$4292,0)),"")</f>
        <v/>
      </c>
      <c r="AR192" s="163" t="str">
        <f>IFERROR(INDEX('Climate zones'!$A$2:$A$4292,MATCH(AR$4&amp;" "&amp;$N192,'Climate zones'!$I$2:$I$4292,0)),"")</f>
        <v/>
      </c>
      <c r="AS192" s="163" t="str">
        <f>IFERROR(INDEX('Climate zones'!$A$2:$A$4292,MATCH(AS$4&amp;" "&amp;$N192,'Climate zones'!$I$2:$I$4292,0)),"")</f>
        <v/>
      </c>
      <c r="AT192" s="163" t="str">
        <f>IFERROR(INDEX('Climate zones'!$A$2:$A$4292,MATCH(AT$4&amp;" "&amp;$N192,'Climate zones'!$I$2:$I$4292,0)),"")</f>
        <v/>
      </c>
      <c r="AU192" s="163" t="str">
        <f>IFERROR(INDEX('Climate zones'!$A$2:$A$4292,MATCH(AU$4&amp;" "&amp;$N192,'Climate zones'!$I$2:$I$4292,0)),"")</f>
        <v/>
      </c>
      <c r="AV192" s="163" t="str">
        <f>IFERROR(INDEX('Climate zones'!$A$2:$A$4292,MATCH(AV$4&amp;" "&amp;$N192,'Climate zones'!$I$2:$I$4292,0)),"")</f>
        <v/>
      </c>
      <c r="AW192" s="163" t="str">
        <f>IFERROR(INDEX('Climate zones'!$A$2:$A$4292,MATCH(AW$4&amp;" "&amp;$N192,'Climate zones'!$I$2:$I$4292,0)),"")</f>
        <v/>
      </c>
      <c r="AX192" s="163" t="str">
        <f>IFERROR(INDEX('Climate zones'!$A$2:$A$4292,MATCH(AX$4&amp;" "&amp;$N192,'Climate zones'!$I$2:$I$4292,0)),"")</f>
        <v/>
      </c>
      <c r="AY192" s="163" t="str">
        <f>IFERROR(INDEX('Climate zones'!$A$2:$A$4292,MATCH(AY$4&amp;" "&amp;$N192,'Climate zones'!$I$2:$I$4292,0)),"")</f>
        <v/>
      </c>
      <c r="AZ192" s="163" t="str">
        <f>IFERROR(INDEX('Climate zones'!$A$2:$A$4292,MATCH(AZ$4&amp;" "&amp;$N192,'Climate zones'!$I$2:$I$4292,0)),"")</f>
        <v/>
      </c>
      <c r="BA192" s="163" t="str">
        <f>IFERROR(INDEX('Climate zones'!$A$2:$A$4292,MATCH(BA$4&amp;" "&amp;$N192,'Climate zones'!$I$2:$I$4292,0)),"")</f>
        <v/>
      </c>
      <c r="BB192" s="163" t="str">
        <f>IFERROR(INDEX('Climate zones'!$A$2:$A$4292,MATCH(BB$4&amp;" "&amp;$N192,'Climate zones'!$I$2:$I$4292,0)),"")</f>
        <v/>
      </c>
      <c r="BC192" s="163" t="str">
        <f>IFERROR(INDEX('Climate zones'!$A$2:$A$4292,MATCH(BC$4&amp;" "&amp;$N192,'Climate zones'!$I$2:$I$4292,0)),"")</f>
        <v/>
      </c>
      <c r="BD192" s="163" t="str">
        <f>IFERROR(INDEX('Climate zones'!$A$2:$A$4292,MATCH(BD$4&amp;" "&amp;$N192,'Climate zones'!$I$2:$I$4292,0)),"")</f>
        <v/>
      </c>
      <c r="BE192" s="163" t="str">
        <f>IFERROR(INDEX('Climate zones'!$A$2:$A$4292,MATCH(BE$4&amp;" "&amp;$N192,'Climate zones'!$I$2:$I$4292,0)),"")</f>
        <v/>
      </c>
      <c r="BF192" s="163" t="str">
        <f>IFERROR(INDEX('Climate zones'!$A$2:$A$4292,MATCH(BF$4&amp;" "&amp;$N192,'Climate zones'!$I$2:$I$4292,0)),"")</f>
        <v/>
      </c>
      <c r="BG192" s="163" t="str">
        <f>IFERROR(INDEX('Climate zones'!$A$2:$A$4292,MATCH(BG$4&amp;" "&amp;$N192,'Climate zones'!$I$2:$I$4292,0)),"")</f>
        <v/>
      </c>
      <c r="BH192" s="163" t="str">
        <f>IFERROR(INDEX('Climate zones'!$A$2:$A$4292,MATCH(BH$4&amp;" "&amp;$N192,'Climate zones'!$I$2:$I$4292,0)),"")</f>
        <v/>
      </c>
      <c r="BI192" s="163" t="str">
        <f>IFERROR(INDEX('Climate zones'!$A$2:$A$4292,MATCH(BI$4&amp;" "&amp;$N192,'Climate zones'!$I$2:$I$4292,0)),"")</f>
        <v/>
      </c>
      <c r="BJ192" s="163" t="str">
        <f>IFERROR(INDEX('Climate zones'!$A$2:$A$4292,MATCH(BJ$4&amp;" "&amp;$N192,'Climate zones'!$I$2:$I$4292,0)),"")</f>
        <v/>
      </c>
      <c r="BK192" s="163" t="str">
        <f>IFERROR(INDEX('Climate zones'!$A$2:$A$4292,MATCH(BK$4&amp;" "&amp;$N192,'Climate zones'!$I$2:$I$4292,0)),"")</f>
        <v/>
      </c>
      <c r="BL192" s="163" t="str">
        <f>IFERROR(INDEX('Climate zones'!$A$2:$A$4292,MATCH(BL$4&amp;" "&amp;$N192,'Climate zones'!$I$2:$I$4292,0)),"")</f>
        <v>Wreys Bush</v>
      </c>
      <c r="BM192" s="163" t="str">
        <f>IFERROR(INDEX('Climate zones'!$A$2:$A$4292,MATCH(BM$4&amp;" "&amp;$N192,'Climate zones'!$I$2:$I$4292,0)),"")</f>
        <v/>
      </c>
      <c r="BN192" s="163" t="str">
        <f>IFERROR(INDEX('Climate zones'!$A$2:$A$4292,MATCH(BN$4&amp;" "&amp;$N192,'Climate zones'!$I$2:$I$4292,0)),"")</f>
        <v/>
      </c>
      <c r="BO192" s="163" t="str">
        <f>IFERROR(INDEX('Climate zones'!$A$2:$A$4292,MATCH(BO$4&amp;" "&amp;$N192,'Climate zones'!$I$2:$I$4292,0)),"")</f>
        <v/>
      </c>
      <c r="BP192" s="163" t="str">
        <f>IFERROR(INDEX('Climate zones'!$A$2:$A$4292,MATCH(BP$4&amp;" "&amp;$N192,'Climate zones'!$I$2:$I$4292,0)),"")</f>
        <v/>
      </c>
      <c r="BQ192" s="163" t="str">
        <f>IFERROR(INDEX('Climate zones'!$A$2:$A$4292,MATCH(BQ$4&amp;" "&amp;$N192,'Climate zones'!$I$2:$I$4292,0)),"")</f>
        <v/>
      </c>
      <c r="BR192" s="163" t="str">
        <f>IFERROR(INDEX('Climate zones'!$A$2:$A$4292,MATCH(BR$4&amp;" "&amp;$N192,'Climate zones'!$I$2:$I$4292,0)),"")</f>
        <v/>
      </c>
      <c r="BS192" s="163" t="str">
        <f>IFERROR(INDEX('Climate zones'!$A$2:$A$4292,MATCH(BS$4&amp;" "&amp;$N192,'Climate zones'!$I$2:$I$4292,0)),"")</f>
        <v/>
      </c>
      <c r="BT192" s="163" t="str">
        <f>IFERROR(INDEX('Climate zones'!$A$2:$A$4292,MATCH(BT$4&amp;" "&amp;$N192,'Climate zones'!$I$2:$I$4292,0)),"")</f>
        <v/>
      </c>
      <c r="BU192" s="163" t="str">
        <f>IFERROR(INDEX('Climate zones'!$A$2:$A$4292,MATCH(BU$4&amp;" "&amp;$N192,'Climate zones'!$I$2:$I$4292,0)),"")</f>
        <v/>
      </c>
      <c r="BV192" s="163" t="str">
        <f>IFERROR(INDEX('Climate zones'!$A$2:$A$4292,MATCH(BV$4&amp;" "&amp;$N192,'Climate zones'!$I$2:$I$4292,0)),"")</f>
        <v/>
      </c>
      <c r="BW192" s="163" t="str">
        <f>IFERROR(INDEX('Climate zones'!$A$2:$A$4292,MATCH(BW$4&amp;" "&amp;$N192,'Climate zones'!$I$2:$I$4292,0)),"")</f>
        <v/>
      </c>
      <c r="BX192" s="163" t="str">
        <f>IFERROR(INDEX('Climate zones'!$A$2:$A$4292,MATCH(BX$4&amp;" "&amp;$N192,'Climate zones'!$I$2:$I$4292,0)),"")</f>
        <v/>
      </c>
      <c r="BY192" s="163" t="str">
        <f>IFERROR(INDEX('Climate zones'!$A$2:$A$4292,MATCH(BY$4&amp;" "&amp;$N192,'Climate zones'!$I$2:$I$4292,0)),"")</f>
        <v/>
      </c>
      <c r="BZ192" s="163" t="str">
        <f>IFERROR(INDEX('Climate zones'!$A$2:$A$4292,MATCH(BZ$4&amp;" "&amp;$N192,'Climate zones'!$I$2:$I$4292,0)),"")</f>
        <v/>
      </c>
      <c r="CA192" s="163" t="str">
        <f>IFERROR(INDEX('Climate zones'!$A$2:$A$4292,MATCH(CA$4&amp;" "&amp;$N192,'Climate zones'!$I$2:$I$4292,0)),"")</f>
        <v/>
      </c>
      <c r="CB192" s="163" t="str">
        <f>IFERROR(INDEX('Climate zones'!$A$2:$A$4292,MATCH(CB$4&amp;" "&amp;$N192,'Climate zones'!$I$2:$I$4292,0)),"")</f>
        <v/>
      </c>
      <c r="CC192" s="163" t="str">
        <f>IFERROR(INDEX('Climate zones'!$A$2:$A$4292,MATCH(CC$4&amp;" "&amp;$N192,'Climate zones'!$I$2:$I$4292,0)),"")</f>
        <v/>
      </c>
      <c r="CD192" s="163" t="str">
        <f>IFERROR(INDEX('Climate zones'!$A$2:$A$4292,MATCH(CD$4&amp;" "&amp;$N192,'Climate zones'!$I$2:$I$4292,0)),"")</f>
        <v/>
      </c>
      <c r="CE192" s="163" t="str">
        <f>IFERROR(INDEX('Climate zones'!$A$2:$A$4292,MATCH(CE$4&amp;" "&amp;$N192,'Climate zones'!$I$2:$I$4292,0)),"")</f>
        <v/>
      </c>
      <c r="CF192" s="163" t="str">
        <f>IFERROR(INDEX('Climate zones'!$A$2:$A$4292,MATCH(CF$4&amp;" "&amp;$N192,'Climate zones'!$I$2:$I$4292,0)),"")</f>
        <v/>
      </c>
      <c r="CG192" s="163" t="str">
        <f>IFERROR(INDEX('Climate zones'!$A$2:$A$4292,MATCH(CG$4&amp;" "&amp;$N192,'Climate zones'!$I$2:$I$4292,0)),"")</f>
        <v/>
      </c>
      <c r="CH192" s="163" t="str">
        <f>IFERROR(INDEX('Climate zones'!$A$2:$A$4292,MATCH(CH$4&amp;" "&amp;$N192,'Climate zones'!$I$2:$I$4292,0)),"")</f>
        <v/>
      </c>
    </row>
    <row r="193" spans="1:86">
      <c r="A193" s="156" t="s">
        <v>362</v>
      </c>
      <c r="B193" s="156" t="s">
        <v>99</v>
      </c>
      <c r="C193" s="156" t="s">
        <v>93</v>
      </c>
      <c r="D193" s="156" t="s">
        <v>330</v>
      </c>
      <c r="E193" s="157">
        <v>-42.19</v>
      </c>
      <c r="F193" s="157">
        <v>171.89</v>
      </c>
      <c r="G193" s="156" t="str">
        <f t="shared" si="8"/>
        <v>Buller District WC</v>
      </c>
      <c r="H193" s="156">
        <f t="shared" si="9"/>
        <v>34</v>
      </c>
      <c r="I193" s="156" t="str">
        <f t="shared" si="10"/>
        <v>Buller District 34</v>
      </c>
      <c r="N193" s="164">
        <f t="shared" si="11"/>
        <v>189</v>
      </c>
      <c r="O193" s="165" t="str">
        <f>IFERROR(INDEX('Climate zones'!$A$2:$A$4292,MATCH(O$4&amp;" "&amp;$N193,'Climate zones'!$I$2:$I$4292,0)),"")</f>
        <v/>
      </c>
      <c r="P193" s="165" t="str">
        <f>IFERROR(INDEX('Climate zones'!$A$2:$A$4292,MATCH(P$4&amp;" "&amp;$N193,'Climate zones'!$I$2:$I$4292,0)),"")</f>
        <v/>
      </c>
      <c r="Q193" s="165" t="str">
        <f>IFERROR(INDEX('Climate zones'!$A$2:$A$4292,MATCH(Q$4&amp;" "&amp;$N193,'Climate zones'!$I$2:$I$4292,0)),"")</f>
        <v/>
      </c>
      <c r="R193" s="165" t="str">
        <f>IFERROR(INDEX('Climate zones'!$A$2:$A$4292,MATCH(R$4&amp;" "&amp;$N193,'Climate zones'!$I$2:$I$4292,0)),"")</f>
        <v/>
      </c>
      <c r="S193" s="165" t="str">
        <f>IFERROR(INDEX('Climate zones'!$A$2:$A$4292,MATCH(S$4&amp;" "&amp;$N193,'Climate zones'!$I$2:$I$4292,0)),"")</f>
        <v/>
      </c>
      <c r="T193" s="165" t="str">
        <f>IFERROR(INDEX('Climate zones'!$A$2:$A$4292,MATCH(T$4&amp;" "&amp;$N193,'Climate zones'!$I$2:$I$4292,0)),"")</f>
        <v/>
      </c>
      <c r="U193" s="165" t="str">
        <f>IFERROR(INDEX('Climate zones'!$A$2:$A$4292,MATCH(U$4&amp;" "&amp;$N193,'Climate zones'!$I$2:$I$4292,0)),"")</f>
        <v/>
      </c>
      <c r="V193" s="165" t="str">
        <f>IFERROR(INDEX('Climate zones'!$A$2:$A$4292,MATCH(V$4&amp;" "&amp;$N193,'Climate zones'!$I$2:$I$4292,0)),"")</f>
        <v/>
      </c>
      <c r="W193" s="165" t="str">
        <f>IFERROR(INDEX('Climate zones'!$A$2:$A$4292,MATCH(W$4&amp;" "&amp;$N193,'Climate zones'!$I$2:$I$4292,0)),"")</f>
        <v/>
      </c>
      <c r="X193" s="165" t="str">
        <f>IFERROR(INDEX('Climate zones'!$A$2:$A$4292,MATCH(X$4&amp;" "&amp;$N193,'Climate zones'!$I$2:$I$4292,0)),"")</f>
        <v>Taikirau</v>
      </c>
      <c r="Y193" s="165" t="str">
        <f>IFERROR(INDEX('Climate zones'!$A$2:$A$4292,MATCH(Y$4&amp;" "&amp;$N193,'Climate zones'!$I$2:$I$4292,0)),"")</f>
        <v/>
      </c>
      <c r="Z193" s="165" t="str">
        <f>IFERROR(INDEX('Climate zones'!$A$2:$A$4292,MATCH(Z$4&amp;" "&amp;$N193,'Climate zones'!$I$2:$I$4292,0)),"")</f>
        <v/>
      </c>
      <c r="AA193" s="165" t="str">
        <f>IFERROR(INDEX('Climate zones'!$A$2:$A$4292,MATCH(AA$4&amp;" "&amp;$N193,'Climate zones'!$I$2:$I$4292,0)),"")</f>
        <v/>
      </c>
      <c r="AB193" s="165" t="str">
        <f>IFERROR(INDEX('Climate zones'!$A$2:$A$4292,MATCH(AB$4&amp;" "&amp;$N193,'Climate zones'!$I$2:$I$4292,0)),"")</f>
        <v/>
      </c>
      <c r="AC193" s="165" t="str">
        <f>IFERROR(INDEX('Climate zones'!$A$2:$A$4292,MATCH(AC$4&amp;" "&amp;$N193,'Climate zones'!$I$2:$I$4292,0)),"")</f>
        <v/>
      </c>
      <c r="AD193" s="165" t="str">
        <f>IFERROR(INDEX('Climate zones'!$A$2:$A$4292,MATCH(AD$4&amp;" "&amp;$N193,'Climate zones'!$I$2:$I$4292,0)),"")</f>
        <v/>
      </c>
      <c r="AE193" s="165" t="str">
        <f>IFERROR(INDEX('Climate zones'!$A$2:$A$4292,MATCH(AE$4&amp;" "&amp;$N193,'Climate zones'!$I$2:$I$4292,0)),"")</f>
        <v/>
      </c>
      <c r="AF193" s="165" t="str">
        <f>IFERROR(INDEX('Climate zones'!$A$2:$A$4292,MATCH(AF$4&amp;" "&amp;$N193,'Climate zones'!$I$2:$I$4292,0)),"")</f>
        <v/>
      </c>
      <c r="AG193" s="165" t="str">
        <f>IFERROR(INDEX('Climate zones'!$A$2:$A$4292,MATCH(AG$4&amp;" "&amp;$N193,'Climate zones'!$I$2:$I$4292,0)),"")</f>
        <v/>
      </c>
      <c r="AH193" s="165" t="str">
        <f>IFERROR(INDEX('Climate zones'!$A$2:$A$4292,MATCH(AH$4&amp;" "&amp;$N193,'Climate zones'!$I$2:$I$4292,0)),"")</f>
        <v/>
      </c>
      <c r="AI193" s="165" t="str">
        <f>IFERROR(INDEX('Climate zones'!$A$2:$A$4292,MATCH(AI$4&amp;" "&amp;$N193,'Climate zones'!$I$2:$I$4292,0)),"")</f>
        <v/>
      </c>
      <c r="AJ193" s="165" t="str">
        <f>IFERROR(INDEX('Climate zones'!$A$2:$A$4292,MATCH(AJ$4&amp;" "&amp;$N193,'Climate zones'!$I$2:$I$4292,0)),"")</f>
        <v/>
      </c>
      <c r="AK193" s="165" t="str">
        <f>IFERROR(INDEX('Climate zones'!$A$2:$A$4292,MATCH(AK$4&amp;" "&amp;$N193,'Climate zones'!$I$2:$I$4292,0)),"")</f>
        <v/>
      </c>
      <c r="AL193" s="165" t="str">
        <f>IFERROR(INDEX('Climate zones'!$A$2:$A$4292,MATCH(AL$4&amp;" "&amp;$N193,'Climate zones'!$I$2:$I$4292,0)),"")</f>
        <v/>
      </c>
      <c r="AM193" s="165" t="str">
        <f>IFERROR(INDEX('Climate zones'!$A$2:$A$4292,MATCH(AM$4&amp;" "&amp;$N193,'Climate zones'!$I$2:$I$4292,0)),"")</f>
        <v/>
      </c>
      <c r="AN193" s="165" t="str">
        <f>IFERROR(INDEX('Climate zones'!$A$2:$A$4292,MATCH(AN$4&amp;" "&amp;$N193,'Climate zones'!$I$2:$I$4292,0)),"")</f>
        <v/>
      </c>
      <c r="AO193" s="165" t="str">
        <f>IFERROR(INDEX('Climate zones'!$A$2:$A$4292,MATCH(AO$4&amp;" "&amp;$N193,'Climate zones'!$I$2:$I$4292,0)),"")</f>
        <v/>
      </c>
      <c r="AP193" s="165" t="str">
        <f>IFERROR(INDEX('Climate zones'!$A$2:$A$4292,MATCH(AP$4&amp;" "&amp;$N193,'Climate zones'!$I$2:$I$4292,0)),"")</f>
        <v/>
      </c>
      <c r="AQ193" s="165" t="str">
        <f>IFERROR(INDEX('Climate zones'!$A$2:$A$4292,MATCH(AQ$4&amp;" "&amp;$N193,'Climate zones'!$I$2:$I$4292,0)),"")</f>
        <v/>
      </c>
      <c r="AR193" s="165" t="str">
        <f>IFERROR(INDEX('Climate zones'!$A$2:$A$4292,MATCH(AR$4&amp;" "&amp;$N193,'Climate zones'!$I$2:$I$4292,0)),"")</f>
        <v/>
      </c>
      <c r="AS193" s="165" t="str">
        <f>IFERROR(INDEX('Climate zones'!$A$2:$A$4292,MATCH(AS$4&amp;" "&amp;$N193,'Climate zones'!$I$2:$I$4292,0)),"")</f>
        <v/>
      </c>
      <c r="AT193" s="165" t="str">
        <f>IFERROR(INDEX('Climate zones'!$A$2:$A$4292,MATCH(AT$4&amp;" "&amp;$N193,'Climate zones'!$I$2:$I$4292,0)),"")</f>
        <v/>
      </c>
      <c r="AU193" s="165" t="str">
        <f>IFERROR(INDEX('Climate zones'!$A$2:$A$4292,MATCH(AU$4&amp;" "&amp;$N193,'Climate zones'!$I$2:$I$4292,0)),"")</f>
        <v/>
      </c>
      <c r="AV193" s="165" t="str">
        <f>IFERROR(INDEX('Climate zones'!$A$2:$A$4292,MATCH(AV$4&amp;" "&amp;$N193,'Climate zones'!$I$2:$I$4292,0)),"")</f>
        <v/>
      </c>
      <c r="AW193" s="165" t="str">
        <f>IFERROR(INDEX('Climate zones'!$A$2:$A$4292,MATCH(AW$4&amp;" "&amp;$N193,'Climate zones'!$I$2:$I$4292,0)),"")</f>
        <v/>
      </c>
      <c r="AX193" s="165" t="str">
        <f>IFERROR(INDEX('Climate zones'!$A$2:$A$4292,MATCH(AX$4&amp;" "&amp;$N193,'Climate zones'!$I$2:$I$4292,0)),"")</f>
        <v/>
      </c>
      <c r="AY193" s="165" t="str">
        <f>IFERROR(INDEX('Climate zones'!$A$2:$A$4292,MATCH(AY$4&amp;" "&amp;$N193,'Climate zones'!$I$2:$I$4292,0)),"")</f>
        <v/>
      </c>
      <c r="AZ193" s="165" t="str">
        <f>IFERROR(INDEX('Climate zones'!$A$2:$A$4292,MATCH(AZ$4&amp;" "&amp;$N193,'Climate zones'!$I$2:$I$4292,0)),"")</f>
        <v/>
      </c>
      <c r="BA193" s="165" t="str">
        <f>IFERROR(INDEX('Climate zones'!$A$2:$A$4292,MATCH(BA$4&amp;" "&amp;$N193,'Climate zones'!$I$2:$I$4292,0)),"")</f>
        <v/>
      </c>
      <c r="BB193" s="165" t="str">
        <f>IFERROR(INDEX('Climate zones'!$A$2:$A$4292,MATCH(BB$4&amp;" "&amp;$N193,'Climate zones'!$I$2:$I$4292,0)),"")</f>
        <v/>
      </c>
      <c r="BC193" s="165" t="str">
        <f>IFERROR(INDEX('Climate zones'!$A$2:$A$4292,MATCH(BC$4&amp;" "&amp;$N193,'Climate zones'!$I$2:$I$4292,0)),"")</f>
        <v/>
      </c>
      <c r="BD193" s="165" t="str">
        <f>IFERROR(INDEX('Climate zones'!$A$2:$A$4292,MATCH(BD$4&amp;" "&amp;$N193,'Climate zones'!$I$2:$I$4292,0)),"")</f>
        <v/>
      </c>
      <c r="BE193" s="165" t="str">
        <f>IFERROR(INDEX('Climate zones'!$A$2:$A$4292,MATCH(BE$4&amp;" "&amp;$N193,'Climate zones'!$I$2:$I$4292,0)),"")</f>
        <v/>
      </c>
      <c r="BF193" s="165" t="str">
        <f>IFERROR(INDEX('Climate zones'!$A$2:$A$4292,MATCH(BF$4&amp;" "&amp;$N193,'Climate zones'!$I$2:$I$4292,0)),"")</f>
        <v/>
      </c>
      <c r="BG193" s="165" t="str">
        <f>IFERROR(INDEX('Climate zones'!$A$2:$A$4292,MATCH(BG$4&amp;" "&amp;$N193,'Climate zones'!$I$2:$I$4292,0)),"")</f>
        <v/>
      </c>
      <c r="BH193" s="165" t="str">
        <f>IFERROR(INDEX('Climate zones'!$A$2:$A$4292,MATCH(BH$4&amp;" "&amp;$N193,'Climate zones'!$I$2:$I$4292,0)),"")</f>
        <v/>
      </c>
      <c r="BI193" s="165" t="str">
        <f>IFERROR(INDEX('Climate zones'!$A$2:$A$4292,MATCH(BI$4&amp;" "&amp;$N193,'Climate zones'!$I$2:$I$4292,0)),"")</f>
        <v/>
      </c>
      <c r="BJ193" s="165" t="str">
        <f>IFERROR(INDEX('Climate zones'!$A$2:$A$4292,MATCH(BJ$4&amp;" "&amp;$N193,'Climate zones'!$I$2:$I$4292,0)),"")</f>
        <v/>
      </c>
      <c r="BK193" s="165" t="str">
        <f>IFERROR(INDEX('Climate zones'!$A$2:$A$4292,MATCH(BK$4&amp;" "&amp;$N193,'Climate zones'!$I$2:$I$4292,0)),"")</f>
        <v/>
      </c>
      <c r="BL193" s="165" t="str">
        <f>IFERROR(INDEX('Climate zones'!$A$2:$A$4292,MATCH(BL$4&amp;" "&amp;$N193,'Climate zones'!$I$2:$I$4292,0)),"")</f>
        <v>Wrights Bush</v>
      </c>
      <c r="BM193" s="165" t="str">
        <f>IFERROR(INDEX('Climate zones'!$A$2:$A$4292,MATCH(BM$4&amp;" "&amp;$N193,'Climate zones'!$I$2:$I$4292,0)),"")</f>
        <v/>
      </c>
      <c r="BN193" s="165" t="str">
        <f>IFERROR(INDEX('Climate zones'!$A$2:$A$4292,MATCH(BN$4&amp;" "&amp;$N193,'Climate zones'!$I$2:$I$4292,0)),"")</f>
        <v/>
      </c>
      <c r="BO193" s="165" t="str">
        <f>IFERROR(INDEX('Climate zones'!$A$2:$A$4292,MATCH(BO$4&amp;" "&amp;$N193,'Climate zones'!$I$2:$I$4292,0)),"")</f>
        <v/>
      </c>
      <c r="BP193" s="165" t="str">
        <f>IFERROR(INDEX('Climate zones'!$A$2:$A$4292,MATCH(BP$4&amp;" "&amp;$N193,'Climate zones'!$I$2:$I$4292,0)),"")</f>
        <v/>
      </c>
      <c r="BQ193" s="165" t="str">
        <f>IFERROR(INDEX('Climate zones'!$A$2:$A$4292,MATCH(BQ$4&amp;" "&amp;$N193,'Climate zones'!$I$2:$I$4292,0)),"")</f>
        <v/>
      </c>
      <c r="BR193" s="165" t="str">
        <f>IFERROR(INDEX('Climate zones'!$A$2:$A$4292,MATCH(BR$4&amp;" "&amp;$N193,'Climate zones'!$I$2:$I$4292,0)),"")</f>
        <v/>
      </c>
      <c r="BS193" s="165" t="str">
        <f>IFERROR(INDEX('Climate zones'!$A$2:$A$4292,MATCH(BS$4&amp;" "&amp;$N193,'Climate zones'!$I$2:$I$4292,0)),"")</f>
        <v/>
      </c>
      <c r="BT193" s="165" t="str">
        <f>IFERROR(INDEX('Climate zones'!$A$2:$A$4292,MATCH(BT$4&amp;" "&amp;$N193,'Climate zones'!$I$2:$I$4292,0)),"")</f>
        <v/>
      </c>
      <c r="BU193" s="165" t="str">
        <f>IFERROR(INDEX('Climate zones'!$A$2:$A$4292,MATCH(BU$4&amp;" "&amp;$N193,'Climate zones'!$I$2:$I$4292,0)),"")</f>
        <v/>
      </c>
      <c r="BV193" s="165" t="str">
        <f>IFERROR(INDEX('Climate zones'!$A$2:$A$4292,MATCH(BV$4&amp;" "&amp;$N193,'Climate zones'!$I$2:$I$4292,0)),"")</f>
        <v/>
      </c>
      <c r="BW193" s="165" t="str">
        <f>IFERROR(INDEX('Climate zones'!$A$2:$A$4292,MATCH(BW$4&amp;" "&amp;$N193,'Climate zones'!$I$2:$I$4292,0)),"")</f>
        <v/>
      </c>
      <c r="BX193" s="165" t="str">
        <f>IFERROR(INDEX('Climate zones'!$A$2:$A$4292,MATCH(BX$4&amp;" "&amp;$N193,'Climate zones'!$I$2:$I$4292,0)),"")</f>
        <v/>
      </c>
      <c r="BY193" s="165" t="str">
        <f>IFERROR(INDEX('Climate zones'!$A$2:$A$4292,MATCH(BY$4&amp;" "&amp;$N193,'Climate zones'!$I$2:$I$4292,0)),"")</f>
        <v/>
      </c>
      <c r="BZ193" s="165" t="str">
        <f>IFERROR(INDEX('Climate zones'!$A$2:$A$4292,MATCH(BZ$4&amp;" "&amp;$N193,'Climate zones'!$I$2:$I$4292,0)),"")</f>
        <v/>
      </c>
      <c r="CA193" s="165" t="str">
        <f>IFERROR(INDEX('Climate zones'!$A$2:$A$4292,MATCH(CA$4&amp;" "&amp;$N193,'Climate zones'!$I$2:$I$4292,0)),"")</f>
        <v/>
      </c>
      <c r="CB193" s="165" t="str">
        <f>IFERROR(INDEX('Climate zones'!$A$2:$A$4292,MATCH(CB$4&amp;" "&amp;$N193,'Climate zones'!$I$2:$I$4292,0)),"")</f>
        <v/>
      </c>
      <c r="CC193" s="165" t="str">
        <f>IFERROR(INDEX('Climate zones'!$A$2:$A$4292,MATCH(CC$4&amp;" "&amp;$N193,'Climate zones'!$I$2:$I$4292,0)),"")</f>
        <v/>
      </c>
      <c r="CD193" s="165" t="str">
        <f>IFERROR(INDEX('Climate zones'!$A$2:$A$4292,MATCH(CD$4&amp;" "&amp;$N193,'Climate zones'!$I$2:$I$4292,0)),"")</f>
        <v/>
      </c>
      <c r="CE193" s="165" t="str">
        <f>IFERROR(INDEX('Climate zones'!$A$2:$A$4292,MATCH(CE$4&amp;" "&amp;$N193,'Climate zones'!$I$2:$I$4292,0)),"")</f>
        <v/>
      </c>
      <c r="CF193" s="165" t="str">
        <f>IFERROR(INDEX('Climate zones'!$A$2:$A$4292,MATCH(CF$4&amp;" "&amp;$N193,'Climate zones'!$I$2:$I$4292,0)),"")</f>
        <v/>
      </c>
      <c r="CG193" s="165" t="str">
        <f>IFERROR(INDEX('Climate zones'!$A$2:$A$4292,MATCH(CG$4&amp;" "&amp;$N193,'Climate zones'!$I$2:$I$4292,0)),"")</f>
        <v/>
      </c>
      <c r="CH193" s="165" t="str">
        <f>IFERROR(INDEX('Climate zones'!$A$2:$A$4292,MATCH(CH$4&amp;" "&amp;$N193,'Climate zones'!$I$2:$I$4292,0)),"")</f>
        <v/>
      </c>
    </row>
    <row r="194" spans="1:86">
      <c r="A194" s="156" t="s">
        <v>363</v>
      </c>
      <c r="B194" s="156" t="s">
        <v>99</v>
      </c>
      <c r="C194" s="156" t="s">
        <v>93</v>
      </c>
      <c r="D194" s="156" t="s">
        <v>330</v>
      </c>
      <c r="E194" s="157">
        <v>-41.55</v>
      </c>
      <c r="F194" s="157">
        <v>171.91</v>
      </c>
      <c r="G194" s="156" t="str">
        <f t="shared" ref="G194:G257" si="12">B194&amp;" "&amp;D194</f>
        <v>Buller District WC</v>
      </c>
      <c r="H194" s="156">
        <f t="shared" ref="H194:H257" si="13">IF(B194=B193,H193+1,1)</f>
        <v>35</v>
      </c>
      <c r="I194" s="156" t="str">
        <f t="shared" ref="I194:I257" si="14">B194&amp;" "&amp;H194</f>
        <v>Buller District 35</v>
      </c>
      <c r="N194" s="162">
        <f t="shared" si="11"/>
        <v>190</v>
      </c>
      <c r="O194" s="163" t="str">
        <f>IFERROR(INDEX('Climate zones'!$A$2:$A$4292,MATCH(O$4&amp;" "&amp;$N194,'Climate zones'!$I$2:$I$4292,0)),"")</f>
        <v/>
      </c>
      <c r="P194" s="163" t="str">
        <f>IFERROR(INDEX('Climate zones'!$A$2:$A$4292,MATCH(P$4&amp;" "&amp;$N194,'Climate zones'!$I$2:$I$4292,0)),"")</f>
        <v/>
      </c>
      <c r="Q194" s="163" t="str">
        <f>IFERROR(INDEX('Climate zones'!$A$2:$A$4292,MATCH(Q$4&amp;" "&amp;$N194,'Climate zones'!$I$2:$I$4292,0)),"")</f>
        <v/>
      </c>
      <c r="R194" s="163" t="str">
        <f>IFERROR(INDEX('Climate zones'!$A$2:$A$4292,MATCH(R$4&amp;" "&amp;$N194,'Climate zones'!$I$2:$I$4292,0)),"")</f>
        <v/>
      </c>
      <c r="S194" s="163" t="str">
        <f>IFERROR(INDEX('Climate zones'!$A$2:$A$4292,MATCH(S$4&amp;" "&amp;$N194,'Climate zones'!$I$2:$I$4292,0)),"")</f>
        <v/>
      </c>
      <c r="T194" s="163" t="str">
        <f>IFERROR(INDEX('Climate zones'!$A$2:$A$4292,MATCH(T$4&amp;" "&amp;$N194,'Climate zones'!$I$2:$I$4292,0)),"")</f>
        <v/>
      </c>
      <c r="U194" s="163" t="str">
        <f>IFERROR(INDEX('Climate zones'!$A$2:$A$4292,MATCH(U$4&amp;" "&amp;$N194,'Climate zones'!$I$2:$I$4292,0)),"")</f>
        <v/>
      </c>
      <c r="V194" s="163" t="str">
        <f>IFERROR(INDEX('Climate zones'!$A$2:$A$4292,MATCH(V$4&amp;" "&amp;$N194,'Climate zones'!$I$2:$I$4292,0)),"")</f>
        <v/>
      </c>
      <c r="W194" s="163" t="str">
        <f>IFERROR(INDEX('Climate zones'!$A$2:$A$4292,MATCH(W$4&amp;" "&amp;$N194,'Climate zones'!$I$2:$I$4292,0)),"")</f>
        <v/>
      </c>
      <c r="X194" s="163" t="str">
        <f>IFERROR(INDEX('Climate zones'!$A$2:$A$4292,MATCH(X$4&amp;" "&amp;$N194,'Climate zones'!$I$2:$I$4292,0)),"")</f>
        <v>Taipa</v>
      </c>
      <c r="Y194" s="163" t="str">
        <f>IFERROR(INDEX('Climate zones'!$A$2:$A$4292,MATCH(Y$4&amp;" "&amp;$N194,'Climate zones'!$I$2:$I$4292,0)),"")</f>
        <v/>
      </c>
      <c r="Z194" s="163" t="str">
        <f>IFERROR(INDEX('Climate zones'!$A$2:$A$4292,MATCH(Z$4&amp;" "&amp;$N194,'Climate zones'!$I$2:$I$4292,0)),"")</f>
        <v/>
      </c>
      <c r="AA194" s="163" t="str">
        <f>IFERROR(INDEX('Climate zones'!$A$2:$A$4292,MATCH(AA$4&amp;" "&amp;$N194,'Climate zones'!$I$2:$I$4292,0)),"")</f>
        <v/>
      </c>
      <c r="AB194" s="163" t="str">
        <f>IFERROR(INDEX('Climate zones'!$A$2:$A$4292,MATCH(AB$4&amp;" "&amp;$N194,'Climate zones'!$I$2:$I$4292,0)),"")</f>
        <v/>
      </c>
      <c r="AC194" s="163" t="str">
        <f>IFERROR(INDEX('Climate zones'!$A$2:$A$4292,MATCH(AC$4&amp;" "&amp;$N194,'Climate zones'!$I$2:$I$4292,0)),"")</f>
        <v/>
      </c>
      <c r="AD194" s="163" t="str">
        <f>IFERROR(INDEX('Climate zones'!$A$2:$A$4292,MATCH(AD$4&amp;" "&amp;$N194,'Climate zones'!$I$2:$I$4292,0)),"")</f>
        <v/>
      </c>
      <c r="AE194" s="163" t="str">
        <f>IFERROR(INDEX('Climate zones'!$A$2:$A$4292,MATCH(AE$4&amp;" "&amp;$N194,'Climate zones'!$I$2:$I$4292,0)),"")</f>
        <v/>
      </c>
      <c r="AF194" s="163" t="str">
        <f>IFERROR(INDEX('Climate zones'!$A$2:$A$4292,MATCH(AF$4&amp;" "&amp;$N194,'Climate zones'!$I$2:$I$4292,0)),"")</f>
        <v/>
      </c>
      <c r="AG194" s="163" t="str">
        <f>IFERROR(INDEX('Climate zones'!$A$2:$A$4292,MATCH(AG$4&amp;" "&amp;$N194,'Climate zones'!$I$2:$I$4292,0)),"")</f>
        <v/>
      </c>
      <c r="AH194" s="163" t="str">
        <f>IFERROR(INDEX('Climate zones'!$A$2:$A$4292,MATCH(AH$4&amp;" "&amp;$N194,'Climate zones'!$I$2:$I$4292,0)),"")</f>
        <v/>
      </c>
      <c r="AI194" s="163" t="str">
        <f>IFERROR(INDEX('Climate zones'!$A$2:$A$4292,MATCH(AI$4&amp;" "&amp;$N194,'Climate zones'!$I$2:$I$4292,0)),"")</f>
        <v/>
      </c>
      <c r="AJ194" s="163" t="str">
        <f>IFERROR(INDEX('Climate zones'!$A$2:$A$4292,MATCH(AJ$4&amp;" "&amp;$N194,'Climate zones'!$I$2:$I$4292,0)),"")</f>
        <v/>
      </c>
      <c r="AK194" s="163" t="str">
        <f>IFERROR(INDEX('Climate zones'!$A$2:$A$4292,MATCH(AK$4&amp;" "&amp;$N194,'Climate zones'!$I$2:$I$4292,0)),"")</f>
        <v/>
      </c>
      <c r="AL194" s="163" t="str">
        <f>IFERROR(INDEX('Climate zones'!$A$2:$A$4292,MATCH(AL$4&amp;" "&amp;$N194,'Climate zones'!$I$2:$I$4292,0)),"")</f>
        <v/>
      </c>
      <c r="AM194" s="163" t="str">
        <f>IFERROR(INDEX('Climate zones'!$A$2:$A$4292,MATCH(AM$4&amp;" "&amp;$N194,'Climate zones'!$I$2:$I$4292,0)),"")</f>
        <v/>
      </c>
      <c r="AN194" s="163" t="str">
        <f>IFERROR(INDEX('Climate zones'!$A$2:$A$4292,MATCH(AN$4&amp;" "&amp;$N194,'Climate zones'!$I$2:$I$4292,0)),"")</f>
        <v/>
      </c>
      <c r="AO194" s="163" t="str">
        <f>IFERROR(INDEX('Climate zones'!$A$2:$A$4292,MATCH(AO$4&amp;" "&amp;$N194,'Climate zones'!$I$2:$I$4292,0)),"")</f>
        <v/>
      </c>
      <c r="AP194" s="163" t="str">
        <f>IFERROR(INDEX('Climate zones'!$A$2:$A$4292,MATCH(AP$4&amp;" "&amp;$N194,'Climate zones'!$I$2:$I$4292,0)),"")</f>
        <v/>
      </c>
      <c r="AQ194" s="163" t="str">
        <f>IFERROR(INDEX('Climate zones'!$A$2:$A$4292,MATCH(AQ$4&amp;" "&amp;$N194,'Climate zones'!$I$2:$I$4292,0)),"")</f>
        <v/>
      </c>
      <c r="AR194" s="163" t="str">
        <f>IFERROR(INDEX('Climate zones'!$A$2:$A$4292,MATCH(AR$4&amp;" "&amp;$N194,'Climate zones'!$I$2:$I$4292,0)),"")</f>
        <v/>
      </c>
      <c r="AS194" s="163" t="str">
        <f>IFERROR(INDEX('Climate zones'!$A$2:$A$4292,MATCH(AS$4&amp;" "&amp;$N194,'Climate zones'!$I$2:$I$4292,0)),"")</f>
        <v/>
      </c>
      <c r="AT194" s="163" t="str">
        <f>IFERROR(INDEX('Climate zones'!$A$2:$A$4292,MATCH(AT$4&amp;" "&amp;$N194,'Climate zones'!$I$2:$I$4292,0)),"")</f>
        <v/>
      </c>
      <c r="AU194" s="163" t="str">
        <f>IFERROR(INDEX('Climate zones'!$A$2:$A$4292,MATCH(AU$4&amp;" "&amp;$N194,'Climate zones'!$I$2:$I$4292,0)),"")</f>
        <v/>
      </c>
      <c r="AV194" s="163" t="str">
        <f>IFERROR(INDEX('Climate zones'!$A$2:$A$4292,MATCH(AV$4&amp;" "&amp;$N194,'Climate zones'!$I$2:$I$4292,0)),"")</f>
        <v/>
      </c>
      <c r="AW194" s="163" t="str">
        <f>IFERROR(INDEX('Climate zones'!$A$2:$A$4292,MATCH(AW$4&amp;" "&amp;$N194,'Climate zones'!$I$2:$I$4292,0)),"")</f>
        <v/>
      </c>
      <c r="AX194" s="163" t="str">
        <f>IFERROR(INDEX('Climate zones'!$A$2:$A$4292,MATCH(AX$4&amp;" "&amp;$N194,'Climate zones'!$I$2:$I$4292,0)),"")</f>
        <v/>
      </c>
      <c r="AY194" s="163" t="str">
        <f>IFERROR(INDEX('Climate zones'!$A$2:$A$4292,MATCH(AY$4&amp;" "&amp;$N194,'Climate zones'!$I$2:$I$4292,0)),"")</f>
        <v/>
      </c>
      <c r="AZ194" s="163" t="str">
        <f>IFERROR(INDEX('Climate zones'!$A$2:$A$4292,MATCH(AZ$4&amp;" "&amp;$N194,'Climate zones'!$I$2:$I$4292,0)),"")</f>
        <v/>
      </c>
      <c r="BA194" s="163" t="str">
        <f>IFERROR(INDEX('Climate zones'!$A$2:$A$4292,MATCH(BA$4&amp;" "&amp;$N194,'Climate zones'!$I$2:$I$4292,0)),"")</f>
        <v/>
      </c>
      <c r="BB194" s="163" t="str">
        <f>IFERROR(INDEX('Climate zones'!$A$2:$A$4292,MATCH(BB$4&amp;" "&amp;$N194,'Climate zones'!$I$2:$I$4292,0)),"")</f>
        <v/>
      </c>
      <c r="BC194" s="163" t="str">
        <f>IFERROR(INDEX('Climate zones'!$A$2:$A$4292,MATCH(BC$4&amp;" "&amp;$N194,'Climate zones'!$I$2:$I$4292,0)),"")</f>
        <v/>
      </c>
      <c r="BD194" s="163" t="str">
        <f>IFERROR(INDEX('Climate zones'!$A$2:$A$4292,MATCH(BD$4&amp;" "&amp;$N194,'Climate zones'!$I$2:$I$4292,0)),"")</f>
        <v/>
      </c>
      <c r="BE194" s="163" t="str">
        <f>IFERROR(INDEX('Climate zones'!$A$2:$A$4292,MATCH(BE$4&amp;" "&amp;$N194,'Climate zones'!$I$2:$I$4292,0)),"")</f>
        <v/>
      </c>
      <c r="BF194" s="163" t="str">
        <f>IFERROR(INDEX('Climate zones'!$A$2:$A$4292,MATCH(BF$4&amp;" "&amp;$N194,'Climate zones'!$I$2:$I$4292,0)),"")</f>
        <v/>
      </c>
      <c r="BG194" s="163" t="str">
        <f>IFERROR(INDEX('Climate zones'!$A$2:$A$4292,MATCH(BG$4&amp;" "&amp;$N194,'Climate zones'!$I$2:$I$4292,0)),"")</f>
        <v/>
      </c>
      <c r="BH194" s="163" t="str">
        <f>IFERROR(INDEX('Climate zones'!$A$2:$A$4292,MATCH(BH$4&amp;" "&amp;$N194,'Climate zones'!$I$2:$I$4292,0)),"")</f>
        <v/>
      </c>
      <c r="BI194" s="163" t="str">
        <f>IFERROR(INDEX('Climate zones'!$A$2:$A$4292,MATCH(BI$4&amp;" "&amp;$N194,'Climate zones'!$I$2:$I$4292,0)),"")</f>
        <v/>
      </c>
      <c r="BJ194" s="163" t="str">
        <f>IFERROR(INDEX('Climate zones'!$A$2:$A$4292,MATCH(BJ$4&amp;" "&amp;$N194,'Climate zones'!$I$2:$I$4292,0)),"")</f>
        <v/>
      </c>
      <c r="BK194" s="163" t="str">
        <f>IFERROR(INDEX('Climate zones'!$A$2:$A$4292,MATCH(BK$4&amp;" "&amp;$N194,'Climate zones'!$I$2:$I$4292,0)),"")</f>
        <v/>
      </c>
      <c r="BL194" s="163" t="str">
        <f>IFERROR(INDEX('Climate zones'!$A$2:$A$4292,MATCH(BL$4&amp;" "&amp;$N194,'Climate zones'!$I$2:$I$4292,0)),"")</f>
        <v>Wyndham</v>
      </c>
      <c r="BM194" s="163" t="str">
        <f>IFERROR(INDEX('Climate zones'!$A$2:$A$4292,MATCH(BM$4&amp;" "&amp;$N194,'Climate zones'!$I$2:$I$4292,0)),"")</f>
        <v/>
      </c>
      <c r="BN194" s="163" t="str">
        <f>IFERROR(INDEX('Climate zones'!$A$2:$A$4292,MATCH(BN$4&amp;" "&amp;$N194,'Climate zones'!$I$2:$I$4292,0)),"")</f>
        <v/>
      </c>
      <c r="BO194" s="163" t="str">
        <f>IFERROR(INDEX('Climate zones'!$A$2:$A$4292,MATCH(BO$4&amp;" "&amp;$N194,'Climate zones'!$I$2:$I$4292,0)),"")</f>
        <v/>
      </c>
      <c r="BP194" s="163" t="str">
        <f>IFERROR(INDEX('Climate zones'!$A$2:$A$4292,MATCH(BP$4&amp;" "&amp;$N194,'Climate zones'!$I$2:$I$4292,0)),"")</f>
        <v/>
      </c>
      <c r="BQ194" s="163" t="str">
        <f>IFERROR(INDEX('Climate zones'!$A$2:$A$4292,MATCH(BQ$4&amp;" "&amp;$N194,'Climate zones'!$I$2:$I$4292,0)),"")</f>
        <v/>
      </c>
      <c r="BR194" s="163" t="str">
        <f>IFERROR(INDEX('Climate zones'!$A$2:$A$4292,MATCH(BR$4&amp;" "&amp;$N194,'Climate zones'!$I$2:$I$4292,0)),"")</f>
        <v/>
      </c>
      <c r="BS194" s="163" t="str">
        <f>IFERROR(INDEX('Climate zones'!$A$2:$A$4292,MATCH(BS$4&amp;" "&amp;$N194,'Climate zones'!$I$2:$I$4292,0)),"")</f>
        <v/>
      </c>
      <c r="BT194" s="163" t="str">
        <f>IFERROR(INDEX('Climate zones'!$A$2:$A$4292,MATCH(BT$4&amp;" "&amp;$N194,'Climate zones'!$I$2:$I$4292,0)),"")</f>
        <v/>
      </c>
      <c r="BU194" s="163" t="str">
        <f>IFERROR(INDEX('Climate zones'!$A$2:$A$4292,MATCH(BU$4&amp;" "&amp;$N194,'Climate zones'!$I$2:$I$4292,0)),"")</f>
        <v/>
      </c>
      <c r="BV194" s="163" t="str">
        <f>IFERROR(INDEX('Climate zones'!$A$2:$A$4292,MATCH(BV$4&amp;" "&amp;$N194,'Climate zones'!$I$2:$I$4292,0)),"")</f>
        <v/>
      </c>
      <c r="BW194" s="163" t="str">
        <f>IFERROR(INDEX('Climate zones'!$A$2:$A$4292,MATCH(BW$4&amp;" "&amp;$N194,'Climate zones'!$I$2:$I$4292,0)),"")</f>
        <v/>
      </c>
      <c r="BX194" s="163" t="str">
        <f>IFERROR(INDEX('Climate zones'!$A$2:$A$4292,MATCH(BX$4&amp;" "&amp;$N194,'Climate zones'!$I$2:$I$4292,0)),"")</f>
        <v/>
      </c>
      <c r="BY194" s="163" t="str">
        <f>IFERROR(INDEX('Climate zones'!$A$2:$A$4292,MATCH(BY$4&amp;" "&amp;$N194,'Climate zones'!$I$2:$I$4292,0)),"")</f>
        <v/>
      </c>
      <c r="BZ194" s="163" t="str">
        <f>IFERROR(INDEX('Climate zones'!$A$2:$A$4292,MATCH(BZ$4&amp;" "&amp;$N194,'Climate zones'!$I$2:$I$4292,0)),"")</f>
        <v/>
      </c>
      <c r="CA194" s="163" t="str">
        <f>IFERROR(INDEX('Climate zones'!$A$2:$A$4292,MATCH(CA$4&amp;" "&amp;$N194,'Climate zones'!$I$2:$I$4292,0)),"")</f>
        <v/>
      </c>
      <c r="CB194" s="163" t="str">
        <f>IFERROR(INDEX('Climate zones'!$A$2:$A$4292,MATCH(CB$4&amp;" "&amp;$N194,'Climate zones'!$I$2:$I$4292,0)),"")</f>
        <v/>
      </c>
      <c r="CC194" s="163" t="str">
        <f>IFERROR(INDEX('Climate zones'!$A$2:$A$4292,MATCH(CC$4&amp;" "&amp;$N194,'Climate zones'!$I$2:$I$4292,0)),"")</f>
        <v/>
      </c>
      <c r="CD194" s="163" t="str">
        <f>IFERROR(INDEX('Climate zones'!$A$2:$A$4292,MATCH(CD$4&amp;" "&amp;$N194,'Climate zones'!$I$2:$I$4292,0)),"")</f>
        <v/>
      </c>
      <c r="CE194" s="163" t="str">
        <f>IFERROR(INDEX('Climate zones'!$A$2:$A$4292,MATCH(CE$4&amp;" "&amp;$N194,'Climate zones'!$I$2:$I$4292,0)),"")</f>
        <v/>
      </c>
      <c r="CF194" s="163" t="str">
        <f>IFERROR(INDEX('Climate zones'!$A$2:$A$4292,MATCH(CF$4&amp;" "&amp;$N194,'Climate zones'!$I$2:$I$4292,0)),"")</f>
        <v/>
      </c>
      <c r="CG194" s="163" t="str">
        <f>IFERROR(INDEX('Climate zones'!$A$2:$A$4292,MATCH(CG$4&amp;" "&amp;$N194,'Climate zones'!$I$2:$I$4292,0)),"")</f>
        <v/>
      </c>
      <c r="CH194" s="163" t="str">
        <f>IFERROR(INDEX('Climate zones'!$A$2:$A$4292,MATCH(CH$4&amp;" "&amp;$N194,'Climate zones'!$I$2:$I$4292,0)),"")</f>
        <v/>
      </c>
    </row>
    <row r="195" spans="1:86">
      <c r="A195" s="156" t="s">
        <v>364</v>
      </c>
      <c r="B195" s="156" t="s">
        <v>99</v>
      </c>
      <c r="C195" s="156" t="s">
        <v>93</v>
      </c>
      <c r="D195" s="156" t="s">
        <v>330</v>
      </c>
      <c r="E195" s="157">
        <v>-41.63</v>
      </c>
      <c r="F195" s="157">
        <v>171.88</v>
      </c>
      <c r="G195" s="156" t="str">
        <f t="shared" si="12"/>
        <v>Buller District WC</v>
      </c>
      <c r="H195" s="156">
        <f t="shared" si="13"/>
        <v>36</v>
      </c>
      <c r="I195" s="156" t="str">
        <f t="shared" si="14"/>
        <v>Buller District 36</v>
      </c>
      <c r="N195" s="164">
        <f t="shared" si="11"/>
        <v>191</v>
      </c>
      <c r="O195" s="165" t="str">
        <f>IFERROR(INDEX('Climate zones'!$A$2:$A$4292,MATCH(O$4&amp;" "&amp;$N195,'Climate zones'!$I$2:$I$4292,0)),"")</f>
        <v/>
      </c>
      <c r="P195" s="165" t="str">
        <f>IFERROR(INDEX('Climate zones'!$A$2:$A$4292,MATCH(P$4&amp;" "&amp;$N195,'Climate zones'!$I$2:$I$4292,0)),"")</f>
        <v/>
      </c>
      <c r="Q195" s="165" t="str">
        <f>IFERROR(INDEX('Climate zones'!$A$2:$A$4292,MATCH(Q$4&amp;" "&amp;$N195,'Climate zones'!$I$2:$I$4292,0)),"")</f>
        <v/>
      </c>
      <c r="R195" s="165" t="str">
        <f>IFERROR(INDEX('Climate zones'!$A$2:$A$4292,MATCH(R$4&amp;" "&amp;$N195,'Climate zones'!$I$2:$I$4292,0)),"")</f>
        <v/>
      </c>
      <c r="S195" s="165" t="str">
        <f>IFERROR(INDEX('Climate zones'!$A$2:$A$4292,MATCH(S$4&amp;" "&amp;$N195,'Climate zones'!$I$2:$I$4292,0)),"")</f>
        <v/>
      </c>
      <c r="T195" s="165" t="str">
        <f>IFERROR(INDEX('Climate zones'!$A$2:$A$4292,MATCH(T$4&amp;" "&amp;$N195,'Climate zones'!$I$2:$I$4292,0)),"")</f>
        <v/>
      </c>
      <c r="U195" s="165" t="str">
        <f>IFERROR(INDEX('Climate zones'!$A$2:$A$4292,MATCH(U$4&amp;" "&amp;$N195,'Climate zones'!$I$2:$I$4292,0)),"")</f>
        <v/>
      </c>
      <c r="V195" s="165" t="str">
        <f>IFERROR(INDEX('Climate zones'!$A$2:$A$4292,MATCH(V$4&amp;" "&amp;$N195,'Climate zones'!$I$2:$I$4292,0)),"")</f>
        <v/>
      </c>
      <c r="W195" s="165" t="str">
        <f>IFERROR(INDEX('Climate zones'!$A$2:$A$4292,MATCH(W$4&amp;" "&amp;$N195,'Climate zones'!$I$2:$I$4292,0)),"")</f>
        <v/>
      </c>
      <c r="X195" s="165" t="str">
        <f>IFERROR(INDEX('Climate zones'!$A$2:$A$4292,MATCH(X$4&amp;" "&amp;$N195,'Climate zones'!$I$2:$I$4292,0)),"")</f>
        <v>Takahue</v>
      </c>
      <c r="Y195" s="165" t="str">
        <f>IFERROR(INDEX('Climate zones'!$A$2:$A$4292,MATCH(Y$4&amp;" "&amp;$N195,'Climate zones'!$I$2:$I$4292,0)),"")</f>
        <v/>
      </c>
      <c r="Z195" s="165" t="str">
        <f>IFERROR(INDEX('Climate zones'!$A$2:$A$4292,MATCH(Z$4&amp;" "&amp;$N195,'Climate zones'!$I$2:$I$4292,0)),"")</f>
        <v/>
      </c>
      <c r="AA195" s="165" t="str">
        <f>IFERROR(INDEX('Climate zones'!$A$2:$A$4292,MATCH(AA$4&amp;" "&amp;$N195,'Climate zones'!$I$2:$I$4292,0)),"")</f>
        <v/>
      </c>
      <c r="AB195" s="165" t="str">
        <f>IFERROR(INDEX('Climate zones'!$A$2:$A$4292,MATCH(AB$4&amp;" "&amp;$N195,'Climate zones'!$I$2:$I$4292,0)),"")</f>
        <v/>
      </c>
      <c r="AC195" s="165" t="str">
        <f>IFERROR(INDEX('Climate zones'!$A$2:$A$4292,MATCH(AC$4&amp;" "&amp;$N195,'Climate zones'!$I$2:$I$4292,0)),"")</f>
        <v/>
      </c>
      <c r="AD195" s="165" t="str">
        <f>IFERROR(INDEX('Climate zones'!$A$2:$A$4292,MATCH(AD$4&amp;" "&amp;$N195,'Climate zones'!$I$2:$I$4292,0)),"")</f>
        <v/>
      </c>
      <c r="AE195" s="165" t="str">
        <f>IFERROR(INDEX('Climate zones'!$A$2:$A$4292,MATCH(AE$4&amp;" "&amp;$N195,'Climate zones'!$I$2:$I$4292,0)),"")</f>
        <v/>
      </c>
      <c r="AF195" s="165" t="str">
        <f>IFERROR(INDEX('Climate zones'!$A$2:$A$4292,MATCH(AF$4&amp;" "&amp;$N195,'Climate zones'!$I$2:$I$4292,0)),"")</f>
        <v/>
      </c>
      <c r="AG195" s="165" t="str">
        <f>IFERROR(INDEX('Climate zones'!$A$2:$A$4292,MATCH(AG$4&amp;" "&amp;$N195,'Climate zones'!$I$2:$I$4292,0)),"")</f>
        <v/>
      </c>
      <c r="AH195" s="165" t="str">
        <f>IFERROR(INDEX('Climate zones'!$A$2:$A$4292,MATCH(AH$4&amp;" "&amp;$N195,'Climate zones'!$I$2:$I$4292,0)),"")</f>
        <v/>
      </c>
      <c r="AI195" s="165" t="str">
        <f>IFERROR(INDEX('Climate zones'!$A$2:$A$4292,MATCH(AI$4&amp;" "&amp;$N195,'Climate zones'!$I$2:$I$4292,0)),"")</f>
        <v/>
      </c>
      <c r="AJ195" s="165" t="str">
        <f>IFERROR(INDEX('Climate zones'!$A$2:$A$4292,MATCH(AJ$4&amp;" "&amp;$N195,'Climate zones'!$I$2:$I$4292,0)),"")</f>
        <v/>
      </c>
      <c r="AK195" s="165" t="str">
        <f>IFERROR(INDEX('Climate zones'!$A$2:$A$4292,MATCH(AK$4&amp;" "&amp;$N195,'Climate zones'!$I$2:$I$4292,0)),"")</f>
        <v/>
      </c>
      <c r="AL195" s="165" t="str">
        <f>IFERROR(INDEX('Climate zones'!$A$2:$A$4292,MATCH(AL$4&amp;" "&amp;$N195,'Climate zones'!$I$2:$I$4292,0)),"")</f>
        <v/>
      </c>
      <c r="AM195" s="165" t="str">
        <f>IFERROR(INDEX('Climate zones'!$A$2:$A$4292,MATCH(AM$4&amp;" "&amp;$N195,'Climate zones'!$I$2:$I$4292,0)),"")</f>
        <v/>
      </c>
      <c r="AN195" s="165" t="str">
        <f>IFERROR(INDEX('Climate zones'!$A$2:$A$4292,MATCH(AN$4&amp;" "&amp;$N195,'Climate zones'!$I$2:$I$4292,0)),"")</f>
        <v/>
      </c>
      <c r="AO195" s="165" t="str">
        <f>IFERROR(INDEX('Climate zones'!$A$2:$A$4292,MATCH(AO$4&amp;" "&amp;$N195,'Climate zones'!$I$2:$I$4292,0)),"")</f>
        <v/>
      </c>
      <c r="AP195" s="165" t="str">
        <f>IFERROR(INDEX('Climate zones'!$A$2:$A$4292,MATCH(AP$4&amp;" "&amp;$N195,'Climate zones'!$I$2:$I$4292,0)),"")</f>
        <v/>
      </c>
      <c r="AQ195" s="165" t="str">
        <f>IFERROR(INDEX('Climate zones'!$A$2:$A$4292,MATCH(AQ$4&amp;" "&amp;$N195,'Climate zones'!$I$2:$I$4292,0)),"")</f>
        <v/>
      </c>
      <c r="AR195" s="165" t="str">
        <f>IFERROR(INDEX('Climate zones'!$A$2:$A$4292,MATCH(AR$4&amp;" "&amp;$N195,'Climate zones'!$I$2:$I$4292,0)),"")</f>
        <v/>
      </c>
      <c r="AS195" s="165" t="str">
        <f>IFERROR(INDEX('Climate zones'!$A$2:$A$4292,MATCH(AS$4&amp;" "&amp;$N195,'Climate zones'!$I$2:$I$4292,0)),"")</f>
        <v/>
      </c>
      <c r="AT195" s="165" t="str">
        <f>IFERROR(INDEX('Climate zones'!$A$2:$A$4292,MATCH(AT$4&amp;" "&amp;$N195,'Climate zones'!$I$2:$I$4292,0)),"")</f>
        <v/>
      </c>
      <c r="AU195" s="165" t="str">
        <f>IFERROR(INDEX('Climate zones'!$A$2:$A$4292,MATCH(AU$4&amp;" "&amp;$N195,'Climate zones'!$I$2:$I$4292,0)),"")</f>
        <v/>
      </c>
      <c r="AV195" s="165" t="str">
        <f>IFERROR(INDEX('Climate zones'!$A$2:$A$4292,MATCH(AV$4&amp;" "&amp;$N195,'Climate zones'!$I$2:$I$4292,0)),"")</f>
        <v/>
      </c>
      <c r="AW195" s="165" t="str">
        <f>IFERROR(INDEX('Climate zones'!$A$2:$A$4292,MATCH(AW$4&amp;" "&amp;$N195,'Climate zones'!$I$2:$I$4292,0)),"")</f>
        <v/>
      </c>
      <c r="AX195" s="165" t="str">
        <f>IFERROR(INDEX('Climate zones'!$A$2:$A$4292,MATCH(AX$4&amp;" "&amp;$N195,'Climate zones'!$I$2:$I$4292,0)),"")</f>
        <v/>
      </c>
      <c r="AY195" s="165" t="str">
        <f>IFERROR(INDEX('Climate zones'!$A$2:$A$4292,MATCH(AY$4&amp;" "&amp;$N195,'Climate zones'!$I$2:$I$4292,0)),"")</f>
        <v/>
      </c>
      <c r="AZ195" s="165" t="str">
        <f>IFERROR(INDEX('Climate zones'!$A$2:$A$4292,MATCH(AZ$4&amp;" "&amp;$N195,'Climate zones'!$I$2:$I$4292,0)),"")</f>
        <v/>
      </c>
      <c r="BA195" s="165" t="str">
        <f>IFERROR(INDEX('Climate zones'!$A$2:$A$4292,MATCH(BA$4&amp;" "&amp;$N195,'Climate zones'!$I$2:$I$4292,0)),"")</f>
        <v/>
      </c>
      <c r="BB195" s="165" t="str">
        <f>IFERROR(INDEX('Climate zones'!$A$2:$A$4292,MATCH(BB$4&amp;" "&amp;$N195,'Climate zones'!$I$2:$I$4292,0)),"")</f>
        <v/>
      </c>
      <c r="BC195" s="165" t="str">
        <f>IFERROR(INDEX('Climate zones'!$A$2:$A$4292,MATCH(BC$4&amp;" "&amp;$N195,'Climate zones'!$I$2:$I$4292,0)),"")</f>
        <v/>
      </c>
      <c r="BD195" s="165" t="str">
        <f>IFERROR(INDEX('Climate zones'!$A$2:$A$4292,MATCH(BD$4&amp;" "&amp;$N195,'Climate zones'!$I$2:$I$4292,0)),"")</f>
        <v/>
      </c>
      <c r="BE195" s="165" t="str">
        <f>IFERROR(INDEX('Climate zones'!$A$2:$A$4292,MATCH(BE$4&amp;" "&amp;$N195,'Climate zones'!$I$2:$I$4292,0)),"")</f>
        <v/>
      </c>
      <c r="BF195" s="165" t="str">
        <f>IFERROR(INDEX('Climate zones'!$A$2:$A$4292,MATCH(BF$4&amp;" "&amp;$N195,'Climate zones'!$I$2:$I$4292,0)),"")</f>
        <v/>
      </c>
      <c r="BG195" s="165" t="str">
        <f>IFERROR(INDEX('Climate zones'!$A$2:$A$4292,MATCH(BG$4&amp;" "&amp;$N195,'Climate zones'!$I$2:$I$4292,0)),"")</f>
        <v/>
      </c>
      <c r="BH195" s="165" t="str">
        <f>IFERROR(INDEX('Climate zones'!$A$2:$A$4292,MATCH(BH$4&amp;" "&amp;$N195,'Climate zones'!$I$2:$I$4292,0)),"")</f>
        <v/>
      </c>
      <c r="BI195" s="165" t="str">
        <f>IFERROR(INDEX('Climate zones'!$A$2:$A$4292,MATCH(BI$4&amp;" "&amp;$N195,'Climate zones'!$I$2:$I$4292,0)),"")</f>
        <v/>
      </c>
      <c r="BJ195" s="165" t="str">
        <f>IFERROR(INDEX('Climate zones'!$A$2:$A$4292,MATCH(BJ$4&amp;" "&amp;$N195,'Climate zones'!$I$2:$I$4292,0)),"")</f>
        <v/>
      </c>
      <c r="BK195" s="165" t="str">
        <f>IFERROR(INDEX('Climate zones'!$A$2:$A$4292,MATCH(BK$4&amp;" "&amp;$N195,'Climate zones'!$I$2:$I$4292,0)),"")</f>
        <v/>
      </c>
      <c r="BL195" s="165" t="str">
        <f>IFERROR(INDEX('Climate zones'!$A$2:$A$4292,MATCH(BL$4&amp;" "&amp;$N195,'Climate zones'!$I$2:$I$4292,0)),"")</f>
        <v/>
      </c>
      <c r="BM195" s="165" t="str">
        <f>IFERROR(INDEX('Climate zones'!$A$2:$A$4292,MATCH(BM$4&amp;" "&amp;$N195,'Climate zones'!$I$2:$I$4292,0)),"")</f>
        <v/>
      </c>
      <c r="BN195" s="165" t="str">
        <f>IFERROR(INDEX('Climate zones'!$A$2:$A$4292,MATCH(BN$4&amp;" "&amp;$N195,'Climate zones'!$I$2:$I$4292,0)),"")</f>
        <v/>
      </c>
      <c r="BO195" s="165" t="str">
        <f>IFERROR(INDEX('Climate zones'!$A$2:$A$4292,MATCH(BO$4&amp;" "&amp;$N195,'Climate zones'!$I$2:$I$4292,0)),"")</f>
        <v/>
      </c>
      <c r="BP195" s="165" t="str">
        <f>IFERROR(INDEX('Climate zones'!$A$2:$A$4292,MATCH(BP$4&amp;" "&amp;$N195,'Climate zones'!$I$2:$I$4292,0)),"")</f>
        <v/>
      </c>
      <c r="BQ195" s="165" t="str">
        <f>IFERROR(INDEX('Climate zones'!$A$2:$A$4292,MATCH(BQ$4&amp;" "&amp;$N195,'Climate zones'!$I$2:$I$4292,0)),"")</f>
        <v/>
      </c>
      <c r="BR195" s="165" t="str">
        <f>IFERROR(INDEX('Climate zones'!$A$2:$A$4292,MATCH(BR$4&amp;" "&amp;$N195,'Climate zones'!$I$2:$I$4292,0)),"")</f>
        <v/>
      </c>
      <c r="BS195" s="165" t="str">
        <f>IFERROR(INDEX('Climate zones'!$A$2:$A$4292,MATCH(BS$4&amp;" "&amp;$N195,'Climate zones'!$I$2:$I$4292,0)),"")</f>
        <v/>
      </c>
      <c r="BT195" s="165" t="str">
        <f>IFERROR(INDEX('Climate zones'!$A$2:$A$4292,MATCH(BT$4&amp;" "&amp;$N195,'Climate zones'!$I$2:$I$4292,0)),"")</f>
        <v/>
      </c>
      <c r="BU195" s="165" t="str">
        <f>IFERROR(INDEX('Climate zones'!$A$2:$A$4292,MATCH(BU$4&amp;" "&amp;$N195,'Climate zones'!$I$2:$I$4292,0)),"")</f>
        <v/>
      </c>
      <c r="BV195" s="165" t="str">
        <f>IFERROR(INDEX('Climate zones'!$A$2:$A$4292,MATCH(BV$4&amp;" "&amp;$N195,'Climate zones'!$I$2:$I$4292,0)),"")</f>
        <v/>
      </c>
      <c r="BW195" s="165" t="str">
        <f>IFERROR(INDEX('Climate zones'!$A$2:$A$4292,MATCH(BW$4&amp;" "&amp;$N195,'Climate zones'!$I$2:$I$4292,0)),"")</f>
        <v/>
      </c>
      <c r="BX195" s="165" t="str">
        <f>IFERROR(INDEX('Climate zones'!$A$2:$A$4292,MATCH(BX$4&amp;" "&amp;$N195,'Climate zones'!$I$2:$I$4292,0)),"")</f>
        <v/>
      </c>
      <c r="BY195" s="165" t="str">
        <f>IFERROR(INDEX('Climate zones'!$A$2:$A$4292,MATCH(BY$4&amp;" "&amp;$N195,'Climate zones'!$I$2:$I$4292,0)),"")</f>
        <v/>
      </c>
      <c r="BZ195" s="165" t="str">
        <f>IFERROR(INDEX('Climate zones'!$A$2:$A$4292,MATCH(BZ$4&amp;" "&amp;$N195,'Climate zones'!$I$2:$I$4292,0)),"")</f>
        <v/>
      </c>
      <c r="CA195" s="165" t="str">
        <f>IFERROR(INDEX('Climate zones'!$A$2:$A$4292,MATCH(CA$4&amp;" "&amp;$N195,'Climate zones'!$I$2:$I$4292,0)),"")</f>
        <v/>
      </c>
      <c r="CB195" s="165" t="str">
        <f>IFERROR(INDEX('Climate zones'!$A$2:$A$4292,MATCH(CB$4&amp;" "&amp;$N195,'Climate zones'!$I$2:$I$4292,0)),"")</f>
        <v/>
      </c>
      <c r="CC195" s="165" t="str">
        <f>IFERROR(INDEX('Climate zones'!$A$2:$A$4292,MATCH(CC$4&amp;" "&amp;$N195,'Climate zones'!$I$2:$I$4292,0)),"")</f>
        <v/>
      </c>
      <c r="CD195" s="165" t="str">
        <f>IFERROR(INDEX('Climate zones'!$A$2:$A$4292,MATCH(CD$4&amp;" "&amp;$N195,'Climate zones'!$I$2:$I$4292,0)),"")</f>
        <v/>
      </c>
      <c r="CE195" s="165" t="str">
        <f>IFERROR(INDEX('Climate zones'!$A$2:$A$4292,MATCH(CE$4&amp;" "&amp;$N195,'Climate zones'!$I$2:$I$4292,0)),"")</f>
        <v/>
      </c>
      <c r="CF195" s="165" t="str">
        <f>IFERROR(INDEX('Climate zones'!$A$2:$A$4292,MATCH(CF$4&amp;" "&amp;$N195,'Climate zones'!$I$2:$I$4292,0)),"")</f>
        <v/>
      </c>
      <c r="CG195" s="165" t="str">
        <f>IFERROR(INDEX('Climate zones'!$A$2:$A$4292,MATCH(CG$4&amp;" "&amp;$N195,'Climate zones'!$I$2:$I$4292,0)),"")</f>
        <v/>
      </c>
      <c r="CH195" s="165" t="str">
        <f>IFERROR(INDEX('Climate zones'!$A$2:$A$4292,MATCH(CH$4&amp;" "&amp;$N195,'Climate zones'!$I$2:$I$4292,0)),"")</f>
        <v/>
      </c>
    </row>
    <row r="196" spans="1:86">
      <c r="A196" s="156" t="s">
        <v>365</v>
      </c>
      <c r="B196" s="156" t="s">
        <v>99</v>
      </c>
      <c r="C196" s="156" t="s">
        <v>93</v>
      </c>
      <c r="D196" s="156" t="s">
        <v>330</v>
      </c>
      <c r="E196" s="157">
        <v>-41.52</v>
      </c>
      <c r="F196" s="157">
        <v>171.93</v>
      </c>
      <c r="G196" s="156" t="str">
        <f t="shared" si="12"/>
        <v>Buller District WC</v>
      </c>
      <c r="H196" s="156">
        <f t="shared" si="13"/>
        <v>37</v>
      </c>
      <c r="I196" s="156" t="str">
        <f t="shared" si="14"/>
        <v>Buller District 37</v>
      </c>
      <c r="N196" s="162">
        <f t="shared" si="11"/>
        <v>192</v>
      </c>
      <c r="O196" s="163" t="str">
        <f>IFERROR(INDEX('Climate zones'!$A$2:$A$4292,MATCH(O$4&amp;" "&amp;$N196,'Climate zones'!$I$2:$I$4292,0)),"")</f>
        <v/>
      </c>
      <c r="P196" s="163" t="str">
        <f>IFERROR(INDEX('Climate zones'!$A$2:$A$4292,MATCH(P$4&amp;" "&amp;$N196,'Climate zones'!$I$2:$I$4292,0)),"")</f>
        <v/>
      </c>
      <c r="Q196" s="163" t="str">
        <f>IFERROR(INDEX('Climate zones'!$A$2:$A$4292,MATCH(Q$4&amp;" "&amp;$N196,'Climate zones'!$I$2:$I$4292,0)),"")</f>
        <v/>
      </c>
      <c r="R196" s="163" t="str">
        <f>IFERROR(INDEX('Climate zones'!$A$2:$A$4292,MATCH(R$4&amp;" "&amp;$N196,'Climate zones'!$I$2:$I$4292,0)),"")</f>
        <v/>
      </c>
      <c r="S196" s="163" t="str">
        <f>IFERROR(INDEX('Climate zones'!$A$2:$A$4292,MATCH(S$4&amp;" "&amp;$N196,'Climate zones'!$I$2:$I$4292,0)),"")</f>
        <v/>
      </c>
      <c r="T196" s="163" t="str">
        <f>IFERROR(INDEX('Climate zones'!$A$2:$A$4292,MATCH(T$4&amp;" "&amp;$N196,'Climate zones'!$I$2:$I$4292,0)),"")</f>
        <v/>
      </c>
      <c r="U196" s="163" t="str">
        <f>IFERROR(INDEX('Climate zones'!$A$2:$A$4292,MATCH(U$4&amp;" "&amp;$N196,'Climate zones'!$I$2:$I$4292,0)),"")</f>
        <v/>
      </c>
      <c r="V196" s="163" t="str">
        <f>IFERROR(INDEX('Climate zones'!$A$2:$A$4292,MATCH(V$4&amp;" "&amp;$N196,'Climate zones'!$I$2:$I$4292,0)),"")</f>
        <v/>
      </c>
      <c r="W196" s="163" t="str">
        <f>IFERROR(INDEX('Climate zones'!$A$2:$A$4292,MATCH(W$4&amp;" "&amp;$N196,'Climate zones'!$I$2:$I$4292,0)),"")</f>
        <v/>
      </c>
      <c r="X196" s="163" t="str">
        <f>IFERROR(INDEX('Climate zones'!$A$2:$A$4292,MATCH(X$4&amp;" "&amp;$N196,'Climate zones'!$I$2:$I$4292,0)),"")</f>
        <v>Takou Bay</v>
      </c>
      <c r="Y196" s="163" t="str">
        <f>IFERROR(INDEX('Climate zones'!$A$2:$A$4292,MATCH(Y$4&amp;" "&amp;$N196,'Climate zones'!$I$2:$I$4292,0)),"")</f>
        <v/>
      </c>
      <c r="Z196" s="163" t="str">
        <f>IFERROR(INDEX('Climate zones'!$A$2:$A$4292,MATCH(Z$4&amp;" "&amp;$N196,'Climate zones'!$I$2:$I$4292,0)),"")</f>
        <v/>
      </c>
      <c r="AA196" s="163" t="str">
        <f>IFERROR(INDEX('Climate zones'!$A$2:$A$4292,MATCH(AA$4&amp;" "&amp;$N196,'Climate zones'!$I$2:$I$4292,0)),"")</f>
        <v/>
      </c>
      <c r="AB196" s="163" t="str">
        <f>IFERROR(INDEX('Climate zones'!$A$2:$A$4292,MATCH(AB$4&amp;" "&amp;$N196,'Climate zones'!$I$2:$I$4292,0)),"")</f>
        <v/>
      </c>
      <c r="AC196" s="163" t="str">
        <f>IFERROR(INDEX('Climate zones'!$A$2:$A$4292,MATCH(AC$4&amp;" "&amp;$N196,'Climate zones'!$I$2:$I$4292,0)),"")</f>
        <v/>
      </c>
      <c r="AD196" s="163" t="str">
        <f>IFERROR(INDEX('Climate zones'!$A$2:$A$4292,MATCH(AD$4&amp;" "&amp;$N196,'Climate zones'!$I$2:$I$4292,0)),"")</f>
        <v/>
      </c>
      <c r="AE196" s="163" t="str">
        <f>IFERROR(INDEX('Climate zones'!$A$2:$A$4292,MATCH(AE$4&amp;" "&amp;$N196,'Climate zones'!$I$2:$I$4292,0)),"")</f>
        <v/>
      </c>
      <c r="AF196" s="163" t="str">
        <f>IFERROR(INDEX('Climate zones'!$A$2:$A$4292,MATCH(AF$4&amp;" "&amp;$N196,'Climate zones'!$I$2:$I$4292,0)),"")</f>
        <v/>
      </c>
      <c r="AG196" s="163" t="str">
        <f>IFERROR(INDEX('Climate zones'!$A$2:$A$4292,MATCH(AG$4&amp;" "&amp;$N196,'Climate zones'!$I$2:$I$4292,0)),"")</f>
        <v/>
      </c>
      <c r="AH196" s="163" t="str">
        <f>IFERROR(INDEX('Climate zones'!$A$2:$A$4292,MATCH(AH$4&amp;" "&amp;$N196,'Climate zones'!$I$2:$I$4292,0)),"")</f>
        <v/>
      </c>
      <c r="AI196" s="163" t="str">
        <f>IFERROR(INDEX('Climate zones'!$A$2:$A$4292,MATCH(AI$4&amp;" "&amp;$N196,'Climate zones'!$I$2:$I$4292,0)),"")</f>
        <v/>
      </c>
      <c r="AJ196" s="163" t="str">
        <f>IFERROR(INDEX('Climate zones'!$A$2:$A$4292,MATCH(AJ$4&amp;" "&amp;$N196,'Climate zones'!$I$2:$I$4292,0)),"")</f>
        <v/>
      </c>
      <c r="AK196" s="163" t="str">
        <f>IFERROR(INDEX('Climate zones'!$A$2:$A$4292,MATCH(AK$4&amp;" "&amp;$N196,'Climate zones'!$I$2:$I$4292,0)),"")</f>
        <v/>
      </c>
      <c r="AL196" s="163" t="str">
        <f>IFERROR(INDEX('Climate zones'!$A$2:$A$4292,MATCH(AL$4&amp;" "&amp;$N196,'Climate zones'!$I$2:$I$4292,0)),"")</f>
        <v/>
      </c>
      <c r="AM196" s="163" t="str">
        <f>IFERROR(INDEX('Climate zones'!$A$2:$A$4292,MATCH(AM$4&amp;" "&amp;$N196,'Climate zones'!$I$2:$I$4292,0)),"")</f>
        <v/>
      </c>
      <c r="AN196" s="163" t="str">
        <f>IFERROR(INDEX('Climate zones'!$A$2:$A$4292,MATCH(AN$4&amp;" "&amp;$N196,'Climate zones'!$I$2:$I$4292,0)),"")</f>
        <v/>
      </c>
      <c r="AO196" s="163" t="str">
        <f>IFERROR(INDEX('Climate zones'!$A$2:$A$4292,MATCH(AO$4&amp;" "&amp;$N196,'Climate zones'!$I$2:$I$4292,0)),"")</f>
        <v/>
      </c>
      <c r="AP196" s="163" t="str">
        <f>IFERROR(INDEX('Climate zones'!$A$2:$A$4292,MATCH(AP$4&amp;" "&amp;$N196,'Climate zones'!$I$2:$I$4292,0)),"")</f>
        <v/>
      </c>
      <c r="AQ196" s="163" t="str">
        <f>IFERROR(INDEX('Climate zones'!$A$2:$A$4292,MATCH(AQ$4&amp;" "&amp;$N196,'Climate zones'!$I$2:$I$4292,0)),"")</f>
        <v/>
      </c>
      <c r="AR196" s="163" t="str">
        <f>IFERROR(INDEX('Climate zones'!$A$2:$A$4292,MATCH(AR$4&amp;" "&amp;$N196,'Climate zones'!$I$2:$I$4292,0)),"")</f>
        <v/>
      </c>
      <c r="AS196" s="163" t="str">
        <f>IFERROR(INDEX('Climate zones'!$A$2:$A$4292,MATCH(AS$4&amp;" "&amp;$N196,'Climate zones'!$I$2:$I$4292,0)),"")</f>
        <v/>
      </c>
      <c r="AT196" s="163" t="str">
        <f>IFERROR(INDEX('Climate zones'!$A$2:$A$4292,MATCH(AT$4&amp;" "&amp;$N196,'Climate zones'!$I$2:$I$4292,0)),"")</f>
        <v/>
      </c>
      <c r="AU196" s="163" t="str">
        <f>IFERROR(INDEX('Climate zones'!$A$2:$A$4292,MATCH(AU$4&amp;" "&amp;$N196,'Climate zones'!$I$2:$I$4292,0)),"")</f>
        <v/>
      </c>
      <c r="AV196" s="163" t="str">
        <f>IFERROR(INDEX('Climate zones'!$A$2:$A$4292,MATCH(AV$4&amp;" "&amp;$N196,'Climate zones'!$I$2:$I$4292,0)),"")</f>
        <v/>
      </c>
      <c r="AW196" s="163" t="str">
        <f>IFERROR(INDEX('Climate zones'!$A$2:$A$4292,MATCH(AW$4&amp;" "&amp;$N196,'Climate zones'!$I$2:$I$4292,0)),"")</f>
        <v/>
      </c>
      <c r="AX196" s="163" t="str">
        <f>IFERROR(INDEX('Climate zones'!$A$2:$A$4292,MATCH(AX$4&amp;" "&amp;$N196,'Climate zones'!$I$2:$I$4292,0)),"")</f>
        <v/>
      </c>
      <c r="AY196" s="163" t="str">
        <f>IFERROR(INDEX('Climate zones'!$A$2:$A$4292,MATCH(AY$4&amp;" "&amp;$N196,'Climate zones'!$I$2:$I$4292,0)),"")</f>
        <v/>
      </c>
      <c r="AZ196" s="163" t="str">
        <f>IFERROR(INDEX('Climate zones'!$A$2:$A$4292,MATCH(AZ$4&amp;" "&amp;$N196,'Climate zones'!$I$2:$I$4292,0)),"")</f>
        <v/>
      </c>
      <c r="BA196" s="163" t="str">
        <f>IFERROR(INDEX('Climate zones'!$A$2:$A$4292,MATCH(BA$4&amp;" "&amp;$N196,'Climate zones'!$I$2:$I$4292,0)),"")</f>
        <v/>
      </c>
      <c r="BB196" s="163" t="str">
        <f>IFERROR(INDEX('Climate zones'!$A$2:$A$4292,MATCH(BB$4&amp;" "&amp;$N196,'Climate zones'!$I$2:$I$4292,0)),"")</f>
        <v/>
      </c>
      <c r="BC196" s="163" t="str">
        <f>IFERROR(INDEX('Climate zones'!$A$2:$A$4292,MATCH(BC$4&amp;" "&amp;$N196,'Climate zones'!$I$2:$I$4292,0)),"")</f>
        <v/>
      </c>
      <c r="BD196" s="163" t="str">
        <f>IFERROR(INDEX('Climate zones'!$A$2:$A$4292,MATCH(BD$4&amp;" "&amp;$N196,'Climate zones'!$I$2:$I$4292,0)),"")</f>
        <v/>
      </c>
      <c r="BE196" s="163" t="str">
        <f>IFERROR(INDEX('Climate zones'!$A$2:$A$4292,MATCH(BE$4&amp;" "&amp;$N196,'Climate zones'!$I$2:$I$4292,0)),"")</f>
        <v/>
      </c>
      <c r="BF196" s="163" t="str">
        <f>IFERROR(INDEX('Climate zones'!$A$2:$A$4292,MATCH(BF$4&amp;" "&amp;$N196,'Climate zones'!$I$2:$I$4292,0)),"")</f>
        <v/>
      </c>
      <c r="BG196" s="163" t="str">
        <f>IFERROR(INDEX('Climate zones'!$A$2:$A$4292,MATCH(BG$4&amp;" "&amp;$N196,'Climate zones'!$I$2:$I$4292,0)),"")</f>
        <v/>
      </c>
      <c r="BH196" s="163" t="str">
        <f>IFERROR(INDEX('Climate zones'!$A$2:$A$4292,MATCH(BH$4&amp;" "&amp;$N196,'Climate zones'!$I$2:$I$4292,0)),"")</f>
        <v/>
      </c>
      <c r="BI196" s="163" t="str">
        <f>IFERROR(INDEX('Climate zones'!$A$2:$A$4292,MATCH(BI$4&amp;" "&amp;$N196,'Climate zones'!$I$2:$I$4292,0)),"")</f>
        <v/>
      </c>
      <c r="BJ196" s="163" t="str">
        <f>IFERROR(INDEX('Climate zones'!$A$2:$A$4292,MATCH(BJ$4&amp;" "&amp;$N196,'Climate zones'!$I$2:$I$4292,0)),"")</f>
        <v/>
      </c>
      <c r="BK196" s="163" t="str">
        <f>IFERROR(INDEX('Climate zones'!$A$2:$A$4292,MATCH(BK$4&amp;" "&amp;$N196,'Climate zones'!$I$2:$I$4292,0)),"")</f>
        <v/>
      </c>
      <c r="BL196" s="163" t="str">
        <f>IFERROR(INDEX('Climate zones'!$A$2:$A$4292,MATCH(BL$4&amp;" "&amp;$N196,'Climate zones'!$I$2:$I$4292,0)),"")</f>
        <v/>
      </c>
      <c r="BM196" s="163" t="str">
        <f>IFERROR(INDEX('Climate zones'!$A$2:$A$4292,MATCH(BM$4&amp;" "&amp;$N196,'Climate zones'!$I$2:$I$4292,0)),"")</f>
        <v/>
      </c>
      <c r="BN196" s="163" t="str">
        <f>IFERROR(INDEX('Climate zones'!$A$2:$A$4292,MATCH(BN$4&amp;" "&amp;$N196,'Climate zones'!$I$2:$I$4292,0)),"")</f>
        <v/>
      </c>
      <c r="BO196" s="163" t="str">
        <f>IFERROR(INDEX('Climate zones'!$A$2:$A$4292,MATCH(BO$4&amp;" "&amp;$N196,'Climate zones'!$I$2:$I$4292,0)),"")</f>
        <v/>
      </c>
      <c r="BP196" s="163" t="str">
        <f>IFERROR(INDEX('Climate zones'!$A$2:$A$4292,MATCH(BP$4&amp;" "&amp;$N196,'Climate zones'!$I$2:$I$4292,0)),"")</f>
        <v/>
      </c>
      <c r="BQ196" s="163" t="str">
        <f>IFERROR(INDEX('Climate zones'!$A$2:$A$4292,MATCH(BQ$4&amp;" "&amp;$N196,'Climate zones'!$I$2:$I$4292,0)),"")</f>
        <v/>
      </c>
      <c r="BR196" s="163" t="str">
        <f>IFERROR(INDEX('Climate zones'!$A$2:$A$4292,MATCH(BR$4&amp;" "&amp;$N196,'Climate zones'!$I$2:$I$4292,0)),"")</f>
        <v/>
      </c>
      <c r="BS196" s="163" t="str">
        <f>IFERROR(INDEX('Climate zones'!$A$2:$A$4292,MATCH(BS$4&amp;" "&amp;$N196,'Climate zones'!$I$2:$I$4292,0)),"")</f>
        <v/>
      </c>
      <c r="BT196" s="163" t="str">
        <f>IFERROR(INDEX('Climate zones'!$A$2:$A$4292,MATCH(BT$4&amp;" "&amp;$N196,'Climate zones'!$I$2:$I$4292,0)),"")</f>
        <v/>
      </c>
      <c r="BU196" s="163" t="str">
        <f>IFERROR(INDEX('Climate zones'!$A$2:$A$4292,MATCH(BU$4&amp;" "&amp;$N196,'Climate zones'!$I$2:$I$4292,0)),"")</f>
        <v/>
      </c>
      <c r="BV196" s="163" t="str">
        <f>IFERROR(INDEX('Climate zones'!$A$2:$A$4292,MATCH(BV$4&amp;" "&amp;$N196,'Climate zones'!$I$2:$I$4292,0)),"")</f>
        <v/>
      </c>
      <c r="BW196" s="163" t="str">
        <f>IFERROR(INDEX('Climate zones'!$A$2:$A$4292,MATCH(BW$4&amp;" "&amp;$N196,'Climate zones'!$I$2:$I$4292,0)),"")</f>
        <v/>
      </c>
      <c r="BX196" s="163" t="str">
        <f>IFERROR(INDEX('Climate zones'!$A$2:$A$4292,MATCH(BX$4&amp;" "&amp;$N196,'Climate zones'!$I$2:$I$4292,0)),"")</f>
        <v/>
      </c>
      <c r="BY196" s="163" t="str">
        <f>IFERROR(INDEX('Climate zones'!$A$2:$A$4292,MATCH(BY$4&amp;" "&amp;$N196,'Climate zones'!$I$2:$I$4292,0)),"")</f>
        <v/>
      </c>
      <c r="BZ196" s="163" t="str">
        <f>IFERROR(INDEX('Climate zones'!$A$2:$A$4292,MATCH(BZ$4&amp;" "&amp;$N196,'Climate zones'!$I$2:$I$4292,0)),"")</f>
        <v/>
      </c>
      <c r="CA196" s="163" t="str">
        <f>IFERROR(INDEX('Climate zones'!$A$2:$A$4292,MATCH(CA$4&amp;" "&amp;$N196,'Climate zones'!$I$2:$I$4292,0)),"")</f>
        <v/>
      </c>
      <c r="CB196" s="163" t="str">
        <f>IFERROR(INDEX('Climate zones'!$A$2:$A$4292,MATCH(CB$4&amp;" "&amp;$N196,'Climate zones'!$I$2:$I$4292,0)),"")</f>
        <v/>
      </c>
      <c r="CC196" s="163" t="str">
        <f>IFERROR(INDEX('Climate zones'!$A$2:$A$4292,MATCH(CC$4&amp;" "&amp;$N196,'Climate zones'!$I$2:$I$4292,0)),"")</f>
        <v/>
      </c>
      <c r="CD196" s="163" t="str">
        <f>IFERROR(INDEX('Climate zones'!$A$2:$A$4292,MATCH(CD$4&amp;" "&amp;$N196,'Climate zones'!$I$2:$I$4292,0)),"")</f>
        <v/>
      </c>
      <c r="CE196" s="163" t="str">
        <f>IFERROR(INDEX('Climate zones'!$A$2:$A$4292,MATCH(CE$4&amp;" "&amp;$N196,'Climate zones'!$I$2:$I$4292,0)),"")</f>
        <v/>
      </c>
      <c r="CF196" s="163" t="str">
        <f>IFERROR(INDEX('Climate zones'!$A$2:$A$4292,MATCH(CF$4&amp;" "&amp;$N196,'Climate zones'!$I$2:$I$4292,0)),"")</f>
        <v/>
      </c>
      <c r="CG196" s="163" t="str">
        <f>IFERROR(INDEX('Climate zones'!$A$2:$A$4292,MATCH(CG$4&amp;" "&amp;$N196,'Climate zones'!$I$2:$I$4292,0)),"")</f>
        <v/>
      </c>
      <c r="CH196" s="163" t="str">
        <f>IFERROR(INDEX('Climate zones'!$A$2:$A$4292,MATCH(CH$4&amp;" "&amp;$N196,'Climate zones'!$I$2:$I$4292,0)),"")</f>
        <v/>
      </c>
    </row>
    <row r="197" spans="1:86">
      <c r="A197" s="156" t="s">
        <v>366</v>
      </c>
      <c r="B197" s="156" t="s">
        <v>99</v>
      </c>
      <c r="C197" s="156" t="s">
        <v>93</v>
      </c>
      <c r="D197" s="156" t="s">
        <v>330</v>
      </c>
      <c r="E197" s="157">
        <v>-41.77</v>
      </c>
      <c r="F197" s="157">
        <v>172.01</v>
      </c>
      <c r="G197" s="156" t="str">
        <f t="shared" si="12"/>
        <v>Buller District WC</v>
      </c>
      <c r="H197" s="156">
        <f t="shared" si="13"/>
        <v>38</v>
      </c>
      <c r="I197" s="156" t="str">
        <f t="shared" si="14"/>
        <v>Buller District 38</v>
      </c>
      <c r="N197" s="164">
        <f t="shared" si="11"/>
        <v>193</v>
      </c>
      <c r="O197" s="165" t="str">
        <f>IFERROR(INDEX('Climate zones'!$A$2:$A$4292,MATCH(O$4&amp;" "&amp;$N197,'Climate zones'!$I$2:$I$4292,0)),"")</f>
        <v/>
      </c>
      <c r="P197" s="165" t="str">
        <f>IFERROR(INDEX('Climate zones'!$A$2:$A$4292,MATCH(P$4&amp;" "&amp;$N197,'Climate zones'!$I$2:$I$4292,0)),"")</f>
        <v/>
      </c>
      <c r="Q197" s="165" t="str">
        <f>IFERROR(INDEX('Climate zones'!$A$2:$A$4292,MATCH(Q$4&amp;" "&amp;$N197,'Climate zones'!$I$2:$I$4292,0)),"")</f>
        <v/>
      </c>
      <c r="R197" s="165" t="str">
        <f>IFERROR(INDEX('Climate zones'!$A$2:$A$4292,MATCH(R$4&amp;" "&amp;$N197,'Climate zones'!$I$2:$I$4292,0)),"")</f>
        <v/>
      </c>
      <c r="S197" s="165" t="str">
        <f>IFERROR(INDEX('Climate zones'!$A$2:$A$4292,MATCH(S$4&amp;" "&amp;$N197,'Climate zones'!$I$2:$I$4292,0)),"")</f>
        <v/>
      </c>
      <c r="T197" s="165" t="str">
        <f>IFERROR(INDEX('Climate zones'!$A$2:$A$4292,MATCH(T$4&amp;" "&amp;$N197,'Climate zones'!$I$2:$I$4292,0)),"")</f>
        <v/>
      </c>
      <c r="U197" s="165" t="str">
        <f>IFERROR(INDEX('Climate zones'!$A$2:$A$4292,MATCH(U$4&amp;" "&amp;$N197,'Climate zones'!$I$2:$I$4292,0)),"")</f>
        <v/>
      </c>
      <c r="V197" s="165" t="str">
        <f>IFERROR(INDEX('Climate zones'!$A$2:$A$4292,MATCH(V$4&amp;" "&amp;$N197,'Climate zones'!$I$2:$I$4292,0)),"")</f>
        <v/>
      </c>
      <c r="W197" s="165" t="str">
        <f>IFERROR(INDEX('Climate zones'!$A$2:$A$4292,MATCH(W$4&amp;" "&amp;$N197,'Climate zones'!$I$2:$I$4292,0)),"")</f>
        <v/>
      </c>
      <c r="X197" s="165" t="str">
        <f>IFERROR(INDEX('Climate zones'!$A$2:$A$4292,MATCH(X$4&amp;" "&amp;$N197,'Climate zones'!$I$2:$I$4292,0)),"")</f>
        <v>Tangoake</v>
      </c>
      <c r="Y197" s="165" t="str">
        <f>IFERROR(INDEX('Climate zones'!$A$2:$A$4292,MATCH(Y$4&amp;" "&amp;$N197,'Climate zones'!$I$2:$I$4292,0)),"")</f>
        <v/>
      </c>
      <c r="Z197" s="165" t="str">
        <f>IFERROR(INDEX('Climate zones'!$A$2:$A$4292,MATCH(Z$4&amp;" "&amp;$N197,'Climate zones'!$I$2:$I$4292,0)),"")</f>
        <v/>
      </c>
      <c r="AA197" s="165" t="str">
        <f>IFERROR(INDEX('Climate zones'!$A$2:$A$4292,MATCH(AA$4&amp;" "&amp;$N197,'Climate zones'!$I$2:$I$4292,0)),"")</f>
        <v/>
      </c>
      <c r="AB197" s="165" t="str">
        <f>IFERROR(INDEX('Climate zones'!$A$2:$A$4292,MATCH(AB$4&amp;" "&amp;$N197,'Climate zones'!$I$2:$I$4292,0)),"")</f>
        <v/>
      </c>
      <c r="AC197" s="165" t="str">
        <f>IFERROR(INDEX('Climate zones'!$A$2:$A$4292,MATCH(AC$4&amp;" "&amp;$N197,'Climate zones'!$I$2:$I$4292,0)),"")</f>
        <v/>
      </c>
      <c r="AD197" s="165" t="str">
        <f>IFERROR(INDEX('Climate zones'!$A$2:$A$4292,MATCH(AD$4&amp;" "&amp;$N197,'Climate zones'!$I$2:$I$4292,0)),"")</f>
        <v/>
      </c>
      <c r="AE197" s="165" t="str">
        <f>IFERROR(INDEX('Climate zones'!$A$2:$A$4292,MATCH(AE$4&amp;" "&amp;$N197,'Climate zones'!$I$2:$I$4292,0)),"")</f>
        <v/>
      </c>
      <c r="AF197" s="165" t="str">
        <f>IFERROR(INDEX('Climate zones'!$A$2:$A$4292,MATCH(AF$4&amp;" "&amp;$N197,'Climate zones'!$I$2:$I$4292,0)),"")</f>
        <v/>
      </c>
      <c r="AG197" s="165" t="str">
        <f>IFERROR(INDEX('Climate zones'!$A$2:$A$4292,MATCH(AG$4&amp;" "&amp;$N197,'Climate zones'!$I$2:$I$4292,0)),"")</f>
        <v/>
      </c>
      <c r="AH197" s="165" t="str">
        <f>IFERROR(INDEX('Climate zones'!$A$2:$A$4292,MATCH(AH$4&amp;" "&amp;$N197,'Climate zones'!$I$2:$I$4292,0)),"")</f>
        <v/>
      </c>
      <c r="AI197" s="165" t="str">
        <f>IFERROR(INDEX('Climate zones'!$A$2:$A$4292,MATCH(AI$4&amp;" "&amp;$N197,'Climate zones'!$I$2:$I$4292,0)),"")</f>
        <v/>
      </c>
      <c r="AJ197" s="165" t="str">
        <f>IFERROR(INDEX('Climate zones'!$A$2:$A$4292,MATCH(AJ$4&amp;" "&amp;$N197,'Climate zones'!$I$2:$I$4292,0)),"")</f>
        <v/>
      </c>
      <c r="AK197" s="165" t="str">
        <f>IFERROR(INDEX('Climate zones'!$A$2:$A$4292,MATCH(AK$4&amp;" "&amp;$N197,'Climate zones'!$I$2:$I$4292,0)),"")</f>
        <v/>
      </c>
      <c r="AL197" s="165" t="str">
        <f>IFERROR(INDEX('Climate zones'!$A$2:$A$4292,MATCH(AL$4&amp;" "&amp;$N197,'Climate zones'!$I$2:$I$4292,0)),"")</f>
        <v/>
      </c>
      <c r="AM197" s="165" t="str">
        <f>IFERROR(INDEX('Climate zones'!$A$2:$A$4292,MATCH(AM$4&amp;" "&amp;$N197,'Climate zones'!$I$2:$I$4292,0)),"")</f>
        <v/>
      </c>
      <c r="AN197" s="165" t="str">
        <f>IFERROR(INDEX('Climate zones'!$A$2:$A$4292,MATCH(AN$4&amp;" "&amp;$N197,'Climate zones'!$I$2:$I$4292,0)),"")</f>
        <v/>
      </c>
      <c r="AO197" s="165" t="str">
        <f>IFERROR(INDEX('Climate zones'!$A$2:$A$4292,MATCH(AO$4&amp;" "&amp;$N197,'Climate zones'!$I$2:$I$4292,0)),"")</f>
        <v/>
      </c>
      <c r="AP197" s="165" t="str">
        <f>IFERROR(INDEX('Climate zones'!$A$2:$A$4292,MATCH(AP$4&amp;" "&amp;$N197,'Climate zones'!$I$2:$I$4292,0)),"")</f>
        <v/>
      </c>
      <c r="AQ197" s="165" t="str">
        <f>IFERROR(INDEX('Climate zones'!$A$2:$A$4292,MATCH(AQ$4&amp;" "&amp;$N197,'Climate zones'!$I$2:$I$4292,0)),"")</f>
        <v/>
      </c>
      <c r="AR197" s="165" t="str">
        <f>IFERROR(INDEX('Climate zones'!$A$2:$A$4292,MATCH(AR$4&amp;" "&amp;$N197,'Climate zones'!$I$2:$I$4292,0)),"")</f>
        <v/>
      </c>
      <c r="AS197" s="165" t="str">
        <f>IFERROR(INDEX('Climate zones'!$A$2:$A$4292,MATCH(AS$4&amp;" "&amp;$N197,'Climate zones'!$I$2:$I$4292,0)),"")</f>
        <v/>
      </c>
      <c r="AT197" s="165" t="str">
        <f>IFERROR(INDEX('Climate zones'!$A$2:$A$4292,MATCH(AT$4&amp;" "&amp;$N197,'Climate zones'!$I$2:$I$4292,0)),"")</f>
        <v/>
      </c>
      <c r="AU197" s="165" t="str">
        <f>IFERROR(INDEX('Climate zones'!$A$2:$A$4292,MATCH(AU$4&amp;" "&amp;$N197,'Climate zones'!$I$2:$I$4292,0)),"")</f>
        <v/>
      </c>
      <c r="AV197" s="165" t="str">
        <f>IFERROR(INDEX('Climate zones'!$A$2:$A$4292,MATCH(AV$4&amp;" "&amp;$N197,'Climate zones'!$I$2:$I$4292,0)),"")</f>
        <v/>
      </c>
      <c r="AW197" s="165" t="str">
        <f>IFERROR(INDEX('Climate zones'!$A$2:$A$4292,MATCH(AW$4&amp;" "&amp;$N197,'Climate zones'!$I$2:$I$4292,0)),"")</f>
        <v/>
      </c>
      <c r="AX197" s="165" t="str">
        <f>IFERROR(INDEX('Climate zones'!$A$2:$A$4292,MATCH(AX$4&amp;" "&amp;$N197,'Climate zones'!$I$2:$I$4292,0)),"")</f>
        <v/>
      </c>
      <c r="AY197" s="165" t="str">
        <f>IFERROR(INDEX('Climate zones'!$A$2:$A$4292,MATCH(AY$4&amp;" "&amp;$N197,'Climate zones'!$I$2:$I$4292,0)),"")</f>
        <v/>
      </c>
      <c r="AZ197" s="165" t="str">
        <f>IFERROR(INDEX('Climate zones'!$A$2:$A$4292,MATCH(AZ$4&amp;" "&amp;$N197,'Climate zones'!$I$2:$I$4292,0)),"")</f>
        <v/>
      </c>
      <c r="BA197" s="165" t="str">
        <f>IFERROR(INDEX('Climate zones'!$A$2:$A$4292,MATCH(BA$4&amp;" "&amp;$N197,'Climate zones'!$I$2:$I$4292,0)),"")</f>
        <v/>
      </c>
      <c r="BB197" s="165" t="str">
        <f>IFERROR(INDEX('Climate zones'!$A$2:$A$4292,MATCH(BB$4&amp;" "&amp;$N197,'Climate zones'!$I$2:$I$4292,0)),"")</f>
        <v/>
      </c>
      <c r="BC197" s="165" t="str">
        <f>IFERROR(INDEX('Climate zones'!$A$2:$A$4292,MATCH(BC$4&amp;" "&amp;$N197,'Climate zones'!$I$2:$I$4292,0)),"")</f>
        <v/>
      </c>
      <c r="BD197" s="165" t="str">
        <f>IFERROR(INDEX('Climate zones'!$A$2:$A$4292,MATCH(BD$4&amp;" "&amp;$N197,'Climate zones'!$I$2:$I$4292,0)),"")</f>
        <v/>
      </c>
      <c r="BE197" s="165" t="str">
        <f>IFERROR(INDEX('Climate zones'!$A$2:$A$4292,MATCH(BE$4&amp;" "&amp;$N197,'Climate zones'!$I$2:$I$4292,0)),"")</f>
        <v/>
      </c>
      <c r="BF197" s="165" t="str">
        <f>IFERROR(INDEX('Climate zones'!$A$2:$A$4292,MATCH(BF$4&amp;" "&amp;$N197,'Climate zones'!$I$2:$I$4292,0)),"")</f>
        <v/>
      </c>
      <c r="BG197" s="165" t="str">
        <f>IFERROR(INDEX('Climate zones'!$A$2:$A$4292,MATCH(BG$4&amp;" "&amp;$N197,'Climate zones'!$I$2:$I$4292,0)),"")</f>
        <v/>
      </c>
      <c r="BH197" s="165" t="str">
        <f>IFERROR(INDEX('Climate zones'!$A$2:$A$4292,MATCH(BH$4&amp;" "&amp;$N197,'Climate zones'!$I$2:$I$4292,0)),"")</f>
        <v/>
      </c>
      <c r="BI197" s="165" t="str">
        <f>IFERROR(INDEX('Climate zones'!$A$2:$A$4292,MATCH(BI$4&amp;" "&amp;$N197,'Climate zones'!$I$2:$I$4292,0)),"")</f>
        <v/>
      </c>
      <c r="BJ197" s="165" t="str">
        <f>IFERROR(INDEX('Climate zones'!$A$2:$A$4292,MATCH(BJ$4&amp;" "&amp;$N197,'Climate zones'!$I$2:$I$4292,0)),"")</f>
        <v/>
      </c>
      <c r="BK197" s="165" t="str">
        <f>IFERROR(INDEX('Climate zones'!$A$2:$A$4292,MATCH(BK$4&amp;" "&amp;$N197,'Climate zones'!$I$2:$I$4292,0)),"")</f>
        <v/>
      </c>
      <c r="BL197" s="165" t="str">
        <f>IFERROR(INDEX('Climate zones'!$A$2:$A$4292,MATCH(BL$4&amp;" "&amp;$N197,'Climate zones'!$I$2:$I$4292,0)),"")</f>
        <v/>
      </c>
      <c r="BM197" s="165" t="str">
        <f>IFERROR(INDEX('Climate zones'!$A$2:$A$4292,MATCH(BM$4&amp;" "&amp;$N197,'Climate zones'!$I$2:$I$4292,0)),"")</f>
        <v/>
      </c>
      <c r="BN197" s="165" t="str">
        <f>IFERROR(INDEX('Climate zones'!$A$2:$A$4292,MATCH(BN$4&amp;" "&amp;$N197,'Climate zones'!$I$2:$I$4292,0)),"")</f>
        <v/>
      </c>
      <c r="BO197" s="165" t="str">
        <f>IFERROR(INDEX('Climate zones'!$A$2:$A$4292,MATCH(BO$4&amp;" "&amp;$N197,'Climate zones'!$I$2:$I$4292,0)),"")</f>
        <v/>
      </c>
      <c r="BP197" s="165" t="str">
        <f>IFERROR(INDEX('Climate zones'!$A$2:$A$4292,MATCH(BP$4&amp;" "&amp;$N197,'Climate zones'!$I$2:$I$4292,0)),"")</f>
        <v/>
      </c>
      <c r="BQ197" s="165" t="str">
        <f>IFERROR(INDEX('Climate zones'!$A$2:$A$4292,MATCH(BQ$4&amp;" "&amp;$N197,'Climate zones'!$I$2:$I$4292,0)),"")</f>
        <v/>
      </c>
      <c r="BR197" s="165" t="str">
        <f>IFERROR(INDEX('Climate zones'!$A$2:$A$4292,MATCH(BR$4&amp;" "&amp;$N197,'Climate zones'!$I$2:$I$4292,0)),"")</f>
        <v/>
      </c>
      <c r="BS197" s="165" t="str">
        <f>IFERROR(INDEX('Climate zones'!$A$2:$A$4292,MATCH(BS$4&amp;" "&amp;$N197,'Climate zones'!$I$2:$I$4292,0)),"")</f>
        <v/>
      </c>
      <c r="BT197" s="165" t="str">
        <f>IFERROR(INDEX('Climate zones'!$A$2:$A$4292,MATCH(BT$4&amp;" "&amp;$N197,'Climate zones'!$I$2:$I$4292,0)),"")</f>
        <v/>
      </c>
      <c r="BU197" s="165" t="str">
        <f>IFERROR(INDEX('Climate zones'!$A$2:$A$4292,MATCH(BU$4&amp;" "&amp;$N197,'Climate zones'!$I$2:$I$4292,0)),"")</f>
        <v/>
      </c>
      <c r="BV197" s="165" t="str">
        <f>IFERROR(INDEX('Climate zones'!$A$2:$A$4292,MATCH(BV$4&amp;" "&amp;$N197,'Climate zones'!$I$2:$I$4292,0)),"")</f>
        <v/>
      </c>
      <c r="BW197" s="165" t="str">
        <f>IFERROR(INDEX('Climate zones'!$A$2:$A$4292,MATCH(BW$4&amp;" "&amp;$N197,'Climate zones'!$I$2:$I$4292,0)),"")</f>
        <v/>
      </c>
      <c r="BX197" s="165" t="str">
        <f>IFERROR(INDEX('Climate zones'!$A$2:$A$4292,MATCH(BX$4&amp;" "&amp;$N197,'Climate zones'!$I$2:$I$4292,0)),"")</f>
        <v/>
      </c>
      <c r="BY197" s="165" t="str">
        <f>IFERROR(INDEX('Climate zones'!$A$2:$A$4292,MATCH(BY$4&amp;" "&amp;$N197,'Climate zones'!$I$2:$I$4292,0)),"")</f>
        <v/>
      </c>
      <c r="BZ197" s="165" t="str">
        <f>IFERROR(INDEX('Climate zones'!$A$2:$A$4292,MATCH(BZ$4&amp;" "&amp;$N197,'Climate zones'!$I$2:$I$4292,0)),"")</f>
        <v/>
      </c>
      <c r="CA197" s="165" t="str">
        <f>IFERROR(INDEX('Climate zones'!$A$2:$A$4292,MATCH(CA$4&amp;" "&amp;$N197,'Climate zones'!$I$2:$I$4292,0)),"")</f>
        <v/>
      </c>
      <c r="CB197" s="165" t="str">
        <f>IFERROR(INDEX('Climate zones'!$A$2:$A$4292,MATCH(CB$4&amp;" "&amp;$N197,'Climate zones'!$I$2:$I$4292,0)),"")</f>
        <v/>
      </c>
      <c r="CC197" s="165" t="str">
        <f>IFERROR(INDEX('Climate zones'!$A$2:$A$4292,MATCH(CC$4&amp;" "&amp;$N197,'Climate zones'!$I$2:$I$4292,0)),"")</f>
        <v/>
      </c>
      <c r="CD197" s="165" t="str">
        <f>IFERROR(INDEX('Climate zones'!$A$2:$A$4292,MATCH(CD$4&amp;" "&amp;$N197,'Climate zones'!$I$2:$I$4292,0)),"")</f>
        <v/>
      </c>
      <c r="CE197" s="165" t="str">
        <f>IFERROR(INDEX('Climate zones'!$A$2:$A$4292,MATCH(CE$4&amp;" "&amp;$N197,'Climate zones'!$I$2:$I$4292,0)),"")</f>
        <v/>
      </c>
      <c r="CF197" s="165" t="str">
        <f>IFERROR(INDEX('Climate zones'!$A$2:$A$4292,MATCH(CF$4&amp;" "&amp;$N197,'Climate zones'!$I$2:$I$4292,0)),"")</f>
        <v/>
      </c>
      <c r="CG197" s="165" t="str">
        <f>IFERROR(INDEX('Climate zones'!$A$2:$A$4292,MATCH(CG$4&amp;" "&amp;$N197,'Climate zones'!$I$2:$I$4292,0)),"")</f>
        <v/>
      </c>
      <c r="CH197" s="165" t="str">
        <f>IFERROR(INDEX('Climate zones'!$A$2:$A$4292,MATCH(CH$4&amp;" "&amp;$N197,'Climate zones'!$I$2:$I$4292,0)),"")</f>
        <v/>
      </c>
    </row>
    <row r="198" spans="1:86">
      <c r="A198" s="156" t="s">
        <v>367</v>
      </c>
      <c r="B198" s="156" t="s">
        <v>99</v>
      </c>
      <c r="C198" s="156" t="s">
        <v>93</v>
      </c>
      <c r="D198" s="156" t="s">
        <v>330</v>
      </c>
      <c r="E198" s="157">
        <v>-41.61</v>
      </c>
      <c r="F198" s="157">
        <v>171.87</v>
      </c>
      <c r="G198" s="156" t="str">
        <f t="shared" si="12"/>
        <v>Buller District WC</v>
      </c>
      <c r="H198" s="156">
        <f t="shared" si="13"/>
        <v>39</v>
      </c>
      <c r="I198" s="156" t="str">
        <f t="shared" si="14"/>
        <v>Buller District 39</v>
      </c>
      <c r="N198" s="162">
        <f t="shared" ref="N198:N261" si="15">N197+1</f>
        <v>194</v>
      </c>
      <c r="O198" s="163" t="str">
        <f>IFERROR(INDEX('Climate zones'!$A$2:$A$4292,MATCH(O$4&amp;" "&amp;$N198,'Climate zones'!$I$2:$I$4292,0)),"")</f>
        <v/>
      </c>
      <c r="P198" s="163" t="str">
        <f>IFERROR(INDEX('Climate zones'!$A$2:$A$4292,MATCH(P$4&amp;" "&amp;$N198,'Climate zones'!$I$2:$I$4292,0)),"")</f>
        <v/>
      </c>
      <c r="Q198" s="163" t="str">
        <f>IFERROR(INDEX('Climate zones'!$A$2:$A$4292,MATCH(Q$4&amp;" "&amp;$N198,'Climate zones'!$I$2:$I$4292,0)),"")</f>
        <v/>
      </c>
      <c r="R198" s="163" t="str">
        <f>IFERROR(INDEX('Climate zones'!$A$2:$A$4292,MATCH(R$4&amp;" "&amp;$N198,'Climate zones'!$I$2:$I$4292,0)),"")</f>
        <v/>
      </c>
      <c r="S198" s="163" t="str">
        <f>IFERROR(INDEX('Climate zones'!$A$2:$A$4292,MATCH(S$4&amp;" "&amp;$N198,'Climate zones'!$I$2:$I$4292,0)),"")</f>
        <v/>
      </c>
      <c r="T198" s="163" t="str">
        <f>IFERROR(INDEX('Climate zones'!$A$2:$A$4292,MATCH(T$4&amp;" "&amp;$N198,'Climate zones'!$I$2:$I$4292,0)),"")</f>
        <v/>
      </c>
      <c r="U198" s="163" t="str">
        <f>IFERROR(INDEX('Climate zones'!$A$2:$A$4292,MATCH(U$4&amp;" "&amp;$N198,'Climate zones'!$I$2:$I$4292,0)),"")</f>
        <v/>
      </c>
      <c r="V198" s="163" t="str">
        <f>IFERROR(INDEX('Climate zones'!$A$2:$A$4292,MATCH(V$4&amp;" "&amp;$N198,'Climate zones'!$I$2:$I$4292,0)),"")</f>
        <v/>
      </c>
      <c r="W198" s="163" t="str">
        <f>IFERROR(INDEX('Climate zones'!$A$2:$A$4292,MATCH(W$4&amp;" "&amp;$N198,'Climate zones'!$I$2:$I$4292,0)),"")</f>
        <v/>
      </c>
      <c r="X198" s="163" t="str">
        <f>IFERROR(INDEX('Climate zones'!$A$2:$A$4292,MATCH(X$4&amp;" "&amp;$N198,'Climate zones'!$I$2:$I$4292,0)),"")</f>
        <v>Tapuhi</v>
      </c>
      <c r="Y198" s="163" t="str">
        <f>IFERROR(INDEX('Climate zones'!$A$2:$A$4292,MATCH(Y$4&amp;" "&amp;$N198,'Climate zones'!$I$2:$I$4292,0)),"")</f>
        <v/>
      </c>
      <c r="Z198" s="163" t="str">
        <f>IFERROR(INDEX('Climate zones'!$A$2:$A$4292,MATCH(Z$4&amp;" "&amp;$N198,'Climate zones'!$I$2:$I$4292,0)),"")</f>
        <v/>
      </c>
      <c r="AA198" s="163" t="str">
        <f>IFERROR(INDEX('Climate zones'!$A$2:$A$4292,MATCH(AA$4&amp;" "&amp;$N198,'Climate zones'!$I$2:$I$4292,0)),"")</f>
        <v/>
      </c>
      <c r="AB198" s="163" t="str">
        <f>IFERROR(INDEX('Climate zones'!$A$2:$A$4292,MATCH(AB$4&amp;" "&amp;$N198,'Climate zones'!$I$2:$I$4292,0)),"")</f>
        <v/>
      </c>
      <c r="AC198" s="163" t="str">
        <f>IFERROR(INDEX('Climate zones'!$A$2:$A$4292,MATCH(AC$4&amp;" "&amp;$N198,'Climate zones'!$I$2:$I$4292,0)),"")</f>
        <v/>
      </c>
      <c r="AD198" s="163" t="str">
        <f>IFERROR(INDEX('Climate zones'!$A$2:$A$4292,MATCH(AD$4&amp;" "&amp;$N198,'Climate zones'!$I$2:$I$4292,0)),"")</f>
        <v/>
      </c>
      <c r="AE198" s="163" t="str">
        <f>IFERROR(INDEX('Climate zones'!$A$2:$A$4292,MATCH(AE$4&amp;" "&amp;$N198,'Climate zones'!$I$2:$I$4292,0)),"")</f>
        <v/>
      </c>
      <c r="AF198" s="163" t="str">
        <f>IFERROR(INDEX('Climate zones'!$A$2:$A$4292,MATCH(AF$4&amp;" "&amp;$N198,'Climate zones'!$I$2:$I$4292,0)),"")</f>
        <v/>
      </c>
      <c r="AG198" s="163" t="str">
        <f>IFERROR(INDEX('Climate zones'!$A$2:$A$4292,MATCH(AG$4&amp;" "&amp;$N198,'Climate zones'!$I$2:$I$4292,0)),"")</f>
        <v/>
      </c>
      <c r="AH198" s="163" t="str">
        <f>IFERROR(INDEX('Climate zones'!$A$2:$A$4292,MATCH(AH$4&amp;" "&amp;$N198,'Climate zones'!$I$2:$I$4292,0)),"")</f>
        <v/>
      </c>
      <c r="AI198" s="163" t="str">
        <f>IFERROR(INDEX('Climate zones'!$A$2:$A$4292,MATCH(AI$4&amp;" "&amp;$N198,'Climate zones'!$I$2:$I$4292,0)),"")</f>
        <v/>
      </c>
      <c r="AJ198" s="163" t="str">
        <f>IFERROR(INDEX('Climate zones'!$A$2:$A$4292,MATCH(AJ$4&amp;" "&amp;$N198,'Climate zones'!$I$2:$I$4292,0)),"")</f>
        <v/>
      </c>
      <c r="AK198" s="163" t="str">
        <f>IFERROR(INDEX('Climate zones'!$A$2:$A$4292,MATCH(AK$4&amp;" "&amp;$N198,'Climate zones'!$I$2:$I$4292,0)),"")</f>
        <v/>
      </c>
      <c r="AL198" s="163" t="str">
        <f>IFERROR(INDEX('Climate zones'!$A$2:$A$4292,MATCH(AL$4&amp;" "&amp;$N198,'Climate zones'!$I$2:$I$4292,0)),"")</f>
        <v/>
      </c>
      <c r="AM198" s="163" t="str">
        <f>IFERROR(INDEX('Climate zones'!$A$2:$A$4292,MATCH(AM$4&amp;" "&amp;$N198,'Climate zones'!$I$2:$I$4292,0)),"")</f>
        <v/>
      </c>
      <c r="AN198" s="163" t="str">
        <f>IFERROR(INDEX('Climate zones'!$A$2:$A$4292,MATCH(AN$4&amp;" "&amp;$N198,'Climate zones'!$I$2:$I$4292,0)),"")</f>
        <v/>
      </c>
      <c r="AO198" s="163" t="str">
        <f>IFERROR(INDEX('Climate zones'!$A$2:$A$4292,MATCH(AO$4&amp;" "&amp;$N198,'Climate zones'!$I$2:$I$4292,0)),"")</f>
        <v/>
      </c>
      <c r="AP198" s="163" t="str">
        <f>IFERROR(INDEX('Climate zones'!$A$2:$A$4292,MATCH(AP$4&amp;" "&amp;$N198,'Climate zones'!$I$2:$I$4292,0)),"")</f>
        <v/>
      </c>
      <c r="AQ198" s="163" t="str">
        <f>IFERROR(INDEX('Climate zones'!$A$2:$A$4292,MATCH(AQ$4&amp;" "&amp;$N198,'Climate zones'!$I$2:$I$4292,0)),"")</f>
        <v/>
      </c>
      <c r="AR198" s="163" t="str">
        <f>IFERROR(INDEX('Climate zones'!$A$2:$A$4292,MATCH(AR$4&amp;" "&amp;$N198,'Climate zones'!$I$2:$I$4292,0)),"")</f>
        <v/>
      </c>
      <c r="AS198" s="163" t="str">
        <f>IFERROR(INDEX('Climate zones'!$A$2:$A$4292,MATCH(AS$4&amp;" "&amp;$N198,'Climate zones'!$I$2:$I$4292,0)),"")</f>
        <v/>
      </c>
      <c r="AT198" s="163" t="str">
        <f>IFERROR(INDEX('Climate zones'!$A$2:$A$4292,MATCH(AT$4&amp;" "&amp;$N198,'Climate zones'!$I$2:$I$4292,0)),"")</f>
        <v/>
      </c>
      <c r="AU198" s="163" t="str">
        <f>IFERROR(INDEX('Climate zones'!$A$2:$A$4292,MATCH(AU$4&amp;" "&amp;$N198,'Climate zones'!$I$2:$I$4292,0)),"")</f>
        <v/>
      </c>
      <c r="AV198" s="163" t="str">
        <f>IFERROR(INDEX('Climate zones'!$A$2:$A$4292,MATCH(AV$4&amp;" "&amp;$N198,'Climate zones'!$I$2:$I$4292,0)),"")</f>
        <v/>
      </c>
      <c r="AW198" s="163" t="str">
        <f>IFERROR(INDEX('Climate zones'!$A$2:$A$4292,MATCH(AW$4&amp;" "&amp;$N198,'Climate zones'!$I$2:$I$4292,0)),"")</f>
        <v/>
      </c>
      <c r="AX198" s="163" t="str">
        <f>IFERROR(INDEX('Climate zones'!$A$2:$A$4292,MATCH(AX$4&amp;" "&amp;$N198,'Climate zones'!$I$2:$I$4292,0)),"")</f>
        <v/>
      </c>
      <c r="AY198" s="163" t="str">
        <f>IFERROR(INDEX('Climate zones'!$A$2:$A$4292,MATCH(AY$4&amp;" "&amp;$N198,'Climate zones'!$I$2:$I$4292,0)),"")</f>
        <v/>
      </c>
      <c r="AZ198" s="163" t="str">
        <f>IFERROR(INDEX('Climate zones'!$A$2:$A$4292,MATCH(AZ$4&amp;" "&amp;$N198,'Climate zones'!$I$2:$I$4292,0)),"")</f>
        <v/>
      </c>
      <c r="BA198" s="163" t="str">
        <f>IFERROR(INDEX('Climate zones'!$A$2:$A$4292,MATCH(BA$4&amp;" "&amp;$N198,'Climate zones'!$I$2:$I$4292,0)),"")</f>
        <v/>
      </c>
      <c r="BB198" s="163" t="str">
        <f>IFERROR(INDEX('Climate zones'!$A$2:$A$4292,MATCH(BB$4&amp;" "&amp;$N198,'Climate zones'!$I$2:$I$4292,0)),"")</f>
        <v/>
      </c>
      <c r="BC198" s="163" t="str">
        <f>IFERROR(INDEX('Climate zones'!$A$2:$A$4292,MATCH(BC$4&amp;" "&amp;$N198,'Climate zones'!$I$2:$I$4292,0)),"")</f>
        <v/>
      </c>
      <c r="BD198" s="163" t="str">
        <f>IFERROR(INDEX('Climate zones'!$A$2:$A$4292,MATCH(BD$4&amp;" "&amp;$N198,'Climate zones'!$I$2:$I$4292,0)),"")</f>
        <v/>
      </c>
      <c r="BE198" s="163" t="str">
        <f>IFERROR(INDEX('Climate zones'!$A$2:$A$4292,MATCH(BE$4&amp;" "&amp;$N198,'Climate zones'!$I$2:$I$4292,0)),"")</f>
        <v/>
      </c>
      <c r="BF198" s="163" t="str">
        <f>IFERROR(INDEX('Climate zones'!$A$2:$A$4292,MATCH(BF$4&amp;" "&amp;$N198,'Climate zones'!$I$2:$I$4292,0)),"")</f>
        <v/>
      </c>
      <c r="BG198" s="163" t="str">
        <f>IFERROR(INDEX('Climate zones'!$A$2:$A$4292,MATCH(BG$4&amp;" "&amp;$N198,'Climate zones'!$I$2:$I$4292,0)),"")</f>
        <v/>
      </c>
      <c r="BH198" s="163" t="str">
        <f>IFERROR(INDEX('Climate zones'!$A$2:$A$4292,MATCH(BH$4&amp;" "&amp;$N198,'Climate zones'!$I$2:$I$4292,0)),"")</f>
        <v/>
      </c>
      <c r="BI198" s="163" t="str">
        <f>IFERROR(INDEX('Climate zones'!$A$2:$A$4292,MATCH(BI$4&amp;" "&amp;$N198,'Climate zones'!$I$2:$I$4292,0)),"")</f>
        <v/>
      </c>
      <c r="BJ198" s="163" t="str">
        <f>IFERROR(INDEX('Climate zones'!$A$2:$A$4292,MATCH(BJ$4&amp;" "&amp;$N198,'Climate zones'!$I$2:$I$4292,0)),"")</f>
        <v/>
      </c>
      <c r="BK198" s="163" t="str">
        <f>IFERROR(INDEX('Climate zones'!$A$2:$A$4292,MATCH(BK$4&amp;" "&amp;$N198,'Climate zones'!$I$2:$I$4292,0)),"")</f>
        <v/>
      </c>
      <c r="BL198" s="163" t="str">
        <f>IFERROR(INDEX('Climate zones'!$A$2:$A$4292,MATCH(BL$4&amp;" "&amp;$N198,'Climate zones'!$I$2:$I$4292,0)),"")</f>
        <v/>
      </c>
      <c r="BM198" s="163" t="str">
        <f>IFERROR(INDEX('Climate zones'!$A$2:$A$4292,MATCH(BM$4&amp;" "&amp;$N198,'Climate zones'!$I$2:$I$4292,0)),"")</f>
        <v/>
      </c>
      <c r="BN198" s="163" t="str">
        <f>IFERROR(INDEX('Climate zones'!$A$2:$A$4292,MATCH(BN$4&amp;" "&amp;$N198,'Climate zones'!$I$2:$I$4292,0)),"")</f>
        <v/>
      </c>
      <c r="BO198" s="163" t="str">
        <f>IFERROR(INDEX('Climate zones'!$A$2:$A$4292,MATCH(BO$4&amp;" "&amp;$N198,'Climate zones'!$I$2:$I$4292,0)),"")</f>
        <v/>
      </c>
      <c r="BP198" s="163" t="str">
        <f>IFERROR(INDEX('Climate zones'!$A$2:$A$4292,MATCH(BP$4&amp;" "&amp;$N198,'Climate zones'!$I$2:$I$4292,0)),"")</f>
        <v/>
      </c>
      <c r="BQ198" s="163" t="str">
        <f>IFERROR(INDEX('Climate zones'!$A$2:$A$4292,MATCH(BQ$4&amp;" "&amp;$N198,'Climate zones'!$I$2:$I$4292,0)),"")</f>
        <v/>
      </c>
      <c r="BR198" s="163" t="str">
        <f>IFERROR(INDEX('Climate zones'!$A$2:$A$4292,MATCH(BR$4&amp;" "&amp;$N198,'Climate zones'!$I$2:$I$4292,0)),"")</f>
        <v/>
      </c>
      <c r="BS198" s="163" t="str">
        <f>IFERROR(INDEX('Climate zones'!$A$2:$A$4292,MATCH(BS$4&amp;" "&amp;$N198,'Climate zones'!$I$2:$I$4292,0)),"")</f>
        <v/>
      </c>
      <c r="BT198" s="163" t="str">
        <f>IFERROR(INDEX('Climate zones'!$A$2:$A$4292,MATCH(BT$4&amp;" "&amp;$N198,'Climate zones'!$I$2:$I$4292,0)),"")</f>
        <v/>
      </c>
      <c r="BU198" s="163" t="str">
        <f>IFERROR(INDEX('Climate zones'!$A$2:$A$4292,MATCH(BU$4&amp;" "&amp;$N198,'Climate zones'!$I$2:$I$4292,0)),"")</f>
        <v/>
      </c>
      <c r="BV198" s="163" t="str">
        <f>IFERROR(INDEX('Climate zones'!$A$2:$A$4292,MATCH(BV$4&amp;" "&amp;$N198,'Climate zones'!$I$2:$I$4292,0)),"")</f>
        <v/>
      </c>
      <c r="BW198" s="163" t="str">
        <f>IFERROR(INDEX('Climate zones'!$A$2:$A$4292,MATCH(BW$4&amp;" "&amp;$N198,'Climate zones'!$I$2:$I$4292,0)),"")</f>
        <v/>
      </c>
      <c r="BX198" s="163" t="str">
        <f>IFERROR(INDEX('Climate zones'!$A$2:$A$4292,MATCH(BX$4&amp;" "&amp;$N198,'Climate zones'!$I$2:$I$4292,0)),"")</f>
        <v/>
      </c>
      <c r="BY198" s="163" t="str">
        <f>IFERROR(INDEX('Climate zones'!$A$2:$A$4292,MATCH(BY$4&amp;" "&amp;$N198,'Climate zones'!$I$2:$I$4292,0)),"")</f>
        <v/>
      </c>
      <c r="BZ198" s="163" t="str">
        <f>IFERROR(INDEX('Climate zones'!$A$2:$A$4292,MATCH(BZ$4&amp;" "&amp;$N198,'Climate zones'!$I$2:$I$4292,0)),"")</f>
        <v/>
      </c>
      <c r="CA198" s="163" t="str">
        <f>IFERROR(INDEX('Climate zones'!$A$2:$A$4292,MATCH(CA$4&amp;" "&amp;$N198,'Climate zones'!$I$2:$I$4292,0)),"")</f>
        <v/>
      </c>
      <c r="CB198" s="163" t="str">
        <f>IFERROR(INDEX('Climate zones'!$A$2:$A$4292,MATCH(CB$4&amp;" "&amp;$N198,'Climate zones'!$I$2:$I$4292,0)),"")</f>
        <v/>
      </c>
      <c r="CC198" s="163" t="str">
        <f>IFERROR(INDEX('Climate zones'!$A$2:$A$4292,MATCH(CC$4&amp;" "&amp;$N198,'Climate zones'!$I$2:$I$4292,0)),"")</f>
        <v/>
      </c>
      <c r="CD198" s="163" t="str">
        <f>IFERROR(INDEX('Climate zones'!$A$2:$A$4292,MATCH(CD$4&amp;" "&amp;$N198,'Climate zones'!$I$2:$I$4292,0)),"")</f>
        <v/>
      </c>
      <c r="CE198" s="163" t="str">
        <f>IFERROR(INDEX('Climate zones'!$A$2:$A$4292,MATCH(CE$4&amp;" "&amp;$N198,'Climate zones'!$I$2:$I$4292,0)),"")</f>
        <v/>
      </c>
      <c r="CF198" s="163" t="str">
        <f>IFERROR(INDEX('Climate zones'!$A$2:$A$4292,MATCH(CF$4&amp;" "&amp;$N198,'Climate zones'!$I$2:$I$4292,0)),"")</f>
        <v/>
      </c>
      <c r="CG198" s="163" t="str">
        <f>IFERROR(INDEX('Climate zones'!$A$2:$A$4292,MATCH(CG$4&amp;" "&amp;$N198,'Climate zones'!$I$2:$I$4292,0)),"")</f>
        <v/>
      </c>
      <c r="CH198" s="163" t="str">
        <f>IFERROR(INDEX('Climate zones'!$A$2:$A$4292,MATCH(CH$4&amp;" "&amp;$N198,'Climate zones'!$I$2:$I$4292,0)),"")</f>
        <v/>
      </c>
    </row>
    <row r="199" spans="1:86">
      <c r="A199" s="156" t="s">
        <v>368</v>
      </c>
      <c r="B199" s="156" t="s">
        <v>99</v>
      </c>
      <c r="C199" s="156" t="s">
        <v>93</v>
      </c>
      <c r="D199" s="156" t="s">
        <v>330</v>
      </c>
      <c r="E199" s="157">
        <v>-41.54</v>
      </c>
      <c r="F199" s="157">
        <v>171.92</v>
      </c>
      <c r="G199" s="156" t="str">
        <f t="shared" si="12"/>
        <v>Buller District WC</v>
      </c>
      <c r="H199" s="156">
        <f t="shared" si="13"/>
        <v>40</v>
      </c>
      <c r="I199" s="156" t="str">
        <f t="shared" si="14"/>
        <v>Buller District 40</v>
      </c>
      <c r="N199" s="164">
        <f t="shared" si="15"/>
        <v>195</v>
      </c>
      <c r="O199" s="165" t="str">
        <f>IFERROR(INDEX('Climate zones'!$A$2:$A$4292,MATCH(O$4&amp;" "&amp;$N199,'Climate zones'!$I$2:$I$4292,0)),"")</f>
        <v/>
      </c>
      <c r="P199" s="165" t="str">
        <f>IFERROR(INDEX('Climate zones'!$A$2:$A$4292,MATCH(P$4&amp;" "&amp;$N199,'Climate zones'!$I$2:$I$4292,0)),"")</f>
        <v/>
      </c>
      <c r="Q199" s="165" t="str">
        <f>IFERROR(INDEX('Climate zones'!$A$2:$A$4292,MATCH(Q$4&amp;" "&amp;$N199,'Climate zones'!$I$2:$I$4292,0)),"")</f>
        <v/>
      </c>
      <c r="R199" s="165" t="str">
        <f>IFERROR(INDEX('Climate zones'!$A$2:$A$4292,MATCH(R$4&amp;" "&amp;$N199,'Climate zones'!$I$2:$I$4292,0)),"")</f>
        <v/>
      </c>
      <c r="S199" s="165" t="str">
        <f>IFERROR(INDEX('Climate zones'!$A$2:$A$4292,MATCH(S$4&amp;" "&amp;$N199,'Climate zones'!$I$2:$I$4292,0)),"")</f>
        <v/>
      </c>
      <c r="T199" s="165" t="str">
        <f>IFERROR(INDEX('Climate zones'!$A$2:$A$4292,MATCH(T$4&amp;" "&amp;$N199,'Climate zones'!$I$2:$I$4292,0)),"")</f>
        <v/>
      </c>
      <c r="U199" s="165" t="str">
        <f>IFERROR(INDEX('Climate zones'!$A$2:$A$4292,MATCH(U$4&amp;" "&amp;$N199,'Climate zones'!$I$2:$I$4292,0)),"")</f>
        <v/>
      </c>
      <c r="V199" s="165" t="str">
        <f>IFERROR(INDEX('Climate zones'!$A$2:$A$4292,MATCH(V$4&amp;" "&amp;$N199,'Climate zones'!$I$2:$I$4292,0)),"")</f>
        <v/>
      </c>
      <c r="W199" s="165" t="str">
        <f>IFERROR(INDEX('Climate zones'!$A$2:$A$4292,MATCH(W$4&amp;" "&amp;$N199,'Climate zones'!$I$2:$I$4292,0)),"")</f>
        <v/>
      </c>
      <c r="X199" s="165" t="str">
        <f>IFERROR(INDEX('Climate zones'!$A$2:$A$4292,MATCH(X$4&amp;" "&amp;$N199,'Climate zones'!$I$2:$I$4292,0)),"")</f>
        <v>Tapuwae</v>
      </c>
      <c r="Y199" s="165" t="str">
        <f>IFERROR(INDEX('Climate zones'!$A$2:$A$4292,MATCH(Y$4&amp;" "&amp;$N199,'Climate zones'!$I$2:$I$4292,0)),"")</f>
        <v/>
      </c>
      <c r="Z199" s="165" t="str">
        <f>IFERROR(INDEX('Climate zones'!$A$2:$A$4292,MATCH(Z$4&amp;" "&amp;$N199,'Climate zones'!$I$2:$I$4292,0)),"")</f>
        <v/>
      </c>
      <c r="AA199" s="165" t="str">
        <f>IFERROR(INDEX('Climate zones'!$A$2:$A$4292,MATCH(AA$4&amp;" "&amp;$N199,'Climate zones'!$I$2:$I$4292,0)),"")</f>
        <v/>
      </c>
      <c r="AB199" s="165" t="str">
        <f>IFERROR(INDEX('Climate zones'!$A$2:$A$4292,MATCH(AB$4&amp;" "&amp;$N199,'Climate zones'!$I$2:$I$4292,0)),"")</f>
        <v/>
      </c>
      <c r="AC199" s="165" t="str">
        <f>IFERROR(INDEX('Climate zones'!$A$2:$A$4292,MATCH(AC$4&amp;" "&amp;$N199,'Climate zones'!$I$2:$I$4292,0)),"")</f>
        <v/>
      </c>
      <c r="AD199" s="165" t="str">
        <f>IFERROR(INDEX('Climate zones'!$A$2:$A$4292,MATCH(AD$4&amp;" "&amp;$N199,'Climate zones'!$I$2:$I$4292,0)),"")</f>
        <v/>
      </c>
      <c r="AE199" s="165" t="str">
        <f>IFERROR(INDEX('Climate zones'!$A$2:$A$4292,MATCH(AE$4&amp;" "&amp;$N199,'Climate zones'!$I$2:$I$4292,0)),"")</f>
        <v/>
      </c>
      <c r="AF199" s="165" t="str">
        <f>IFERROR(INDEX('Climate zones'!$A$2:$A$4292,MATCH(AF$4&amp;" "&amp;$N199,'Climate zones'!$I$2:$I$4292,0)),"")</f>
        <v/>
      </c>
      <c r="AG199" s="165" t="str">
        <f>IFERROR(INDEX('Climate zones'!$A$2:$A$4292,MATCH(AG$4&amp;" "&amp;$N199,'Climate zones'!$I$2:$I$4292,0)),"")</f>
        <v/>
      </c>
      <c r="AH199" s="165" t="str">
        <f>IFERROR(INDEX('Climate zones'!$A$2:$A$4292,MATCH(AH$4&amp;" "&amp;$N199,'Climate zones'!$I$2:$I$4292,0)),"")</f>
        <v/>
      </c>
      <c r="AI199" s="165" t="str">
        <f>IFERROR(INDEX('Climate zones'!$A$2:$A$4292,MATCH(AI$4&amp;" "&amp;$N199,'Climate zones'!$I$2:$I$4292,0)),"")</f>
        <v/>
      </c>
      <c r="AJ199" s="165" t="str">
        <f>IFERROR(INDEX('Climate zones'!$A$2:$A$4292,MATCH(AJ$4&amp;" "&amp;$N199,'Climate zones'!$I$2:$I$4292,0)),"")</f>
        <v/>
      </c>
      <c r="AK199" s="165" t="str">
        <f>IFERROR(INDEX('Climate zones'!$A$2:$A$4292,MATCH(AK$4&amp;" "&amp;$N199,'Climate zones'!$I$2:$I$4292,0)),"")</f>
        <v/>
      </c>
      <c r="AL199" s="165" t="str">
        <f>IFERROR(INDEX('Climate zones'!$A$2:$A$4292,MATCH(AL$4&amp;" "&amp;$N199,'Climate zones'!$I$2:$I$4292,0)),"")</f>
        <v/>
      </c>
      <c r="AM199" s="165" t="str">
        <f>IFERROR(INDEX('Climate zones'!$A$2:$A$4292,MATCH(AM$4&amp;" "&amp;$N199,'Climate zones'!$I$2:$I$4292,0)),"")</f>
        <v/>
      </c>
      <c r="AN199" s="165" t="str">
        <f>IFERROR(INDEX('Climate zones'!$A$2:$A$4292,MATCH(AN$4&amp;" "&amp;$N199,'Climate zones'!$I$2:$I$4292,0)),"")</f>
        <v/>
      </c>
      <c r="AO199" s="165" t="str">
        <f>IFERROR(INDEX('Climate zones'!$A$2:$A$4292,MATCH(AO$4&amp;" "&amp;$N199,'Climate zones'!$I$2:$I$4292,0)),"")</f>
        <v/>
      </c>
      <c r="AP199" s="165" t="str">
        <f>IFERROR(INDEX('Climate zones'!$A$2:$A$4292,MATCH(AP$4&amp;" "&amp;$N199,'Climate zones'!$I$2:$I$4292,0)),"")</f>
        <v/>
      </c>
      <c r="AQ199" s="165" t="str">
        <f>IFERROR(INDEX('Climate zones'!$A$2:$A$4292,MATCH(AQ$4&amp;" "&amp;$N199,'Climate zones'!$I$2:$I$4292,0)),"")</f>
        <v/>
      </c>
      <c r="AR199" s="165" t="str">
        <f>IFERROR(INDEX('Climate zones'!$A$2:$A$4292,MATCH(AR$4&amp;" "&amp;$N199,'Climate zones'!$I$2:$I$4292,0)),"")</f>
        <v/>
      </c>
      <c r="AS199" s="165" t="str">
        <f>IFERROR(INDEX('Climate zones'!$A$2:$A$4292,MATCH(AS$4&amp;" "&amp;$N199,'Climate zones'!$I$2:$I$4292,0)),"")</f>
        <v/>
      </c>
      <c r="AT199" s="165" t="str">
        <f>IFERROR(INDEX('Climate zones'!$A$2:$A$4292,MATCH(AT$4&amp;" "&amp;$N199,'Climate zones'!$I$2:$I$4292,0)),"")</f>
        <v/>
      </c>
      <c r="AU199" s="165" t="str">
        <f>IFERROR(INDEX('Climate zones'!$A$2:$A$4292,MATCH(AU$4&amp;" "&amp;$N199,'Climate zones'!$I$2:$I$4292,0)),"")</f>
        <v/>
      </c>
      <c r="AV199" s="165" t="str">
        <f>IFERROR(INDEX('Climate zones'!$A$2:$A$4292,MATCH(AV$4&amp;" "&amp;$N199,'Climate zones'!$I$2:$I$4292,0)),"")</f>
        <v/>
      </c>
      <c r="AW199" s="165" t="str">
        <f>IFERROR(INDEX('Climate zones'!$A$2:$A$4292,MATCH(AW$4&amp;" "&amp;$N199,'Climate zones'!$I$2:$I$4292,0)),"")</f>
        <v/>
      </c>
      <c r="AX199" s="165" t="str">
        <f>IFERROR(INDEX('Climate zones'!$A$2:$A$4292,MATCH(AX$4&amp;" "&amp;$N199,'Climate zones'!$I$2:$I$4292,0)),"")</f>
        <v/>
      </c>
      <c r="AY199" s="165" t="str">
        <f>IFERROR(INDEX('Climate zones'!$A$2:$A$4292,MATCH(AY$4&amp;" "&amp;$N199,'Climate zones'!$I$2:$I$4292,0)),"")</f>
        <v/>
      </c>
      <c r="AZ199" s="165" t="str">
        <f>IFERROR(INDEX('Climate zones'!$A$2:$A$4292,MATCH(AZ$4&amp;" "&amp;$N199,'Climate zones'!$I$2:$I$4292,0)),"")</f>
        <v/>
      </c>
      <c r="BA199" s="165" t="str">
        <f>IFERROR(INDEX('Climate zones'!$A$2:$A$4292,MATCH(BA$4&amp;" "&amp;$N199,'Climate zones'!$I$2:$I$4292,0)),"")</f>
        <v/>
      </c>
      <c r="BB199" s="165" t="str">
        <f>IFERROR(INDEX('Climate zones'!$A$2:$A$4292,MATCH(BB$4&amp;" "&amp;$N199,'Climate zones'!$I$2:$I$4292,0)),"")</f>
        <v/>
      </c>
      <c r="BC199" s="165" t="str">
        <f>IFERROR(INDEX('Climate zones'!$A$2:$A$4292,MATCH(BC$4&amp;" "&amp;$N199,'Climate zones'!$I$2:$I$4292,0)),"")</f>
        <v/>
      </c>
      <c r="BD199" s="165" t="str">
        <f>IFERROR(INDEX('Climate zones'!$A$2:$A$4292,MATCH(BD$4&amp;" "&amp;$N199,'Climate zones'!$I$2:$I$4292,0)),"")</f>
        <v/>
      </c>
      <c r="BE199" s="165" t="str">
        <f>IFERROR(INDEX('Climate zones'!$A$2:$A$4292,MATCH(BE$4&amp;" "&amp;$N199,'Climate zones'!$I$2:$I$4292,0)),"")</f>
        <v/>
      </c>
      <c r="BF199" s="165" t="str">
        <f>IFERROR(INDEX('Climate zones'!$A$2:$A$4292,MATCH(BF$4&amp;" "&amp;$N199,'Climate zones'!$I$2:$I$4292,0)),"")</f>
        <v/>
      </c>
      <c r="BG199" s="165" t="str">
        <f>IFERROR(INDEX('Climate zones'!$A$2:$A$4292,MATCH(BG$4&amp;" "&amp;$N199,'Climate zones'!$I$2:$I$4292,0)),"")</f>
        <v/>
      </c>
      <c r="BH199" s="165" t="str">
        <f>IFERROR(INDEX('Climate zones'!$A$2:$A$4292,MATCH(BH$4&amp;" "&amp;$N199,'Climate zones'!$I$2:$I$4292,0)),"")</f>
        <v/>
      </c>
      <c r="BI199" s="165" t="str">
        <f>IFERROR(INDEX('Climate zones'!$A$2:$A$4292,MATCH(BI$4&amp;" "&amp;$N199,'Climate zones'!$I$2:$I$4292,0)),"")</f>
        <v/>
      </c>
      <c r="BJ199" s="165" t="str">
        <f>IFERROR(INDEX('Climate zones'!$A$2:$A$4292,MATCH(BJ$4&amp;" "&amp;$N199,'Climate zones'!$I$2:$I$4292,0)),"")</f>
        <v/>
      </c>
      <c r="BK199" s="165" t="str">
        <f>IFERROR(INDEX('Climate zones'!$A$2:$A$4292,MATCH(BK$4&amp;" "&amp;$N199,'Climate zones'!$I$2:$I$4292,0)),"")</f>
        <v/>
      </c>
      <c r="BL199" s="165" t="str">
        <f>IFERROR(INDEX('Climate zones'!$A$2:$A$4292,MATCH(BL$4&amp;" "&amp;$N199,'Climate zones'!$I$2:$I$4292,0)),"")</f>
        <v/>
      </c>
      <c r="BM199" s="165" t="str">
        <f>IFERROR(INDEX('Climate zones'!$A$2:$A$4292,MATCH(BM$4&amp;" "&amp;$N199,'Climate zones'!$I$2:$I$4292,0)),"")</f>
        <v/>
      </c>
      <c r="BN199" s="165" t="str">
        <f>IFERROR(INDEX('Climate zones'!$A$2:$A$4292,MATCH(BN$4&amp;" "&amp;$N199,'Climate zones'!$I$2:$I$4292,0)),"")</f>
        <v/>
      </c>
      <c r="BO199" s="165" t="str">
        <f>IFERROR(INDEX('Climate zones'!$A$2:$A$4292,MATCH(BO$4&amp;" "&amp;$N199,'Climate zones'!$I$2:$I$4292,0)),"")</f>
        <v/>
      </c>
      <c r="BP199" s="165" t="str">
        <f>IFERROR(INDEX('Climate zones'!$A$2:$A$4292,MATCH(BP$4&amp;" "&amp;$N199,'Climate zones'!$I$2:$I$4292,0)),"")</f>
        <v/>
      </c>
      <c r="BQ199" s="165" t="str">
        <f>IFERROR(INDEX('Climate zones'!$A$2:$A$4292,MATCH(BQ$4&amp;" "&amp;$N199,'Climate zones'!$I$2:$I$4292,0)),"")</f>
        <v/>
      </c>
      <c r="BR199" s="165" t="str">
        <f>IFERROR(INDEX('Climate zones'!$A$2:$A$4292,MATCH(BR$4&amp;" "&amp;$N199,'Climate zones'!$I$2:$I$4292,0)),"")</f>
        <v/>
      </c>
      <c r="BS199" s="165" t="str">
        <f>IFERROR(INDEX('Climate zones'!$A$2:$A$4292,MATCH(BS$4&amp;" "&amp;$N199,'Climate zones'!$I$2:$I$4292,0)),"")</f>
        <v/>
      </c>
      <c r="BT199" s="165" t="str">
        <f>IFERROR(INDEX('Climate zones'!$A$2:$A$4292,MATCH(BT$4&amp;" "&amp;$N199,'Climate zones'!$I$2:$I$4292,0)),"")</f>
        <v/>
      </c>
      <c r="BU199" s="165" t="str">
        <f>IFERROR(INDEX('Climate zones'!$A$2:$A$4292,MATCH(BU$4&amp;" "&amp;$N199,'Climate zones'!$I$2:$I$4292,0)),"")</f>
        <v/>
      </c>
      <c r="BV199" s="165" t="str">
        <f>IFERROR(INDEX('Climate zones'!$A$2:$A$4292,MATCH(BV$4&amp;" "&amp;$N199,'Climate zones'!$I$2:$I$4292,0)),"")</f>
        <v/>
      </c>
      <c r="BW199" s="165" t="str">
        <f>IFERROR(INDEX('Climate zones'!$A$2:$A$4292,MATCH(BW$4&amp;" "&amp;$N199,'Climate zones'!$I$2:$I$4292,0)),"")</f>
        <v/>
      </c>
      <c r="BX199" s="165" t="str">
        <f>IFERROR(INDEX('Climate zones'!$A$2:$A$4292,MATCH(BX$4&amp;" "&amp;$N199,'Climate zones'!$I$2:$I$4292,0)),"")</f>
        <v/>
      </c>
      <c r="BY199" s="165" t="str">
        <f>IFERROR(INDEX('Climate zones'!$A$2:$A$4292,MATCH(BY$4&amp;" "&amp;$N199,'Climate zones'!$I$2:$I$4292,0)),"")</f>
        <v/>
      </c>
      <c r="BZ199" s="165" t="str">
        <f>IFERROR(INDEX('Climate zones'!$A$2:$A$4292,MATCH(BZ$4&amp;" "&amp;$N199,'Climate zones'!$I$2:$I$4292,0)),"")</f>
        <v/>
      </c>
      <c r="CA199" s="165" t="str">
        <f>IFERROR(INDEX('Climate zones'!$A$2:$A$4292,MATCH(CA$4&amp;" "&amp;$N199,'Climate zones'!$I$2:$I$4292,0)),"")</f>
        <v/>
      </c>
      <c r="CB199" s="165" t="str">
        <f>IFERROR(INDEX('Climate zones'!$A$2:$A$4292,MATCH(CB$4&amp;" "&amp;$N199,'Climate zones'!$I$2:$I$4292,0)),"")</f>
        <v/>
      </c>
      <c r="CC199" s="165" t="str">
        <f>IFERROR(INDEX('Climate zones'!$A$2:$A$4292,MATCH(CC$4&amp;" "&amp;$N199,'Climate zones'!$I$2:$I$4292,0)),"")</f>
        <v/>
      </c>
      <c r="CD199" s="165" t="str">
        <f>IFERROR(INDEX('Climate zones'!$A$2:$A$4292,MATCH(CD$4&amp;" "&amp;$N199,'Climate zones'!$I$2:$I$4292,0)),"")</f>
        <v/>
      </c>
      <c r="CE199" s="165" t="str">
        <f>IFERROR(INDEX('Climate zones'!$A$2:$A$4292,MATCH(CE$4&amp;" "&amp;$N199,'Climate zones'!$I$2:$I$4292,0)),"")</f>
        <v/>
      </c>
      <c r="CF199" s="165" t="str">
        <f>IFERROR(INDEX('Climate zones'!$A$2:$A$4292,MATCH(CF$4&amp;" "&amp;$N199,'Climate zones'!$I$2:$I$4292,0)),"")</f>
        <v/>
      </c>
      <c r="CG199" s="165" t="str">
        <f>IFERROR(INDEX('Climate zones'!$A$2:$A$4292,MATCH(CG$4&amp;" "&amp;$N199,'Climate zones'!$I$2:$I$4292,0)),"")</f>
        <v/>
      </c>
      <c r="CH199" s="165" t="str">
        <f>IFERROR(INDEX('Climate zones'!$A$2:$A$4292,MATCH(CH$4&amp;" "&amp;$N199,'Climate zones'!$I$2:$I$4292,0)),"")</f>
        <v/>
      </c>
    </row>
    <row r="200" spans="1:86">
      <c r="A200" s="156" t="s">
        <v>369</v>
      </c>
      <c r="B200" s="156" t="s">
        <v>99</v>
      </c>
      <c r="C200" s="156" t="s">
        <v>93</v>
      </c>
      <c r="D200" s="156" t="s">
        <v>330</v>
      </c>
      <c r="E200" s="157">
        <v>-41.21</v>
      </c>
      <c r="F200" s="157">
        <v>172.12</v>
      </c>
      <c r="G200" s="156" t="str">
        <f t="shared" si="12"/>
        <v>Buller District WC</v>
      </c>
      <c r="H200" s="156">
        <f t="shared" si="13"/>
        <v>41</v>
      </c>
      <c r="I200" s="156" t="str">
        <f t="shared" si="14"/>
        <v>Buller District 41</v>
      </c>
      <c r="N200" s="162">
        <f t="shared" si="15"/>
        <v>196</v>
      </c>
      <c r="O200" s="163" t="str">
        <f>IFERROR(INDEX('Climate zones'!$A$2:$A$4292,MATCH(O$4&amp;" "&amp;$N200,'Climate zones'!$I$2:$I$4292,0)),"")</f>
        <v/>
      </c>
      <c r="P200" s="163" t="str">
        <f>IFERROR(INDEX('Climate zones'!$A$2:$A$4292,MATCH(P$4&amp;" "&amp;$N200,'Climate zones'!$I$2:$I$4292,0)),"")</f>
        <v/>
      </c>
      <c r="Q200" s="163" t="str">
        <f>IFERROR(INDEX('Climate zones'!$A$2:$A$4292,MATCH(Q$4&amp;" "&amp;$N200,'Climate zones'!$I$2:$I$4292,0)),"")</f>
        <v/>
      </c>
      <c r="R200" s="163" t="str">
        <f>IFERROR(INDEX('Climate zones'!$A$2:$A$4292,MATCH(R$4&amp;" "&amp;$N200,'Climate zones'!$I$2:$I$4292,0)),"")</f>
        <v/>
      </c>
      <c r="S200" s="163" t="str">
        <f>IFERROR(INDEX('Climate zones'!$A$2:$A$4292,MATCH(S$4&amp;" "&amp;$N200,'Climate zones'!$I$2:$I$4292,0)),"")</f>
        <v/>
      </c>
      <c r="T200" s="163" t="str">
        <f>IFERROR(INDEX('Climate zones'!$A$2:$A$4292,MATCH(T$4&amp;" "&amp;$N200,'Climate zones'!$I$2:$I$4292,0)),"")</f>
        <v/>
      </c>
      <c r="U200" s="163" t="str">
        <f>IFERROR(INDEX('Climate zones'!$A$2:$A$4292,MATCH(U$4&amp;" "&amp;$N200,'Climate zones'!$I$2:$I$4292,0)),"")</f>
        <v/>
      </c>
      <c r="V200" s="163" t="str">
        <f>IFERROR(INDEX('Climate zones'!$A$2:$A$4292,MATCH(V$4&amp;" "&amp;$N200,'Climate zones'!$I$2:$I$4292,0)),"")</f>
        <v/>
      </c>
      <c r="W200" s="163" t="str">
        <f>IFERROR(INDEX('Climate zones'!$A$2:$A$4292,MATCH(W$4&amp;" "&amp;$N200,'Climate zones'!$I$2:$I$4292,0)),"")</f>
        <v/>
      </c>
      <c r="X200" s="163" t="str">
        <f>IFERROR(INDEX('Climate zones'!$A$2:$A$4292,MATCH(X$4&amp;" "&amp;$N200,'Climate zones'!$I$2:$I$4292,0)),"")</f>
        <v>Taronui Bay</v>
      </c>
      <c r="Y200" s="163" t="str">
        <f>IFERROR(INDEX('Climate zones'!$A$2:$A$4292,MATCH(Y$4&amp;" "&amp;$N200,'Climate zones'!$I$2:$I$4292,0)),"")</f>
        <v/>
      </c>
      <c r="Z200" s="163" t="str">
        <f>IFERROR(INDEX('Climate zones'!$A$2:$A$4292,MATCH(Z$4&amp;" "&amp;$N200,'Climate zones'!$I$2:$I$4292,0)),"")</f>
        <v/>
      </c>
      <c r="AA200" s="163" t="str">
        <f>IFERROR(INDEX('Climate zones'!$A$2:$A$4292,MATCH(AA$4&amp;" "&amp;$N200,'Climate zones'!$I$2:$I$4292,0)),"")</f>
        <v/>
      </c>
      <c r="AB200" s="163" t="str">
        <f>IFERROR(INDEX('Climate zones'!$A$2:$A$4292,MATCH(AB$4&amp;" "&amp;$N200,'Climate zones'!$I$2:$I$4292,0)),"")</f>
        <v/>
      </c>
      <c r="AC200" s="163" t="str">
        <f>IFERROR(INDEX('Climate zones'!$A$2:$A$4292,MATCH(AC$4&amp;" "&amp;$N200,'Climate zones'!$I$2:$I$4292,0)),"")</f>
        <v/>
      </c>
      <c r="AD200" s="163" t="str">
        <f>IFERROR(INDEX('Climate zones'!$A$2:$A$4292,MATCH(AD$4&amp;" "&amp;$N200,'Climate zones'!$I$2:$I$4292,0)),"")</f>
        <v/>
      </c>
      <c r="AE200" s="163" t="str">
        <f>IFERROR(INDEX('Climate zones'!$A$2:$A$4292,MATCH(AE$4&amp;" "&amp;$N200,'Climate zones'!$I$2:$I$4292,0)),"")</f>
        <v/>
      </c>
      <c r="AF200" s="163" t="str">
        <f>IFERROR(INDEX('Climate zones'!$A$2:$A$4292,MATCH(AF$4&amp;" "&amp;$N200,'Climate zones'!$I$2:$I$4292,0)),"")</f>
        <v/>
      </c>
      <c r="AG200" s="163" t="str">
        <f>IFERROR(INDEX('Climate zones'!$A$2:$A$4292,MATCH(AG$4&amp;" "&amp;$N200,'Climate zones'!$I$2:$I$4292,0)),"")</f>
        <v/>
      </c>
      <c r="AH200" s="163" t="str">
        <f>IFERROR(INDEX('Climate zones'!$A$2:$A$4292,MATCH(AH$4&amp;" "&amp;$N200,'Climate zones'!$I$2:$I$4292,0)),"")</f>
        <v/>
      </c>
      <c r="AI200" s="163" t="str">
        <f>IFERROR(INDEX('Climate zones'!$A$2:$A$4292,MATCH(AI$4&amp;" "&amp;$N200,'Climate zones'!$I$2:$I$4292,0)),"")</f>
        <v/>
      </c>
      <c r="AJ200" s="163" t="str">
        <f>IFERROR(INDEX('Climate zones'!$A$2:$A$4292,MATCH(AJ$4&amp;" "&amp;$N200,'Climate zones'!$I$2:$I$4292,0)),"")</f>
        <v/>
      </c>
      <c r="AK200" s="163" t="str">
        <f>IFERROR(INDEX('Climate zones'!$A$2:$A$4292,MATCH(AK$4&amp;" "&amp;$N200,'Climate zones'!$I$2:$I$4292,0)),"")</f>
        <v/>
      </c>
      <c r="AL200" s="163" t="str">
        <f>IFERROR(INDEX('Climate zones'!$A$2:$A$4292,MATCH(AL$4&amp;" "&amp;$N200,'Climate zones'!$I$2:$I$4292,0)),"")</f>
        <v/>
      </c>
      <c r="AM200" s="163" t="str">
        <f>IFERROR(INDEX('Climate zones'!$A$2:$A$4292,MATCH(AM$4&amp;" "&amp;$N200,'Climate zones'!$I$2:$I$4292,0)),"")</f>
        <v/>
      </c>
      <c r="AN200" s="163" t="str">
        <f>IFERROR(INDEX('Climate zones'!$A$2:$A$4292,MATCH(AN$4&amp;" "&amp;$N200,'Climate zones'!$I$2:$I$4292,0)),"")</f>
        <v/>
      </c>
      <c r="AO200" s="163" t="str">
        <f>IFERROR(INDEX('Climate zones'!$A$2:$A$4292,MATCH(AO$4&amp;" "&amp;$N200,'Climate zones'!$I$2:$I$4292,0)),"")</f>
        <v/>
      </c>
      <c r="AP200" s="163" t="str">
        <f>IFERROR(INDEX('Climate zones'!$A$2:$A$4292,MATCH(AP$4&amp;" "&amp;$N200,'Climate zones'!$I$2:$I$4292,0)),"")</f>
        <v/>
      </c>
      <c r="AQ200" s="163" t="str">
        <f>IFERROR(INDEX('Climate zones'!$A$2:$A$4292,MATCH(AQ$4&amp;" "&amp;$N200,'Climate zones'!$I$2:$I$4292,0)),"")</f>
        <v/>
      </c>
      <c r="AR200" s="163" t="str">
        <f>IFERROR(INDEX('Climate zones'!$A$2:$A$4292,MATCH(AR$4&amp;" "&amp;$N200,'Climate zones'!$I$2:$I$4292,0)),"")</f>
        <v/>
      </c>
      <c r="AS200" s="163" t="str">
        <f>IFERROR(INDEX('Climate zones'!$A$2:$A$4292,MATCH(AS$4&amp;" "&amp;$N200,'Climate zones'!$I$2:$I$4292,0)),"")</f>
        <v/>
      </c>
      <c r="AT200" s="163" t="str">
        <f>IFERROR(INDEX('Climate zones'!$A$2:$A$4292,MATCH(AT$4&amp;" "&amp;$N200,'Climate zones'!$I$2:$I$4292,0)),"")</f>
        <v/>
      </c>
      <c r="AU200" s="163" t="str">
        <f>IFERROR(INDEX('Climate zones'!$A$2:$A$4292,MATCH(AU$4&amp;" "&amp;$N200,'Climate zones'!$I$2:$I$4292,0)),"")</f>
        <v/>
      </c>
      <c r="AV200" s="163" t="str">
        <f>IFERROR(INDEX('Climate zones'!$A$2:$A$4292,MATCH(AV$4&amp;" "&amp;$N200,'Climate zones'!$I$2:$I$4292,0)),"")</f>
        <v/>
      </c>
      <c r="AW200" s="163" t="str">
        <f>IFERROR(INDEX('Climate zones'!$A$2:$A$4292,MATCH(AW$4&amp;" "&amp;$N200,'Climate zones'!$I$2:$I$4292,0)),"")</f>
        <v/>
      </c>
      <c r="AX200" s="163" t="str">
        <f>IFERROR(INDEX('Climate zones'!$A$2:$A$4292,MATCH(AX$4&amp;" "&amp;$N200,'Climate zones'!$I$2:$I$4292,0)),"")</f>
        <v/>
      </c>
      <c r="AY200" s="163" t="str">
        <f>IFERROR(INDEX('Climate zones'!$A$2:$A$4292,MATCH(AY$4&amp;" "&amp;$N200,'Climate zones'!$I$2:$I$4292,0)),"")</f>
        <v/>
      </c>
      <c r="AZ200" s="163" t="str">
        <f>IFERROR(INDEX('Climate zones'!$A$2:$A$4292,MATCH(AZ$4&amp;" "&amp;$N200,'Climate zones'!$I$2:$I$4292,0)),"")</f>
        <v/>
      </c>
      <c r="BA200" s="163" t="str">
        <f>IFERROR(INDEX('Climate zones'!$A$2:$A$4292,MATCH(BA$4&amp;" "&amp;$N200,'Climate zones'!$I$2:$I$4292,0)),"")</f>
        <v/>
      </c>
      <c r="BB200" s="163" t="str">
        <f>IFERROR(INDEX('Climate zones'!$A$2:$A$4292,MATCH(BB$4&amp;" "&amp;$N200,'Climate zones'!$I$2:$I$4292,0)),"")</f>
        <v/>
      </c>
      <c r="BC200" s="163" t="str">
        <f>IFERROR(INDEX('Climate zones'!$A$2:$A$4292,MATCH(BC$4&amp;" "&amp;$N200,'Climate zones'!$I$2:$I$4292,0)),"")</f>
        <v/>
      </c>
      <c r="BD200" s="163" t="str">
        <f>IFERROR(INDEX('Climate zones'!$A$2:$A$4292,MATCH(BD$4&amp;" "&amp;$N200,'Climate zones'!$I$2:$I$4292,0)),"")</f>
        <v/>
      </c>
      <c r="BE200" s="163" t="str">
        <f>IFERROR(INDEX('Climate zones'!$A$2:$A$4292,MATCH(BE$4&amp;" "&amp;$N200,'Climate zones'!$I$2:$I$4292,0)),"")</f>
        <v/>
      </c>
      <c r="BF200" s="163" t="str">
        <f>IFERROR(INDEX('Climate zones'!$A$2:$A$4292,MATCH(BF$4&amp;" "&amp;$N200,'Climate zones'!$I$2:$I$4292,0)),"")</f>
        <v/>
      </c>
      <c r="BG200" s="163" t="str">
        <f>IFERROR(INDEX('Climate zones'!$A$2:$A$4292,MATCH(BG$4&amp;" "&amp;$N200,'Climate zones'!$I$2:$I$4292,0)),"")</f>
        <v/>
      </c>
      <c r="BH200" s="163" t="str">
        <f>IFERROR(INDEX('Climate zones'!$A$2:$A$4292,MATCH(BH$4&amp;" "&amp;$N200,'Climate zones'!$I$2:$I$4292,0)),"")</f>
        <v/>
      </c>
      <c r="BI200" s="163" t="str">
        <f>IFERROR(INDEX('Climate zones'!$A$2:$A$4292,MATCH(BI$4&amp;" "&amp;$N200,'Climate zones'!$I$2:$I$4292,0)),"")</f>
        <v/>
      </c>
      <c r="BJ200" s="163" t="str">
        <f>IFERROR(INDEX('Climate zones'!$A$2:$A$4292,MATCH(BJ$4&amp;" "&amp;$N200,'Climate zones'!$I$2:$I$4292,0)),"")</f>
        <v/>
      </c>
      <c r="BK200" s="163" t="str">
        <f>IFERROR(INDEX('Climate zones'!$A$2:$A$4292,MATCH(BK$4&amp;" "&amp;$N200,'Climate zones'!$I$2:$I$4292,0)),"")</f>
        <v/>
      </c>
      <c r="BL200" s="163" t="str">
        <f>IFERROR(INDEX('Climate zones'!$A$2:$A$4292,MATCH(BL$4&amp;" "&amp;$N200,'Climate zones'!$I$2:$I$4292,0)),"")</f>
        <v/>
      </c>
      <c r="BM200" s="163" t="str">
        <f>IFERROR(INDEX('Climate zones'!$A$2:$A$4292,MATCH(BM$4&amp;" "&amp;$N200,'Climate zones'!$I$2:$I$4292,0)),"")</f>
        <v/>
      </c>
      <c r="BN200" s="163" t="str">
        <f>IFERROR(INDEX('Climate zones'!$A$2:$A$4292,MATCH(BN$4&amp;" "&amp;$N200,'Climate zones'!$I$2:$I$4292,0)),"")</f>
        <v/>
      </c>
      <c r="BO200" s="163" t="str">
        <f>IFERROR(INDEX('Climate zones'!$A$2:$A$4292,MATCH(BO$4&amp;" "&amp;$N200,'Climate zones'!$I$2:$I$4292,0)),"")</f>
        <v/>
      </c>
      <c r="BP200" s="163" t="str">
        <f>IFERROR(INDEX('Climate zones'!$A$2:$A$4292,MATCH(BP$4&amp;" "&amp;$N200,'Climate zones'!$I$2:$I$4292,0)),"")</f>
        <v/>
      </c>
      <c r="BQ200" s="163" t="str">
        <f>IFERROR(INDEX('Climate zones'!$A$2:$A$4292,MATCH(BQ$4&amp;" "&amp;$N200,'Climate zones'!$I$2:$I$4292,0)),"")</f>
        <v/>
      </c>
      <c r="BR200" s="163" t="str">
        <f>IFERROR(INDEX('Climate zones'!$A$2:$A$4292,MATCH(BR$4&amp;" "&amp;$N200,'Climate zones'!$I$2:$I$4292,0)),"")</f>
        <v/>
      </c>
      <c r="BS200" s="163" t="str">
        <f>IFERROR(INDEX('Climate zones'!$A$2:$A$4292,MATCH(BS$4&amp;" "&amp;$N200,'Climate zones'!$I$2:$I$4292,0)),"")</f>
        <v/>
      </c>
      <c r="BT200" s="163" t="str">
        <f>IFERROR(INDEX('Climate zones'!$A$2:$A$4292,MATCH(BT$4&amp;" "&amp;$N200,'Climate zones'!$I$2:$I$4292,0)),"")</f>
        <v/>
      </c>
      <c r="BU200" s="163" t="str">
        <f>IFERROR(INDEX('Climate zones'!$A$2:$A$4292,MATCH(BU$4&amp;" "&amp;$N200,'Climate zones'!$I$2:$I$4292,0)),"")</f>
        <v/>
      </c>
      <c r="BV200" s="163" t="str">
        <f>IFERROR(INDEX('Climate zones'!$A$2:$A$4292,MATCH(BV$4&amp;" "&amp;$N200,'Climate zones'!$I$2:$I$4292,0)),"")</f>
        <v/>
      </c>
      <c r="BW200" s="163" t="str">
        <f>IFERROR(INDEX('Climate zones'!$A$2:$A$4292,MATCH(BW$4&amp;" "&amp;$N200,'Climate zones'!$I$2:$I$4292,0)),"")</f>
        <v/>
      </c>
      <c r="BX200" s="163" t="str">
        <f>IFERROR(INDEX('Climate zones'!$A$2:$A$4292,MATCH(BX$4&amp;" "&amp;$N200,'Climate zones'!$I$2:$I$4292,0)),"")</f>
        <v/>
      </c>
      <c r="BY200" s="163" t="str">
        <f>IFERROR(INDEX('Climate zones'!$A$2:$A$4292,MATCH(BY$4&amp;" "&amp;$N200,'Climate zones'!$I$2:$I$4292,0)),"")</f>
        <v/>
      </c>
      <c r="BZ200" s="163" t="str">
        <f>IFERROR(INDEX('Climate zones'!$A$2:$A$4292,MATCH(BZ$4&amp;" "&amp;$N200,'Climate zones'!$I$2:$I$4292,0)),"")</f>
        <v/>
      </c>
      <c r="CA200" s="163" t="str">
        <f>IFERROR(INDEX('Climate zones'!$A$2:$A$4292,MATCH(CA$4&amp;" "&amp;$N200,'Climate zones'!$I$2:$I$4292,0)),"")</f>
        <v/>
      </c>
      <c r="CB200" s="163" t="str">
        <f>IFERROR(INDEX('Climate zones'!$A$2:$A$4292,MATCH(CB$4&amp;" "&amp;$N200,'Climate zones'!$I$2:$I$4292,0)),"")</f>
        <v/>
      </c>
      <c r="CC200" s="163" t="str">
        <f>IFERROR(INDEX('Climate zones'!$A$2:$A$4292,MATCH(CC$4&amp;" "&amp;$N200,'Climate zones'!$I$2:$I$4292,0)),"")</f>
        <v/>
      </c>
      <c r="CD200" s="163" t="str">
        <f>IFERROR(INDEX('Climate zones'!$A$2:$A$4292,MATCH(CD$4&amp;" "&amp;$N200,'Climate zones'!$I$2:$I$4292,0)),"")</f>
        <v/>
      </c>
      <c r="CE200" s="163" t="str">
        <f>IFERROR(INDEX('Climate zones'!$A$2:$A$4292,MATCH(CE$4&amp;" "&amp;$N200,'Climate zones'!$I$2:$I$4292,0)),"")</f>
        <v/>
      </c>
      <c r="CF200" s="163" t="str">
        <f>IFERROR(INDEX('Climate zones'!$A$2:$A$4292,MATCH(CF$4&amp;" "&amp;$N200,'Climate zones'!$I$2:$I$4292,0)),"")</f>
        <v/>
      </c>
      <c r="CG200" s="163" t="str">
        <f>IFERROR(INDEX('Climate zones'!$A$2:$A$4292,MATCH(CG$4&amp;" "&amp;$N200,'Climate zones'!$I$2:$I$4292,0)),"")</f>
        <v/>
      </c>
      <c r="CH200" s="163" t="str">
        <f>IFERROR(INDEX('Climate zones'!$A$2:$A$4292,MATCH(CH$4&amp;" "&amp;$N200,'Climate zones'!$I$2:$I$4292,0)),"")</f>
        <v/>
      </c>
    </row>
    <row r="201" spans="1:86">
      <c r="A201" s="156" t="s">
        <v>370</v>
      </c>
      <c r="B201" s="156" t="s">
        <v>99</v>
      </c>
      <c r="C201" s="156" t="s">
        <v>93</v>
      </c>
      <c r="D201" s="156" t="s">
        <v>330</v>
      </c>
      <c r="E201" s="157">
        <v>-41.88</v>
      </c>
      <c r="F201" s="157">
        <v>171.89</v>
      </c>
      <c r="G201" s="156" t="str">
        <f t="shared" si="12"/>
        <v>Buller District WC</v>
      </c>
      <c r="H201" s="156">
        <f t="shared" si="13"/>
        <v>42</v>
      </c>
      <c r="I201" s="156" t="str">
        <f t="shared" si="14"/>
        <v>Buller District 42</v>
      </c>
      <c r="N201" s="164">
        <f t="shared" si="15"/>
        <v>197</v>
      </c>
      <c r="O201" s="165" t="str">
        <f>IFERROR(INDEX('Climate zones'!$A$2:$A$4292,MATCH(O$4&amp;" "&amp;$N201,'Climate zones'!$I$2:$I$4292,0)),"")</f>
        <v/>
      </c>
      <c r="P201" s="165" t="str">
        <f>IFERROR(INDEX('Climate zones'!$A$2:$A$4292,MATCH(P$4&amp;" "&amp;$N201,'Climate zones'!$I$2:$I$4292,0)),"")</f>
        <v/>
      </c>
      <c r="Q201" s="165" t="str">
        <f>IFERROR(INDEX('Climate zones'!$A$2:$A$4292,MATCH(Q$4&amp;" "&amp;$N201,'Climate zones'!$I$2:$I$4292,0)),"")</f>
        <v/>
      </c>
      <c r="R201" s="165" t="str">
        <f>IFERROR(INDEX('Climate zones'!$A$2:$A$4292,MATCH(R$4&amp;" "&amp;$N201,'Climate zones'!$I$2:$I$4292,0)),"")</f>
        <v/>
      </c>
      <c r="S201" s="165" t="str">
        <f>IFERROR(INDEX('Climate zones'!$A$2:$A$4292,MATCH(S$4&amp;" "&amp;$N201,'Climate zones'!$I$2:$I$4292,0)),"")</f>
        <v/>
      </c>
      <c r="T201" s="165" t="str">
        <f>IFERROR(INDEX('Climate zones'!$A$2:$A$4292,MATCH(T$4&amp;" "&amp;$N201,'Climate zones'!$I$2:$I$4292,0)),"")</f>
        <v/>
      </c>
      <c r="U201" s="165" t="str">
        <f>IFERROR(INDEX('Climate zones'!$A$2:$A$4292,MATCH(U$4&amp;" "&amp;$N201,'Climate zones'!$I$2:$I$4292,0)),"")</f>
        <v/>
      </c>
      <c r="V201" s="165" t="str">
        <f>IFERROR(INDEX('Climate zones'!$A$2:$A$4292,MATCH(V$4&amp;" "&amp;$N201,'Climate zones'!$I$2:$I$4292,0)),"")</f>
        <v/>
      </c>
      <c r="W201" s="165" t="str">
        <f>IFERROR(INDEX('Climate zones'!$A$2:$A$4292,MATCH(W$4&amp;" "&amp;$N201,'Climate zones'!$I$2:$I$4292,0)),"")</f>
        <v/>
      </c>
      <c r="X201" s="165" t="str">
        <f>IFERROR(INDEX('Climate zones'!$A$2:$A$4292,MATCH(X$4&amp;" "&amp;$N201,'Climate zones'!$I$2:$I$4292,0)),"")</f>
        <v>Taumarere</v>
      </c>
      <c r="Y201" s="165" t="str">
        <f>IFERROR(INDEX('Climate zones'!$A$2:$A$4292,MATCH(Y$4&amp;" "&amp;$N201,'Climate zones'!$I$2:$I$4292,0)),"")</f>
        <v/>
      </c>
      <c r="Z201" s="165" t="str">
        <f>IFERROR(INDEX('Climate zones'!$A$2:$A$4292,MATCH(Z$4&amp;" "&amp;$N201,'Climate zones'!$I$2:$I$4292,0)),"")</f>
        <v/>
      </c>
      <c r="AA201" s="165" t="str">
        <f>IFERROR(INDEX('Climate zones'!$A$2:$A$4292,MATCH(AA$4&amp;" "&amp;$N201,'Climate zones'!$I$2:$I$4292,0)),"")</f>
        <v/>
      </c>
      <c r="AB201" s="165" t="str">
        <f>IFERROR(INDEX('Climate zones'!$A$2:$A$4292,MATCH(AB$4&amp;" "&amp;$N201,'Climate zones'!$I$2:$I$4292,0)),"")</f>
        <v/>
      </c>
      <c r="AC201" s="165" t="str">
        <f>IFERROR(INDEX('Climate zones'!$A$2:$A$4292,MATCH(AC$4&amp;" "&amp;$N201,'Climate zones'!$I$2:$I$4292,0)),"")</f>
        <v/>
      </c>
      <c r="AD201" s="165" t="str">
        <f>IFERROR(INDEX('Climate zones'!$A$2:$A$4292,MATCH(AD$4&amp;" "&amp;$N201,'Climate zones'!$I$2:$I$4292,0)),"")</f>
        <v/>
      </c>
      <c r="AE201" s="165" t="str">
        <f>IFERROR(INDEX('Climate zones'!$A$2:$A$4292,MATCH(AE$4&amp;" "&amp;$N201,'Climate zones'!$I$2:$I$4292,0)),"")</f>
        <v/>
      </c>
      <c r="AF201" s="165" t="str">
        <f>IFERROR(INDEX('Climate zones'!$A$2:$A$4292,MATCH(AF$4&amp;" "&amp;$N201,'Climate zones'!$I$2:$I$4292,0)),"")</f>
        <v/>
      </c>
      <c r="AG201" s="165" t="str">
        <f>IFERROR(INDEX('Climate zones'!$A$2:$A$4292,MATCH(AG$4&amp;" "&amp;$N201,'Climate zones'!$I$2:$I$4292,0)),"")</f>
        <v/>
      </c>
      <c r="AH201" s="165" t="str">
        <f>IFERROR(INDEX('Climate zones'!$A$2:$A$4292,MATCH(AH$4&amp;" "&amp;$N201,'Climate zones'!$I$2:$I$4292,0)),"")</f>
        <v/>
      </c>
      <c r="AI201" s="165" t="str">
        <f>IFERROR(INDEX('Climate zones'!$A$2:$A$4292,MATCH(AI$4&amp;" "&amp;$N201,'Climate zones'!$I$2:$I$4292,0)),"")</f>
        <v/>
      </c>
      <c r="AJ201" s="165" t="str">
        <f>IFERROR(INDEX('Climate zones'!$A$2:$A$4292,MATCH(AJ$4&amp;" "&amp;$N201,'Climate zones'!$I$2:$I$4292,0)),"")</f>
        <v/>
      </c>
      <c r="AK201" s="165" t="str">
        <f>IFERROR(INDEX('Climate zones'!$A$2:$A$4292,MATCH(AK$4&amp;" "&amp;$N201,'Climate zones'!$I$2:$I$4292,0)),"")</f>
        <v/>
      </c>
      <c r="AL201" s="165" t="str">
        <f>IFERROR(INDEX('Climate zones'!$A$2:$A$4292,MATCH(AL$4&amp;" "&amp;$N201,'Climate zones'!$I$2:$I$4292,0)),"")</f>
        <v/>
      </c>
      <c r="AM201" s="165" t="str">
        <f>IFERROR(INDEX('Climate zones'!$A$2:$A$4292,MATCH(AM$4&amp;" "&amp;$N201,'Climate zones'!$I$2:$I$4292,0)),"")</f>
        <v/>
      </c>
      <c r="AN201" s="165" t="str">
        <f>IFERROR(INDEX('Climate zones'!$A$2:$A$4292,MATCH(AN$4&amp;" "&amp;$N201,'Climate zones'!$I$2:$I$4292,0)),"")</f>
        <v/>
      </c>
      <c r="AO201" s="165" t="str">
        <f>IFERROR(INDEX('Climate zones'!$A$2:$A$4292,MATCH(AO$4&amp;" "&amp;$N201,'Climate zones'!$I$2:$I$4292,0)),"")</f>
        <v/>
      </c>
      <c r="AP201" s="165" t="str">
        <f>IFERROR(INDEX('Climate zones'!$A$2:$A$4292,MATCH(AP$4&amp;" "&amp;$N201,'Climate zones'!$I$2:$I$4292,0)),"")</f>
        <v/>
      </c>
      <c r="AQ201" s="165" t="str">
        <f>IFERROR(INDEX('Climate zones'!$A$2:$A$4292,MATCH(AQ$4&amp;" "&amp;$N201,'Climate zones'!$I$2:$I$4292,0)),"")</f>
        <v/>
      </c>
      <c r="AR201" s="165" t="str">
        <f>IFERROR(INDEX('Climate zones'!$A$2:$A$4292,MATCH(AR$4&amp;" "&amp;$N201,'Climate zones'!$I$2:$I$4292,0)),"")</f>
        <v/>
      </c>
      <c r="AS201" s="165" t="str">
        <f>IFERROR(INDEX('Climate zones'!$A$2:$A$4292,MATCH(AS$4&amp;" "&amp;$N201,'Climate zones'!$I$2:$I$4292,0)),"")</f>
        <v/>
      </c>
      <c r="AT201" s="165" t="str">
        <f>IFERROR(INDEX('Climate zones'!$A$2:$A$4292,MATCH(AT$4&amp;" "&amp;$N201,'Climate zones'!$I$2:$I$4292,0)),"")</f>
        <v/>
      </c>
      <c r="AU201" s="165" t="str">
        <f>IFERROR(INDEX('Climate zones'!$A$2:$A$4292,MATCH(AU$4&amp;" "&amp;$N201,'Climate zones'!$I$2:$I$4292,0)),"")</f>
        <v/>
      </c>
      <c r="AV201" s="165" t="str">
        <f>IFERROR(INDEX('Climate zones'!$A$2:$A$4292,MATCH(AV$4&amp;" "&amp;$N201,'Climate zones'!$I$2:$I$4292,0)),"")</f>
        <v/>
      </c>
      <c r="AW201" s="165" t="str">
        <f>IFERROR(INDEX('Climate zones'!$A$2:$A$4292,MATCH(AW$4&amp;" "&amp;$N201,'Climate zones'!$I$2:$I$4292,0)),"")</f>
        <v/>
      </c>
      <c r="AX201" s="165" t="str">
        <f>IFERROR(INDEX('Climate zones'!$A$2:$A$4292,MATCH(AX$4&amp;" "&amp;$N201,'Climate zones'!$I$2:$I$4292,0)),"")</f>
        <v/>
      </c>
      <c r="AY201" s="165" t="str">
        <f>IFERROR(INDEX('Climate zones'!$A$2:$A$4292,MATCH(AY$4&amp;" "&amp;$N201,'Climate zones'!$I$2:$I$4292,0)),"")</f>
        <v/>
      </c>
      <c r="AZ201" s="165" t="str">
        <f>IFERROR(INDEX('Climate zones'!$A$2:$A$4292,MATCH(AZ$4&amp;" "&amp;$N201,'Climate zones'!$I$2:$I$4292,0)),"")</f>
        <v/>
      </c>
      <c r="BA201" s="165" t="str">
        <f>IFERROR(INDEX('Climate zones'!$A$2:$A$4292,MATCH(BA$4&amp;" "&amp;$N201,'Climate zones'!$I$2:$I$4292,0)),"")</f>
        <v/>
      </c>
      <c r="BB201" s="165" t="str">
        <f>IFERROR(INDEX('Climate zones'!$A$2:$A$4292,MATCH(BB$4&amp;" "&amp;$N201,'Climate zones'!$I$2:$I$4292,0)),"")</f>
        <v/>
      </c>
      <c r="BC201" s="165" t="str">
        <f>IFERROR(INDEX('Climate zones'!$A$2:$A$4292,MATCH(BC$4&amp;" "&amp;$N201,'Climate zones'!$I$2:$I$4292,0)),"")</f>
        <v/>
      </c>
      <c r="BD201" s="165" t="str">
        <f>IFERROR(INDEX('Climate zones'!$A$2:$A$4292,MATCH(BD$4&amp;" "&amp;$N201,'Climate zones'!$I$2:$I$4292,0)),"")</f>
        <v/>
      </c>
      <c r="BE201" s="165" t="str">
        <f>IFERROR(INDEX('Climate zones'!$A$2:$A$4292,MATCH(BE$4&amp;" "&amp;$N201,'Climate zones'!$I$2:$I$4292,0)),"")</f>
        <v/>
      </c>
      <c r="BF201" s="165" t="str">
        <f>IFERROR(INDEX('Climate zones'!$A$2:$A$4292,MATCH(BF$4&amp;" "&amp;$N201,'Climate zones'!$I$2:$I$4292,0)),"")</f>
        <v/>
      </c>
      <c r="BG201" s="165" t="str">
        <f>IFERROR(INDEX('Climate zones'!$A$2:$A$4292,MATCH(BG$4&amp;" "&amp;$N201,'Climate zones'!$I$2:$I$4292,0)),"")</f>
        <v/>
      </c>
      <c r="BH201" s="165" t="str">
        <f>IFERROR(INDEX('Climate zones'!$A$2:$A$4292,MATCH(BH$4&amp;" "&amp;$N201,'Climate zones'!$I$2:$I$4292,0)),"")</f>
        <v/>
      </c>
      <c r="BI201" s="165" t="str">
        <f>IFERROR(INDEX('Climate zones'!$A$2:$A$4292,MATCH(BI$4&amp;" "&amp;$N201,'Climate zones'!$I$2:$I$4292,0)),"")</f>
        <v/>
      </c>
      <c r="BJ201" s="165" t="str">
        <f>IFERROR(INDEX('Climate zones'!$A$2:$A$4292,MATCH(BJ$4&amp;" "&amp;$N201,'Climate zones'!$I$2:$I$4292,0)),"")</f>
        <v/>
      </c>
      <c r="BK201" s="165" t="str">
        <f>IFERROR(INDEX('Climate zones'!$A$2:$A$4292,MATCH(BK$4&amp;" "&amp;$N201,'Climate zones'!$I$2:$I$4292,0)),"")</f>
        <v/>
      </c>
      <c r="BL201" s="165" t="str">
        <f>IFERROR(INDEX('Climate zones'!$A$2:$A$4292,MATCH(BL$4&amp;" "&amp;$N201,'Climate zones'!$I$2:$I$4292,0)),"")</f>
        <v/>
      </c>
      <c r="BM201" s="165" t="str">
        <f>IFERROR(INDEX('Climate zones'!$A$2:$A$4292,MATCH(BM$4&amp;" "&amp;$N201,'Climate zones'!$I$2:$I$4292,0)),"")</f>
        <v/>
      </c>
      <c r="BN201" s="165" t="str">
        <f>IFERROR(INDEX('Climate zones'!$A$2:$A$4292,MATCH(BN$4&amp;" "&amp;$N201,'Climate zones'!$I$2:$I$4292,0)),"")</f>
        <v/>
      </c>
      <c r="BO201" s="165" t="str">
        <f>IFERROR(INDEX('Climate zones'!$A$2:$A$4292,MATCH(BO$4&amp;" "&amp;$N201,'Climate zones'!$I$2:$I$4292,0)),"")</f>
        <v/>
      </c>
      <c r="BP201" s="165" t="str">
        <f>IFERROR(INDEX('Climate zones'!$A$2:$A$4292,MATCH(BP$4&amp;" "&amp;$N201,'Climate zones'!$I$2:$I$4292,0)),"")</f>
        <v/>
      </c>
      <c r="BQ201" s="165" t="str">
        <f>IFERROR(INDEX('Climate zones'!$A$2:$A$4292,MATCH(BQ$4&amp;" "&amp;$N201,'Climate zones'!$I$2:$I$4292,0)),"")</f>
        <v/>
      </c>
      <c r="BR201" s="165" t="str">
        <f>IFERROR(INDEX('Climate zones'!$A$2:$A$4292,MATCH(BR$4&amp;" "&amp;$N201,'Climate zones'!$I$2:$I$4292,0)),"")</f>
        <v/>
      </c>
      <c r="BS201" s="165" t="str">
        <f>IFERROR(INDEX('Climate zones'!$A$2:$A$4292,MATCH(BS$4&amp;" "&amp;$N201,'Climate zones'!$I$2:$I$4292,0)),"")</f>
        <v/>
      </c>
      <c r="BT201" s="165" t="str">
        <f>IFERROR(INDEX('Climate zones'!$A$2:$A$4292,MATCH(BT$4&amp;" "&amp;$N201,'Climate zones'!$I$2:$I$4292,0)),"")</f>
        <v/>
      </c>
      <c r="BU201" s="165" t="str">
        <f>IFERROR(INDEX('Climate zones'!$A$2:$A$4292,MATCH(BU$4&amp;" "&amp;$N201,'Climate zones'!$I$2:$I$4292,0)),"")</f>
        <v/>
      </c>
      <c r="BV201" s="165" t="str">
        <f>IFERROR(INDEX('Climate zones'!$A$2:$A$4292,MATCH(BV$4&amp;" "&amp;$N201,'Climate zones'!$I$2:$I$4292,0)),"")</f>
        <v/>
      </c>
      <c r="BW201" s="165" t="str">
        <f>IFERROR(INDEX('Climate zones'!$A$2:$A$4292,MATCH(BW$4&amp;" "&amp;$N201,'Climate zones'!$I$2:$I$4292,0)),"")</f>
        <v/>
      </c>
      <c r="BX201" s="165" t="str">
        <f>IFERROR(INDEX('Climate zones'!$A$2:$A$4292,MATCH(BX$4&amp;" "&amp;$N201,'Climate zones'!$I$2:$I$4292,0)),"")</f>
        <v/>
      </c>
      <c r="BY201" s="165" t="str">
        <f>IFERROR(INDEX('Climate zones'!$A$2:$A$4292,MATCH(BY$4&amp;" "&amp;$N201,'Climate zones'!$I$2:$I$4292,0)),"")</f>
        <v/>
      </c>
      <c r="BZ201" s="165" t="str">
        <f>IFERROR(INDEX('Climate zones'!$A$2:$A$4292,MATCH(BZ$4&amp;" "&amp;$N201,'Climate zones'!$I$2:$I$4292,0)),"")</f>
        <v/>
      </c>
      <c r="CA201" s="165" t="str">
        <f>IFERROR(INDEX('Climate zones'!$A$2:$A$4292,MATCH(CA$4&amp;" "&amp;$N201,'Climate zones'!$I$2:$I$4292,0)),"")</f>
        <v/>
      </c>
      <c r="CB201" s="165" t="str">
        <f>IFERROR(INDEX('Climate zones'!$A$2:$A$4292,MATCH(CB$4&amp;" "&amp;$N201,'Climate zones'!$I$2:$I$4292,0)),"")</f>
        <v/>
      </c>
      <c r="CC201" s="165" t="str">
        <f>IFERROR(INDEX('Climate zones'!$A$2:$A$4292,MATCH(CC$4&amp;" "&amp;$N201,'Climate zones'!$I$2:$I$4292,0)),"")</f>
        <v/>
      </c>
      <c r="CD201" s="165" t="str">
        <f>IFERROR(INDEX('Climate zones'!$A$2:$A$4292,MATCH(CD$4&amp;" "&amp;$N201,'Climate zones'!$I$2:$I$4292,0)),"")</f>
        <v/>
      </c>
      <c r="CE201" s="165" t="str">
        <f>IFERROR(INDEX('Climate zones'!$A$2:$A$4292,MATCH(CE$4&amp;" "&amp;$N201,'Climate zones'!$I$2:$I$4292,0)),"")</f>
        <v/>
      </c>
      <c r="CF201" s="165" t="str">
        <f>IFERROR(INDEX('Climate zones'!$A$2:$A$4292,MATCH(CF$4&amp;" "&amp;$N201,'Climate zones'!$I$2:$I$4292,0)),"")</f>
        <v/>
      </c>
      <c r="CG201" s="165" t="str">
        <f>IFERROR(INDEX('Climate zones'!$A$2:$A$4292,MATCH(CG$4&amp;" "&amp;$N201,'Climate zones'!$I$2:$I$4292,0)),"")</f>
        <v/>
      </c>
      <c r="CH201" s="165" t="str">
        <f>IFERROR(INDEX('Climate zones'!$A$2:$A$4292,MATCH(CH$4&amp;" "&amp;$N201,'Climate zones'!$I$2:$I$4292,0)),"")</f>
        <v/>
      </c>
    </row>
    <row r="202" spans="1:86">
      <c r="A202" s="156" t="s">
        <v>371</v>
      </c>
      <c r="B202" s="156" t="s">
        <v>99</v>
      </c>
      <c r="C202" s="156" t="s">
        <v>93</v>
      </c>
      <c r="D202" s="156" t="s">
        <v>330</v>
      </c>
      <c r="E202" s="157">
        <v>-42.05</v>
      </c>
      <c r="F202" s="157">
        <v>171.36</v>
      </c>
      <c r="G202" s="156" t="str">
        <f t="shared" si="12"/>
        <v>Buller District WC</v>
      </c>
      <c r="H202" s="156">
        <f t="shared" si="13"/>
        <v>43</v>
      </c>
      <c r="I202" s="156" t="str">
        <f t="shared" si="14"/>
        <v>Buller District 43</v>
      </c>
      <c r="N202" s="162">
        <f t="shared" si="15"/>
        <v>198</v>
      </c>
      <c r="O202" s="163" t="str">
        <f>IFERROR(INDEX('Climate zones'!$A$2:$A$4292,MATCH(O$4&amp;" "&amp;$N202,'Climate zones'!$I$2:$I$4292,0)),"")</f>
        <v/>
      </c>
      <c r="P202" s="163" t="str">
        <f>IFERROR(INDEX('Climate zones'!$A$2:$A$4292,MATCH(P$4&amp;" "&amp;$N202,'Climate zones'!$I$2:$I$4292,0)),"")</f>
        <v/>
      </c>
      <c r="Q202" s="163" t="str">
        <f>IFERROR(INDEX('Climate zones'!$A$2:$A$4292,MATCH(Q$4&amp;" "&amp;$N202,'Climate zones'!$I$2:$I$4292,0)),"")</f>
        <v/>
      </c>
      <c r="R202" s="163" t="str">
        <f>IFERROR(INDEX('Climate zones'!$A$2:$A$4292,MATCH(R$4&amp;" "&amp;$N202,'Climate zones'!$I$2:$I$4292,0)),"")</f>
        <v/>
      </c>
      <c r="S202" s="163" t="str">
        <f>IFERROR(INDEX('Climate zones'!$A$2:$A$4292,MATCH(S$4&amp;" "&amp;$N202,'Climate zones'!$I$2:$I$4292,0)),"")</f>
        <v/>
      </c>
      <c r="T202" s="163" t="str">
        <f>IFERROR(INDEX('Climate zones'!$A$2:$A$4292,MATCH(T$4&amp;" "&amp;$N202,'Climate zones'!$I$2:$I$4292,0)),"")</f>
        <v/>
      </c>
      <c r="U202" s="163" t="str">
        <f>IFERROR(INDEX('Climate zones'!$A$2:$A$4292,MATCH(U$4&amp;" "&amp;$N202,'Climate zones'!$I$2:$I$4292,0)),"")</f>
        <v/>
      </c>
      <c r="V202" s="163" t="str">
        <f>IFERROR(INDEX('Climate zones'!$A$2:$A$4292,MATCH(V$4&amp;" "&amp;$N202,'Climate zones'!$I$2:$I$4292,0)),"")</f>
        <v/>
      </c>
      <c r="W202" s="163" t="str">
        <f>IFERROR(INDEX('Climate zones'!$A$2:$A$4292,MATCH(W$4&amp;" "&amp;$N202,'Climate zones'!$I$2:$I$4292,0)),"")</f>
        <v/>
      </c>
      <c r="X202" s="163" t="str">
        <f>IFERROR(INDEX('Climate zones'!$A$2:$A$4292,MATCH(X$4&amp;" "&amp;$N202,'Climate zones'!$I$2:$I$4292,0)),"")</f>
        <v>Taupo Bay</v>
      </c>
      <c r="Y202" s="163" t="str">
        <f>IFERROR(INDEX('Climate zones'!$A$2:$A$4292,MATCH(Y$4&amp;" "&amp;$N202,'Climate zones'!$I$2:$I$4292,0)),"")</f>
        <v/>
      </c>
      <c r="Z202" s="163" t="str">
        <f>IFERROR(INDEX('Climate zones'!$A$2:$A$4292,MATCH(Z$4&amp;" "&amp;$N202,'Climate zones'!$I$2:$I$4292,0)),"")</f>
        <v/>
      </c>
      <c r="AA202" s="163" t="str">
        <f>IFERROR(INDEX('Climate zones'!$A$2:$A$4292,MATCH(AA$4&amp;" "&amp;$N202,'Climate zones'!$I$2:$I$4292,0)),"")</f>
        <v/>
      </c>
      <c r="AB202" s="163" t="str">
        <f>IFERROR(INDEX('Climate zones'!$A$2:$A$4292,MATCH(AB$4&amp;" "&amp;$N202,'Climate zones'!$I$2:$I$4292,0)),"")</f>
        <v/>
      </c>
      <c r="AC202" s="163" t="str">
        <f>IFERROR(INDEX('Climate zones'!$A$2:$A$4292,MATCH(AC$4&amp;" "&amp;$N202,'Climate zones'!$I$2:$I$4292,0)),"")</f>
        <v/>
      </c>
      <c r="AD202" s="163" t="str">
        <f>IFERROR(INDEX('Climate zones'!$A$2:$A$4292,MATCH(AD$4&amp;" "&amp;$N202,'Climate zones'!$I$2:$I$4292,0)),"")</f>
        <v/>
      </c>
      <c r="AE202" s="163" t="str">
        <f>IFERROR(INDEX('Climate zones'!$A$2:$A$4292,MATCH(AE$4&amp;" "&amp;$N202,'Climate zones'!$I$2:$I$4292,0)),"")</f>
        <v/>
      </c>
      <c r="AF202" s="163" t="str">
        <f>IFERROR(INDEX('Climate zones'!$A$2:$A$4292,MATCH(AF$4&amp;" "&amp;$N202,'Climate zones'!$I$2:$I$4292,0)),"")</f>
        <v/>
      </c>
      <c r="AG202" s="163" t="str">
        <f>IFERROR(INDEX('Climate zones'!$A$2:$A$4292,MATCH(AG$4&amp;" "&amp;$N202,'Climate zones'!$I$2:$I$4292,0)),"")</f>
        <v/>
      </c>
      <c r="AH202" s="163" t="str">
        <f>IFERROR(INDEX('Climate zones'!$A$2:$A$4292,MATCH(AH$4&amp;" "&amp;$N202,'Climate zones'!$I$2:$I$4292,0)),"")</f>
        <v/>
      </c>
      <c r="AI202" s="163" t="str">
        <f>IFERROR(INDEX('Climate zones'!$A$2:$A$4292,MATCH(AI$4&amp;" "&amp;$N202,'Climate zones'!$I$2:$I$4292,0)),"")</f>
        <v/>
      </c>
      <c r="AJ202" s="163" t="str">
        <f>IFERROR(INDEX('Climate zones'!$A$2:$A$4292,MATCH(AJ$4&amp;" "&amp;$N202,'Climate zones'!$I$2:$I$4292,0)),"")</f>
        <v/>
      </c>
      <c r="AK202" s="163" t="str">
        <f>IFERROR(INDEX('Climate zones'!$A$2:$A$4292,MATCH(AK$4&amp;" "&amp;$N202,'Climate zones'!$I$2:$I$4292,0)),"")</f>
        <v/>
      </c>
      <c r="AL202" s="163" t="str">
        <f>IFERROR(INDEX('Climate zones'!$A$2:$A$4292,MATCH(AL$4&amp;" "&amp;$N202,'Climate zones'!$I$2:$I$4292,0)),"")</f>
        <v/>
      </c>
      <c r="AM202" s="163" t="str">
        <f>IFERROR(INDEX('Climate zones'!$A$2:$A$4292,MATCH(AM$4&amp;" "&amp;$N202,'Climate zones'!$I$2:$I$4292,0)),"")</f>
        <v/>
      </c>
      <c r="AN202" s="163" t="str">
        <f>IFERROR(INDEX('Climate zones'!$A$2:$A$4292,MATCH(AN$4&amp;" "&amp;$N202,'Climate zones'!$I$2:$I$4292,0)),"")</f>
        <v/>
      </c>
      <c r="AO202" s="163" t="str">
        <f>IFERROR(INDEX('Climate zones'!$A$2:$A$4292,MATCH(AO$4&amp;" "&amp;$N202,'Climate zones'!$I$2:$I$4292,0)),"")</f>
        <v/>
      </c>
      <c r="AP202" s="163" t="str">
        <f>IFERROR(INDEX('Climate zones'!$A$2:$A$4292,MATCH(AP$4&amp;" "&amp;$N202,'Climate zones'!$I$2:$I$4292,0)),"")</f>
        <v/>
      </c>
      <c r="AQ202" s="163" t="str">
        <f>IFERROR(INDEX('Climate zones'!$A$2:$A$4292,MATCH(AQ$4&amp;" "&amp;$N202,'Climate zones'!$I$2:$I$4292,0)),"")</f>
        <v/>
      </c>
      <c r="AR202" s="163" t="str">
        <f>IFERROR(INDEX('Climate zones'!$A$2:$A$4292,MATCH(AR$4&amp;" "&amp;$N202,'Climate zones'!$I$2:$I$4292,0)),"")</f>
        <v/>
      </c>
      <c r="AS202" s="163" t="str">
        <f>IFERROR(INDEX('Climate zones'!$A$2:$A$4292,MATCH(AS$4&amp;" "&amp;$N202,'Climate zones'!$I$2:$I$4292,0)),"")</f>
        <v/>
      </c>
      <c r="AT202" s="163" t="str">
        <f>IFERROR(INDEX('Climate zones'!$A$2:$A$4292,MATCH(AT$4&amp;" "&amp;$N202,'Climate zones'!$I$2:$I$4292,0)),"")</f>
        <v/>
      </c>
      <c r="AU202" s="163" t="str">
        <f>IFERROR(INDEX('Climate zones'!$A$2:$A$4292,MATCH(AU$4&amp;" "&amp;$N202,'Climate zones'!$I$2:$I$4292,0)),"")</f>
        <v/>
      </c>
      <c r="AV202" s="163" t="str">
        <f>IFERROR(INDEX('Climate zones'!$A$2:$A$4292,MATCH(AV$4&amp;" "&amp;$N202,'Climate zones'!$I$2:$I$4292,0)),"")</f>
        <v/>
      </c>
      <c r="AW202" s="163" t="str">
        <f>IFERROR(INDEX('Climate zones'!$A$2:$A$4292,MATCH(AW$4&amp;" "&amp;$N202,'Climate zones'!$I$2:$I$4292,0)),"")</f>
        <v/>
      </c>
      <c r="AX202" s="163" t="str">
        <f>IFERROR(INDEX('Climate zones'!$A$2:$A$4292,MATCH(AX$4&amp;" "&amp;$N202,'Climate zones'!$I$2:$I$4292,0)),"")</f>
        <v/>
      </c>
      <c r="AY202" s="163" t="str">
        <f>IFERROR(INDEX('Climate zones'!$A$2:$A$4292,MATCH(AY$4&amp;" "&amp;$N202,'Climate zones'!$I$2:$I$4292,0)),"")</f>
        <v/>
      </c>
      <c r="AZ202" s="163" t="str">
        <f>IFERROR(INDEX('Climate zones'!$A$2:$A$4292,MATCH(AZ$4&amp;" "&amp;$N202,'Climate zones'!$I$2:$I$4292,0)),"")</f>
        <v/>
      </c>
      <c r="BA202" s="163" t="str">
        <f>IFERROR(INDEX('Climate zones'!$A$2:$A$4292,MATCH(BA$4&amp;" "&amp;$N202,'Climate zones'!$I$2:$I$4292,0)),"")</f>
        <v/>
      </c>
      <c r="BB202" s="163" t="str">
        <f>IFERROR(INDEX('Climate zones'!$A$2:$A$4292,MATCH(BB$4&amp;" "&amp;$N202,'Climate zones'!$I$2:$I$4292,0)),"")</f>
        <v/>
      </c>
      <c r="BC202" s="163" t="str">
        <f>IFERROR(INDEX('Climate zones'!$A$2:$A$4292,MATCH(BC$4&amp;" "&amp;$N202,'Climate zones'!$I$2:$I$4292,0)),"")</f>
        <v/>
      </c>
      <c r="BD202" s="163" t="str">
        <f>IFERROR(INDEX('Climate zones'!$A$2:$A$4292,MATCH(BD$4&amp;" "&amp;$N202,'Climate zones'!$I$2:$I$4292,0)),"")</f>
        <v/>
      </c>
      <c r="BE202" s="163" t="str">
        <f>IFERROR(INDEX('Climate zones'!$A$2:$A$4292,MATCH(BE$4&amp;" "&amp;$N202,'Climate zones'!$I$2:$I$4292,0)),"")</f>
        <v/>
      </c>
      <c r="BF202" s="163" t="str">
        <f>IFERROR(INDEX('Climate zones'!$A$2:$A$4292,MATCH(BF$4&amp;" "&amp;$N202,'Climate zones'!$I$2:$I$4292,0)),"")</f>
        <v/>
      </c>
      <c r="BG202" s="163" t="str">
        <f>IFERROR(INDEX('Climate zones'!$A$2:$A$4292,MATCH(BG$4&amp;" "&amp;$N202,'Climate zones'!$I$2:$I$4292,0)),"")</f>
        <v/>
      </c>
      <c r="BH202" s="163" t="str">
        <f>IFERROR(INDEX('Climate zones'!$A$2:$A$4292,MATCH(BH$4&amp;" "&amp;$N202,'Climate zones'!$I$2:$I$4292,0)),"")</f>
        <v/>
      </c>
      <c r="BI202" s="163" t="str">
        <f>IFERROR(INDEX('Climate zones'!$A$2:$A$4292,MATCH(BI$4&amp;" "&amp;$N202,'Climate zones'!$I$2:$I$4292,0)),"")</f>
        <v/>
      </c>
      <c r="BJ202" s="163" t="str">
        <f>IFERROR(INDEX('Climate zones'!$A$2:$A$4292,MATCH(BJ$4&amp;" "&amp;$N202,'Climate zones'!$I$2:$I$4292,0)),"")</f>
        <v/>
      </c>
      <c r="BK202" s="163" t="str">
        <f>IFERROR(INDEX('Climate zones'!$A$2:$A$4292,MATCH(BK$4&amp;" "&amp;$N202,'Climate zones'!$I$2:$I$4292,0)),"")</f>
        <v/>
      </c>
      <c r="BL202" s="163" t="str">
        <f>IFERROR(INDEX('Climate zones'!$A$2:$A$4292,MATCH(BL$4&amp;" "&amp;$N202,'Climate zones'!$I$2:$I$4292,0)),"")</f>
        <v/>
      </c>
      <c r="BM202" s="163" t="str">
        <f>IFERROR(INDEX('Climate zones'!$A$2:$A$4292,MATCH(BM$4&amp;" "&amp;$N202,'Climate zones'!$I$2:$I$4292,0)),"")</f>
        <v/>
      </c>
      <c r="BN202" s="163" t="str">
        <f>IFERROR(INDEX('Climate zones'!$A$2:$A$4292,MATCH(BN$4&amp;" "&amp;$N202,'Climate zones'!$I$2:$I$4292,0)),"")</f>
        <v/>
      </c>
      <c r="BO202" s="163" t="str">
        <f>IFERROR(INDEX('Climate zones'!$A$2:$A$4292,MATCH(BO$4&amp;" "&amp;$N202,'Climate zones'!$I$2:$I$4292,0)),"")</f>
        <v/>
      </c>
      <c r="BP202" s="163" t="str">
        <f>IFERROR(INDEX('Climate zones'!$A$2:$A$4292,MATCH(BP$4&amp;" "&amp;$N202,'Climate zones'!$I$2:$I$4292,0)),"")</f>
        <v/>
      </c>
      <c r="BQ202" s="163" t="str">
        <f>IFERROR(INDEX('Climate zones'!$A$2:$A$4292,MATCH(BQ$4&amp;" "&amp;$N202,'Climate zones'!$I$2:$I$4292,0)),"")</f>
        <v/>
      </c>
      <c r="BR202" s="163" t="str">
        <f>IFERROR(INDEX('Climate zones'!$A$2:$A$4292,MATCH(BR$4&amp;" "&amp;$N202,'Climate zones'!$I$2:$I$4292,0)),"")</f>
        <v/>
      </c>
      <c r="BS202" s="163" t="str">
        <f>IFERROR(INDEX('Climate zones'!$A$2:$A$4292,MATCH(BS$4&amp;" "&amp;$N202,'Climate zones'!$I$2:$I$4292,0)),"")</f>
        <v/>
      </c>
      <c r="BT202" s="163" t="str">
        <f>IFERROR(INDEX('Climate zones'!$A$2:$A$4292,MATCH(BT$4&amp;" "&amp;$N202,'Climate zones'!$I$2:$I$4292,0)),"")</f>
        <v/>
      </c>
      <c r="BU202" s="163" t="str">
        <f>IFERROR(INDEX('Climate zones'!$A$2:$A$4292,MATCH(BU$4&amp;" "&amp;$N202,'Climate zones'!$I$2:$I$4292,0)),"")</f>
        <v/>
      </c>
      <c r="BV202" s="163" t="str">
        <f>IFERROR(INDEX('Climate zones'!$A$2:$A$4292,MATCH(BV$4&amp;" "&amp;$N202,'Climate zones'!$I$2:$I$4292,0)),"")</f>
        <v/>
      </c>
      <c r="BW202" s="163" t="str">
        <f>IFERROR(INDEX('Climate zones'!$A$2:$A$4292,MATCH(BW$4&amp;" "&amp;$N202,'Climate zones'!$I$2:$I$4292,0)),"")</f>
        <v/>
      </c>
      <c r="BX202" s="163" t="str">
        <f>IFERROR(INDEX('Climate zones'!$A$2:$A$4292,MATCH(BX$4&amp;" "&amp;$N202,'Climate zones'!$I$2:$I$4292,0)),"")</f>
        <v/>
      </c>
      <c r="BY202" s="163" t="str">
        <f>IFERROR(INDEX('Climate zones'!$A$2:$A$4292,MATCH(BY$4&amp;" "&amp;$N202,'Climate zones'!$I$2:$I$4292,0)),"")</f>
        <v/>
      </c>
      <c r="BZ202" s="163" t="str">
        <f>IFERROR(INDEX('Climate zones'!$A$2:$A$4292,MATCH(BZ$4&amp;" "&amp;$N202,'Climate zones'!$I$2:$I$4292,0)),"")</f>
        <v/>
      </c>
      <c r="CA202" s="163" t="str">
        <f>IFERROR(INDEX('Climate zones'!$A$2:$A$4292,MATCH(CA$4&amp;" "&amp;$N202,'Climate zones'!$I$2:$I$4292,0)),"")</f>
        <v/>
      </c>
      <c r="CB202" s="163" t="str">
        <f>IFERROR(INDEX('Climate zones'!$A$2:$A$4292,MATCH(CB$4&amp;" "&amp;$N202,'Climate zones'!$I$2:$I$4292,0)),"")</f>
        <v/>
      </c>
      <c r="CC202" s="163" t="str">
        <f>IFERROR(INDEX('Climate zones'!$A$2:$A$4292,MATCH(CC$4&amp;" "&amp;$N202,'Climate zones'!$I$2:$I$4292,0)),"")</f>
        <v/>
      </c>
      <c r="CD202" s="163" t="str">
        <f>IFERROR(INDEX('Climate zones'!$A$2:$A$4292,MATCH(CD$4&amp;" "&amp;$N202,'Climate zones'!$I$2:$I$4292,0)),"")</f>
        <v/>
      </c>
      <c r="CE202" s="163" t="str">
        <f>IFERROR(INDEX('Climate zones'!$A$2:$A$4292,MATCH(CE$4&amp;" "&amp;$N202,'Climate zones'!$I$2:$I$4292,0)),"")</f>
        <v/>
      </c>
      <c r="CF202" s="163" t="str">
        <f>IFERROR(INDEX('Climate zones'!$A$2:$A$4292,MATCH(CF$4&amp;" "&amp;$N202,'Climate zones'!$I$2:$I$4292,0)),"")</f>
        <v/>
      </c>
      <c r="CG202" s="163" t="str">
        <f>IFERROR(INDEX('Climate zones'!$A$2:$A$4292,MATCH(CG$4&amp;" "&amp;$N202,'Climate zones'!$I$2:$I$4292,0)),"")</f>
        <v/>
      </c>
      <c r="CH202" s="163" t="str">
        <f>IFERROR(INDEX('Climate zones'!$A$2:$A$4292,MATCH(CH$4&amp;" "&amp;$N202,'Climate zones'!$I$2:$I$4292,0)),"")</f>
        <v/>
      </c>
    </row>
    <row r="203" spans="1:86">
      <c r="A203" s="156" t="s">
        <v>372</v>
      </c>
      <c r="B203" s="156" t="s">
        <v>99</v>
      </c>
      <c r="C203" s="156" t="s">
        <v>93</v>
      </c>
      <c r="D203" s="156" t="s">
        <v>330</v>
      </c>
      <c r="E203" s="157">
        <v>-42.08</v>
      </c>
      <c r="F203" s="157">
        <v>171.34</v>
      </c>
      <c r="G203" s="156" t="str">
        <f t="shared" si="12"/>
        <v>Buller District WC</v>
      </c>
      <c r="H203" s="156">
        <f t="shared" si="13"/>
        <v>44</v>
      </c>
      <c r="I203" s="156" t="str">
        <f t="shared" si="14"/>
        <v>Buller District 44</v>
      </c>
      <c r="N203" s="164">
        <f t="shared" si="15"/>
        <v>199</v>
      </c>
      <c r="O203" s="165" t="str">
        <f>IFERROR(INDEX('Climate zones'!$A$2:$A$4292,MATCH(O$4&amp;" "&amp;$N203,'Climate zones'!$I$2:$I$4292,0)),"")</f>
        <v/>
      </c>
      <c r="P203" s="165" t="str">
        <f>IFERROR(INDEX('Climate zones'!$A$2:$A$4292,MATCH(P$4&amp;" "&amp;$N203,'Climate zones'!$I$2:$I$4292,0)),"")</f>
        <v/>
      </c>
      <c r="Q203" s="165" t="str">
        <f>IFERROR(INDEX('Climate zones'!$A$2:$A$4292,MATCH(Q$4&amp;" "&amp;$N203,'Climate zones'!$I$2:$I$4292,0)),"")</f>
        <v/>
      </c>
      <c r="R203" s="165" t="str">
        <f>IFERROR(INDEX('Climate zones'!$A$2:$A$4292,MATCH(R$4&amp;" "&amp;$N203,'Climate zones'!$I$2:$I$4292,0)),"")</f>
        <v/>
      </c>
      <c r="S203" s="165" t="str">
        <f>IFERROR(INDEX('Climate zones'!$A$2:$A$4292,MATCH(S$4&amp;" "&amp;$N203,'Climate zones'!$I$2:$I$4292,0)),"")</f>
        <v/>
      </c>
      <c r="T203" s="165" t="str">
        <f>IFERROR(INDEX('Climate zones'!$A$2:$A$4292,MATCH(T$4&amp;" "&amp;$N203,'Climate zones'!$I$2:$I$4292,0)),"")</f>
        <v/>
      </c>
      <c r="U203" s="165" t="str">
        <f>IFERROR(INDEX('Climate zones'!$A$2:$A$4292,MATCH(U$4&amp;" "&amp;$N203,'Climate zones'!$I$2:$I$4292,0)),"")</f>
        <v/>
      </c>
      <c r="V203" s="165" t="str">
        <f>IFERROR(INDEX('Climate zones'!$A$2:$A$4292,MATCH(V$4&amp;" "&amp;$N203,'Climate zones'!$I$2:$I$4292,0)),"")</f>
        <v/>
      </c>
      <c r="W203" s="165" t="str">
        <f>IFERROR(INDEX('Climate zones'!$A$2:$A$4292,MATCH(W$4&amp;" "&amp;$N203,'Climate zones'!$I$2:$I$4292,0)),"")</f>
        <v/>
      </c>
      <c r="X203" s="165" t="str">
        <f>IFERROR(INDEX('Climate zones'!$A$2:$A$4292,MATCH(X$4&amp;" "&amp;$N203,'Climate zones'!$I$2:$I$4292,0)),"")</f>
        <v>Tauranga Bay</v>
      </c>
      <c r="Y203" s="165" t="str">
        <f>IFERROR(INDEX('Climate zones'!$A$2:$A$4292,MATCH(Y$4&amp;" "&amp;$N203,'Climate zones'!$I$2:$I$4292,0)),"")</f>
        <v/>
      </c>
      <c r="Z203" s="165" t="str">
        <f>IFERROR(INDEX('Climate zones'!$A$2:$A$4292,MATCH(Z$4&amp;" "&amp;$N203,'Climate zones'!$I$2:$I$4292,0)),"")</f>
        <v/>
      </c>
      <c r="AA203" s="165" t="str">
        <f>IFERROR(INDEX('Climate zones'!$A$2:$A$4292,MATCH(AA$4&amp;" "&amp;$N203,'Climate zones'!$I$2:$I$4292,0)),"")</f>
        <v/>
      </c>
      <c r="AB203" s="165" t="str">
        <f>IFERROR(INDEX('Climate zones'!$A$2:$A$4292,MATCH(AB$4&amp;" "&amp;$N203,'Climate zones'!$I$2:$I$4292,0)),"")</f>
        <v/>
      </c>
      <c r="AC203" s="165" t="str">
        <f>IFERROR(INDEX('Climate zones'!$A$2:$A$4292,MATCH(AC$4&amp;" "&amp;$N203,'Climate zones'!$I$2:$I$4292,0)),"")</f>
        <v/>
      </c>
      <c r="AD203" s="165" t="str">
        <f>IFERROR(INDEX('Climate zones'!$A$2:$A$4292,MATCH(AD$4&amp;" "&amp;$N203,'Climate zones'!$I$2:$I$4292,0)),"")</f>
        <v/>
      </c>
      <c r="AE203" s="165" t="str">
        <f>IFERROR(INDEX('Climate zones'!$A$2:$A$4292,MATCH(AE$4&amp;" "&amp;$N203,'Climate zones'!$I$2:$I$4292,0)),"")</f>
        <v/>
      </c>
      <c r="AF203" s="165" t="str">
        <f>IFERROR(INDEX('Climate zones'!$A$2:$A$4292,MATCH(AF$4&amp;" "&amp;$N203,'Climate zones'!$I$2:$I$4292,0)),"")</f>
        <v/>
      </c>
      <c r="AG203" s="165" t="str">
        <f>IFERROR(INDEX('Climate zones'!$A$2:$A$4292,MATCH(AG$4&amp;" "&amp;$N203,'Climate zones'!$I$2:$I$4292,0)),"")</f>
        <v/>
      </c>
      <c r="AH203" s="165" t="str">
        <f>IFERROR(INDEX('Climate zones'!$A$2:$A$4292,MATCH(AH$4&amp;" "&amp;$N203,'Climate zones'!$I$2:$I$4292,0)),"")</f>
        <v/>
      </c>
      <c r="AI203" s="165" t="str">
        <f>IFERROR(INDEX('Climate zones'!$A$2:$A$4292,MATCH(AI$4&amp;" "&amp;$N203,'Climate zones'!$I$2:$I$4292,0)),"")</f>
        <v/>
      </c>
      <c r="AJ203" s="165" t="str">
        <f>IFERROR(INDEX('Climate zones'!$A$2:$A$4292,MATCH(AJ$4&amp;" "&amp;$N203,'Climate zones'!$I$2:$I$4292,0)),"")</f>
        <v/>
      </c>
      <c r="AK203" s="165" t="str">
        <f>IFERROR(INDEX('Climate zones'!$A$2:$A$4292,MATCH(AK$4&amp;" "&amp;$N203,'Climate zones'!$I$2:$I$4292,0)),"")</f>
        <v/>
      </c>
      <c r="AL203" s="165" t="str">
        <f>IFERROR(INDEX('Climate zones'!$A$2:$A$4292,MATCH(AL$4&amp;" "&amp;$N203,'Climate zones'!$I$2:$I$4292,0)),"")</f>
        <v/>
      </c>
      <c r="AM203" s="165" t="str">
        <f>IFERROR(INDEX('Climate zones'!$A$2:$A$4292,MATCH(AM$4&amp;" "&amp;$N203,'Climate zones'!$I$2:$I$4292,0)),"")</f>
        <v/>
      </c>
      <c r="AN203" s="165" t="str">
        <f>IFERROR(INDEX('Climate zones'!$A$2:$A$4292,MATCH(AN$4&amp;" "&amp;$N203,'Climate zones'!$I$2:$I$4292,0)),"")</f>
        <v/>
      </c>
      <c r="AO203" s="165" t="str">
        <f>IFERROR(INDEX('Climate zones'!$A$2:$A$4292,MATCH(AO$4&amp;" "&amp;$N203,'Climate zones'!$I$2:$I$4292,0)),"")</f>
        <v/>
      </c>
      <c r="AP203" s="165" t="str">
        <f>IFERROR(INDEX('Climate zones'!$A$2:$A$4292,MATCH(AP$4&amp;" "&amp;$N203,'Climate zones'!$I$2:$I$4292,0)),"")</f>
        <v/>
      </c>
      <c r="AQ203" s="165" t="str">
        <f>IFERROR(INDEX('Climate zones'!$A$2:$A$4292,MATCH(AQ$4&amp;" "&amp;$N203,'Climate zones'!$I$2:$I$4292,0)),"")</f>
        <v/>
      </c>
      <c r="AR203" s="165" t="str">
        <f>IFERROR(INDEX('Climate zones'!$A$2:$A$4292,MATCH(AR$4&amp;" "&amp;$N203,'Climate zones'!$I$2:$I$4292,0)),"")</f>
        <v/>
      </c>
      <c r="AS203" s="165" t="str">
        <f>IFERROR(INDEX('Climate zones'!$A$2:$A$4292,MATCH(AS$4&amp;" "&amp;$N203,'Climate zones'!$I$2:$I$4292,0)),"")</f>
        <v/>
      </c>
      <c r="AT203" s="165" t="str">
        <f>IFERROR(INDEX('Climate zones'!$A$2:$A$4292,MATCH(AT$4&amp;" "&amp;$N203,'Climate zones'!$I$2:$I$4292,0)),"")</f>
        <v/>
      </c>
      <c r="AU203" s="165" t="str">
        <f>IFERROR(INDEX('Climate zones'!$A$2:$A$4292,MATCH(AU$4&amp;" "&amp;$N203,'Climate zones'!$I$2:$I$4292,0)),"")</f>
        <v/>
      </c>
      <c r="AV203" s="165" t="str">
        <f>IFERROR(INDEX('Climate zones'!$A$2:$A$4292,MATCH(AV$4&amp;" "&amp;$N203,'Climate zones'!$I$2:$I$4292,0)),"")</f>
        <v/>
      </c>
      <c r="AW203" s="165" t="str">
        <f>IFERROR(INDEX('Climate zones'!$A$2:$A$4292,MATCH(AW$4&amp;" "&amp;$N203,'Climate zones'!$I$2:$I$4292,0)),"")</f>
        <v/>
      </c>
      <c r="AX203" s="165" t="str">
        <f>IFERROR(INDEX('Climate zones'!$A$2:$A$4292,MATCH(AX$4&amp;" "&amp;$N203,'Climate zones'!$I$2:$I$4292,0)),"")</f>
        <v/>
      </c>
      <c r="AY203" s="165" t="str">
        <f>IFERROR(INDEX('Climate zones'!$A$2:$A$4292,MATCH(AY$4&amp;" "&amp;$N203,'Climate zones'!$I$2:$I$4292,0)),"")</f>
        <v/>
      </c>
      <c r="AZ203" s="165" t="str">
        <f>IFERROR(INDEX('Climate zones'!$A$2:$A$4292,MATCH(AZ$4&amp;" "&amp;$N203,'Climate zones'!$I$2:$I$4292,0)),"")</f>
        <v/>
      </c>
      <c r="BA203" s="165" t="str">
        <f>IFERROR(INDEX('Climate zones'!$A$2:$A$4292,MATCH(BA$4&amp;" "&amp;$N203,'Climate zones'!$I$2:$I$4292,0)),"")</f>
        <v/>
      </c>
      <c r="BB203" s="165" t="str">
        <f>IFERROR(INDEX('Climate zones'!$A$2:$A$4292,MATCH(BB$4&amp;" "&amp;$N203,'Climate zones'!$I$2:$I$4292,0)),"")</f>
        <v/>
      </c>
      <c r="BC203" s="165" t="str">
        <f>IFERROR(INDEX('Climate zones'!$A$2:$A$4292,MATCH(BC$4&amp;" "&amp;$N203,'Climate zones'!$I$2:$I$4292,0)),"")</f>
        <v/>
      </c>
      <c r="BD203" s="165" t="str">
        <f>IFERROR(INDEX('Climate zones'!$A$2:$A$4292,MATCH(BD$4&amp;" "&amp;$N203,'Climate zones'!$I$2:$I$4292,0)),"")</f>
        <v/>
      </c>
      <c r="BE203" s="165" t="str">
        <f>IFERROR(INDEX('Climate zones'!$A$2:$A$4292,MATCH(BE$4&amp;" "&amp;$N203,'Climate zones'!$I$2:$I$4292,0)),"")</f>
        <v/>
      </c>
      <c r="BF203" s="165" t="str">
        <f>IFERROR(INDEX('Climate zones'!$A$2:$A$4292,MATCH(BF$4&amp;" "&amp;$N203,'Climate zones'!$I$2:$I$4292,0)),"")</f>
        <v/>
      </c>
      <c r="BG203" s="165" t="str">
        <f>IFERROR(INDEX('Climate zones'!$A$2:$A$4292,MATCH(BG$4&amp;" "&amp;$N203,'Climate zones'!$I$2:$I$4292,0)),"")</f>
        <v/>
      </c>
      <c r="BH203" s="165" t="str">
        <f>IFERROR(INDEX('Climate zones'!$A$2:$A$4292,MATCH(BH$4&amp;" "&amp;$N203,'Climate zones'!$I$2:$I$4292,0)),"")</f>
        <v/>
      </c>
      <c r="BI203" s="165" t="str">
        <f>IFERROR(INDEX('Climate zones'!$A$2:$A$4292,MATCH(BI$4&amp;" "&amp;$N203,'Climate zones'!$I$2:$I$4292,0)),"")</f>
        <v/>
      </c>
      <c r="BJ203" s="165" t="str">
        <f>IFERROR(INDEX('Climate zones'!$A$2:$A$4292,MATCH(BJ$4&amp;" "&amp;$N203,'Climate zones'!$I$2:$I$4292,0)),"")</f>
        <v/>
      </c>
      <c r="BK203" s="165" t="str">
        <f>IFERROR(INDEX('Climate zones'!$A$2:$A$4292,MATCH(BK$4&amp;" "&amp;$N203,'Climate zones'!$I$2:$I$4292,0)),"")</f>
        <v/>
      </c>
      <c r="BL203" s="165" t="str">
        <f>IFERROR(INDEX('Climate zones'!$A$2:$A$4292,MATCH(BL$4&amp;" "&amp;$N203,'Climate zones'!$I$2:$I$4292,0)),"")</f>
        <v/>
      </c>
      <c r="BM203" s="165" t="str">
        <f>IFERROR(INDEX('Climate zones'!$A$2:$A$4292,MATCH(BM$4&amp;" "&amp;$N203,'Climate zones'!$I$2:$I$4292,0)),"")</f>
        <v/>
      </c>
      <c r="BN203" s="165" t="str">
        <f>IFERROR(INDEX('Climate zones'!$A$2:$A$4292,MATCH(BN$4&amp;" "&amp;$N203,'Climate zones'!$I$2:$I$4292,0)),"")</f>
        <v/>
      </c>
      <c r="BO203" s="165" t="str">
        <f>IFERROR(INDEX('Climate zones'!$A$2:$A$4292,MATCH(BO$4&amp;" "&amp;$N203,'Climate zones'!$I$2:$I$4292,0)),"")</f>
        <v/>
      </c>
      <c r="BP203" s="165" t="str">
        <f>IFERROR(INDEX('Climate zones'!$A$2:$A$4292,MATCH(BP$4&amp;" "&amp;$N203,'Climate zones'!$I$2:$I$4292,0)),"")</f>
        <v/>
      </c>
      <c r="BQ203" s="165" t="str">
        <f>IFERROR(INDEX('Climate zones'!$A$2:$A$4292,MATCH(BQ$4&amp;" "&amp;$N203,'Climate zones'!$I$2:$I$4292,0)),"")</f>
        <v/>
      </c>
      <c r="BR203" s="165" t="str">
        <f>IFERROR(INDEX('Climate zones'!$A$2:$A$4292,MATCH(BR$4&amp;" "&amp;$N203,'Climate zones'!$I$2:$I$4292,0)),"")</f>
        <v/>
      </c>
      <c r="BS203" s="165" t="str">
        <f>IFERROR(INDEX('Climate zones'!$A$2:$A$4292,MATCH(BS$4&amp;" "&amp;$N203,'Climate zones'!$I$2:$I$4292,0)),"")</f>
        <v/>
      </c>
      <c r="BT203" s="165" t="str">
        <f>IFERROR(INDEX('Climate zones'!$A$2:$A$4292,MATCH(BT$4&amp;" "&amp;$N203,'Climate zones'!$I$2:$I$4292,0)),"")</f>
        <v/>
      </c>
      <c r="BU203" s="165" t="str">
        <f>IFERROR(INDEX('Climate zones'!$A$2:$A$4292,MATCH(BU$4&amp;" "&amp;$N203,'Climate zones'!$I$2:$I$4292,0)),"")</f>
        <v/>
      </c>
      <c r="BV203" s="165" t="str">
        <f>IFERROR(INDEX('Climate zones'!$A$2:$A$4292,MATCH(BV$4&amp;" "&amp;$N203,'Climate zones'!$I$2:$I$4292,0)),"")</f>
        <v/>
      </c>
      <c r="BW203" s="165" t="str">
        <f>IFERROR(INDEX('Climate zones'!$A$2:$A$4292,MATCH(BW$4&amp;" "&amp;$N203,'Climate zones'!$I$2:$I$4292,0)),"")</f>
        <v/>
      </c>
      <c r="BX203" s="165" t="str">
        <f>IFERROR(INDEX('Climate zones'!$A$2:$A$4292,MATCH(BX$4&amp;" "&amp;$N203,'Climate zones'!$I$2:$I$4292,0)),"")</f>
        <v/>
      </c>
      <c r="BY203" s="165" t="str">
        <f>IFERROR(INDEX('Climate zones'!$A$2:$A$4292,MATCH(BY$4&amp;" "&amp;$N203,'Climate zones'!$I$2:$I$4292,0)),"")</f>
        <v/>
      </c>
      <c r="BZ203" s="165" t="str">
        <f>IFERROR(INDEX('Climate zones'!$A$2:$A$4292,MATCH(BZ$4&amp;" "&amp;$N203,'Climate zones'!$I$2:$I$4292,0)),"")</f>
        <v/>
      </c>
      <c r="CA203" s="165" t="str">
        <f>IFERROR(INDEX('Climate zones'!$A$2:$A$4292,MATCH(CA$4&amp;" "&amp;$N203,'Climate zones'!$I$2:$I$4292,0)),"")</f>
        <v/>
      </c>
      <c r="CB203" s="165" t="str">
        <f>IFERROR(INDEX('Climate zones'!$A$2:$A$4292,MATCH(CB$4&amp;" "&amp;$N203,'Climate zones'!$I$2:$I$4292,0)),"")</f>
        <v/>
      </c>
      <c r="CC203" s="165" t="str">
        <f>IFERROR(INDEX('Climate zones'!$A$2:$A$4292,MATCH(CC$4&amp;" "&amp;$N203,'Climate zones'!$I$2:$I$4292,0)),"")</f>
        <v/>
      </c>
      <c r="CD203" s="165" t="str">
        <f>IFERROR(INDEX('Climate zones'!$A$2:$A$4292,MATCH(CD$4&amp;" "&amp;$N203,'Climate zones'!$I$2:$I$4292,0)),"")</f>
        <v/>
      </c>
      <c r="CE203" s="165" t="str">
        <f>IFERROR(INDEX('Climate zones'!$A$2:$A$4292,MATCH(CE$4&amp;" "&amp;$N203,'Climate zones'!$I$2:$I$4292,0)),"")</f>
        <v/>
      </c>
      <c r="CF203" s="165" t="str">
        <f>IFERROR(INDEX('Climate zones'!$A$2:$A$4292,MATCH(CF$4&amp;" "&amp;$N203,'Climate zones'!$I$2:$I$4292,0)),"")</f>
        <v/>
      </c>
      <c r="CG203" s="165" t="str">
        <f>IFERROR(INDEX('Climate zones'!$A$2:$A$4292,MATCH(CG$4&amp;" "&amp;$N203,'Climate zones'!$I$2:$I$4292,0)),"")</f>
        <v/>
      </c>
      <c r="CH203" s="165" t="str">
        <f>IFERROR(INDEX('Climate zones'!$A$2:$A$4292,MATCH(CH$4&amp;" "&amp;$N203,'Climate zones'!$I$2:$I$4292,0)),"")</f>
        <v/>
      </c>
    </row>
    <row r="204" spans="1:86">
      <c r="A204" s="156" t="s">
        <v>373</v>
      </c>
      <c r="B204" s="156" t="s">
        <v>99</v>
      </c>
      <c r="C204" s="156" t="s">
        <v>93</v>
      </c>
      <c r="D204" s="156" t="s">
        <v>330</v>
      </c>
      <c r="E204" s="157">
        <v>-42.15</v>
      </c>
      <c r="F204" s="157">
        <v>171.87</v>
      </c>
      <c r="G204" s="156" t="str">
        <f t="shared" si="12"/>
        <v>Buller District WC</v>
      </c>
      <c r="H204" s="156">
        <f t="shared" si="13"/>
        <v>45</v>
      </c>
      <c r="I204" s="156" t="str">
        <f t="shared" si="14"/>
        <v>Buller District 45</v>
      </c>
      <c r="N204" s="162">
        <f t="shared" si="15"/>
        <v>200</v>
      </c>
      <c r="O204" s="163" t="str">
        <f>IFERROR(INDEX('Climate zones'!$A$2:$A$4292,MATCH(O$4&amp;" "&amp;$N204,'Climate zones'!$I$2:$I$4292,0)),"")</f>
        <v/>
      </c>
      <c r="P204" s="163" t="str">
        <f>IFERROR(INDEX('Climate zones'!$A$2:$A$4292,MATCH(P$4&amp;" "&amp;$N204,'Climate zones'!$I$2:$I$4292,0)),"")</f>
        <v/>
      </c>
      <c r="Q204" s="163" t="str">
        <f>IFERROR(INDEX('Climate zones'!$A$2:$A$4292,MATCH(Q$4&amp;" "&amp;$N204,'Climate zones'!$I$2:$I$4292,0)),"")</f>
        <v/>
      </c>
      <c r="R204" s="163" t="str">
        <f>IFERROR(INDEX('Climate zones'!$A$2:$A$4292,MATCH(R$4&amp;" "&amp;$N204,'Climate zones'!$I$2:$I$4292,0)),"")</f>
        <v/>
      </c>
      <c r="S204" s="163" t="str">
        <f>IFERROR(INDEX('Climate zones'!$A$2:$A$4292,MATCH(S$4&amp;" "&amp;$N204,'Climate zones'!$I$2:$I$4292,0)),"")</f>
        <v/>
      </c>
      <c r="T204" s="163" t="str">
        <f>IFERROR(INDEX('Climate zones'!$A$2:$A$4292,MATCH(T$4&amp;" "&amp;$N204,'Climate zones'!$I$2:$I$4292,0)),"")</f>
        <v/>
      </c>
      <c r="U204" s="163" t="str">
        <f>IFERROR(INDEX('Climate zones'!$A$2:$A$4292,MATCH(U$4&amp;" "&amp;$N204,'Climate zones'!$I$2:$I$4292,0)),"")</f>
        <v/>
      </c>
      <c r="V204" s="163" t="str">
        <f>IFERROR(INDEX('Climate zones'!$A$2:$A$4292,MATCH(V$4&amp;" "&amp;$N204,'Climate zones'!$I$2:$I$4292,0)),"")</f>
        <v/>
      </c>
      <c r="W204" s="163" t="str">
        <f>IFERROR(INDEX('Climate zones'!$A$2:$A$4292,MATCH(W$4&amp;" "&amp;$N204,'Climate zones'!$I$2:$I$4292,0)),"")</f>
        <v/>
      </c>
      <c r="X204" s="163" t="str">
        <f>IFERROR(INDEX('Climate zones'!$A$2:$A$4292,MATCH(X$4&amp;" "&amp;$N204,'Climate zones'!$I$2:$I$4292,0)),"")</f>
        <v>Tauranga Valley</v>
      </c>
      <c r="Y204" s="163" t="str">
        <f>IFERROR(INDEX('Climate zones'!$A$2:$A$4292,MATCH(Y$4&amp;" "&amp;$N204,'Climate zones'!$I$2:$I$4292,0)),"")</f>
        <v/>
      </c>
      <c r="Z204" s="163" t="str">
        <f>IFERROR(INDEX('Climate zones'!$A$2:$A$4292,MATCH(Z$4&amp;" "&amp;$N204,'Climate zones'!$I$2:$I$4292,0)),"")</f>
        <v/>
      </c>
      <c r="AA204" s="163" t="str">
        <f>IFERROR(INDEX('Climate zones'!$A$2:$A$4292,MATCH(AA$4&amp;" "&amp;$N204,'Climate zones'!$I$2:$I$4292,0)),"")</f>
        <v/>
      </c>
      <c r="AB204" s="163" t="str">
        <f>IFERROR(INDEX('Climate zones'!$A$2:$A$4292,MATCH(AB$4&amp;" "&amp;$N204,'Climate zones'!$I$2:$I$4292,0)),"")</f>
        <v/>
      </c>
      <c r="AC204" s="163" t="str">
        <f>IFERROR(INDEX('Climate zones'!$A$2:$A$4292,MATCH(AC$4&amp;" "&amp;$N204,'Climate zones'!$I$2:$I$4292,0)),"")</f>
        <v/>
      </c>
      <c r="AD204" s="163" t="str">
        <f>IFERROR(INDEX('Climate zones'!$A$2:$A$4292,MATCH(AD$4&amp;" "&amp;$N204,'Climate zones'!$I$2:$I$4292,0)),"")</f>
        <v/>
      </c>
      <c r="AE204" s="163" t="str">
        <f>IFERROR(INDEX('Climate zones'!$A$2:$A$4292,MATCH(AE$4&amp;" "&amp;$N204,'Climate zones'!$I$2:$I$4292,0)),"")</f>
        <v/>
      </c>
      <c r="AF204" s="163" t="str">
        <f>IFERROR(INDEX('Climate zones'!$A$2:$A$4292,MATCH(AF$4&amp;" "&amp;$N204,'Climate zones'!$I$2:$I$4292,0)),"")</f>
        <v/>
      </c>
      <c r="AG204" s="163" t="str">
        <f>IFERROR(INDEX('Climate zones'!$A$2:$A$4292,MATCH(AG$4&amp;" "&amp;$N204,'Climate zones'!$I$2:$I$4292,0)),"")</f>
        <v/>
      </c>
      <c r="AH204" s="163" t="str">
        <f>IFERROR(INDEX('Climate zones'!$A$2:$A$4292,MATCH(AH$4&amp;" "&amp;$N204,'Climate zones'!$I$2:$I$4292,0)),"")</f>
        <v/>
      </c>
      <c r="AI204" s="163" t="str">
        <f>IFERROR(INDEX('Climate zones'!$A$2:$A$4292,MATCH(AI$4&amp;" "&amp;$N204,'Climate zones'!$I$2:$I$4292,0)),"")</f>
        <v/>
      </c>
      <c r="AJ204" s="163" t="str">
        <f>IFERROR(INDEX('Climate zones'!$A$2:$A$4292,MATCH(AJ$4&amp;" "&amp;$N204,'Climate zones'!$I$2:$I$4292,0)),"")</f>
        <v/>
      </c>
      <c r="AK204" s="163" t="str">
        <f>IFERROR(INDEX('Climate zones'!$A$2:$A$4292,MATCH(AK$4&amp;" "&amp;$N204,'Climate zones'!$I$2:$I$4292,0)),"")</f>
        <v/>
      </c>
      <c r="AL204" s="163" t="str">
        <f>IFERROR(INDEX('Climate zones'!$A$2:$A$4292,MATCH(AL$4&amp;" "&amp;$N204,'Climate zones'!$I$2:$I$4292,0)),"")</f>
        <v/>
      </c>
      <c r="AM204" s="163" t="str">
        <f>IFERROR(INDEX('Climate zones'!$A$2:$A$4292,MATCH(AM$4&amp;" "&amp;$N204,'Climate zones'!$I$2:$I$4292,0)),"")</f>
        <v/>
      </c>
      <c r="AN204" s="163" t="str">
        <f>IFERROR(INDEX('Climate zones'!$A$2:$A$4292,MATCH(AN$4&amp;" "&amp;$N204,'Climate zones'!$I$2:$I$4292,0)),"")</f>
        <v/>
      </c>
      <c r="AO204" s="163" t="str">
        <f>IFERROR(INDEX('Climate zones'!$A$2:$A$4292,MATCH(AO$4&amp;" "&amp;$N204,'Climate zones'!$I$2:$I$4292,0)),"")</f>
        <v/>
      </c>
      <c r="AP204" s="163" t="str">
        <f>IFERROR(INDEX('Climate zones'!$A$2:$A$4292,MATCH(AP$4&amp;" "&amp;$N204,'Climate zones'!$I$2:$I$4292,0)),"")</f>
        <v/>
      </c>
      <c r="AQ204" s="163" t="str">
        <f>IFERROR(INDEX('Climate zones'!$A$2:$A$4292,MATCH(AQ$4&amp;" "&amp;$N204,'Climate zones'!$I$2:$I$4292,0)),"")</f>
        <v/>
      </c>
      <c r="AR204" s="163" t="str">
        <f>IFERROR(INDEX('Climate zones'!$A$2:$A$4292,MATCH(AR$4&amp;" "&amp;$N204,'Climate zones'!$I$2:$I$4292,0)),"")</f>
        <v/>
      </c>
      <c r="AS204" s="163" t="str">
        <f>IFERROR(INDEX('Climate zones'!$A$2:$A$4292,MATCH(AS$4&amp;" "&amp;$N204,'Climate zones'!$I$2:$I$4292,0)),"")</f>
        <v/>
      </c>
      <c r="AT204" s="163" t="str">
        <f>IFERROR(INDEX('Climate zones'!$A$2:$A$4292,MATCH(AT$4&amp;" "&amp;$N204,'Climate zones'!$I$2:$I$4292,0)),"")</f>
        <v/>
      </c>
      <c r="AU204" s="163" t="str">
        <f>IFERROR(INDEX('Climate zones'!$A$2:$A$4292,MATCH(AU$4&amp;" "&amp;$N204,'Climate zones'!$I$2:$I$4292,0)),"")</f>
        <v/>
      </c>
      <c r="AV204" s="163" t="str">
        <f>IFERROR(INDEX('Climate zones'!$A$2:$A$4292,MATCH(AV$4&amp;" "&amp;$N204,'Climate zones'!$I$2:$I$4292,0)),"")</f>
        <v/>
      </c>
      <c r="AW204" s="163" t="str">
        <f>IFERROR(INDEX('Climate zones'!$A$2:$A$4292,MATCH(AW$4&amp;" "&amp;$N204,'Climate zones'!$I$2:$I$4292,0)),"")</f>
        <v/>
      </c>
      <c r="AX204" s="163" t="str">
        <f>IFERROR(INDEX('Climate zones'!$A$2:$A$4292,MATCH(AX$4&amp;" "&amp;$N204,'Climate zones'!$I$2:$I$4292,0)),"")</f>
        <v/>
      </c>
      <c r="AY204" s="163" t="str">
        <f>IFERROR(INDEX('Climate zones'!$A$2:$A$4292,MATCH(AY$4&amp;" "&amp;$N204,'Climate zones'!$I$2:$I$4292,0)),"")</f>
        <v/>
      </c>
      <c r="AZ204" s="163" t="str">
        <f>IFERROR(INDEX('Climate zones'!$A$2:$A$4292,MATCH(AZ$4&amp;" "&amp;$N204,'Climate zones'!$I$2:$I$4292,0)),"")</f>
        <v/>
      </c>
      <c r="BA204" s="163" t="str">
        <f>IFERROR(INDEX('Climate zones'!$A$2:$A$4292,MATCH(BA$4&amp;" "&amp;$N204,'Climate zones'!$I$2:$I$4292,0)),"")</f>
        <v/>
      </c>
      <c r="BB204" s="163" t="str">
        <f>IFERROR(INDEX('Climate zones'!$A$2:$A$4292,MATCH(BB$4&amp;" "&amp;$N204,'Climate zones'!$I$2:$I$4292,0)),"")</f>
        <v/>
      </c>
      <c r="BC204" s="163" t="str">
        <f>IFERROR(INDEX('Climate zones'!$A$2:$A$4292,MATCH(BC$4&amp;" "&amp;$N204,'Climate zones'!$I$2:$I$4292,0)),"")</f>
        <v/>
      </c>
      <c r="BD204" s="163" t="str">
        <f>IFERROR(INDEX('Climate zones'!$A$2:$A$4292,MATCH(BD$4&amp;" "&amp;$N204,'Climate zones'!$I$2:$I$4292,0)),"")</f>
        <v/>
      </c>
      <c r="BE204" s="163" t="str">
        <f>IFERROR(INDEX('Climate zones'!$A$2:$A$4292,MATCH(BE$4&amp;" "&amp;$N204,'Climate zones'!$I$2:$I$4292,0)),"")</f>
        <v/>
      </c>
      <c r="BF204" s="163" t="str">
        <f>IFERROR(INDEX('Climate zones'!$A$2:$A$4292,MATCH(BF$4&amp;" "&amp;$N204,'Climate zones'!$I$2:$I$4292,0)),"")</f>
        <v/>
      </c>
      <c r="BG204" s="163" t="str">
        <f>IFERROR(INDEX('Climate zones'!$A$2:$A$4292,MATCH(BG$4&amp;" "&amp;$N204,'Climate zones'!$I$2:$I$4292,0)),"")</f>
        <v/>
      </c>
      <c r="BH204" s="163" t="str">
        <f>IFERROR(INDEX('Climate zones'!$A$2:$A$4292,MATCH(BH$4&amp;" "&amp;$N204,'Climate zones'!$I$2:$I$4292,0)),"")</f>
        <v/>
      </c>
      <c r="BI204" s="163" t="str">
        <f>IFERROR(INDEX('Climate zones'!$A$2:$A$4292,MATCH(BI$4&amp;" "&amp;$N204,'Climate zones'!$I$2:$I$4292,0)),"")</f>
        <v/>
      </c>
      <c r="BJ204" s="163" t="str">
        <f>IFERROR(INDEX('Climate zones'!$A$2:$A$4292,MATCH(BJ$4&amp;" "&amp;$N204,'Climate zones'!$I$2:$I$4292,0)),"")</f>
        <v/>
      </c>
      <c r="BK204" s="163" t="str">
        <f>IFERROR(INDEX('Climate zones'!$A$2:$A$4292,MATCH(BK$4&amp;" "&amp;$N204,'Climate zones'!$I$2:$I$4292,0)),"")</f>
        <v/>
      </c>
      <c r="BL204" s="163" t="str">
        <f>IFERROR(INDEX('Climate zones'!$A$2:$A$4292,MATCH(BL$4&amp;" "&amp;$N204,'Climate zones'!$I$2:$I$4292,0)),"")</f>
        <v/>
      </c>
      <c r="BM204" s="163" t="str">
        <f>IFERROR(INDEX('Climate zones'!$A$2:$A$4292,MATCH(BM$4&amp;" "&amp;$N204,'Climate zones'!$I$2:$I$4292,0)),"")</f>
        <v/>
      </c>
      <c r="BN204" s="163" t="str">
        <f>IFERROR(INDEX('Climate zones'!$A$2:$A$4292,MATCH(BN$4&amp;" "&amp;$N204,'Climate zones'!$I$2:$I$4292,0)),"")</f>
        <v/>
      </c>
      <c r="BO204" s="163" t="str">
        <f>IFERROR(INDEX('Climate zones'!$A$2:$A$4292,MATCH(BO$4&amp;" "&amp;$N204,'Climate zones'!$I$2:$I$4292,0)),"")</f>
        <v/>
      </c>
      <c r="BP204" s="163" t="str">
        <f>IFERROR(INDEX('Climate zones'!$A$2:$A$4292,MATCH(BP$4&amp;" "&amp;$N204,'Climate zones'!$I$2:$I$4292,0)),"")</f>
        <v/>
      </c>
      <c r="BQ204" s="163" t="str">
        <f>IFERROR(INDEX('Climate zones'!$A$2:$A$4292,MATCH(BQ$4&amp;" "&amp;$N204,'Climate zones'!$I$2:$I$4292,0)),"")</f>
        <v/>
      </c>
      <c r="BR204" s="163" t="str">
        <f>IFERROR(INDEX('Climate zones'!$A$2:$A$4292,MATCH(BR$4&amp;" "&amp;$N204,'Climate zones'!$I$2:$I$4292,0)),"")</f>
        <v/>
      </c>
      <c r="BS204" s="163" t="str">
        <f>IFERROR(INDEX('Climate zones'!$A$2:$A$4292,MATCH(BS$4&amp;" "&amp;$N204,'Climate zones'!$I$2:$I$4292,0)),"")</f>
        <v/>
      </c>
      <c r="BT204" s="163" t="str">
        <f>IFERROR(INDEX('Climate zones'!$A$2:$A$4292,MATCH(BT$4&amp;" "&amp;$N204,'Climate zones'!$I$2:$I$4292,0)),"")</f>
        <v/>
      </c>
      <c r="BU204" s="163" t="str">
        <f>IFERROR(INDEX('Climate zones'!$A$2:$A$4292,MATCH(BU$4&amp;" "&amp;$N204,'Climate zones'!$I$2:$I$4292,0)),"")</f>
        <v/>
      </c>
      <c r="BV204" s="163" t="str">
        <f>IFERROR(INDEX('Climate zones'!$A$2:$A$4292,MATCH(BV$4&amp;" "&amp;$N204,'Climate zones'!$I$2:$I$4292,0)),"")</f>
        <v/>
      </c>
      <c r="BW204" s="163" t="str">
        <f>IFERROR(INDEX('Climate zones'!$A$2:$A$4292,MATCH(BW$4&amp;" "&amp;$N204,'Climate zones'!$I$2:$I$4292,0)),"")</f>
        <v/>
      </c>
      <c r="BX204" s="163" t="str">
        <f>IFERROR(INDEX('Climate zones'!$A$2:$A$4292,MATCH(BX$4&amp;" "&amp;$N204,'Climate zones'!$I$2:$I$4292,0)),"")</f>
        <v/>
      </c>
      <c r="BY204" s="163" t="str">
        <f>IFERROR(INDEX('Climate zones'!$A$2:$A$4292,MATCH(BY$4&amp;" "&amp;$N204,'Climate zones'!$I$2:$I$4292,0)),"")</f>
        <v/>
      </c>
      <c r="BZ204" s="163" t="str">
        <f>IFERROR(INDEX('Climate zones'!$A$2:$A$4292,MATCH(BZ$4&amp;" "&amp;$N204,'Climate zones'!$I$2:$I$4292,0)),"")</f>
        <v/>
      </c>
      <c r="CA204" s="163" t="str">
        <f>IFERROR(INDEX('Climate zones'!$A$2:$A$4292,MATCH(CA$4&amp;" "&amp;$N204,'Climate zones'!$I$2:$I$4292,0)),"")</f>
        <v/>
      </c>
      <c r="CB204" s="163" t="str">
        <f>IFERROR(INDEX('Climate zones'!$A$2:$A$4292,MATCH(CB$4&amp;" "&amp;$N204,'Climate zones'!$I$2:$I$4292,0)),"")</f>
        <v/>
      </c>
      <c r="CC204" s="163" t="str">
        <f>IFERROR(INDEX('Climate zones'!$A$2:$A$4292,MATCH(CC$4&amp;" "&amp;$N204,'Climate zones'!$I$2:$I$4292,0)),"")</f>
        <v/>
      </c>
      <c r="CD204" s="163" t="str">
        <f>IFERROR(INDEX('Climate zones'!$A$2:$A$4292,MATCH(CD$4&amp;" "&amp;$N204,'Climate zones'!$I$2:$I$4292,0)),"")</f>
        <v/>
      </c>
      <c r="CE204" s="163" t="str">
        <f>IFERROR(INDEX('Climate zones'!$A$2:$A$4292,MATCH(CE$4&amp;" "&amp;$N204,'Climate zones'!$I$2:$I$4292,0)),"")</f>
        <v/>
      </c>
      <c r="CF204" s="163" t="str">
        <f>IFERROR(INDEX('Climate zones'!$A$2:$A$4292,MATCH(CF$4&amp;" "&amp;$N204,'Climate zones'!$I$2:$I$4292,0)),"")</f>
        <v/>
      </c>
      <c r="CG204" s="163" t="str">
        <f>IFERROR(INDEX('Climate zones'!$A$2:$A$4292,MATCH(CG$4&amp;" "&amp;$N204,'Climate zones'!$I$2:$I$4292,0)),"")</f>
        <v/>
      </c>
      <c r="CH204" s="163" t="str">
        <f>IFERROR(INDEX('Climate zones'!$A$2:$A$4292,MATCH(CH$4&amp;" "&amp;$N204,'Climate zones'!$I$2:$I$4292,0)),"")</f>
        <v/>
      </c>
    </row>
    <row r="205" spans="1:86">
      <c r="A205" s="156" t="s">
        <v>374</v>
      </c>
      <c r="B205" s="156" t="s">
        <v>99</v>
      </c>
      <c r="C205" s="156" t="s">
        <v>93</v>
      </c>
      <c r="D205" s="156" t="s">
        <v>330</v>
      </c>
      <c r="E205" s="157">
        <v>-42.1</v>
      </c>
      <c r="F205" s="157">
        <v>171.33</v>
      </c>
      <c r="G205" s="156" t="str">
        <f t="shared" si="12"/>
        <v>Buller District WC</v>
      </c>
      <c r="H205" s="156">
        <f t="shared" si="13"/>
        <v>46</v>
      </c>
      <c r="I205" s="156" t="str">
        <f t="shared" si="14"/>
        <v>Buller District 46</v>
      </c>
      <c r="N205" s="164">
        <f t="shared" si="15"/>
        <v>201</v>
      </c>
      <c r="O205" s="165" t="str">
        <f>IFERROR(INDEX('Climate zones'!$A$2:$A$4292,MATCH(O$4&amp;" "&amp;$N205,'Climate zones'!$I$2:$I$4292,0)),"")</f>
        <v/>
      </c>
      <c r="P205" s="165" t="str">
        <f>IFERROR(INDEX('Climate zones'!$A$2:$A$4292,MATCH(P$4&amp;" "&amp;$N205,'Climate zones'!$I$2:$I$4292,0)),"")</f>
        <v/>
      </c>
      <c r="Q205" s="165" t="str">
        <f>IFERROR(INDEX('Climate zones'!$A$2:$A$4292,MATCH(Q$4&amp;" "&amp;$N205,'Climate zones'!$I$2:$I$4292,0)),"")</f>
        <v/>
      </c>
      <c r="R205" s="165" t="str">
        <f>IFERROR(INDEX('Climate zones'!$A$2:$A$4292,MATCH(R$4&amp;" "&amp;$N205,'Climate zones'!$I$2:$I$4292,0)),"")</f>
        <v/>
      </c>
      <c r="S205" s="165" t="str">
        <f>IFERROR(INDEX('Climate zones'!$A$2:$A$4292,MATCH(S$4&amp;" "&amp;$N205,'Climate zones'!$I$2:$I$4292,0)),"")</f>
        <v/>
      </c>
      <c r="T205" s="165" t="str">
        <f>IFERROR(INDEX('Climate zones'!$A$2:$A$4292,MATCH(T$4&amp;" "&amp;$N205,'Climate zones'!$I$2:$I$4292,0)),"")</f>
        <v/>
      </c>
      <c r="U205" s="165" t="str">
        <f>IFERROR(INDEX('Climate zones'!$A$2:$A$4292,MATCH(U$4&amp;" "&amp;$N205,'Climate zones'!$I$2:$I$4292,0)),"")</f>
        <v/>
      </c>
      <c r="V205" s="165" t="str">
        <f>IFERROR(INDEX('Climate zones'!$A$2:$A$4292,MATCH(V$4&amp;" "&amp;$N205,'Climate zones'!$I$2:$I$4292,0)),"")</f>
        <v/>
      </c>
      <c r="W205" s="165" t="str">
        <f>IFERROR(INDEX('Climate zones'!$A$2:$A$4292,MATCH(W$4&amp;" "&amp;$N205,'Climate zones'!$I$2:$I$4292,0)),"")</f>
        <v/>
      </c>
      <c r="X205" s="165" t="str">
        <f>IFERROR(INDEX('Climate zones'!$A$2:$A$4292,MATCH(X$4&amp;" "&amp;$N205,'Climate zones'!$I$2:$I$4292,0)),"")</f>
        <v>Tautoro</v>
      </c>
      <c r="Y205" s="165" t="str">
        <f>IFERROR(INDEX('Climate zones'!$A$2:$A$4292,MATCH(Y$4&amp;" "&amp;$N205,'Climate zones'!$I$2:$I$4292,0)),"")</f>
        <v/>
      </c>
      <c r="Z205" s="165" t="str">
        <f>IFERROR(INDEX('Climate zones'!$A$2:$A$4292,MATCH(Z$4&amp;" "&amp;$N205,'Climate zones'!$I$2:$I$4292,0)),"")</f>
        <v/>
      </c>
      <c r="AA205" s="165" t="str">
        <f>IFERROR(INDEX('Climate zones'!$A$2:$A$4292,MATCH(AA$4&amp;" "&amp;$N205,'Climate zones'!$I$2:$I$4292,0)),"")</f>
        <v/>
      </c>
      <c r="AB205" s="165" t="str">
        <f>IFERROR(INDEX('Climate zones'!$A$2:$A$4292,MATCH(AB$4&amp;" "&amp;$N205,'Climate zones'!$I$2:$I$4292,0)),"")</f>
        <v/>
      </c>
      <c r="AC205" s="165" t="str">
        <f>IFERROR(INDEX('Climate zones'!$A$2:$A$4292,MATCH(AC$4&amp;" "&amp;$N205,'Climate zones'!$I$2:$I$4292,0)),"")</f>
        <v/>
      </c>
      <c r="AD205" s="165" t="str">
        <f>IFERROR(INDEX('Climate zones'!$A$2:$A$4292,MATCH(AD$4&amp;" "&amp;$N205,'Climate zones'!$I$2:$I$4292,0)),"")</f>
        <v/>
      </c>
      <c r="AE205" s="165" t="str">
        <f>IFERROR(INDEX('Climate zones'!$A$2:$A$4292,MATCH(AE$4&amp;" "&amp;$N205,'Climate zones'!$I$2:$I$4292,0)),"")</f>
        <v/>
      </c>
      <c r="AF205" s="165" t="str">
        <f>IFERROR(INDEX('Climate zones'!$A$2:$A$4292,MATCH(AF$4&amp;" "&amp;$N205,'Climate zones'!$I$2:$I$4292,0)),"")</f>
        <v/>
      </c>
      <c r="AG205" s="165" t="str">
        <f>IFERROR(INDEX('Climate zones'!$A$2:$A$4292,MATCH(AG$4&amp;" "&amp;$N205,'Climate zones'!$I$2:$I$4292,0)),"")</f>
        <v/>
      </c>
      <c r="AH205" s="165" t="str">
        <f>IFERROR(INDEX('Climate zones'!$A$2:$A$4292,MATCH(AH$4&amp;" "&amp;$N205,'Climate zones'!$I$2:$I$4292,0)),"")</f>
        <v/>
      </c>
      <c r="AI205" s="165" t="str">
        <f>IFERROR(INDEX('Climate zones'!$A$2:$A$4292,MATCH(AI$4&amp;" "&amp;$N205,'Climate zones'!$I$2:$I$4292,0)),"")</f>
        <v/>
      </c>
      <c r="AJ205" s="165" t="str">
        <f>IFERROR(INDEX('Climate zones'!$A$2:$A$4292,MATCH(AJ$4&amp;" "&amp;$N205,'Climate zones'!$I$2:$I$4292,0)),"")</f>
        <v/>
      </c>
      <c r="AK205" s="165" t="str">
        <f>IFERROR(INDEX('Climate zones'!$A$2:$A$4292,MATCH(AK$4&amp;" "&amp;$N205,'Climate zones'!$I$2:$I$4292,0)),"")</f>
        <v/>
      </c>
      <c r="AL205" s="165" t="str">
        <f>IFERROR(INDEX('Climate zones'!$A$2:$A$4292,MATCH(AL$4&amp;" "&amp;$N205,'Climate zones'!$I$2:$I$4292,0)),"")</f>
        <v/>
      </c>
      <c r="AM205" s="165" t="str">
        <f>IFERROR(INDEX('Climate zones'!$A$2:$A$4292,MATCH(AM$4&amp;" "&amp;$N205,'Climate zones'!$I$2:$I$4292,0)),"")</f>
        <v/>
      </c>
      <c r="AN205" s="165" t="str">
        <f>IFERROR(INDEX('Climate zones'!$A$2:$A$4292,MATCH(AN$4&amp;" "&amp;$N205,'Climate zones'!$I$2:$I$4292,0)),"")</f>
        <v/>
      </c>
      <c r="AO205" s="165" t="str">
        <f>IFERROR(INDEX('Climate zones'!$A$2:$A$4292,MATCH(AO$4&amp;" "&amp;$N205,'Climate zones'!$I$2:$I$4292,0)),"")</f>
        <v/>
      </c>
      <c r="AP205" s="165" t="str">
        <f>IFERROR(INDEX('Climate zones'!$A$2:$A$4292,MATCH(AP$4&amp;" "&amp;$N205,'Climate zones'!$I$2:$I$4292,0)),"")</f>
        <v/>
      </c>
      <c r="AQ205" s="165" t="str">
        <f>IFERROR(INDEX('Climate zones'!$A$2:$A$4292,MATCH(AQ$4&amp;" "&amp;$N205,'Climate zones'!$I$2:$I$4292,0)),"")</f>
        <v/>
      </c>
      <c r="AR205" s="165" t="str">
        <f>IFERROR(INDEX('Climate zones'!$A$2:$A$4292,MATCH(AR$4&amp;" "&amp;$N205,'Climate zones'!$I$2:$I$4292,0)),"")</f>
        <v/>
      </c>
      <c r="AS205" s="165" t="str">
        <f>IFERROR(INDEX('Climate zones'!$A$2:$A$4292,MATCH(AS$4&amp;" "&amp;$N205,'Climate zones'!$I$2:$I$4292,0)),"")</f>
        <v/>
      </c>
      <c r="AT205" s="165" t="str">
        <f>IFERROR(INDEX('Climate zones'!$A$2:$A$4292,MATCH(AT$4&amp;" "&amp;$N205,'Climate zones'!$I$2:$I$4292,0)),"")</f>
        <v/>
      </c>
      <c r="AU205" s="165" t="str">
        <f>IFERROR(INDEX('Climate zones'!$A$2:$A$4292,MATCH(AU$4&amp;" "&amp;$N205,'Climate zones'!$I$2:$I$4292,0)),"")</f>
        <v/>
      </c>
      <c r="AV205" s="165" t="str">
        <f>IFERROR(INDEX('Climate zones'!$A$2:$A$4292,MATCH(AV$4&amp;" "&amp;$N205,'Climate zones'!$I$2:$I$4292,0)),"")</f>
        <v/>
      </c>
      <c r="AW205" s="165" t="str">
        <f>IFERROR(INDEX('Climate zones'!$A$2:$A$4292,MATCH(AW$4&amp;" "&amp;$N205,'Climate zones'!$I$2:$I$4292,0)),"")</f>
        <v/>
      </c>
      <c r="AX205" s="165" t="str">
        <f>IFERROR(INDEX('Climate zones'!$A$2:$A$4292,MATCH(AX$4&amp;" "&amp;$N205,'Climate zones'!$I$2:$I$4292,0)),"")</f>
        <v/>
      </c>
      <c r="AY205" s="165" t="str">
        <f>IFERROR(INDEX('Climate zones'!$A$2:$A$4292,MATCH(AY$4&amp;" "&amp;$N205,'Climate zones'!$I$2:$I$4292,0)),"")</f>
        <v/>
      </c>
      <c r="AZ205" s="165" t="str">
        <f>IFERROR(INDEX('Climate zones'!$A$2:$A$4292,MATCH(AZ$4&amp;" "&amp;$N205,'Climate zones'!$I$2:$I$4292,0)),"")</f>
        <v/>
      </c>
      <c r="BA205" s="165" t="str">
        <f>IFERROR(INDEX('Climate zones'!$A$2:$A$4292,MATCH(BA$4&amp;" "&amp;$N205,'Climate zones'!$I$2:$I$4292,0)),"")</f>
        <v/>
      </c>
      <c r="BB205" s="165" t="str">
        <f>IFERROR(INDEX('Climate zones'!$A$2:$A$4292,MATCH(BB$4&amp;" "&amp;$N205,'Climate zones'!$I$2:$I$4292,0)),"")</f>
        <v/>
      </c>
      <c r="BC205" s="165" t="str">
        <f>IFERROR(INDEX('Climate zones'!$A$2:$A$4292,MATCH(BC$4&amp;" "&amp;$N205,'Climate zones'!$I$2:$I$4292,0)),"")</f>
        <v/>
      </c>
      <c r="BD205" s="165" t="str">
        <f>IFERROR(INDEX('Climate zones'!$A$2:$A$4292,MATCH(BD$4&amp;" "&amp;$N205,'Climate zones'!$I$2:$I$4292,0)),"")</f>
        <v/>
      </c>
      <c r="BE205" s="165" t="str">
        <f>IFERROR(INDEX('Climate zones'!$A$2:$A$4292,MATCH(BE$4&amp;" "&amp;$N205,'Climate zones'!$I$2:$I$4292,0)),"")</f>
        <v/>
      </c>
      <c r="BF205" s="165" t="str">
        <f>IFERROR(INDEX('Climate zones'!$A$2:$A$4292,MATCH(BF$4&amp;" "&amp;$N205,'Climate zones'!$I$2:$I$4292,0)),"")</f>
        <v/>
      </c>
      <c r="BG205" s="165" t="str">
        <f>IFERROR(INDEX('Climate zones'!$A$2:$A$4292,MATCH(BG$4&amp;" "&amp;$N205,'Climate zones'!$I$2:$I$4292,0)),"")</f>
        <v/>
      </c>
      <c r="BH205" s="165" t="str">
        <f>IFERROR(INDEX('Climate zones'!$A$2:$A$4292,MATCH(BH$4&amp;" "&amp;$N205,'Climate zones'!$I$2:$I$4292,0)),"")</f>
        <v/>
      </c>
      <c r="BI205" s="165" t="str">
        <f>IFERROR(INDEX('Climate zones'!$A$2:$A$4292,MATCH(BI$4&amp;" "&amp;$N205,'Climate zones'!$I$2:$I$4292,0)),"")</f>
        <v/>
      </c>
      <c r="BJ205" s="165" t="str">
        <f>IFERROR(INDEX('Climate zones'!$A$2:$A$4292,MATCH(BJ$4&amp;" "&amp;$N205,'Climate zones'!$I$2:$I$4292,0)),"")</f>
        <v/>
      </c>
      <c r="BK205" s="165" t="str">
        <f>IFERROR(INDEX('Climate zones'!$A$2:$A$4292,MATCH(BK$4&amp;" "&amp;$N205,'Climate zones'!$I$2:$I$4292,0)),"")</f>
        <v/>
      </c>
      <c r="BL205" s="165" t="str">
        <f>IFERROR(INDEX('Climate zones'!$A$2:$A$4292,MATCH(BL$4&amp;" "&amp;$N205,'Climate zones'!$I$2:$I$4292,0)),"")</f>
        <v/>
      </c>
      <c r="BM205" s="165" t="str">
        <f>IFERROR(INDEX('Climate zones'!$A$2:$A$4292,MATCH(BM$4&amp;" "&amp;$N205,'Climate zones'!$I$2:$I$4292,0)),"")</f>
        <v/>
      </c>
      <c r="BN205" s="165" t="str">
        <f>IFERROR(INDEX('Climate zones'!$A$2:$A$4292,MATCH(BN$4&amp;" "&amp;$N205,'Climate zones'!$I$2:$I$4292,0)),"")</f>
        <v/>
      </c>
      <c r="BO205" s="165" t="str">
        <f>IFERROR(INDEX('Climate zones'!$A$2:$A$4292,MATCH(BO$4&amp;" "&amp;$N205,'Climate zones'!$I$2:$I$4292,0)),"")</f>
        <v/>
      </c>
      <c r="BP205" s="165" t="str">
        <f>IFERROR(INDEX('Climate zones'!$A$2:$A$4292,MATCH(BP$4&amp;" "&amp;$N205,'Climate zones'!$I$2:$I$4292,0)),"")</f>
        <v/>
      </c>
      <c r="BQ205" s="165" t="str">
        <f>IFERROR(INDEX('Climate zones'!$A$2:$A$4292,MATCH(BQ$4&amp;" "&amp;$N205,'Climate zones'!$I$2:$I$4292,0)),"")</f>
        <v/>
      </c>
      <c r="BR205" s="165" t="str">
        <f>IFERROR(INDEX('Climate zones'!$A$2:$A$4292,MATCH(BR$4&amp;" "&amp;$N205,'Climate zones'!$I$2:$I$4292,0)),"")</f>
        <v/>
      </c>
      <c r="BS205" s="165" t="str">
        <f>IFERROR(INDEX('Climate zones'!$A$2:$A$4292,MATCH(BS$4&amp;" "&amp;$N205,'Climate zones'!$I$2:$I$4292,0)),"")</f>
        <v/>
      </c>
      <c r="BT205" s="165" t="str">
        <f>IFERROR(INDEX('Climate zones'!$A$2:$A$4292,MATCH(BT$4&amp;" "&amp;$N205,'Climate zones'!$I$2:$I$4292,0)),"")</f>
        <v/>
      </c>
      <c r="BU205" s="165" t="str">
        <f>IFERROR(INDEX('Climate zones'!$A$2:$A$4292,MATCH(BU$4&amp;" "&amp;$N205,'Climate zones'!$I$2:$I$4292,0)),"")</f>
        <v/>
      </c>
      <c r="BV205" s="165" t="str">
        <f>IFERROR(INDEX('Climate zones'!$A$2:$A$4292,MATCH(BV$4&amp;" "&amp;$N205,'Climate zones'!$I$2:$I$4292,0)),"")</f>
        <v/>
      </c>
      <c r="BW205" s="165" t="str">
        <f>IFERROR(INDEX('Climate zones'!$A$2:$A$4292,MATCH(BW$4&amp;" "&amp;$N205,'Climate zones'!$I$2:$I$4292,0)),"")</f>
        <v/>
      </c>
      <c r="BX205" s="165" t="str">
        <f>IFERROR(INDEX('Climate zones'!$A$2:$A$4292,MATCH(BX$4&amp;" "&amp;$N205,'Climate zones'!$I$2:$I$4292,0)),"")</f>
        <v/>
      </c>
      <c r="BY205" s="165" t="str">
        <f>IFERROR(INDEX('Climate zones'!$A$2:$A$4292,MATCH(BY$4&amp;" "&amp;$N205,'Climate zones'!$I$2:$I$4292,0)),"")</f>
        <v/>
      </c>
      <c r="BZ205" s="165" t="str">
        <f>IFERROR(INDEX('Climate zones'!$A$2:$A$4292,MATCH(BZ$4&amp;" "&amp;$N205,'Climate zones'!$I$2:$I$4292,0)),"")</f>
        <v/>
      </c>
      <c r="CA205" s="165" t="str">
        <f>IFERROR(INDEX('Climate zones'!$A$2:$A$4292,MATCH(CA$4&amp;" "&amp;$N205,'Climate zones'!$I$2:$I$4292,0)),"")</f>
        <v/>
      </c>
      <c r="CB205" s="165" t="str">
        <f>IFERROR(INDEX('Climate zones'!$A$2:$A$4292,MATCH(CB$4&amp;" "&amp;$N205,'Climate zones'!$I$2:$I$4292,0)),"")</f>
        <v/>
      </c>
      <c r="CC205" s="165" t="str">
        <f>IFERROR(INDEX('Climate zones'!$A$2:$A$4292,MATCH(CC$4&amp;" "&amp;$N205,'Climate zones'!$I$2:$I$4292,0)),"")</f>
        <v/>
      </c>
      <c r="CD205" s="165" t="str">
        <f>IFERROR(INDEX('Climate zones'!$A$2:$A$4292,MATCH(CD$4&amp;" "&amp;$N205,'Climate zones'!$I$2:$I$4292,0)),"")</f>
        <v/>
      </c>
      <c r="CE205" s="165" t="str">
        <f>IFERROR(INDEX('Climate zones'!$A$2:$A$4292,MATCH(CE$4&amp;" "&amp;$N205,'Climate zones'!$I$2:$I$4292,0)),"")</f>
        <v/>
      </c>
      <c r="CF205" s="165" t="str">
        <f>IFERROR(INDEX('Climate zones'!$A$2:$A$4292,MATCH(CF$4&amp;" "&amp;$N205,'Climate zones'!$I$2:$I$4292,0)),"")</f>
        <v/>
      </c>
      <c r="CG205" s="165" t="str">
        <f>IFERROR(INDEX('Climate zones'!$A$2:$A$4292,MATCH(CG$4&amp;" "&amp;$N205,'Climate zones'!$I$2:$I$4292,0)),"")</f>
        <v/>
      </c>
      <c r="CH205" s="165" t="str">
        <f>IFERROR(INDEX('Climate zones'!$A$2:$A$4292,MATCH(CH$4&amp;" "&amp;$N205,'Climate zones'!$I$2:$I$4292,0)),"")</f>
        <v/>
      </c>
    </row>
    <row r="206" spans="1:86">
      <c r="A206" s="156" t="s">
        <v>375</v>
      </c>
      <c r="B206" s="156" t="s">
        <v>99</v>
      </c>
      <c r="C206" s="156" t="s">
        <v>93</v>
      </c>
      <c r="D206" s="156" t="s">
        <v>330</v>
      </c>
      <c r="E206" s="157">
        <v>-41.84</v>
      </c>
      <c r="F206" s="157">
        <v>171.86</v>
      </c>
      <c r="G206" s="156" t="str">
        <f t="shared" si="12"/>
        <v>Buller District WC</v>
      </c>
      <c r="H206" s="156">
        <f t="shared" si="13"/>
        <v>47</v>
      </c>
      <c r="I206" s="156" t="str">
        <f t="shared" si="14"/>
        <v>Buller District 47</v>
      </c>
      <c r="N206" s="162">
        <f t="shared" si="15"/>
        <v>202</v>
      </c>
      <c r="O206" s="163" t="str">
        <f>IFERROR(INDEX('Climate zones'!$A$2:$A$4292,MATCH(O$4&amp;" "&amp;$N206,'Climate zones'!$I$2:$I$4292,0)),"")</f>
        <v/>
      </c>
      <c r="P206" s="163" t="str">
        <f>IFERROR(INDEX('Climate zones'!$A$2:$A$4292,MATCH(P$4&amp;" "&amp;$N206,'Climate zones'!$I$2:$I$4292,0)),"")</f>
        <v/>
      </c>
      <c r="Q206" s="163" t="str">
        <f>IFERROR(INDEX('Climate zones'!$A$2:$A$4292,MATCH(Q$4&amp;" "&amp;$N206,'Climate zones'!$I$2:$I$4292,0)),"")</f>
        <v/>
      </c>
      <c r="R206" s="163" t="str">
        <f>IFERROR(INDEX('Climate zones'!$A$2:$A$4292,MATCH(R$4&amp;" "&amp;$N206,'Climate zones'!$I$2:$I$4292,0)),"")</f>
        <v/>
      </c>
      <c r="S206" s="163" t="str">
        <f>IFERROR(INDEX('Climate zones'!$A$2:$A$4292,MATCH(S$4&amp;" "&amp;$N206,'Climate zones'!$I$2:$I$4292,0)),"")</f>
        <v/>
      </c>
      <c r="T206" s="163" t="str">
        <f>IFERROR(INDEX('Climate zones'!$A$2:$A$4292,MATCH(T$4&amp;" "&amp;$N206,'Climate zones'!$I$2:$I$4292,0)),"")</f>
        <v/>
      </c>
      <c r="U206" s="163" t="str">
        <f>IFERROR(INDEX('Climate zones'!$A$2:$A$4292,MATCH(U$4&amp;" "&amp;$N206,'Climate zones'!$I$2:$I$4292,0)),"")</f>
        <v/>
      </c>
      <c r="V206" s="163" t="str">
        <f>IFERROR(INDEX('Climate zones'!$A$2:$A$4292,MATCH(V$4&amp;" "&amp;$N206,'Climate zones'!$I$2:$I$4292,0)),"")</f>
        <v/>
      </c>
      <c r="W206" s="163" t="str">
        <f>IFERROR(INDEX('Climate zones'!$A$2:$A$4292,MATCH(W$4&amp;" "&amp;$N206,'Climate zones'!$I$2:$I$4292,0)),"")</f>
        <v/>
      </c>
      <c r="X206" s="163" t="str">
        <f>IFERROR(INDEX('Climate zones'!$A$2:$A$4292,MATCH(X$4&amp;" "&amp;$N206,'Climate zones'!$I$2:$I$4292,0)),"")</f>
        <v>Te Ahuahu</v>
      </c>
      <c r="Y206" s="163" t="str">
        <f>IFERROR(INDEX('Climate zones'!$A$2:$A$4292,MATCH(Y$4&amp;" "&amp;$N206,'Climate zones'!$I$2:$I$4292,0)),"")</f>
        <v/>
      </c>
      <c r="Z206" s="163" t="str">
        <f>IFERROR(INDEX('Climate zones'!$A$2:$A$4292,MATCH(Z$4&amp;" "&amp;$N206,'Climate zones'!$I$2:$I$4292,0)),"")</f>
        <v/>
      </c>
      <c r="AA206" s="163" t="str">
        <f>IFERROR(INDEX('Climate zones'!$A$2:$A$4292,MATCH(AA$4&amp;" "&amp;$N206,'Climate zones'!$I$2:$I$4292,0)),"")</f>
        <v/>
      </c>
      <c r="AB206" s="163" t="str">
        <f>IFERROR(INDEX('Climate zones'!$A$2:$A$4292,MATCH(AB$4&amp;" "&amp;$N206,'Climate zones'!$I$2:$I$4292,0)),"")</f>
        <v/>
      </c>
      <c r="AC206" s="163" t="str">
        <f>IFERROR(INDEX('Climate zones'!$A$2:$A$4292,MATCH(AC$4&amp;" "&amp;$N206,'Climate zones'!$I$2:$I$4292,0)),"")</f>
        <v/>
      </c>
      <c r="AD206" s="163" t="str">
        <f>IFERROR(INDEX('Climate zones'!$A$2:$A$4292,MATCH(AD$4&amp;" "&amp;$N206,'Climate zones'!$I$2:$I$4292,0)),"")</f>
        <v/>
      </c>
      <c r="AE206" s="163" t="str">
        <f>IFERROR(INDEX('Climate zones'!$A$2:$A$4292,MATCH(AE$4&amp;" "&amp;$N206,'Climate zones'!$I$2:$I$4292,0)),"")</f>
        <v/>
      </c>
      <c r="AF206" s="163" t="str">
        <f>IFERROR(INDEX('Climate zones'!$A$2:$A$4292,MATCH(AF$4&amp;" "&amp;$N206,'Climate zones'!$I$2:$I$4292,0)),"")</f>
        <v/>
      </c>
      <c r="AG206" s="163" t="str">
        <f>IFERROR(INDEX('Climate zones'!$A$2:$A$4292,MATCH(AG$4&amp;" "&amp;$N206,'Climate zones'!$I$2:$I$4292,0)),"")</f>
        <v/>
      </c>
      <c r="AH206" s="163" t="str">
        <f>IFERROR(INDEX('Climate zones'!$A$2:$A$4292,MATCH(AH$4&amp;" "&amp;$N206,'Climate zones'!$I$2:$I$4292,0)),"")</f>
        <v/>
      </c>
      <c r="AI206" s="163" t="str">
        <f>IFERROR(INDEX('Climate zones'!$A$2:$A$4292,MATCH(AI$4&amp;" "&amp;$N206,'Climate zones'!$I$2:$I$4292,0)),"")</f>
        <v/>
      </c>
      <c r="AJ206" s="163" t="str">
        <f>IFERROR(INDEX('Climate zones'!$A$2:$A$4292,MATCH(AJ$4&amp;" "&amp;$N206,'Climate zones'!$I$2:$I$4292,0)),"")</f>
        <v/>
      </c>
      <c r="AK206" s="163" t="str">
        <f>IFERROR(INDEX('Climate zones'!$A$2:$A$4292,MATCH(AK$4&amp;" "&amp;$N206,'Climate zones'!$I$2:$I$4292,0)),"")</f>
        <v/>
      </c>
      <c r="AL206" s="163" t="str">
        <f>IFERROR(INDEX('Climate zones'!$A$2:$A$4292,MATCH(AL$4&amp;" "&amp;$N206,'Climate zones'!$I$2:$I$4292,0)),"")</f>
        <v/>
      </c>
      <c r="AM206" s="163" t="str">
        <f>IFERROR(INDEX('Climate zones'!$A$2:$A$4292,MATCH(AM$4&amp;" "&amp;$N206,'Climate zones'!$I$2:$I$4292,0)),"")</f>
        <v/>
      </c>
      <c r="AN206" s="163" t="str">
        <f>IFERROR(INDEX('Climate zones'!$A$2:$A$4292,MATCH(AN$4&amp;" "&amp;$N206,'Climate zones'!$I$2:$I$4292,0)),"")</f>
        <v/>
      </c>
      <c r="AO206" s="163" t="str">
        <f>IFERROR(INDEX('Climate zones'!$A$2:$A$4292,MATCH(AO$4&amp;" "&amp;$N206,'Climate zones'!$I$2:$I$4292,0)),"")</f>
        <v/>
      </c>
      <c r="AP206" s="163" t="str">
        <f>IFERROR(INDEX('Climate zones'!$A$2:$A$4292,MATCH(AP$4&amp;" "&amp;$N206,'Climate zones'!$I$2:$I$4292,0)),"")</f>
        <v/>
      </c>
      <c r="AQ206" s="163" t="str">
        <f>IFERROR(INDEX('Climate zones'!$A$2:$A$4292,MATCH(AQ$4&amp;" "&amp;$N206,'Climate zones'!$I$2:$I$4292,0)),"")</f>
        <v/>
      </c>
      <c r="AR206" s="163" t="str">
        <f>IFERROR(INDEX('Climate zones'!$A$2:$A$4292,MATCH(AR$4&amp;" "&amp;$N206,'Climate zones'!$I$2:$I$4292,0)),"")</f>
        <v/>
      </c>
      <c r="AS206" s="163" t="str">
        <f>IFERROR(INDEX('Climate zones'!$A$2:$A$4292,MATCH(AS$4&amp;" "&amp;$N206,'Climate zones'!$I$2:$I$4292,0)),"")</f>
        <v/>
      </c>
      <c r="AT206" s="163" t="str">
        <f>IFERROR(INDEX('Climate zones'!$A$2:$A$4292,MATCH(AT$4&amp;" "&amp;$N206,'Climate zones'!$I$2:$I$4292,0)),"")</f>
        <v/>
      </c>
      <c r="AU206" s="163" t="str">
        <f>IFERROR(INDEX('Climate zones'!$A$2:$A$4292,MATCH(AU$4&amp;" "&amp;$N206,'Climate zones'!$I$2:$I$4292,0)),"")</f>
        <v/>
      </c>
      <c r="AV206" s="163" t="str">
        <f>IFERROR(INDEX('Climate zones'!$A$2:$A$4292,MATCH(AV$4&amp;" "&amp;$N206,'Climate zones'!$I$2:$I$4292,0)),"")</f>
        <v/>
      </c>
      <c r="AW206" s="163" t="str">
        <f>IFERROR(INDEX('Climate zones'!$A$2:$A$4292,MATCH(AW$4&amp;" "&amp;$N206,'Climate zones'!$I$2:$I$4292,0)),"")</f>
        <v/>
      </c>
      <c r="AX206" s="163" t="str">
        <f>IFERROR(INDEX('Climate zones'!$A$2:$A$4292,MATCH(AX$4&amp;" "&amp;$N206,'Climate zones'!$I$2:$I$4292,0)),"")</f>
        <v/>
      </c>
      <c r="AY206" s="163" t="str">
        <f>IFERROR(INDEX('Climate zones'!$A$2:$A$4292,MATCH(AY$4&amp;" "&amp;$N206,'Climate zones'!$I$2:$I$4292,0)),"")</f>
        <v/>
      </c>
      <c r="AZ206" s="163" t="str">
        <f>IFERROR(INDEX('Climate zones'!$A$2:$A$4292,MATCH(AZ$4&amp;" "&amp;$N206,'Climate zones'!$I$2:$I$4292,0)),"")</f>
        <v/>
      </c>
      <c r="BA206" s="163" t="str">
        <f>IFERROR(INDEX('Climate zones'!$A$2:$A$4292,MATCH(BA$4&amp;" "&amp;$N206,'Climate zones'!$I$2:$I$4292,0)),"")</f>
        <v/>
      </c>
      <c r="BB206" s="163" t="str">
        <f>IFERROR(INDEX('Climate zones'!$A$2:$A$4292,MATCH(BB$4&amp;" "&amp;$N206,'Climate zones'!$I$2:$I$4292,0)),"")</f>
        <v/>
      </c>
      <c r="BC206" s="163" t="str">
        <f>IFERROR(INDEX('Climate zones'!$A$2:$A$4292,MATCH(BC$4&amp;" "&amp;$N206,'Climate zones'!$I$2:$I$4292,0)),"")</f>
        <v/>
      </c>
      <c r="BD206" s="163" t="str">
        <f>IFERROR(INDEX('Climate zones'!$A$2:$A$4292,MATCH(BD$4&amp;" "&amp;$N206,'Climate zones'!$I$2:$I$4292,0)),"")</f>
        <v/>
      </c>
      <c r="BE206" s="163" t="str">
        <f>IFERROR(INDEX('Climate zones'!$A$2:$A$4292,MATCH(BE$4&amp;" "&amp;$N206,'Climate zones'!$I$2:$I$4292,0)),"")</f>
        <v/>
      </c>
      <c r="BF206" s="163" t="str">
        <f>IFERROR(INDEX('Climate zones'!$A$2:$A$4292,MATCH(BF$4&amp;" "&amp;$N206,'Climate zones'!$I$2:$I$4292,0)),"")</f>
        <v/>
      </c>
      <c r="BG206" s="163" t="str">
        <f>IFERROR(INDEX('Climate zones'!$A$2:$A$4292,MATCH(BG$4&amp;" "&amp;$N206,'Climate zones'!$I$2:$I$4292,0)),"")</f>
        <v/>
      </c>
      <c r="BH206" s="163" t="str">
        <f>IFERROR(INDEX('Climate zones'!$A$2:$A$4292,MATCH(BH$4&amp;" "&amp;$N206,'Climate zones'!$I$2:$I$4292,0)),"")</f>
        <v/>
      </c>
      <c r="BI206" s="163" t="str">
        <f>IFERROR(INDEX('Climate zones'!$A$2:$A$4292,MATCH(BI$4&amp;" "&amp;$N206,'Climate zones'!$I$2:$I$4292,0)),"")</f>
        <v/>
      </c>
      <c r="BJ206" s="163" t="str">
        <f>IFERROR(INDEX('Climate zones'!$A$2:$A$4292,MATCH(BJ$4&amp;" "&amp;$N206,'Climate zones'!$I$2:$I$4292,0)),"")</f>
        <v/>
      </c>
      <c r="BK206" s="163" t="str">
        <f>IFERROR(INDEX('Climate zones'!$A$2:$A$4292,MATCH(BK$4&amp;" "&amp;$N206,'Climate zones'!$I$2:$I$4292,0)),"")</f>
        <v/>
      </c>
      <c r="BL206" s="163" t="str">
        <f>IFERROR(INDEX('Climate zones'!$A$2:$A$4292,MATCH(BL$4&amp;" "&amp;$N206,'Climate zones'!$I$2:$I$4292,0)),"")</f>
        <v/>
      </c>
      <c r="BM206" s="163" t="str">
        <f>IFERROR(INDEX('Climate zones'!$A$2:$A$4292,MATCH(BM$4&amp;" "&amp;$N206,'Climate zones'!$I$2:$I$4292,0)),"")</f>
        <v/>
      </c>
      <c r="BN206" s="163" t="str">
        <f>IFERROR(INDEX('Climate zones'!$A$2:$A$4292,MATCH(BN$4&amp;" "&amp;$N206,'Climate zones'!$I$2:$I$4292,0)),"")</f>
        <v/>
      </c>
      <c r="BO206" s="163" t="str">
        <f>IFERROR(INDEX('Climate zones'!$A$2:$A$4292,MATCH(BO$4&amp;" "&amp;$N206,'Climate zones'!$I$2:$I$4292,0)),"")</f>
        <v/>
      </c>
      <c r="BP206" s="163" t="str">
        <f>IFERROR(INDEX('Climate zones'!$A$2:$A$4292,MATCH(BP$4&amp;" "&amp;$N206,'Climate zones'!$I$2:$I$4292,0)),"")</f>
        <v/>
      </c>
      <c r="BQ206" s="163" t="str">
        <f>IFERROR(INDEX('Climate zones'!$A$2:$A$4292,MATCH(BQ$4&amp;" "&amp;$N206,'Climate zones'!$I$2:$I$4292,0)),"")</f>
        <v/>
      </c>
      <c r="BR206" s="163" t="str">
        <f>IFERROR(INDEX('Climate zones'!$A$2:$A$4292,MATCH(BR$4&amp;" "&amp;$N206,'Climate zones'!$I$2:$I$4292,0)),"")</f>
        <v/>
      </c>
      <c r="BS206" s="163" t="str">
        <f>IFERROR(INDEX('Climate zones'!$A$2:$A$4292,MATCH(BS$4&amp;" "&amp;$N206,'Climate zones'!$I$2:$I$4292,0)),"")</f>
        <v/>
      </c>
      <c r="BT206" s="163" t="str">
        <f>IFERROR(INDEX('Climate zones'!$A$2:$A$4292,MATCH(BT$4&amp;" "&amp;$N206,'Climate zones'!$I$2:$I$4292,0)),"")</f>
        <v/>
      </c>
      <c r="BU206" s="163" t="str">
        <f>IFERROR(INDEX('Climate zones'!$A$2:$A$4292,MATCH(BU$4&amp;" "&amp;$N206,'Climate zones'!$I$2:$I$4292,0)),"")</f>
        <v/>
      </c>
      <c r="BV206" s="163" t="str">
        <f>IFERROR(INDEX('Climate zones'!$A$2:$A$4292,MATCH(BV$4&amp;" "&amp;$N206,'Climate zones'!$I$2:$I$4292,0)),"")</f>
        <v/>
      </c>
      <c r="BW206" s="163" t="str">
        <f>IFERROR(INDEX('Climate zones'!$A$2:$A$4292,MATCH(BW$4&amp;" "&amp;$N206,'Climate zones'!$I$2:$I$4292,0)),"")</f>
        <v/>
      </c>
      <c r="BX206" s="163" t="str">
        <f>IFERROR(INDEX('Climate zones'!$A$2:$A$4292,MATCH(BX$4&amp;" "&amp;$N206,'Climate zones'!$I$2:$I$4292,0)),"")</f>
        <v/>
      </c>
      <c r="BY206" s="163" t="str">
        <f>IFERROR(INDEX('Climate zones'!$A$2:$A$4292,MATCH(BY$4&amp;" "&amp;$N206,'Climate zones'!$I$2:$I$4292,0)),"")</f>
        <v/>
      </c>
      <c r="BZ206" s="163" t="str">
        <f>IFERROR(INDEX('Climate zones'!$A$2:$A$4292,MATCH(BZ$4&amp;" "&amp;$N206,'Climate zones'!$I$2:$I$4292,0)),"")</f>
        <v/>
      </c>
      <c r="CA206" s="163" t="str">
        <f>IFERROR(INDEX('Climate zones'!$A$2:$A$4292,MATCH(CA$4&amp;" "&amp;$N206,'Climate zones'!$I$2:$I$4292,0)),"")</f>
        <v/>
      </c>
      <c r="CB206" s="163" t="str">
        <f>IFERROR(INDEX('Climate zones'!$A$2:$A$4292,MATCH(CB$4&amp;" "&amp;$N206,'Climate zones'!$I$2:$I$4292,0)),"")</f>
        <v/>
      </c>
      <c r="CC206" s="163" t="str">
        <f>IFERROR(INDEX('Climate zones'!$A$2:$A$4292,MATCH(CC$4&amp;" "&amp;$N206,'Climate zones'!$I$2:$I$4292,0)),"")</f>
        <v/>
      </c>
      <c r="CD206" s="163" t="str">
        <f>IFERROR(INDEX('Climate zones'!$A$2:$A$4292,MATCH(CD$4&amp;" "&amp;$N206,'Climate zones'!$I$2:$I$4292,0)),"")</f>
        <v/>
      </c>
      <c r="CE206" s="163" t="str">
        <f>IFERROR(INDEX('Climate zones'!$A$2:$A$4292,MATCH(CE$4&amp;" "&amp;$N206,'Climate zones'!$I$2:$I$4292,0)),"")</f>
        <v/>
      </c>
      <c r="CF206" s="163" t="str">
        <f>IFERROR(INDEX('Climate zones'!$A$2:$A$4292,MATCH(CF$4&amp;" "&amp;$N206,'Climate zones'!$I$2:$I$4292,0)),"")</f>
        <v/>
      </c>
      <c r="CG206" s="163" t="str">
        <f>IFERROR(INDEX('Climate zones'!$A$2:$A$4292,MATCH(CG$4&amp;" "&amp;$N206,'Climate zones'!$I$2:$I$4292,0)),"")</f>
        <v/>
      </c>
      <c r="CH206" s="163" t="str">
        <f>IFERROR(INDEX('Climate zones'!$A$2:$A$4292,MATCH(CH$4&amp;" "&amp;$N206,'Climate zones'!$I$2:$I$4292,0)),"")</f>
        <v/>
      </c>
    </row>
    <row r="207" spans="1:86">
      <c r="A207" s="156" t="s">
        <v>376</v>
      </c>
      <c r="B207" s="156" t="s">
        <v>99</v>
      </c>
      <c r="C207" s="156" t="s">
        <v>171</v>
      </c>
      <c r="D207" s="156" t="s">
        <v>330</v>
      </c>
      <c r="E207" s="157">
        <v>-42.11</v>
      </c>
      <c r="F207" s="157">
        <v>171.86</v>
      </c>
      <c r="G207" s="156" t="str">
        <f t="shared" si="12"/>
        <v>Buller District WC</v>
      </c>
      <c r="H207" s="156">
        <f t="shared" si="13"/>
        <v>48</v>
      </c>
      <c r="I207" s="156" t="str">
        <f t="shared" si="14"/>
        <v>Buller District 48</v>
      </c>
      <c r="N207" s="164">
        <f t="shared" si="15"/>
        <v>203</v>
      </c>
      <c r="O207" s="165" t="str">
        <f>IFERROR(INDEX('Climate zones'!$A$2:$A$4292,MATCH(O$4&amp;" "&amp;$N207,'Climate zones'!$I$2:$I$4292,0)),"")</f>
        <v/>
      </c>
      <c r="P207" s="165" t="str">
        <f>IFERROR(INDEX('Climate zones'!$A$2:$A$4292,MATCH(P$4&amp;" "&amp;$N207,'Climate zones'!$I$2:$I$4292,0)),"")</f>
        <v/>
      </c>
      <c r="Q207" s="165" t="str">
        <f>IFERROR(INDEX('Climate zones'!$A$2:$A$4292,MATCH(Q$4&amp;" "&amp;$N207,'Climate zones'!$I$2:$I$4292,0)),"")</f>
        <v/>
      </c>
      <c r="R207" s="165" t="str">
        <f>IFERROR(INDEX('Climate zones'!$A$2:$A$4292,MATCH(R$4&amp;" "&amp;$N207,'Climate zones'!$I$2:$I$4292,0)),"")</f>
        <v/>
      </c>
      <c r="S207" s="165" t="str">
        <f>IFERROR(INDEX('Climate zones'!$A$2:$A$4292,MATCH(S$4&amp;" "&amp;$N207,'Climate zones'!$I$2:$I$4292,0)),"")</f>
        <v/>
      </c>
      <c r="T207" s="165" t="str">
        <f>IFERROR(INDEX('Climate zones'!$A$2:$A$4292,MATCH(T$4&amp;" "&amp;$N207,'Climate zones'!$I$2:$I$4292,0)),"")</f>
        <v/>
      </c>
      <c r="U207" s="165" t="str">
        <f>IFERROR(INDEX('Climate zones'!$A$2:$A$4292,MATCH(U$4&amp;" "&amp;$N207,'Climate zones'!$I$2:$I$4292,0)),"")</f>
        <v/>
      </c>
      <c r="V207" s="165" t="str">
        <f>IFERROR(INDEX('Climate zones'!$A$2:$A$4292,MATCH(V$4&amp;" "&amp;$N207,'Climate zones'!$I$2:$I$4292,0)),"")</f>
        <v/>
      </c>
      <c r="W207" s="165" t="str">
        <f>IFERROR(INDEX('Climate zones'!$A$2:$A$4292,MATCH(W$4&amp;" "&amp;$N207,'Climate zones'!$I$2:$I$4292,0)),"")</f>
        <v/>
      </c>
      <c r="X207" s="165" t="str">
        <f>IFERROR(INDEX('Climate zones'!$A$2:$A$4292,MATCH(X$4&amp;" "&amp;$N207,'Climate zones'!$I$2:$I$4292,0)),"")</f>
        <v>Te Hapua</v>
      </c>
      <c r="Y207" s="165" t="str">
        <f>IFERROR(INDEX('Climate zones'!$A$2:$A$4292,MATCH(Y$4&amp;" "&amp;$N207,'Climate zones'!$I$2:$I$4292,0)),"")</f>
        <v/>
      </c>
      <c r="Z207" s="165" t="str">
        <f>IFERROR(INDEX('Climate zones'!$A$2:$A$4292,MATCH(Z$4&amp;" "&amp;$N207,'Climate zones'!$I$2:$I$4292,0)),"")</f>
        <v/>
      </c>
      <c r="AA207" s="165" t="str">
        <f>IFERROR(INDEX('Climate zones'!$A$2:$A$4292,MATCH(AA$4&amp;" "&amp;$N207,'Climate zones'!$I$2:$I$4292,0)),"")</f>
        <v/>
      </c>
      <c r="AB207" s="165" t="str">
        <f>IFERROR(INDEX('Climate zones'!$A$2:$A$4292,MATCH(AB$4&amp;" "&amp;$N207,'Climate zones'!$I$2:$I$4292,0)),"")</f>
        <v/>
      </c>
      <c r="AC207" s="165" t="str">
        <f>IFERROR(INDEX('Climate zones'!$A$2:$A$4292,MATCH(AC$4&amp;" "&amp;$N207,'Climate zones'!$I$2:$I$4292,0)),"")</f>
        <v/>
      </c>
      <c r="AD207" s="165" t="str">
        <f>IFERROR(INDEX('Climate zones'!$A$2:$A$4292,MATCH(AD$4&amp;" "&amp;$N207,'Climate zones'!$I$2:$I$4292,0)),"")</f>
        <v/>
      </c>
      <c r="AE207" s="165" t="str">
        <f>IFERROR(INDEX('Climate zones'!$A$2:$A$4292,MATCH(AE$4&amp;" "&amp;$N207,'Climate zones'!$I$2:$I$4292,0)),"")</f>
        <v/>
      </c>
      <c r="AF207" s="165" t="str">
        <f>IFERROR(INDEX('Climate zones'!$A$2:$A$4292,MATCH(AF$4&amp;" "&amp;$N207,'Climate zones'!$I$2:$I$4292,0)),"")</f>
        <v/>
      </c>
      <c r="AG207" s="165" t="str">
        <f>IFERROR(INDEX('Climate zones'!$A$2:$A$4292,MATCH(AG$4&amp;" "&amp;$N207,'Climate zones'!$I$2:$I$4292,0)),"")</f>
        <v/>
      </c>
      <c r="AH207" s="165" t="str">
        <f>IFERROR(INDEX('Climate zones'!$A$2:$A$4292,MATCH(AH$4&amp;" "&amp;$N207,'Climate zones'!$I$2:$I$4292,0)),"")</f>
        <v/>
      </c>
      <c r="AI207" s="165" t="str">
        <f>IFERROR(INDEX('Climate zones'!$A$2:$A$4292,MATCH(AI$4&amp;" "&amp;$N207,'Climate zones'!$I$2:$I$4292,0)),"")</f>
        <v/>
      </c>
      <c r="AJ207" s="165" t="str">
        <f>IFERROR(INDEX('Climate zones'!$A$2:$A$4292,MATCH(AJ$4&amp;" "&amp;$N207,'Climate zones'!$I$2:$I$4292,0)),"")</f>
        <v/>
      </c>
      <c r="AK207" s="165" t="str">
        <f>IFERROR(INDEX('Climate zones'!$A$2:$A$4292,MATCH(AK$4&amp;" "&amp;$N207,'Climate zones'!$I$2:$I$4292,0)),"")</f>
        <v/>
      </c>
      <c r="AL207" s="165" t="str">
        <f>IFERROR(INDEX('Climate zones'!$A$2:$A$4292,MATCH(AL$4&amp;" "&amp;$N207,'Climate zones'!$I$2:$I$4292,0)),"")</f>
        <v/>
      </c>
      <c r="AM207" s="165" t="str">
        <f>IFERROR(INDEX('Climate zones'!$A$2:$A$4292,MATCH(AM$4&amp;" "&amp;$N207,'Climate zones'!$I$2:$I$4292,0)),"")</f>
        <v/>
      </c>
      <c r="AN207" s="165" t="str">
        <f>IFERROR(INDEX('Climate zones'!$A$2:$A$4292,MATCH(AN$4&amp;" "&amp;$N207,'Climate zones'!$I$2:$I$4292,0)),"")</f>
        <v/>
      </c>
      <c r="AO207" s="165" t="str">
        <f>IFERROR(INDEX('Climate zones'!$A$2:$A$4292,MATCH(AO$4&amp;" "&amp;$N207,'Climate zones'!$I$2:$I$4292,0)),"")</f>
        <v/>
      </c>
      <c r="AP207" s="165" t="str">
        <f>IFERROR(INDEX('Climate zones'!$A$2:$A$4292,MATCH(AP$4&amp;" "&amp;$N207,'Climate zones'!$I$2:$I$4292,0)),"")</f>
        <v/>
      </c>
      <c r="AQ207" s="165" t="str">
        <f>IFERROR(INDEX('Climate zones'!$A$2:$A$4292,MATCH(AQ$4&amp;" "&amp;$N207,'Climate zones'!$I$2:$I$4292,0)),"")</f>
        <v/>
      </c>
      <c r="AR207" s="165" t="str">
        <f>IFERROR(INDEX('Climate zones'!$A$2:$A$4292,MATCH(AR$4&amp;" "&amp;$N207,'Climate zones'!$I$2:$I$4292,0)),"")</f>
        <v/>
      </c>
      <c r="AS207" s="165" t="str">
        <f>IFERROR(INDEX('Climate zones'!$A$2:$A$4292,MATCH(AS$4&amp;" "&amp;$N207,'Climate zones'!$I$2:$I$4292,0)),"")</f>
        <v/>
      </c>
      <c r="AT207" s="165" t="str">
        <f>IFERROR(INDEX('Climate zones'!$A$2:$A$4292,MATCH(AT$4&amp;" "&amp;$N207,'Climate zones'!$I$2:$I$4292,0)),"")</f>
        <v/>
      </c>
      <c r="AU207" s="165" t="str">
        <f>IFERROR(INDEX('Climate zones'!$A$2:$A$4292,MATCH(AU$4&amp;" "&amp;$N207,'Climate zones'!$I$2:$I$4292,0)),"")</f>
        <v/>
      </c>
      <c r="AV207" s="165" t="str">
        <f>IFERROR(INDEX('Climate zones'!$A$2:$A$4292,MATCH(AV$4&amp;" "&amp;$N207,'Climate zones'!$I$2:$I$4292,0)),"")</f>
        <v/>
      </c>
      <c r="AW207" s="165" t="str">
        <f>IFERROR(INDEX('Climate zones'!$A$2:$A$4292,MATCH(AW$4&amp;" "&amp;$N207,'Climate zones'!$I$2:$I$4292,0)),"")</f>
        <v/>
      </c>
      <c r="AX207" s="165" t="str">
        <f>IFERROR(INDEX('Climate zones'!$A$2:$A$4292,MATCH(AX$4&amp;" "&amp;$N207,'Climate zones'!$I$2:$I$4292,0)),"")</f>
        <v/>
      </c>
      <c r="AY207" s="165" t="str">
        <f>IFERROR(INDEX('Climate zones'!$A$2:$A$4292,MATCH(AY$4&amp;" "&amp;$N207,'Climate zones'!$I$2:$I$4292,0)),"")</f>
        <v/>
      </c>
      <c r="AZ207" s="165" t="str">
        <f>IFERROR(INDEX('Climate zones'!$A$2:$A$4292,MATCH(AZ$4&amp;" "&amp;$N207,'Climate zones'!$I$2:$I$4292,0)),"")</f>
        <v/>
      </c>
      <c r="BA207" s="165" t="str">
        <f>IFERROR(INDEX('Climate zones'!$A$2:$A$4292,MATCH(BA$4&amp;" "&amp;$N207,'Climate zones'!$I$2:$I$4292,0)),"")</f>
        <v/>
      </c>
      <c r="BB207" s="165" t="str">
        <f>IFERROR(INDEX('Climate zones'!$A$2:$A$4292,MATCH(BB$4&amp;" "&amp;$N207,'Climate zones'!$I$2:$I$4292,0)),"")</f>
        <v/>
      </c>
      <c r="BC207" s="165" t="str">
        <f>IFERROR(INDEX('Climate zones'!$A$2:$A$4292,MATCH(BC$4&amp;" "&amp;$N207,'Climate zones'!$I$2:$I$4292,0)),"")</f>
        <v/>
      </c>
      <c r="BD207" s="165" t="str">
        <f>IFERROR(INDEX('Climate zones'!$A$2:$A$4292,MATCH(BD$4&amp;" "&amp;$N207,'Climate zones'!$I$2:$I$4292,0)),"")</f>
        <v/>
      </c>
      <c r="BE207" s="165" t="str">
        <f>IFERROR(INDEX('Climate zones'!$A$2:$A$4292,MATCH(BE$4&amp;" "&amp;$N207,'Climate zones'!$I$2:$I$4292,0)),"")</f>
        <v/>
      </c>
      <c r="BF207" s="165" t="str">
        <f>IFERROR(INDEX('Climate zones'!$A$2:$A$4292,MATCH(BF$4&amp;" "&amp;$N207,'Climate zones'!$I$2:$I$4292,0)),"")</f>
        <v/>
      </c>
      <c r="BG207" s="165" t="str">
        <f>IFERROR(INDEX('Climate zones'!$A$2:$A$4292,MATCH(BG$4&amp;" "&amp;$N207,'Climate zones'!$I$2:$I$4292,0)),"")</f>
        <v/>
      </c>
      <c r="BH207" s="165" t="str">
        <f>IFERROR(INDEX('Climate zones'!$A$2:$A$4292,MATCH(BH$4&amp;" "&amp;$N207,'Climate zones'!$I$2:$I$4292,0)),"")</f>
        <v/>
      </c>
      <c r="BI207" s="165" t="str">
        <f>IFERROR(INDEX('Climate zones'!$A$2:$A$4292,MATCH(BI$4&amp;" "&amp;$N207,'Climate zones'!$I$2:$I$4292,0)),"")</f>
        <v/>
      </c>
      <c r="BJ207" s="165" t="str">
        <f>IFERROR(INDEX('Climate zones'!$A$2:$A$4292,MATCH(BJ$4&amp;" "&amp;$N207,'Climate zones'!$I$2:$I$4292,0)),"")</f>
        <v/>
      </c>
      <c r="BK207" s="165" t="str">
        <f>IFERROR(INDEX('Climate zones'!$A$2:$A$4292,MATCH(BK$4&amp;" "&amp;$N207,'Climate zones'!$I$2:$I$4292,0)),"")</f>
        <v/>
      </c>
      <c r="BL207" s="165" t="str">
        <f>IFERROR(INDEX('Climate zones'!$A$2:$A$4292,MATCH(BL$4&amp;" "&amp;$N207,'Climate zones'!$I$2:$I$4292,0)),"")</f>
        <v/>
      </c>
      <c r="BM207" s="165" t="str">
        <f>IFERROR(INDEX('Climate zones'!$A$2:$A$4292,MATCH(BM$4&amp;" "&amp;$N207,'Climate zones'!$I$2:$I$4292,0)),"")</f>
        <v/>
      </c>
      <c r="BN207" s="165" t="str">
        <f>IFERROR(INDEX('Climate zones'!$A$2:$A$4292,MATCH(BN$4&amp;" "&amp;$N207,'Climate zones'!$I$2:$I$4292,0)),"")</f>
        <v/>
      </c>
      <c r="BO207" s="165" t="str">
        <f>IFERROR(INDEX('Climate zones'!$A$2:$A$4292,MATCH(BO$4&amp;" "&amp;$N207,'Climate zones'!$I$2:$I$4292,0)),"")</f>
        <v/>
      </c>
      <c r="BP207" s="165" t="str">
        <f>IFERROR(INDEX('Climate zones'!$A$2:$A$4292,MATCH(BP$4&amp;" "&amp;$N207,'Climate zones'!$I$2:$I$4292,0)),"")</f>
        <v/>
      </c>
      <c r="BQ207" s="165" t="str">
        <f>IFERROR(INDEX('Climate zones'!$A$2:$A$4292,MATCH(BQ$4&amp;" "&amp;$N207,'Climate zones'!$I$2:$I$4292,0)),"")</f>
        <v/>
      </c>
      <c r="BR207" s="165" t="str">
        <f>IFERROR(INDEX('Climate zones'!$A$2:$A$4292,MATCH(BR$4&amp;" "&amp;$N207,'Climate zones'!$I$2:$I$4292,0)),"")</f>
        <v/>
      </c>
      <c r="BS207" s="165" t="str">
        <f>IFERROR(INDEX('Climate zones'!$A$2:$A$4292,MATCH(BS$4&amp;" "&amp;$N207,'Climate zones'!$I$2:$I$4292,0)),"")</f>
        <v/>
      </c>
      <c r="BT207" s="165" t="str">
        <f>IFERROR(INDEX('Climate zones'!$A$2:$A$4292,MATCH(BT$4&amp;" "&amp;$N207,'Climate zones'!$I$2:$I$4292,0)),"")</f>
        <v/>
      </c>
      <c r="BU207" s="165" t="str">
        <f>IFERROR(INDEX('Climate zones'!$A$2:$A$4292,MATCH(BU$4&amp;" "&amp;$N207,'Climate zones'!$I$2:$I$4292,0)),"")</f>
        <v/>
      </c>
      <c r="BV207" s="165" t="str">
        <f>IFERROR(INDEX('Climate zones'!$A$2:$A$4292,MATCH(BV$4&amp;" "&amp;$N207,'Climate zones'!$I$2:$I$4292,0)),"")</f>
        <v/>
      </c>
      <c r="BW207" s="165" t="str">
        <f>IFERROR(INDEX('Climate zones'!$A$2:$A$4292,MATCH(BW$4&amp;" "&amp;$N207,'Climate zones'!$I$2:$I$4292,0)),"")</f>
        <v/>
      </c>
      <c r="BX207" s="165" t="str">
        <f>IFERROR(INDEX('Climate zones'!$A$2:$A$4292,MATCH(BX$4&amp;" "&amp;$N207,'Climate zones'!$I$2:$I$4292,0)),"")</f>
        <v/>
      </c>
      <c r="BY207" s="165" t="str">
        <f>IFERROR(INDEX('Climate zones'!$A$2:$A$4292,MATCH(BY$4&amp;" "&amp;$N207,'Climate zones'!$I$2:$I$4292,0)),"")</f>
        <v/>
      </c>
      <c r="BZ207" s="165" t="str">
        <f>IFERROR(INDEX('Climate zones'!$A$2:$A$4292,MATCH(BZ$4&amp;" "&amp;$N207,'Climate zones'!$I$2:$I$4292,0)),"")</f>
        <v/>
      </c>
      <c r="CA207" s="165" t="str">
        <f>IFERROR(INDEX('Climate zones'!$A$2:$A$4292,MATCH(CA$4&amp;" "&amp;$N207,'Climate zones'!$I$2:$I$4292,0)),"")</f>
        <v/>
      </c>
      <c r="CB207" s="165" t="str">
        <f>IFERROR(INDEX('Climate zones'!$A$2:$A$4292,MATCH(CB$4&amp;" "&amp;$N207,'Climate zones'!$I$2:$I$4292,0)),"")</f>
        <v/>
      </c>
      <c r="CC207" s="165" t="str">
        <f>IFERROR(INDEX('Climate zones'!$A$2:$A$4292,MATCH(CC$4&amp;" "&amp;$N207,'Climate zones'!$I$2:$I$4292,0)),"")</f>
        <v/>
      </c>
      <c r="CD207" s="165" t="str">
        <f>IFERROR(INDEX('Climate zones'!$A$2:$A$4292,MATCH(CD$4&amp;" "&amp;$N207,'Climate zones'!$I$2:$I$4292,0)),"")</f>
        <v/>
      </c>
      <c r="CE207" s="165" t="str">
        <f>IFERROR(INDEX('Climate zones'!$A$2:$A$4292,MATCH(CE$4&amp;" "&amp;$N207,'Climate zones'!$I$2:$I$4292,0)),"")</f>
        <v/>
      </c>
      <c r="CF207" s="165" t="str">
        <f>IFERROR(INDEX('Climate zones'!$A$2:$A$4292,MATCH(CF$4&amp;" "&amp;$N207,'Climate zones'!$I$2:$I$4292,0)),"")</f>
        <v/>
      </c>
      <c r="CG207" s="165" t="str">
        <f>IFERROR(INDEX('Climate zones'!$A$2:$A$4292,MATCH(CG$4&amp;" "&amp;$N207,'Climate zones'!$I$2:$I$4292,0)),"")</f>
        <v/>
      </c>
      <c r="CH207" s="165" t="str">
        <f>IFERROR(INDEX('Climate zones'!$A$2:$A$4292,MATCH(CH$4&amp;" "&amp;$N207,'Climate zones'!$I$2:$I$4292,0)),"")</f>
        <v/>
      </c>
    </row>
    <row r="208" spans="1:86">
      <c r="A208" s="156" t="s">
        <v>377</v>
      </c>
      <c r="B208" s="156" t="s">
        <v>99</v>
      </c>
      <c r="C208" s="156" t="s">
        <v>93</v>
      </c>
      <c r="D208" s="156" t="s">
        <v>330</v>
      </c>
      <c r="E208" s="157">
        <v>-41.97</v>
      </c>
      <c r="F208" s="157">
        <v>171.89</v>
      </c>
      <c r="G208" s="156" t="str">
        <f t="shared" si="12"/>
        <v>Buller District WC</v>
      </c>
      <c r="H208" s="156">
        <f t="shared" si="13"/>
        <v>49</v>
      </c>
      <c r="I208" s="156" t="str">
        <f t="shared" si="14"/>
        <v>Buller District 49</v>
      </c>
      <c r="N208" s="162">
        <f t="shared" si="15"/>
        <v>204</v>
      </c>
      <c r="O208" s="163" t="str">
        <f>IFERROR(INDEX('Climate zones'!$A$2:$A$4292,MATCH(O$4&amp;" "&amp;$N208,'Climate zones'!$I$2:$I$4292,0)),"")</f>
        <v/>
      </c>
      <c r="P208" s="163" t="str">
        <f>IFERROR(INDEX('Climate zones'!$A$2:$A$4292,MATCH(P$4&amp;" "&amp;$N208,'Climate zones'!$I$2:$I$4292,0)),"")</f>
        <v/>
      </c>
      <c r="Q208" s="163" t="str">
        <f>IFERROR(INDEX('Climate zones'!$A$2:$A$4292,MATCH(Q$4&amp;" "&amp;$N208,'Climate zones'!$I$2:$I$4292,0)),"")</f>
        <v/>
      </c>
      <c r="R208" s="163" t="str">
        <f>IFERROR(INDEX('Climate zones'!$A$2:$A$4292,MATCH(R$4&amp;" "&amp;$N208,'Climate zones'!$I$2:$I$4292,0)),"")</f>
        <v/>
      </c>
      <c r="S208" s="163" t="str">
        <f>IFERROR(INDEX('Climate zones'!$A$2:$A$4292,MATCH(S$4&amp;" "&amp;$N208,'Climate zones'!$I$2:$I$4292,0)),"")</f>
        <v/>
      </c>
      <c r="T208" s="163" t="str">
        <f>IFERROR(INDEX('Climate zones'!$A$2:$A$4292,MATCH(T$4&amp;" "&amp;$N208,'Climate zones'!$I$2:$I$4292,0)),"")</f>
        <v/>
      </c>
      <c r="U208" s="163" t="str">
        <f>IFERROR(INDEX('Climate zones'!$A$2:$A$4292,MATCH(U$4&amp;" "&amp;$N208,'Climate zones'!$I$2:$I$4292,0)),"")</f>
        <v/>
      </c>
      <c r="V208" s="163" t="str">
        <f>IFERROR(INDEX('Climate zones'!$A$2:$A$4292,MATCH(V$4&amp;" "&amp;$N208,'Climate zones'!$I$2:$I$4292,0)),"")</f>
        <v/>
      </c>
      <c r="W208" s="163" t="str">
        <f>IFERROR(INDEX('Climate zones'!$A$2:$A$4292,MATCH(W$4&amp;" "&amp;$N208,'Climate zones'!$I$2:$I$4292,0)),"")</f>
        <v/>
      </c>
      <c r="X208" s="163" t="str">
        <f>IFERROR(INDEX('Climate zones'!$A$2:$A$4292,MATCH(X$4&amp;" "&amp;$N208,'Climate zones'!$I$2:$I$4292,0)),"")</f>
        <v>Te Haumi</v>
      </c>
      <c r="Y208" s="163" t="str">
        <f>IFERROR(INDEX('Climate zones'!$A$2:$A$4292,MATCH(Y$4&amp;" "&amp;$N208,'Climate zones'!$I$2:$I$4292,0)),"")</f>
        <v/>
      </c>
      <c r="Z208" s="163" t="str">
        <f>IFERROR(INDEX('Climate zones'!$A$2:$A$4292,MATCH(Z$4&amp;" "&amp;$N208,'Climate zones'!$I$2:$I$4292,0)),"")</f>
        <v/>
      </c>
      <c r="AA208" s="163" t="str">
        <f>IFERROR(INDEX('Climate zones'!$A$2:$A$4292,MATCH(AA$4&amp;" "&amp;$N208,'Climate zones'!$I$2:$I$4292,0)),"")</f>
        <v/>
      </c>
      <c r="AB208" s="163" t="str">
        <f>IFERROR(INDEX('Climate zones'!$A$2:$A$4292,MATCH(AB$4&amp;" "&amp;$N208,'Climate zones'!$I$2:$I$4292,0)),"")</f>
        <v/>
      </c>
      <c r="AC208" s="163" t="str">
        <f>IFERROR(INDEX('Climate zones'!$A$2:$A$4292,MATCH(AC$4&amp;" "&amp;$N208,'Climate zones'!$I$2:$I$4292,0)),"")</f>
        <v/>
      </c>
      <c r="AD208" s="163" t="str">
        <f>IFERROR(INDEX('Climate zones'!$A$2:$A$4292,MATCH(AD$4&amp;" "&amp;$N208,'Climate zones'!$I$2:$I$4292,0)),"")</f>
        <v/>
      </c>
      <c r="AE208" s="163" t="str">
        <f>IFERROR(INDEX('Climate zones'!$A$2:$A$4292,MATCH(AE$4&amp;" "&amp;$N208,'Climate zones'!$I$2:$I$4292,0)),"")</f>
        <v/>
      </c>
      <c r="AF208" s="163" t="str">
        <f>IFERROR(INDEX('Climate zones'!$A$2:$A$4292,MATCH(AF$4&amp;" "&amp;$N208,'Climate zones'!$I$2:$I$4292,0)),"")</f>
        <v/>
      </c>
      <c r="AG208" s="163" t="str">
        <f>IFERROR(INDEX('Climate zones'!$A$2:$A$4292,MATCH(AG$4&amp;" "&amp;$N208,'Climate zones'!$I$2:$I$4292,0)),"")</f>
        <v/>
      </c>
      <c r="AH208" s="163" t="str">
        <f>IFERROR(INDEX('Climate zones'!$A$2:$A$4292,MATCH(AH$4&amp;" "&amp;$N208,'Climate zones'!$I$2:$I$4292,0)),"")</f>
        <v/>
      </c>
      <c r="AI208" s="163" t="str">
        <f>IFERROR(INDEX('Climate zones'!$A$2:$A$4292,MATCH(AI$4&amp;" "&amp;$N208,'Climate zones'!$I$2:$I$4292,0)),"")</f>
        <v/>
      </c>
      <c r="AJ208" s="163" t="str">
        <f>IFERROR(INDEX('Climate zones'!$A$2:$A$4292,MATCH(AJ$4&amp;" "&amp;$N208,'Climate zones'!$I$2:$I$4292,0)),"")</f>
        <v/>
      </c>
      <c r="AK208" s="163" t="str">
        <f>IFERROR(INDEX('Climate zones'!$A$2:$A$4292,MATCH(AK$4&amp;" "&amp;$N208,'Climate zones'!$I$2:$I$4292,0)),"")</f>
        <v/>
      </c>
      <c r="AL208" s="163" t="str">
        <f>IFERROR(INDEX('Climate zones'!$A$2:$A$4292,MATCH(AL$4&amp;" "&amp;$N208,'Climate zones'!$I$2:$I$4292,0)),"")</f>
        <v/>
      </c>
      <c r="AM208" s="163" t="str">
        <f>IFERROR(INDEX('Climate zones'!$A$2:$A$4292,MATCH(AM$4&amp;" "&amp;$N208,'Climate zones'!$I$2:$I$4292,0)),"")</f>
        <v/>
      </c>
      <c r="AN208" s="163" t="str">
        <f>IFERROR(INDEX('Climate zones'!$A$2:$A$4292,MATCH(AN$4&amp;" "&amp;$N208,'Climate zones'!$I$2:$I$4292,0)),"")</f>
        <v/>
      </c>
      <c r="AO208" s="163" t="str">
        <f>IFERROR(INDEX('Climate zones'!$A$2:$A$4292,MATCH(AO$4&amp;" "&amp;$N208,'Climate zones'!$I$2:$I$4292,0)),"")</f>
        <v/>
      </c>
      <c r="AP208" s="163" t="str">
        <f>IFERROR(INDEX('Climate zones'!$A$2:$A$4292,MATCH(AP$4&amp;" "&amp;$N208,'Climate zones'!$I$2:$I$4292,0)),"")</f>
        <v/>
      </c>
      <c r="AQ208" s="163" t="str">
        <f>IFERROR(INDEX('Climate zones'!$A$2:$A$4292,MATCH(AQ$4&amp;" "&amp;$N208,'Climate zones'!$I$2:$I$4292,0)),"")</f>
        <v/>
      </c>
      <c r="AR208" s="163" t="str">
        <f>IFERROR(INDEX('Climate zones'!$A$2:$A$4292,MATCH(AR$4&amp;" "&amp;$N208,'Climate zones'!$I$2:$I$4292,0)),"")</f>
        <v/>
      </c>
      <c r="AS208" s="163" t="str">
        <f>IFERROR(INDEX('Climate zones'!$A$2:$A$4292,MATCH(AS$4&amp;" "&amp;$N208,'Climate zones'!$I$2:$I$4292,0)),"")</f>
        <v/>
      </c>
      <c r="AT208" s="163" t="str">
        <f>IFERROR(INDEX('Climate zones'!$A$2:$A$4292,MATCH(AT$4&amp;" "&amp;$N208,'Climate zones'!$I$2:$I$4292,0)),"")</f>
        <v/>
      </c>
      <c r="AU208" s="163" t="str">
        <f>IFERROR(INDEX('Climate zones'!$A$2:$A$4292,MATCH(AU$4&amp;" "&amp;$N208,'Climate zones'!$I$2:$I$4292,0)),"")</f>
        <v/>
      </c>
      <c r="AV208" s="163" t="str">
        <f>IFERROR(INDEX('Climate zones'!$A$2:$A$4292,MATCH(AV$4&amp;" "&amp;$N208,'Climate zones'!$I$2:$I$4292,0)),"")</f>
        <v/>
      </c>
      <c r="AW208" s="163" t="str">
        <f>IFERROR(INDEX('Climate zones'!$A$2:$A$4292,MATCH(AW$4&amp;" "&amp;$N208,'Climate zones'!$I$2:$I$4292,0)),"")</f>
        <v/>
      </c>
      <c r="AX208" s="163" t="str">
        <f>IFERROR(INDEX('Climate zones'!$A$2:$A$4292,MATCH(AX$4&amp;" "&amp;$N208,'Climate zones'!$I$2:$I$4292,0)),"")</f>
        <v/>
      </c>
      <c r="AY208" s="163" t="str">
        <f>IFERROR(INDEX('Climate zones'!$A$2:$A$4292,MATCH(AY$4&amp;" "&amp;$N208,'Climate zones'!$I$2:$I$4292,0)),"")</f>
        <v/>
      </c>
      <c r="AZ208" s="163" t="str">
        <f>IFERROR(INDEX('Climate zones'!$A$2:$A$4292,MATCH(AZ$4&amp;" "&amp;$N208,'Climate zones'!$I$2:$I$4292,0)),"")</f>
        <v/>
      </c>
      <c r="BA208" s="163" t="str">
        <f>IFERROR(INDEX('Climate zones'!$A$2:$A$4292,MATCH(BA$4&amp;" "&amp;$N208,'Climate zones'!$I$2:$I$4292,0)),"")</f>
        <v/>
      </c>
      <c r="BB208" s="163" t="str">
        <f>IFERROR(INDEX('Climate zones'!$A$2:$A$4292,MATCH(BB$4&amp;" "&amp;$N208,'Climate zones'!$I$2:$I$4292,0)),"")</f>
        <v/>
      </c>
      <c r="BC208" s="163" t="str">
        <f>IFERROR(INDEX('Climate zones'!$A$2:$A$4292,MATCH(BC$4&amp;" "&amp;$N208,'Climate zones'!$I$2:$I$4292,0)),"")</f>
        <v/>
      </c>
      <c r="BD208" s="163" t="str">
        <f>IFERROR(INDEX('Climate zones'!$A$2:$A$4292,MATCH(BD$4&amp;" "&amp;$N208,'Climate zones'!$I$2:$I$4292,0)),"")</f>
        <v/>
      </c>
      <c r="BE208" s="163" t="str">
        <f>IFERROR(INDEX('Climate zones'!$A$2:$A$4292,MATCH(BE$4&amp;" "&amp;$N208,'Climate zones'!$I$2:$I$4292,0)),"")</f>
        <v/>
      </c>
      <c r="BF208" s="163" t="str">
        <f>IFERROR(INDEX('Climate zones'!$A$2:$A$4292,MATCH(BF$4&amp;" "&amp;$N208,'Climate zones'!$I$2:$I$4292,0)),"")</f>
        <v/>
      </c>
      <c r="BG208" s="163" t="str">
        <f>IFERROR(INDEX('Climate zones'!$A$2:$A$4292,MATCH(BG$4&amp;" "&amp;$N208,'Climate zones'!$I$2:$I$4292,0)),"")</f>
        <v/>
      </c>
      <c r="BH208" s="163" t="str">
        <f>IFERROR(INDEX('Climate zones'!$A$2:$A$4292,MATCH(BH$4&amp;" "&amp;$N208,'Climate zones'!$I$2:$I$4292,0)),"")</f>
        <v/>
      </c>
      <c r="BI208" s="163" t="str">
        <f>IFERROR(INDEX('Climate zones'!$A$2:$A$4292,MATCH(BI$4&amp;" "&amp;$N208,'Climate zones'!$I$2:$I$4292,0)),"")</f>
        <v/>
      </c>
      <c r="BJ208" s="163" t="str">
        <f>IFERROR(INDEX('Climate zones'!$A$2:$A$4292,MATCH(BJ$4&amp;" "&amp;$N208,'Climate zones'!$I$2:$I$4292,0)),"")</f>
        <v/>
      </c>
      <c r="BK208" s="163" t="str">
        <f>IFERROR(INDEX('Climate zones'!$A$2:$A$4292,MATCH(BK$4&amp;" "&amp;$N208,'Climate zones'!$I$2:$I$4292,0)),"")</f>
        <v/>
      </c>
      <c r="BL208" s="163" t="str">
        <f>IFERROR(INDEX('Climate zones'!$A$2:$A$4292,MATCH(BL$4&amp;" "&amp;$N208,'Climate zones'!$I$2:$I$4292,0)),"")</f>
        <v/>
      </c>
      <c r="BM208" s="163" t="str">
        <f>IFERROR(INDEX('Climate zones'!$A$2:$A$4292,MATCH(BM$4&amp;" "&amp;$N208,'Climate zones'!$I$2:$I$4292,0)),"")</f>
        <v/>
      </c>
      <c r="BN208" s="163" t="str">
        <f>IFERROR(INDEX('Climate zones'!$A$2:$A$4292,MATCH(BN$4&amp;" "&amp;$N208,'Climate zones'!$I$2:$I$4292,0)),"")</f>
        <v/>
      </c>
      <c r="BO208" s="163" t="str">
        <f>IFERROR(INDEX('Climate zones'!$A$2:$A$4292,MATCH(BO$4&amp;" "&amp;$N208,'Climate zones'!$I$2:$I$4292,0)),"")</f>
        <v/>
      </c>
      <c r="BP208" s="163" t="str">
        <f>IFERROR(INDEX('Climate zones'!$A$2:$A$4292,MATCH(BP$4&amp;" "&amp;$N208,'Climate zones'!$I$2:$I$4292,0)),"")</f>
        <v/>
      </c>
      <c r="BQ208" s="163" t="str">
        <f>IFERROR(INDEX('Climate zones'!$A$2:$A$4292,MATCH(BQ$4&amp;" "&amp;$N208,'Climate zones'!$I$2:$I$4292,0)),"")</f>
        <v/>
      </c>
      <c r="BR208" s="163" t="str">
        <f>IFERROR(INDEX('Climate zones'!$A$2:$A$4292,MATCH(BR$4&amp;" "&amp;$N208,'Climate zones'!$I$2:$I$4292,0)),"")</f>
        <v/>
      </c>
      <c r="BS208" s="163" t="str">
        <f>IFERROR(INDEX('Climate zones'!$A$2:$A$4292,MATCH(BS$4&amp;" "&amp;$N208,'Climate zones'!$I$2:$I$4292,0)),"")</f>
        <v/>
      </c>
      <c r="BT208" s="163" t="str">
        <f>IFERROR(INDEX('Climate zones'!$A$2:$A$4292,MATCH(BT$4&amp;" "&amp;$N208,'Climate zones'!$I$2:$I$4292,0)),"")</f>
        <v/>
      </c>
      <c r="BU208" s="163" t="str">
        <f>IFERROR(INDEX('Climate zones'!$A$2:$A$4292,MATCH(BU$4&amp;" "&amp;$N208,'Climate zones'!$I$2:$I$4292,0)),"")</f>
        <v/>
      </c>
      <c r="BV208" s="163" t="str">
        <f>IFERROR(INDEX('Climate zones'!$A$2:$A$4292,MATCH(BV$4&amp;" "&amp;$N208,'Climate zones'!$I$2:$I$4292,0)),"")</f>
        <v/>
      </c>
      <c r="BW208" s="163" t="str">
        <f>IFERROR(INDEX('Climate zones'!$A$2:$A$4292,MATCH(BW$4&amp;" "&amp;$N208,'Climate zones'!$I$2:$I$4292,0)),"")</f>
        <v/>
      </c>
      <c r="BX208" s="163" t="str">
        <f>IFERROR(INDEX('Climate zones'!$A$2:$A$4292,MATCH(BX$4&amp;" "&amp;$N208,'Climate zones'!$I$2:$I$4292,0)),"")</f>
        <v/>
      </c>
      <c r="BY208" s="163" t="str">
        <f>IFERROR(INDEX('Climate zones'!$A$2:$A$4292,MATCH(BY$4&amp;" "&amp;$N208,'Climate zones'!$I$2:$I$4292,0)),"")</f>
        <v/>
      </c>
      <c r="BZ208" s="163" t="str">
        <f>IFERROR(INDEX('Climate zones'!$A$2:$A$4292,MATCH(BZ$4&amp;" "&amp;$N208,'Climate zones'!$I$2:$I$4292,0)),"")</f>
        <v/>
      </c>
      <c r="CA208" s="163" t="str">
        <f>IFERROR(INDEX('Climate zones'!$A$2:$A$4292,MATCH(CA$4&amp;" "&amp;$N208,'Climate zones'!$I$2:$I$4292,0)),"")</f>
        <v/>
      </c>
      <c r="CB208" s="163" t="str">
        <f>IFERROR(INDEX('Climate zones'!$A$2:$A$4292,MATCH(CB$4&amp;" "&amp;$N208,'Climate zones'!$I$2:$I$4292,0)),"")</f>
        <v/>
      </c>
      <c r="CC208" s="163" t="str">
        <f>IFERROR(INDEX('Climate zones'!$A$2:$A$4292,MATCH(CC$4&amp;" "&amp;$N208,'Climate zones'!$I$2:$I$4292,0)),"")</f>
        <v/>
      </c>
      <c r="CD208" s="163" t="str">
        <f>IFERROR(INDEX('Climate zones'!$A$2:$A$4292,MATCH(CD$4&amp;" "&amp;$N208,'Climate zones'!$I$2:$I$4292,0)),"")</f>
        <v/>
      </c>
      <c r="CE208" s="163" t="str">
        <f>IFERROR(INDEX('Climate zones'!$A$2:$A$4292,MATCH(CE$4&amp;" "&amp;$N208,'Climate zones'!$I$2:$I$4292,0)),"")</f>
        <v/>
      </c>
      <c r="CF208" s="163" t="str">
        <f>IFERROR(INDEX('Climate zones'!$A$2:$A$4292,MATCH(CF$4&amp;" "&amp;$N208,'Climate zones'!$I$2:$I$4292,0)),"")</f>
        <v/>
      </c>
      <c r="CG208" s="163" t="str">
        <f>IFERROR(INDEX('Climate zones'!$A$2:$A$4292,MATCH(CG$4&amp;" "&amp;$N208,'Climate zones'!$I$2:$I$4292,0)),"")</f>
        <v/>
      </c>
      <c r="CH208" s="163" t="str">
        <f>IFERROR(INDEX('Climate zones'!$A$2:$A$4292,MATCH(CH$4&amp;" "&amp;$N208,'Climate zones'!$I$2:$I$4292,0)),"")</f>
        <v/>
      </c>
    </row>
    <row r="209" spans="1:86">
      <c r="A209" s="156" t="s">
        <v>378</v>
      </c>
      <c r="B209" s="156" t="s">
        <v>99</v>
      </c>
      <c r="C209" s="156" t="s">
        <v>93</v>
      </c>
      <c r="D209" s="156" t="s">
        <v>330</v>
      </c>
      <c r="E209" s="157">
        <v>-41.55</v>
      </c>
      <c r="F209" s="157">
        <v>171.98</v>
      </c>
      <c r="G209" s="156" t="str">
        <f t="shared" si="12"/>
        <v>Buller District WC</v>
      </c>
      <c r="H209" s="156">
        <f t="shared" si="13"/>
        <v>50</v>
      </c>
      <c r="I209" s="156" t="str">
        <f t="shared" si="14"/>
        <v>Buller District 50</v>
      </c>
      <c r="N209" s="164">
        <f t="shared" si="15"/>
        <v>205</v>
      </c>
      <c r="O209" s="165" t="str">
        <f>IFERROR(INDEX('Climate zones'!$A$2:$A$4292,MATCH(O$4&amp;" "&amp;$N209,'Climate zones'!$I$2:$I$4292,0)),"")</f>
        <v/>
      </c>
      <c r="P209" s="165" t="str">
        <f>IFERROR(INDEX('Climate zones'!$A$2:$A$4292,MATCH(P$4&amp;" "&amp;$N209,'Climate zones'!$I$2:$I$4292,0)),"")</f>
        <v/>
      </c>
      <c r="Q209" s="165" t="str">
        <f>IFERROR(INDEX('Climate zones'!$A$2:$A$4292,MATCH(Q$4&amp;" "&amp;$N209,'Climate zones'!$I$2:$I$4292,0)),"")</f>
        <v/>
      </c>
      <c r="R209" s="165" t="str">
        <f>IFERROR(INDEX('Climate zones'!$A$2:$A$4292,MATCH(R$4&amp;" "&amp;$N209,'Climate zones'!$I$2:$I$4292,0)),"")</f>
        <v/>
      </c>
      <c r="S209" s="165" t="str">
        <f>IFERROR(INDEX('Climate zones'!$A$2:$A$4292,MATCH(S$4&amp;" "&amp;$N209,'Climate zones'!$I$2:$I$4292,0)),"")</f>
        <v/>
      </c>
      <c r="T209" s="165" t="str">
        <f>IFERROR(INDEX('Climate zones'!$A$2:$A$4292,MATCH(T$4&amp;" "&amp;$N209,'Climate zones'!$I$2:$I$4292,0)),"")</f>
        <v/>
      </c>
      <c r="U209" s="165" t="str">
        <f>IFERROR(INDEX('Climate zones'!$A$2:$A$4292,MATCH(U$4&amp;" "&amp;$N209,'Climate zones'!$I$2:$I$4292,0)),"")</f>
        <v/>
      </c>
      <c r="V209" s="165" t="str">
        <f>IFERROR(INDEX('Climate zones'!$A$2:$A$4292,MATCH(V$4&amp;" "&amp;$N209,'Climate zones'!$I$2:$I$4292,0)),"")</f>
        <v/>
      </c>
      <c r="W209" s="165" t="str">
        <f>IFERROR(INDEX('Climate zones'!$A$2:$A$4292,MATCH(W$4&amp;" "&amp;$N209,'Climate zones'!$I$2:$I$4292,0)),"")</f>
        <v/>
      </c>
      <c r="X209" s="165" t="str">
        <f>IFERROR(INDEX('Climate zones'!$A$2:$A$4292,MATCH(X$4&amp;" "&amp;$N209,'Climate zones'!$I$2:$I$4292,0)),"")</f>
        <v>Te Huahua</v>
      </c>
      <c r="Y209" s="165" t="str">
        <f>IFERROR(INDEX('Climate zones'!$A$2:$A$4292,MATCH(Y$4&amp;" "&amp;$N209,'Climate zones'!$I$2:$I$4292,0)),"")</f>
        <v/>
      </c>
      <c r="Z209" s="165" t="str">
        <f>IFERROR(INDEX('Climate zones'!$A$2:$A$4292,MATCH(Z$4&amp;" "&amp;$N209,'Climate zones'!$I$2:$I$4292,0)),"")</f>
        <v/>
      </c>
      <c r="AA209" s="165" t="str">
        <f>IFERROR(INDEX('Climate zones'!$A$2:$A$4292,MATCH(AA$4&amp;" "&amp;$N209,'Climate zones'!$I$2:$I$4292,0)),"")</f>
        <v/>
      </c>
      <c r="AB209" s="165" t="str">
        <f>IFERROR(INDEX('Climate zones'!$A$2:$A$4292,MATCH(AB$4&amp;" "&amp;$N209,'Climate zones'!$I$2:$I$4292,0)),"")</f>
        <v/>
      </c>
      <c r="AC209" s="165" t="str">
        <f>IFERROR(INDEX('Climate zones'!$A$2:$A$4292,MATCH(AC$4&amp;" "&amp;$N209,'Climate zones'!$I$2:$I$4292,0)),"")</f>
        <v/>
      </c>
      <c r="AD209" s="165" t="str">
        <f>IFERROR(INDEX('Climate zones'!$A$2:$A$4292,MATCH(AD$4&amp;" "&amp;$N209,'Climate zones'!$I$2:$I$4292,0)),"")</f>
        <v/>
      </c>
      <c r="AE209" s="165" t="str">
        <f>IFERROR(INDEX('Climate zones'!$A$2:$A$4292,MATCH(AE$4&amp;" "&amp;$N209,'Climate zones'!$I$2:$I$4292,0)),"")</f>
        <v/>
      </c>
      <c r="AF209" s="165" t="str">
        <f>IFERROR(INDEX('Climate zones'!$A$2:$A$4292,MATCH(AF$4&amp;" "&amp;$N209,'Climate zones'!$I$2:$I$4292,0)),"")</f>
        <v/>
      </c>
      <c r="AG209" s="165" t="str">
        <f>IFERROR(INDEX('Climate zones'!$A$2:$A$4292,MATCH(AG$4&amp;" "&amp;$N209,'Climate zones'!$I$2:$I$4292,0)),"")</f>
        <v/>
      </c>
      <c r="AH209" s="165" t="str">
        <f>IFERROR(INDEX('Climate zones'!$A$2:$A$4292,MATCH(AH$4&amp;" "&amp;$N209,'Climate zones'!$I$2:$I$4292,0)),"")</f>
        <v/>
      </c>
      <c r="AI209" s="165" t="str">
        <f>IFERROR(INDEX('Climate zones'!$A$2:$A$4292,MATCH(AI$4&amp;" "&amp;$N209,'Climate zones'!$I$2:$I$4292,0)),"")</f>
        <v/>
      </c>
      <c r="AJ209" s="165" t="str">
        <f>IFERROR(INDEX('Climate zones'!$A$2:$A$4292,MATCH(AJ$4&amp;" "&amp;$N209,'Climate zones'!$I$2:$I$4292,0)),"")</f>
        <v/>
      </c>
      <c r="AK209" s="165" t="str">
        <f>IFERROR(INDEX('Climate zones'!$A$2:$A$4292,MATCH(AK$4&amp;" "&amp;$N209,'Climate zones'!$I$2:$I$4292,0)),"")</f>
        <v/>
      </c>
      <c r="AL209" s="165" t="str">
        <f>IFERROR(INDEX('Climate zones'!$A$2:$A$4292,MATCH(AL$4&amp;" "&amp;$N209,'Climate zones'!$I$2:$I$4292,0)),"")</f>
        <v/>
      </c>
      <c r="AM209" s="165" t="str">
        <f>IFERROR(INDEX('Climate zones'!$A$2:$A$4292,MATCH(AM$4&amp;" "&amp;$N209,'Climate zones'!$I$2:$I$4292,0)),"")</f>
        <v/>
      </c>
      <c r="AN209" s="165" t="str">
        <f>IFERROR(INDEX('Climate zones'!$A$2:$A$4292,MATCH(AN$4&amp;" "&amp;$N209,'Climate zones'!$I$2:$I$4292,0)),"")</f>
        <v/>
      </c>
      <c r="AO209" s="165" t="str">
        <f>IFERROR(INDEX('Climate zones'!$A$2:$A$4292,MATCH(AO$4&amp;" "&amp;$N209,'Climate zones'!$I$2:$I$4292,0)),"")</f>
        <v/>
      </c>
      <c r="AP209" s="165" t="str">
        <f>IFERROR(INDEX('Climate zones'!$A$2:$A$4292,MATCH(AP$4&amp;" "&amp;$N209,'Climate zones'!$I$2:$I$4292,0)),"")</f>
        <v/>
      </c>
      <c r="AQ209" s="165" t="str">
        <f>IFERROR(INDEX('Climate zones'!$A$2:$A$4292,MATCH(AQ$4&amp;" "&amp;$N209,'Climate zones'!$I$2:$I$4292,0)),"")</f>
        <v/>
      </c>
      <c r="AR209" s="165" t="str">
        <f>IFERROR(INDEX('Climate zones'!$A$2:$A$4292,MATCH(AR$4&amp;" "&amp;$N209,'Climate zones'!$I$2:$I$4292,0)),"")</f>
        <v/>
      </c>
      <c r="AS209" s="165" t="str">
        <f>IFERROR(INDEX('Climate zones'!$A$2:$A$4292,MATCH(AS$4&amp;" "&amp;$N209,'Climate zones'!$I$2:$I$4292,0)),"")</f>
        <v/>
      </c>
      <c r="AT209" s="165" t="str">
        <f>IFERROR(INDEX('Climate zones'!$A$2:$A$4292,MATCH(AT$4&amp;" "&amp;$N209,'Climate zones'!$I$2:$I$4292,0)),"")</f>
        <v/>
      </c>
      <c r="AU209" s="165" t="str">
        <f>IFERROR(INDEX('Climate zones'!$A$2:$A$4292,MATCH(AU$4&amp;" "&amp;$N209,'Climate zones'!$I$2:$I$4292,0)),"")</f>
        <v/>
      </c>
      <c r="AV209" s="165" t="str">
        <f>IFERROR(INDEX('Climate zones'!$A$2:$A$4292,MATCH(AV$4&amp;" "&amp;$N209,'Climate zones'!$I$2:$I$4292,0)),"")</f>
        <v/>
      </c>
      <c r="AW209" s="165" t="str">
        <f>IFERROR(INDEX('Climate zones'!$A$2:$A$4292,MATCH(AW$4&amp;" "&amp;$N209,'Climate zones'!$I$2:$I$4292,0)),"")</f>
        <v/>
      </c>
      <c r="AX209" s="165" t="str">
        <f>IFERROR(INDEX('Climate zones'!$A$2:$A$4292,MATCH(AX$4&amp;" "&amp;$N209,'Climate zones'!$I$2:$I$4292,0)),"")</f>
        <v/>
      </c>
      <c r="AY209" s="165" t="str">
        <f>IFERROR(INDEX('Climate zones'!$A$2:$A$4292,MATCH(AY$4&amp;" "&amp;$N209,'Climate zones'!$I$2:$I$4292,0)),"")</f>
        <v/>
      </c>
      <c r="AZ209" s="165" t="str">
        <f>IFERROR(INDEX('Climate zones'!$A$2:$A$4292,MATCH(AZ$4&amp;" "&amp;$N209,'Climate zones'!$I$2:$I$4292,0)),"")</f>
        <v/>
      </c>
      <c r="BA209" s="165" t="str">
        <f>IFERROR(INDEX('Climate zones'!$A$2:$A$4292,MATCH(BA$4&amp;" "&amp;$N209,'Climate zones'!$I$2:$I$4292,0)),"")</f>
        <v/>
      </c>
      <c r="BB209" s="165" t="str">
        <f>IFERROR(INDEX('Climate zones'!$A$2:$A$4292,MATCH(BB$4&amp;" "&amp;$N209,'Climate zones'!$I$2:$I$4292,0)),"")</f>
        <v/>
      </c>
      <c r="BC209" s="165" t="str">
        <f>IFERROR(INDEX('Climate zones'!$A$2:$A$4292,MATCH(BC$4&amp;" "&amp;$N209,'Climate zones'!$I$2:$I$4292,0)),"")</f>
        <v/>
      </c>
      <c r="BD209" s="165" t="str">
        <f>IFERROR(INDEX('Climate zones'!$A$2:$A$4292,MATCH(BD$4&amp;" "&amp;$N209,'Climate zones'!$I$2:$I$4292,0)),"")</f>
        <v/>
      </c>
      <c r="BE209" s="165" t="str">
        <f>IFERROR(INDEX('Climate zones'!$A$2:$A$4292,MATCH(BE$4&amp;" "&amp;$N209,'Climate zones'!$I$2:$I$4292,0)),"")</f>
        <v/>
      </c>
      <c r="BF209" s="165" t="str">
        <f>IFERROR(INDEX('Climate zones'!$A$2:$A$4292,MATCH(BF$4&amp;" "&amp;$N209,'Climate zones'!$I$2:$I$4292,0)),"")</f>
        <v/>
      </c>
      <c r="BG209" s="165" t="str">
        <f>IFERROR(INDEX('Climate zones'!$A$2:$A$4292,MATCH(BG$4&amp;" "&amp;$N209,'Climate zones'!$I$2:$I$4292,0)),"")</f>
        <v/>
      </c>
      <c r="BH209" s="165" t="str">
        <f>IFERROR(INDEX('Climate zones'!$A$2:$A$4292,MATCH(BH$4&amp;" "&amp;$N209,'Climate zones'!$I$2:$I$4292,0)),"")</f>
        <v/>
      </c>
      <c r="BI209" s="165" t="str">
        <f>IFERROR(INDEX('Climate zones'!$A$2:$A$4292,MATCH(BI$4&amp;" "&amp;$N209,'Climate zones'!$I$2:$I$4292,0)),"")</f>
        <v/>
      </c>
      <c r="BJ209" s="165" t="str">
        <f>IFERROR(INDEX('Climate zones'!$A$2:$A$4292,MATCH(BJ$4&amp;" "&amp;$N209,'Climate zones'!$I$2:$I$4292,0)),"")</f>
        <v/>
      </c>
      <c r="BK209" s="165" t="str">
        <f>IFERROR(INDEX('Climate zones'!$A$2:$A$4292,MATCH(BK$4&amp;" "&amp;$N209,'Climate zones'!$I$2:$I$4292,0)),"")</f>
        <v/>
      </c>
      <c r="BL209" s="165" t="str">
        <f>IFERROR(INDEX('Climate zones'!$A$2:$A$4292,MATCH(BL$4&amp;" "&amp;$N209,'Climate zones'!$I$2:$I$4292,0)),"")</f>
        <v/>
      </c>
      <c r="BM209" s="165" t="str">
        <f>IFERROR(INDEX('Climate zones'!$A$2:$A$4292,MATCH(BM$4&amp;" "&amp;$N209,'Climate zones'!$I$2:$I$4292,0)),"")</f>
        <v/>
      </c>
      <c r="BN209" s="165" t="str">
        <f>IFERROR(INDEX('Climate zones'!$A$2:$A$4292,MATCH(BN$4&amp;" "&amp;$N209,'Climate zones'!$I$2:$I$4292,0)),"")</f>
        <v/>
      </c>
      <c r="BO209" s="165" t="str">
        <f>IFERROR(INDEX('Climate zones'!$A$2:$A$4292,MATCH(BO$4&amp;" "&amp;$N209,'Climate zones'!$I$2:$I$4292,0)),"")</f>
        <v/>
      </c>
      <c r="BP209" s="165" t="str">
        <f>IFERROR(INDEX('Climate zones'!$A$2:$A$4292,MATCH(BP$4&amp;" "&amp;$N209,'Climate zones'!$I$2:$I$4292,0)),"")</f>
        <v/>
      </c>
      <c r="BQ209" s="165" t="str">
        <f>IFERROR(INDEX('Climate zones'!$A$2:$A$4292,MATCH(BQ$4&amp;" "&amp;$N209,'Climate zones'!$I$2:$I$4292,0)),"")</f>
        <v/>
      </c>
      <c r="BR209" s="165" t="str">
        <f>IFERROR(INDEX('Climate zones'!$A$2:$A$4292,MATCH(BR$4&amp;" "&amp;$N209,'Climate zones'!$I$2:$I$4292,0)),"")</f>
        <v/>
      </c>
      <c r="BS209" s="165" t="str">
        <f>IFERROR(INDEX('Climate zones'!$A$2:$A$4292,MATCH(BS$4&amp;" "&amp;$N209,'Climate zones'!$I$2:$I$4292,0)),"")</f>
        <v/>
      </c>
      <c r="BT209" s="165" t="str">
        <f>IFERROR(INDEX('Climate zones'!$A$2:$A$4292,MATCH(BT$4&amp;" "&amp;$N209,'Climate zones'!$I$2:$I$4292,0)),"")</f>
        <v/>
      </c>
      <c r="BU209" s="165" t="str">
        <f>IFERROR(INDEX('Climate zones'!$A$2:$A$4292,MATCH(BU$4&amp;" "&amp;$N209,'Climate zones'!$I$2:$I$4292,0)),"")</f>
        <v/>
      </c>
      <c r="BV209" s="165" t="str">
        <f>IFERROR(INDEX('Climate zones'!$A$2:$A$4292,MATCH(BV$4&amp;" "&amp;$N209,'Climate zones'!$I$2:$I$4292,0)),"")</f>
        <v/>
      </c>
      <c r="BW209" s="165" t="str">
        <f>IFERROR(INDEX('Climate zones'!$A$2:$A$4292,MATCH(BW$4&amp;" "&amp;$N209,'Climate zones'!$I$2:$I$4292,0)),"")</f>
        <v/>
      </c>
      <c r="BX209" s="165" t="str">
        <f>IFERROR(INDEX('Climate zones'!$A$2:$A$4292,MATCH(BX$4&amp;" "&amp;$N209,'Climate zones'!$I$2:$I$4292,0)),"")</f>
        <v/>
      </c>
      <c r="BY209" s="165" t="str">
        <f>IFERROR(INDEX('Climate zones'!$A$2:$A$4292,MATCH(BY$4&amp;" "&amp;$N209,'Climate zones'!$I$2:$I$4292,0)),"")</f>
        <v/>
      </c>
      <c r="BZ209" s="165" t="str">
        <f>IFERROR(INDEX('Climate zones'!$A$2:$A$4292,MATCH(BZ$4&amp;" "&amp;$N209,'Climate zones'!$I$2:$I$4292,0)),"")</f>
        <v/>
      </c>
      <c r="CA209" s="165" t="str">
        <f>IFERROR(INDEX('Climate zones'!$A$2:$A$4292,MATCH(CA$4&amp;" "&amp;$N209,'Climate zones'!$I$2:$I$4292,0)),"")</f>
        <v/>
      </c>
      <c r="CB209" s="165" t="str">
        <f>IFERROR(INDEX('Climate zones'!$A$2:$A$4292,MATCH(CB$4&amp;" "&amp;$N209,'Climate zones'!$I$2:$I$4292,0)),"")</f>
        <v/>
      </c>
      <c r="CC209" s="165" t="str">
        <f>IFERROR(INDEX('Climate zones'!$A$2:$A$4292,MATCH(CC$4&amp;" "&amp;$N209,'Climate zones'!$I$2:$I$4292,0)),"")</f>
        <v/>
      </c>
      <c r="CD209" s="165" t="str">
        <f>IFERROR(INDEX('Climate zones'!$A$2:$A$4292,MATCH(CD$4&amp;" "&amp;$N209,'Climate zones'!$I$2:$I$4292,0)),"")</f>
        <v/>
      </c>
      <c r="CE209" s="165" t="str">
        <f>IFERROR(INDEX('Climate zones'!$A$2:$A$4292,MATCH(CE$4&amp;" "&amp;$N209,'Climate zones'!$I$2:$I$4292,0)),"")</f>
        <v/>
      </c>
      <c r="CF209" s="165" t="str">
        <f>IFERROR(INDEX('Climate zones'!$A$2:$A$4292,MATCH(CF$4&amp;" "&amp;$N209,'Climate zones'!$I$2:$I$4292,0)),"")</f>
        <v/>
      </c>
      <c r="CG209" s="165" t="str">
        <f>IFERROR(INDEX('Climate zones'!$A$2:$A$4292,MATCH(CG$4&amp;" "&amp;$N209,'Climate zones'!$I$2:$I$4292,0)),"")</f>
        <v/>
      </c>
      <c r="CH209" s="165" t="str">
        <f>IFERROR(INDEX('Climate zones'!$A$2:$A$4292,MATCH(CH$4&amp;" "&amp;$N209,'Climate zones'!$I$2:$I$4292,0)),"")</f>
        <v/>
      </c>
    </row>
    <row r="210" spans="1:86">
      <c r="A210" s="156" t="s">
        <v>379</v>
      </c>
      <c r="B210" s="156" t="s">
        <v>99</v>
      </c>
      <c r="C210" s="156" t="s">
        <v>93</v>
      </c>
      <c r="D210" s="156" t="s">
        <v>330</v>
      </c>
      <c r="E210" s="157">
        <v>-41.76</v>
      </c>
      <c r="F210" s="157">
        <v>171.64</v>
      </c>
      <c r="G210" s="156" t="str">
        <f t="shared" si="12"/>
        <v>Buller District WC</v>
      </c>
      <c r="H210" s="156">
        <f t="shared" si="13"/>
        <v>51</v>
      </c>
      <c r="I210" s="156" t="str">
        <f t="shared" si="14"/>
        <v>Buller District 51</v>
      </c>
      <c r="N210" s="162">
        <f t="shared" si="15"/>
        <v>206</v>
      </c>
      <c r="O210" s="163" t="str">
        <f>IFERROR(INDEX('Climate zones'!$A$2:$A$4292,MATCH(O$4&amp;" "&amp;$N210,'Climate zones'!$I$2:$I$4292,0)),"")</f>
        <v/>
      </c>
      <c r="P210" s="163" t="str">
        <f>IFERROR(INDEX('Climate zones'!$A$2:$A$4292,MATCH(P$4&amp;" "&amp;$N210,'Climate zones'!$I$2:$I$4292,0)),"")</f>
        <v/>
      </c>
      <c r="Q210" s="163" t="str">
        <f>IFERROR(INDEX('Climate zones'!$A$2:$A$4292,MATCH(Q$4&amp;" "&amp;$N210,'Climate zones'!$I$2:$I$4292,0)),"")</f>
        <v/>
      </c>
      <c r="R210" s="163" t="str">
        <f>IFERROR(INDEX('Climate zones'!$A$2:$A$4292,MATCH(R$4&amp;" "&amp;$N210,'Climate zones'!$I$2:$I$4292,0)),"")</f>
        <v/>
      </c>
      <c r="S210" s="163" t="str">
        <f>IFERROR(INDEX('Climate zones'!$A$2:$A$4292,MATCH(S$4&amp;" "&amp;$N210,'Climate zones'!$I$2:$I$4292,0)),"")</f>
        <v/>
      </c>
      <c r="T210" s="163" t="str">
        <f>IFERROR(INDEX('Climate zones'!$A$2:$A$4292,MATCH(T$4&amp;" "&amp;$N210,'Climate zones'!$I$2:$I$4292,0)),"")</f>
        <v/>
      </c>
      <c r="U210" s="163" t="str">
        <f>IFERROR(INDEX('Climate zones'!$A$2:$A$4292,MATCH(U$4&amp;" "&amp;$N210,'Climate zones'!$I$2:$I$4292,0)),"")</f>
        <v/>
      </c>
      <c r="V210" s="163" t="str">
        <f>IFERROR(INDEX('Climate zones'!$A$2:$A$4292,MATCH(V$4&amp;" "&amp;$N210,'Climate zones'!$I$2:$I$4292,0)),"")</f>
        <v/>
      </c>
      <c r="W210" s="163" t="str">
        <f>IFERROR(INDEX('Climate zones'!$A$2:$A$4292,MATCH(W$4&amp;" "&amp;$N210,'Climate zones'!$I$2:$I$4292,0)),"")</f>
        <v/>
      </c>
      <c r="X210" s="163" t="str">
        <f>IFERROR(INDEX('Climate zones'!$A$2:$A$4292,MATCH(X$4&amp;" "&amp;$N210,'Climate zones'!$I$2:$I$4292,0)),"")</f>
        <v>Te Huia</v>
      </c>
      <c r="Y210" s="163" t="str">
        <f>IFERROR(INDEX('Climate zones'!$A$2:$A$4292,MATCH(Y$4&amp;" "&amp;$N210,'Climate zones'!$I$2:$I$4292,0)),"")</f>
        <v/>
      </c>
      <c r="Z210" s="163" t="str">
        <f>IFERROR(INDEX('Climate zones'!$A$2:$A$4292,MATCH(Z$4&amp;" "&amp;$N210,'Climate zones'!$I$2:$I$4292,0)),"")</f>
        <v/>
      </c>
      <c r="AA210" s="163" t="str">
        <f>IFERROR(INDEX('Climate zones'!$A$2:$A$4292,MATCH(AA$4&amp;" "&amp;$N210,'Climate zones'!$I$2:$I$4292,0)),"")</f>
        <v/>
      </c>
      <c r="AB210" s="163" t="str">
        <f>IFERROR(INDEX('Climate zones'!$A$2:$A$4292,MATCH(AB$4&amp;" "&amp;$N210,'Climate zones'!$I$2:$I$4292,0)),"")</f>
        <v/>
      </c>
      <c r="AC210" s="163" t="str">
        <f>IFERROR(INDEX('Climate zones'!$A$2:$A$4292,MATCH(AC$4&amp;" "&amp;$N210,'Climate zones'!$I$2:$I$4292,0)),"")</f>
        <v/>
      </c>
      <c r="AD210" s="163" t="str">
        <f>IFERROR(INDEX('Climate zones'!$A$2:$A$4292,MATCH(AD$4&amp;" "&amp;$N210,'Climate zones'!$I$2:$I$4292,0)),"")</f>
        <v/>
      </c>
      <c r="AE210" s="163" t="str">
        <f>IFERROR(INDEX('Climate zones'!$A$2:$A$4292,MATCH(AE$4&amp;" "&amp;$N210,'Climate zones'!$I$2:$I$4292,0)),"")</f>
        <v/>
      </c>
      <c r="AF210" s="163" t="str">
        <f>IFERROR(INDEX('Climate zones'!$A$2:$A$4292,MATCH(AF$4&amp;" "&amp;$N210,'Climate zones'!$I$2:$I$4292,0)),"")</f>
        <v/>
      </c>
      <c r="AG210" s="163" t="str">
        <f>IFERROR(INDEX('Climate zones'!$A$2:$A$4292,MATCH(AG$4&amp;" "&amp;$N210,'Climate zones'!$I$2:$I$4292,0)),"")</f>
        <v/>
      </c>
      <c r="AH210" s="163" t="str">
        <f>IFERROR(INDEX('Climate zones'!$A$2:$A$4292,MATCH(AH$4&amp;" "&amp;$N210,'Climate zones'!$I$2:$I$4292,0)),"")</f>
        <v/>
      </c>
      <c r="AI210" s="163" t="str">
        <f>IFERROR(INDEX('Climate zones'!$A$2:$A$4292,MATCH(AI$4&amp;" "&amp;$N210,'Climate zones'!$I$2:$I$4292,0)),"")</f>
        <v/>
      </c>
      <c r="AJ210" s="163" t="str">
        <f>IFERROR(INDEX('Climate zones'!$A$2:$A$4292,MATCH(AJ$4&amp;" "&amp;$N210,'Climate zones'!$I$2:$I$4292,0)),"")</f>
        <v/>
      </c>
      <c r="AK210" s="163" t="str">
        <f>IFERROR(INDEX('Climate zones'!$A$2:$A$4292,MATCH(AK$4&amp;" "&amp;$N210,'Climate zones'!$I$2:$I$4292,0)),"")</f>
        <v/>
      </c>
      <c r="AL210" s="163" t="str">
        <f>IFERROR(INDEX('Climate zones'!$A$2:$A$4292,MATCH(AL$4&amp;" "&amp;$N210,'Climate zones'!$I$2:$I$4292,0)),"")</f>
        <v/>
      </c>
      <c r="AM210" s="163" t="str">
        <f>IFERROR(INDEX('Climate zones'!$A$2:$A$4292,MATCH(AM$4&amp;" "&amp;$N210,'Climate zones'!$I$2:$I$4292,0)),"")</f>
        <v/>
      </c>
      <c r="AN210" s="163" t="str">
        <f>IFERROR(INDEX('Climate zones'!$A$2:$A$4292,MATCH(AN$4&amp;" "&amp;$N210,'Climate zones'!$I$2:$I$4292,0)),"")</f>
        <v/>
      </c>
      <c r="AO210" s="163" t="str">
        <f>IFERROR(INDEX('Climate zones'!$A$2:$A$4292,MATCH(AO$4&amp;" "&amp;$N210,'Climate zones'!$I$2:$I$4292,0)),"")</f>
        <v/>
      </c>
      <c r="AP210" s="163" t="str">
        <f>IFERROR(INDEX('Climate zones'!$A$2:$A$4292,MATCH(AP$4&amp;" "&amp;$N210,'Climate zones'!$I$2:$I$4292,0)),"")</f>
        <v/>
      </c>
      <c r="AQ210" s="163" t="str">
        <f>IFERROR(INDEX('Climate zones'!$A$2:$A$4292,MATCH(AQ$4&amp;" "&amp;$N210,'Climate zones'!$I$2:$I$4292,0)),"")</f>
        <v/>
      </c>
      <c r="AR210" s="163" t="str">
        <f>IFERROR(INDEX('Climate zones'!$A$2:$A$4292,MATCH(AR$4&amp;" "&amp;$N210,'Climate zones'!$I$2:$I$4292,0)),"")</f>
        <v/>
      </c>
      <c r="AS210" s="163" t="str">
        <f>IFERROR(INDEX('Climate zones'!$A$2:$A$4292,MATCH(AS$4&amp;" "&amp;$N210,'Climate zones'!$I$2:$I$4292,0)),"")</f>
        <v/>
      </c>
      <c r="AT210" s="163" t="str">
        <f>IFERROR(INDEX('Climate zones'!$A$2:$A$4292,MATCH(AT$4&amp;" "&amp;$N210,'Climate zones'!$I$2:$I$4292,0)),"")</f>
        <v/>
      </c>
      <c r="AU210" s="163" t="str">
        <f>IFERROR(INDEX('Climate zones'!$A$2:$A$4292,MATCH(AU$4&amp;" "&amp;$N210,'Climate zones'!$I$2:$I$4292,0)),"")</f>
        <v/>
      </c>
      <c r="AV210" s="163" t="str">
        <f>IFERROR(INDEX('Climate zones'!$A$2:$A$4292,MATCH(AV$4&amp;" "&amp;$N210,'Climate zones'!$I$2:$I$4292,0)),"")</f>
        <v/>
      </c>
      <c r="AW210" s="163" t="str">
        <f>IFERROR(INDEX('Climate zones'!$A$2:$A$4292,MATCH(AW$4&amp;" "&amp;$N210,'Climate zones'!$I$2:$I$4292,0)),"")</f>
        <v/>
      </c>
      <c r="AX210" s="163" t="str">
        <f>IFERROR(INDEX('Climate zones'!$A$2:$A$4292,MATCH(AX$4&amp;" "&amp;$N210,'Climate zones'!$I$2:$I$4292,0)),"")</f>
        <v/>
      </c>
      <c r="AY210" s="163" t="str">
        <f>IFERROR(INDEX('Climate zones'!$A$2:$A$4292,MATCH(AY$4&amp;" "&amp;$N210,'Climate zones'!$I$2:$I$4292,0)),"")</f>
        <v/>
      </c>
      <c r="AZ210" s="163" t="str">
        <f>IFERROR(INDEX('Climate zones'!$A$2:$A$4292,MATCH(AZ$4&amp;" "&amp;$N210,'Climate zones'!$I$2:$I$4292,0)),"")</f>
        <v/>
      </c>
      <c r="BA210" s="163" t="str">
        <f>IFERROR(INDEX('Climate zones'!$A$2:$A$4292,MATCH(BA$4&amp;" "&amp;$N210,'Climate zones'!$I$2:$I$4292,0)),"")</f>
        <v/>
      </c>
      <c r="BB210" s="163" t="str">
        <f>IFERROR(INDEX('Climate zones'!$A$2:$A$4292,MATCH(BB$4&amp;" "&amp;$N210,'Climate zones'!$I$2:$I$4292,0)),"")</f>
        <v/>
      </c>
      <c r="BC210" s="163" t="str">
        <f>IFERROR(INDEX('Climate zones'!$A$2:$A$4292,MATCH(BC$4&amp;" "&amp;$N210,'Climate zones'!$I$2:$I$4292,0)),"")</f>
        <v/>
      </c>
      <c r="BD210" s="163" t="str">
        <f>IFERROR(INDEX('Climate zones'!$A$2:$A$4292,MATCH(BD$4&amp;" "&amp;$N210,'Climate zones'!$I$2:$I$4292,0)),"")</f>
        <v/>
      </c>
      <c r="BE210" s="163" t="str">
        <f>IFERROR(INDEX('Climate zones'!$A$2:$A$4292,MATCH(BE$4&amp;" "&amp;$N210,'Climate zones'!$I$2:$I$4292,0)),"")</f>
        <v/>
      </c>
      <c r="BF210" s="163" t="str">
        <f>IFERROR(INDEX('Climate zones'!$A$2:$A$4292,MATCH(BF$4&amp;" "&amp;$N210,'Climate zones'!$I$2:$I$4292,0)),"")</f>
        <v/>
      </c>
      <c r="BG210" s="163" t="str">
        <f>IFERROR(INDEX('Climate zones'!$A$2:$A$4292,MATCH(BG$4&amp;" "&amp;$N210,'Climate zones'!$I$2:$I$4292,0)),"")</f>
        <v/>
      </c>
      <c r="BH210" s="163" t="str">
        <f>IFERROR(INDEX('Climate zones'!$A$2:$A$4292,MATCH(BH$4&amp;" "&amp;$N210,'Climate zones'!$I$2:$I$4292,0)),"")</f>
        <v/>
      </c>
      <c r="BI210" s="163" t="str">
        <f>IFERROR(INDEX('Climate zones'!$A$2:$A$4292,MATCH(BI$4&amp;" "&amp;$N210,'Climate zones'!$I$2:$I$4292,0)),"")</f>
        <v/>
      </c>
      <c r="BJ210" s="163" t="str">
        <f>IFERROR(INDEX('Climate zones'!$A$2:$A$4292,MATCH(BJ$4&amp;" "&amp;$N210,'Climate zones'!$I$2:$I$4292,0)),"")</f>
        <v/>
      </c>
      <c r="BK210" s="163" t="str">
        <f>IFERROR(INDEX('Climate zones'!$A$2:$A$4292,MATCH(BK$4&amp;" "&amp;$N210,'Climate zones'!$I$2:$I$4292,0)),"")</f>
        <v/>
      </c>
      <c r="BL210" s="163" t="str">
        <f>IFERROR(INDEX('Climate zones'!$A$2:$A$4292,MATCH(BL$4&amp;" "&amp;$N210,'Climate zones'!$I$2:$I$4292,0)),"")</f>
        <v/>
      </c>
      <c r="BM210" s="163" t="str">
        <f>IFERROR(INDEX('Climate zones'!$A$2:$A$4292,MATCH(BM$4&amp;" "&amp;$N210,'Climate zones'!$I$2:$I$4292,0)),"")</f>
        <v/>
      </c>
      <c r="BN210" s="163" t="str">
        <f>IFERROR(INDEX('Climate zones'!$A$2:$A$4292,MATCH(BN$4&amp;" "&amp;$N210,'Climate zones'!$I$2:$I$4292,0)),"")</f>
        <v/>
      </c>
      <c r="BO210" s="163" t="str">
        <f>IFERROR(INDEX('Climate zones'!$A$2:$A$4292,MATCH(BO$4&amp;" "&amp;$N210,'Climate zones'!$I$2:$I$4292,0)),"")</f>
        <v/>
      </c>
      <c r="BP210" s="163" t="str">
        <f>IFERROR(INDEX('Climate zones'!$A$2:$A$4292,MATCH(BP$4&amp;" "&amp;$N210,'Climate zones'!$I$2:$I$4292,0)),"")</f>
        <v/>
      </c>
      <c r="BQ210" s="163" t="str">
        <f>IFERROR(INDEX('Climate zones'!$A$2:$A$4292,MATCH(BQ$4&amp;" "&amp;$N210,'Climate zones'!$I$2:$I$4292,0)),"")</f>
        <v/>
      </c>
      <c r="BR210" s="163" t="str">
        <f>IFERROR(INDEX('Climate zones'!$A$2:$A$4292,MATCH(BR$4&amp;" "&amp;$N210,'Climate zones'!$I$2:$I$4292,0)),"")</f>
        <v/>
      </c>
      <c r="BS210" s="163" t="str">
        <f>IFERROR(INDEX('Climate zones'!$A$2:$A$4292,MATCH(BS$4&amp;" "&amp;$N210,'Climate zones'!$I$2:$I$4292,0)),"")</f>
        <v/>
      </c>
      <c r="BT210" s="163" t="str">
        <f>IFERROR(INDEX('Climate zones'!$A$2:$A$4292,MATCH(BT$4&amp;" "&amp;$N210,'Climate zones'!$I$2:$I$4292,0)),"")</f>
        <v/>
      </c>
      <c r="BU210" s="163" t="str">
        <f>IFERROR(INDEX('Climate zones'!$A$2:$A$4292,MATCH(BU$4&amp;" "&amp;$N210,'Climate zones'!$I$2:$I$4292,0)),"")</f>
        <v/>
      </c>
      <c r="BV210" s="163" t="str">
        <f>IFERROR(INDEX('Climate zones'!$A$2:$A$4292,MATCH(BV$4&amp;" "&amp;$N210,'Climate zones'!$I$2:$I$4292,0)),"")</f>
        <v/>
      </c>
      <c r="BW210" s="163" t="str">
        <f>IFERROR(INDEX('Climate zones'!$A$2:$A$4292,MATCH(BW$4&amp;" "&amp;$N210,'Climate zones'!$I$2:$I$4292,0)),"")</f>
        <v/>
      </c>
      <c r="BX210" s="163" t="str">
        <f>IFERROR(INDEX('Climate zones'!$A$2:$A$4292,MATCH(BX$4&amp;" "&amp;$N210,'Climate zones'!$I$2:$I$4292,0)),"")</f>
        <v/>
      </c>
      <c r="BY210" s="163" t="str">
        <f>IFERROR(INDEX('Climate zones'!$A$2:$A$4292,MATCH(BY$4&amp;" "&amp;$N210,'Climate zones'!$I$2:$I$4292,0)),"")</f>
        <v/>
      </c>
      <c r="BZ210" s="163" t="str">
        <f>IFERROR(INDEX('Climate zones'!$A$2:$A$4292,MATCH(BZ$4&amp;" "&amp;$N210,'Climate zones'!$I$2:$I$4292,0)),"")</f>
        <v/>
      </c>
      <c r="CA210" s="163" t="str">
        <f>IFERROR(INDEX('Climate zones'!$A$2:$A$4292,MATCH(CA$4&amp;" "&amp;$N210,'Climate zones'!$I$2:$I$4292,0)),"")</f>
        <v/>
      </c>
      <c r="CB210" s="163" t="str">
        <f>IFERROR(INDEX('Climate zones'!$A$2:$A$4292,MATCH(CB$4&amp;" "&amp;$N210,'Climate zones'!$I$2:$I$4292,0)),"")</f>
        <v/>
      </c>
      <c r="CC210" s="163" t="str">
        <f>IFERROR(INDEX('Climate zones'!$A$2:$A$4292,MATCH(CC$4&amp;" "&amp;$N210,'Climate zones'!$I$2:$I$4292,0)),"")</f>
        <v/>
      </c>
      <c r="CD210" s="163" t="str">
        <f>IFERROR(INDEX('Climate zones'!$A$2:$A$4292,MATCH(CD$4&amp;" "&amp;$N210,'Climate zones'!$I$2:$I$4292,0)),"")</f>
        <v/>
      </c>
      <c r="CE210" s="163" t="str">
        <f>IFERROR(INDEX('Climate zones'!$A$2:$A$4292,MATCH(CE$4&amp;" "&amp;$N210,'Climate zones'!$I$2:$I$4292,0)),"")</f>
        <v/>
      </c>
      <c r="CF210" s="163" t="str">
        <f>IFERROR(INDEX('Climate zones'!$A$2:$A$4292,MATCH(CF$4&amp;" "&amp;$N210,'Climate zones'!$I$2:$I$4292,0)),"")</f>
        <v/>
      </c>
      <c r="CG210" s="163" t="str">
        <f>IFERROR(INDEX('Climate zones'!$A$2:$A$4292,MATCH(CG$4&amp;" "&amp;$N210,'Climate zones'!$I$2:$I$4292,0)),"")</f>
        <v/>
      </c>
      <c r="CH210" s="163" t="str">
        <f>IFERROR(INDEX('Climate zones'!$A$2:$A$4292,MATCH(CH$4&amp;" "&amp;$N210,'Climate zones'!$I$2:$I$4292,0)),"")</f>
        <v/>
      </c>
    </row>
    <row r="211" spans="1:86">
      <c r="A211" s="156" t="s">
        <v>380</v>
      </c>
      <c r="B211" s="156" t="s">
        <v>99</v>
      </c>
      <c r="C211" s="156" t="s">
        <v>209</v>
      </c>
      <c r="D211" s="156" t="s">
        <v>330</v>
      </c>
      <c r="E211" s="157">
        <v>-42.33</v>
      </c>
      <c r="F211" s="157">
        <v>172.18</v>
      </c>
      <c r="G211" s="156" t="str">
        <f t="shared" si="12"/>
        <v>Buller District WC</v>
      </c>
      <c r="H211" s="156">
        <f t="shared" si="13"/>
        <v>52</v>
      </c>
      <c r="I211" s="156" t="str">
        <f t="shared" si="14"/>
        <v>Buller District 52</v>
      </c>
      <c r="N211" s="164">
        <f t="shared" si="15"/>
        <v>207</v>
      </c>
      <c r="O211" s="165" t="str">
        <f>IFERROR(INDEX('Climate zones'!$A$2:$A$4292,MATCH(O$4&amp;" "&amp;$N211,'Climate zones'!$I$2:$I$4292,0)),"")</f>
        <v/>
      </c>
      <c r="P211" s="165" t="str">
        <f>IFERROR(INDEX('Climate zones'!$A$2:$A$4292,MATCH(P$4&amp;" "&amp;$N211,'Climate zones'!$I$2:$I$4292,0)),"")</f>
        <v/>
      </c>
      <c r="Q211" s="165" t="str">
        <f>IFERROR(INDEX('Climate zones'!$A$2:$A$4292,MATCH(Q$4&amp;" "&amp;$N211,'Climate zones'!$I$2:$I$4292,0)),"")</f>
        <v/>
      </c>
      <c r="R211" s="165" t="str">
        <f>IFERROR(INDEX('Climate zones'!$A$2:$A$4292,MATCH(R$4&amp;" "&amp;$N211,'Climate zones'!$I$2:$I$4292,0)),"")</f>
        <v/>
      </c>
      <c r="S211" s="165" t="str">
        <f>IFERROR(INDEX('Climate zones'!$A$2:$A$4292,MATCH(S$4&amp;" "&amp;$N211,'Climate zones'!$I$2:$I$4292,0)),"")</f>
        <v/>
      </c>
      <c r="T211" s="165" t="str">
        <f>IFERROR(INDEX('Climate zones'!$A$2:$A$4292,MATCH(T$4&amp;" "&amp;$N211,'Climate zones'!$I$2:$I$4292,0)),"")</f>
        <v/>
      </c>
      <c r="U211" s="165" t="str">
        <f>IFERROR(INDEX('Climate zones'!$A$2:$A$4292,MATCH(U$4&amp;" "&amp;$N211,'Climate zones'!$I$2:$I$4292,0)),"")</f>
        <v/>
      </c>
      <c r="V211" s="165" t="str">
        <f>IFERROR(INDEX('Climate zones'!$A$2:$A$4292,MATCH(V$4&amp;" "&amp;$N211,'Climate zones'!$I$2:$I$4292,0)),"")</f>
        <v/>
      </c>
      <c r="W211" s="165" t="str">
        <f>IFERROR(INDEX('Climate zones'!$A$2:$A$4292,MATCH(W$4&amp;" "&amp;$N211,'Climate zones'!$I$2:$I$4292,0)),"")</f>
        <v/>
      </c>
      <c r="X211" s="165" t="str">
        <f>IFERROR(INDEX('Climate zones'!$A$2:$A$4292,MATCH(X$4&amp;" "&amp;$N211,'Climate zones'!$I$2:$I$4292,0)),"")</f>
        <v>Te Iringa</v>
      </c>
      <c r="Y211" s="165" t="str">
        <f>IFERROR(INDEX('Climate zones'!$A$2:$A$4292,MATCH(Y$4&amp;" "&amp;$N211,'Climate zones'!$I$2:$I$4292,0)),"")</f>
        <v/>
      </c>
      <c r="Z211" s="165" t="str">
        <f>IFERROR(INDEX('Climate zones'!$A$2:$A$4292,MATCH(Z$4&amp;" "&amp;$N211,'Climate zones'!$I$2:$I$4292,0)),"")</f>
        <v/>
      </c>
      <c r="AA211" s="165" t="str">
        <f>IFERROR(INDEX('Climate zones'!$A$2:$A$4292,MATCH(AA$4&amp;" "&amp;$N211,'Climate zones'!$I$2:$I$4292,0)),"")</f>
        <v/>
      </c>
      <c r="AB211" s="165" t="str">
        <f>IFERROR(INDEX('Climate zones'!$A$2:$A$4292,MATCH(AB$4&amp;" "&amp;$N211,'Climate zones'!$I$2:$I$4292,0)),"")</f>
        <v/>
      </c>
      <c r="AC211" s="165" t="str">
        <f>IFERROR(INDEX('Climate zones'!$A$2:$A$4292,MATCH(AC$4&amp;" "&amp;$N211,'Climate zones'!$I$2:$I$4292,0)),"")</f>
        <v/>
      </c>
      <c r="AD211" s="165" t="str">
        <f>IFERROR(INDEX('Climate zones'!$A$2:$A$4292,MATCH(AD$4&amp;" "&amp;$N211,'Climate zones'!$I$2:$I$4292,0)),"")</f>
        <v/>
      </c>
      <c r="AE211" s="165" t="str">
        <f>IFERROR(INDEX('Climate zones'!$A$2:$A$4292,MATCH(AE$4&amp;" "&amp;$N211,'Climate zones'!$I$2:$I$4292,0)),"")</f>
        <v/>
      </c>
      <c r="AF211" s="165" t="str">
        <f>IFERROR(INDEX('Climate zones'!$A$2:$A$4292,MATCH(AF$4&amp;" "&amp;$N211,'Climate zones'!$I$2:$I$4292,0)),"")</f>
        <v/>
      </c>
      <c r="AG211" s="165" t="str">
        <f>IFERROR(INDEX('Climate zones'!$A$2:$A$4292,MATCH(AG$4&amp;" "&amp;$N211,'Climate zones'!$I$2:$I$4292,0)),"")</f>
        <v/>
      </c>
      <c r="AH211" s="165" t="str">
        <f>IFERROR(INDEX('Climate zones'!$A$2:$A$4292,MATCH(AH$4&amp;" "&amp;$N211,'Climate zones'!$I$2:$I$4292,0)),"")</f>
        <v/>
      </c>
      <c r="AI211" s="165" t="str">
        <f>IFERROR(INDEX('Climate zones'!$A$2:$A$4292,MATCH(AI$4&amp;" "&amp;$N211,'Climate zones'!$I$2:$I$4292,0)),"")</f>
        <v/>
      </c>
      <c r="AJ211" s="165" t="str">
        <f>IFERROR(INDEX('Climate zones'!$A$2:$A$4292,MATCH(AJ$4&amp;" "&amp;$N211,'Climate zones'!$I$2:$I$4292,0)),"")</f>
        <v/>
      </c>
      <c r="AK211" s="165" t="str">
        <f>IFERROR(INDEX('Climate zones'!$A$2:$A$4292,MATCH(AK$4&amp;" "&amp;$N211,'Climate zones'!$I$2:$I$4292,0)),"")</f>
        <v/>
      </c>
      <c r="AL211" s="165" t="str">
        <f>IFERROR(INDEX('Climate zones'!$A$2:$A$4292,MATCH(AL$4&amp;" "&amp;$N211,'Climate zones'!$I$2:$I$4292,0)),"")</f>
        <v/>
      </c>
      <c r="AM211" s="165" t="str">
        <f>IFERROR(INDEX('Climate zones'!$A$2:$A$4292,MATCH(AM$4&amp;" "&amp;$N211,'Climate zones'!$I$2:$I$4292,0)),"")</f>
        <v/>
      </c>
      <c r="AN211" s="165" t="str">
        <f>IFERROR(INDEX('Climate zones'!$A$2:$A$4292,MATCH(AN$4&amp;" "&amp;$N211,'Climate zones'!$I$2:$I$4292,0)),"")</f>
        <v/>
      </c>
      <c r="AO211" s="165" t="str">
        <f>IFERROR(INDEX('Climate zones'!$A$2:$A$4292,MATCH(AO$4&amp;" "&amp;$N211,'Climate zones'!$I$2:$I$4292,0)),"")</f>
        <v/>
      </c>
      <c r="AP211" s="165" t="str">
        <f>IFERROR(INDEX('Climate zones'!$A$2:$A$4292,MATCH(AP$4&amp;" "&amp;$N211,'Climate zones'!$I$2:$I$4292,0)),"")</f>
        <v/>
      </c>
      <c r="AQ211" s="165" t="str">
        <f>IFERROR(INDEX('Climate zones'!$A$2:$A$4292,MATCH(AQ$4&amp;" "&amp;$N211,'Climate zones'!$I$2:$I$4292,0)),"")</f>
        <v/>
      </c>
      <c r="AR211" s="165" t="str">
        <f>IFERROR(INDEX('Climate zones'!$A$2:$A$4292,MATCH(AR$4&amp;" "&amp;$N211,'Climate zones'!$I$2:$I$4292,0)),"")</f>
        <v/>
      </c>
      <c r="AS211" s="165" t="str">
        <f>IFERROR(INDEX('Climate zones'!$A$2:$A$4292,MATCH(AS$4&amp;" "&amp;$N211,'Climate zones'!$I$2:$I$4292,0)),"")</f>
        <v/>
      </c>
      <c r="AT211" s="165" t="str">
        <f>IFERROR(INDEX('Climate zones'!$A$2:$A$4292,MATCH(AT$4&amp;" "&amp;$N211,'Climate zones'!$I$2:$I$4292,0)),"")</f>
        <v/>
      </c>
      <c r="AU211" s="165" t="str">
        <f>IFERROR(INDEX('Climate zones'!$A$2:$A$4292,MATCH(AU$4&amp;" "&amp;$N211,'Climate zones'!$I$2:$I$4292,0)),"")</f>
        <v/>
      </c>
      <c r="AV211" s="165" t="str">
        <f>IFERROR(INDEX('Climate zones'!$A$2:$A$4292,MATCH(AV$4&amp;" "&amp;$N211,'Climate zones'!$I$2:$I$4292,0)),"")</f>
        <v/>
      </c>
      <c r="AW211" s="165" t="str">
        <f>IFERROR(INDEX('Climate zones'!$A$2:$A$4292,MATCH(AW$4&amp;" "&amp;$N211,'Climate zones'!$I$2:$I$4292,0)),"")</f>
        <v/>
      </c>
      <c r="AX211" s="165" t="str">
        <f>IFERROR(INDEX('Climate zones'!$A$2:$A$4292,MATCH(AX$4&amp;" "&amp;$N211,'Climate zones'!$I$2:$I$4292,0)),"")</f>
        <v/>
      </c>
      <c r="AY211" s="165" t="str">
        <f>IFERROR(INDEX('Climate zones'!$A$2:$A$4292,MATCH(AY$4&amp;" "&amp;$N211,'Climate zones'!$I$2:$I$4292,0)),"")</f>
        <v/>
      </c>
      <c r="AZ211" s="165" t="str">
        <f>IFERROR(INDEX('Climate zones'!$A$2:$A$4292,MATCH(AZ$4&amp;" "&amp;$N211,'Climate zones'!$I$2:$I$4292,0)),"")</f>
        <v/>
      </c>
      <c r="BA211" s="165" t="str">
        <f>IFERROR(INDEX('Climate zones'!$A$2:$A$4292,MATCH(BA$4&amp;" "&amp;$N211,'Climate zones'!$I$2:$I$4292,0)),"")</f>
        <v/>
      </c>
      <c r="BB211" s="165" t="str">
        <f>IFERROR(INDEX('Climate zones'!$A$2:$A$4292,MATCH(BB$4&amp;" "&amp;$N211,'Climate zones'!$I$2:$I$4292,0)),"")</f>
        <v/>
      </c>
      <c r="BC211" s="165" t="str">
        <f>IFERROR(INDEX('Climate zones'!$A$2:$A$4292,MATCH(BC$4&amp;" "&amp;$N211,'Climate zones'!$I$2:$I$4292,0)),"")</f>
        <v/>
      </c>
      <c r="BD211" s="165" t="str">
        <f>IFERROR(INDEX('Climate zones'!$A$2:$A$4292,MATCH(BD$4&amp;" "&amp;$N211,'Climate zones'!$I$2:$I$4292,0)),"")</f>
        <v/>
      </c>
      <c r="BE211" s="165" t="str">
        <f>IFERROR(INDEX('Climate zones'!$A$2:$A$4292,MATCH(BE$4&amp;" "&amp;$N211,'Climate zones'!$I$2:$I$4292,0)),"")</f>
        <v/>
      </c>
      <c r="BF211" s="165" t="str">
        <f>IFERROR(INDEX('Climate zones'!$A$2:$A$4292,MATCH(BF$4&amp;" "&amp;$N211,'Climate zones'!$I$2:$I$4292,0)),"")</f>
        <v/>
      </c>
      <c r="BG211" s="165" t="str">
        <f>IFERROR(INDEX('Climate zones'!$A$2:$A$4292,MATCH(BG$4&amp;" "&amp;$N211,'Climate zones'!$I$2:$I$4292,0)),"")</f>
        <v/>
      </c>
      <c r="BH211" s="165" t="str">
        <f>IFERROR(INDEX('Climate zones'!$A$2:$A$4292,MATCH(BH$4&amp;" "&amp;$N211,'Climate zones'!$I$2:$I$4292,0)),"")</f>
        <v/>
      </c>
      <c r="BI211" s="165" t="str">
        <f>IFERROR(INDEX('Climate zones'!$A$2:$A$4292,MATCH(BI$4&amp;" "&amp;$N211,'Climate zones'!$I$2:$I$4292,0)),"")</f>
        <v/>
      </c>
      <c r="BJ211" s="165" t="str">
        <f>IFERROR(INDEX('Climate zones'!$A$2:$A$4292,MATCH(BJ$4&amp;" "&amp;$N211,'Climate zones'!$I$2:$I$4292,0)),"")</f>
        <v/>
      </c>
      <c r="BK211" s="165" t="str">
        <f>IFERROR(INDEX('Climate zones'!$A$2:$A$4292,MATCH(BK$4&amp;" "&amp;$N211,'Climate zones'!$I$2:$I$4292,0)),"")</f>
        <v/>
      </c>
      <c r="BL211" s="165" t="str">
        <f>IFERROR(INDEX('Climate zones'!$A$2:$A$4292,MATCH(BL$4&amp;" "&amp;$N211,'Climate zones'!$I$2:$I$4292,0)),"")</f>
        <v/>
      </c>
      <c r="BM211" s="165" t="str">
        <f>IFERROR(INDEX('Climate zones'!$A$2:$A$4292,MATCH(BM$4&amp;" "&amp;$N211,'Climate zones'!$I$2:$I$4292,0)),"")</f>
        <v/>
      </c>
      <c r="BN211" s="165" t="str">
        <f>IFERROR(INDEX('Climate zones'!$A$2:$A$4292,MATCH(BN$4&amp;" "&amp;$N211,'Climate zones'!$I$2:$I$4292,0)),"")</f>
        <v/>
      </c>
      <c r="BO211" s="165" t="str">
        <f>IFERROR(INDEX('Climate zones'!$A$2:$A$4292,MATCH(BO$4&amp;" "&amp;$N211,'Climate zones'!$I$2:$I$4292,0)),"")</f>
        <v/>
      </c>
      <c r="BP211" s="165" t="str">
        <f>IFERROR(INDEX('Climate zones'!$A$2:$A$4292,MATCH(BP$4&amp;" "&amp;$N211,'Climate zones'!$I$2:$I$4292,0)),"")</f>
        <v/>
      </c>
      <c r="BQ211" s="165" t="str">
        <f>IFERROR(INDEX('Climate zones'!$A$2:$A$4292,MATCH(BQ$4&amp;" "&amp;$N211,'Climate zones'!$I$2:$I$4292,0)),"")</f>
        <v/>
      </c>
      <c r="BR211" s="165" t="str">
        <f>IFERROR(INDEX('Climate zones'!$A$2:$A$4292,MATCH(BR$4&amp;" "&amp;$N211,'Climate zones'!$I$2:$I$4292,0)),"")</f>
        <v/>
      </c>
      <c r="BS211" s="165" t="str">
        <f>IFERROR(INDEX('Climate zones'!$A$2:$A$4292,MATCH(BS$4&amp;" "&amp;$N211,'Climate zones'!$I$2:$I$4292,0)),"")</f>
        <v/>
      </c>
      <c r="BT211" s="165" t="str">
        <f>IFERROR(INDEX('Climate zones'!$A$2:$A$4292,MATCH(BT$4&amp;" "&amp;$N211,'Climate zones'!$I$2:$I$4292,0)),"")</f>
        <v/>
      </c>
      <c r="BU211" s="165" t="str">
        <f>IFERROR(INDEX('Climate zones'!$A$2:$A$4292,MATCH(BU$4&amp;" "&amp;$N211,'Climate zones'!$I$2:$I$4292,0)),"")</f>
        <v/>
      </c>
      <c r="BV211" s="165" t="str">
        <f>IFERROR(INDEX('Climate zones'!$A$2:$A$4292,MATCH(BV$4&amp;" "&amp;$N211,'Climate zones'!$I$2:$I$4292,0)),"")</f>
        <v/>
      </c>
      <c r="BW211" s="165" t="str">
        <f>IFERROR(INDEX('Climate zones'!$A$2:$A$4292,MATCH(BW$4&amp;" "&amp;$N211,'Climate zones'!$I$2:$I$4292,0)),"")</f>
        <v/>
      </c>
      <c r="BX211" s="165" t="str">
        <f>IFERROR(INDEX('Climate zones'!$A$2:$A$4292,MATCH(BX$4&amp;" "&amp;$N211,'Climate zones'!$I$2:$I$4292,0)),"")</f>
        <v/>
      </c>
      <c r="BY211" s="165" t="str">
        <f>IFERROR(INDEX('Climate zones'!$A$2:$A$4292,MATCH(BY$4&amp;" "&amp;$N211,'Climate zones'!$I$2:$I$4292,0)),"")</f>
        <v/>
      </c>
      <c r="BZ211" s="165" t="str">
        <f>IFERROR(INDEX('Climate zones'!$A$2:$A$4292,MATCH(BZ$4&amp;" "&amp;$N211,'Climate zones'!$I$2:$I$4292,0)),"")</f>
        <v/>
      </c>
      <c r="CA211" s="165" t="str">
        <f>IFERROR(INDEX('Climate zones'!$A$2:$A$4292,MATCH(CA$4&amp;" "&amp;$N211,'Climate zones'!$I$2:$I$4292,0)),"")</f>
        <v/>
      </c>
      <c r="CB211" s="165" t="str">
        <f>IFERROR(INDEX('Climate zones'!$A$2:$A$4292,MATCH(CB$4&amp;" "&amp;$N211,'Climate zones'!$I$2:$I$4292,0)),"")</f>
        <v/>
      </c>
      <c r="CC211" s="165" t="str">
        <f>IFERROR(INDEX('Climate zones'!$A$2:$A$4292,MATCH(CC$4&amp;" "&amp;$N211,'Climate zones'!$I$2:$I$4292,0)),"")</f>
        <v/>
      </c>
      <c r="CD211" s="165" t="str">
        <f>IFERROR(INDEX('Climate zones'!$A$2:$A$4292,MATCH(CD$4&amp;" "&amp;$N211,'Climate zones'!$I$2:$I$4292,0)),"")</f>
        <v/>
      </c>
      <c r="CE211" s="165" t="str">
        <f>IFERROR(INDEX('Climate zones'!$A$2:$A$4292,MATCH(CE$4&amp;" "&amp;$N211,'Climate zones'!$I$2:$I$4292,0)),"")</f>
        <v/>
      </c>
      <c r="CF211" s="165" t="str">
        <f>IFERROR(INDEX('Climate zones'!$A$2:$A$4292,MATCH(CF$4&amp;" "&amp;$N211,'Climate zones'!$I$2:$I$4292,0)),"")</f>
        <v/>
      </c>
      <c r="CG211" s="165" t="str">
        <f>IFERROR(INDEX('Climate zones'!$A$2:$A$4292,MATCH(CG$4&amp;" "&amp;$N211,'Climate zones'!$I$2:$I$4292,0)),"")</f>
        <v/>
      </c>
      <c r="CH211" s="165" t="str">
        <f>IFERROR(INDEX('Climate zones'!$A$2:$A$4292,MATCH(CH$4&amp;" "&amp;$N211,'Climate zones'!$I$2:$I$4292,0)),"")</f>
        <v/>
      </c>
    </row>
    <row r="212" spans="1:86">
      <c r="A212" s="156" t="s">
        <v>381</v>
      </c>
      <c r="B212" s="156" t="s">
        <v>99</v>
      </c>
      <c r="C212" s="156" t="s">
        <v>93</v>
      </c>
      <c r="D212" s="156" t="s">
        <v>330</v>
      </c>
      <c r="E212" s="157">
        <v>-41.63</v>
      </c>
      <c r="F212" s="157">
        <v>171.89</v>
      </c>
      <c r="G212" s="156" t="str">
        <f t="shared" si="12"/>
        <v>Buller District WC</v>
      </c>
      <c r="H212" s="156">
        <f t="shared" si="13"/>
        <v>53</v>
      </c>
      <c r="I212" s="156" t="str">
        <f t="shared" si="14"/>
        <v>Buller District 53</v>
      </c>
      <c r="N212" s="162">
        <f t="shared" si="15"/>
        <v>208</v>
      </c>
      <c r="O212" s="163" t="str">
        <f>IFERROR(INDEX('Climate zones'!$A$2:$A$4292,MATCH(O$4&amp;" "&amp;$N212,'Climate zones'!$I$2:$I$4292,0)),"")</f>
        <v/>
      </c>
      <c r="P212" s="163" t="str">
        <f>IFERROR(INDEX('Climate zones'!$A$2:$A$4292,MATCH(P$4&amp;" "&amp;$N212,'Climate zones'!$I$2:$I$4292,0)),"")</f>
        <v/>
      </c>
      <c r="Q212" s="163" t="str">
        <f>IFERROR(INDEX('Climate zones'!$A$2:$A$4292,MATCH(Q$4&amp;" "&amp;$N212,'Climate zones'!$I$2:$I$4292,0)),"")</f>
        <v/>
      </c>
      <c r="R212" s="163" t="str">
        <f>IFERROR(INDEX('Climate zones'!$A$2:$A$4292,MATCH(R$4&amp;" "&amp;$N212,'Climate zones'!$I$2:$I$4292,0)),"")</f>
        <v/>
      </c>
      <c r="S212" s="163" t="str">
        <f>IFERROR(INDEX('Climate zones'!$A$2:$A$4292,MATCH(S$4&amp;" "&amp;$N212,'Climate zones'!$I$2:$I$4292,0)),"")</f>
        <v/>
      </c>
      <c r="T212" s="163" t="str">
        <f>IFERROR(INDEX('Climate zones'!$A$2:$A$4292,MATCH(T$4&amp;" "&amp;$N212,'Climate zones'!$I$2:$I$4292,0)),"")</f>
        <v/>
      </c>
      <c r="U212" s="163" t="str">
        <f>IFERROR(INDEX('Climate zones'!$A$2:$A$4292,MATCH(U$4&amp;" "&amp;$N212,'Climate zones'!$I$2:$I$4292,0)),"")</f>
        <v/>
      </c>
      <c r="V212" s="163" t="str">
        <f>IFERROR(INDEX('Climate zones'!$A$2:$A$4292,MATCH(V$4&amp;" "&amp;$N212,'Climate zones'!$I$2:$I$4292,0)),"")</f>
        <v/>
      </c>
      <c r="W212" s="163" t="str">
        <f>IFERROR(INDEX('Climate zones'!$A$2:$A$4292,MATCH(W$4&amp;" "&amp;$N212,'Climate zones'!$I$2:$I$4292,0)),"")</f>
        <v/>
      </c>
      <c r="X212" s="163" t="str">
        <f>IFERROR(INDEX('Climate zones'!$A$2:$A$4292,MATCH(X$4&amp;" "&amp;$N212,'Climate zones'!$I$2:$I$4292,0)),"")</f>
        <v>Te Kao</v>
      </c>
      <c r="Y212" s="163" t="str">
        <f>IFERROR(INDEX('Climate zones'!$A$2:$A$4292,MATCH(Y$4&amp;" "&amp;$N212,'Climate zones'!$I$2:$I$4292,0)),"")</f>
        <v/>
      </c>
      <c r="Z212" s="163" t="str">
        <f>IFERROR(INDEX('Climate zones'!$A$2:$A$4292,MATCH(Z$4&amp;" "&amp;$N212,'Climate zones'!$I$2:$I$4292,0)),"")</f>
        <v/>
      </c>
      <c r="AA212" s="163" t="str">
        <f>IFERROR(INDEX('Climate zones'!$A$2:$A$4292,MATCH(AA$4&amp;" "&amp;$N212,'Climate zones'!$I$2:$I$4292,0)),"")</f>
        <v/>
      </c>
      <c r="AB212" s="163" t="str">
        <f>IFERROR(INDEX('Climate zones'!$A$2:$A$4292,MATCH(AB$4&amp;" "&amp;$N212,'Climate zones'!$I$2:$I$4292,0)),"")</f>
        <v/>
      </c>
      <c r="AC212" s="163" t="str">
        <f>IFERROR(INDEX('Climate zones'!$A$2:$A$4292,MATCH(AC$4&amp;" "&amp;$N212,'Climate zones'!$I$2:$I$4292,0)),"")</f>
        <v/>
      </c>
      <c r="AD212" s="163" t="str">
        <f>IFERROR(INDEX('Climate zones'!$A$2:$A$4292,MATCH(AD$4&amp;" "&amp;$N212,'Climate zones'!$I$2:$I$4292,0)),"")</f>
        <v/>
      </c>
      <c r="AE212" s="163" t="str">
        <f>IFERROR(INDEX('Climate zones'!$A$2:$A$4292,MATCH(AE$4&amp;" "&amp;$N212,'Climate zones'!$I$2:$I$4292,0)),"")</f>
        <v/>
      </c>
      <c r="AF212" s="163" t="str">
        <f>IFERROR(INDEX('Climate zones'!$A$2:$A$4292,MATCH(AF$4&amp;" "&amp;$N212,'Climate zones'!$I$2:$I$4292,0)),"")</f>
        <v/>
      </c>
      <c r="AG212" s="163" t="str">
        <f>IFERROR(INDEX('Climate zones'!$A$2:$A$4292,MATCH(AG$4&amp;" "&amp;$N212,'Climate zones'!$I$2:$I$4292,0)),"")</f>
        <v/>
      </c>
      <c r="AH212" s="163" t="str">
        <f>IFERROR(INDEX('Climate zones'!$A$2:$A$4292,MATCH(AH$4&amp;" "&amp;$N212,'Climate zones'!$I$2:$I$4292,0)),"")</f>
        <v/>
      </c>
      <c r="AI212" s="163" t="str">
        <f>IFERROR(INDEX('Climate zones'!$A$2:$A$4292,MATCH(AI$4&amp;" "&amp;$N212,'Climate zones'!$I$2:$I$4292,0)),"")</f>
        <v/>
      </c>
      <c r="AJ212" s="163" t="str">
        <f>IFERROR(INDEX('Climate zones'!$A$2:$A$4292,MATCH(AJ$4&amp;" "&amp;$N212,'Climate zones'!$I$2:$I$4292,0)),"")</f>
        <v/>
      </c>
      <c r="AK212" s="163" t="str">
        <f>IFERROR(INDEX('Climate zones'!$A$2:$A$4292,MATCH(AK$4&amp;" "&amp;$N212,'Climate zones'!$I$2:$I$4292,0)),"")</f>
        <v/>
      </c>
      <c r="AL212" s="163" t="str">
        <f>IFERROR(INDEX('Climate zones'!$A$2:$A$4292,MATCH(AL$4&amp;" "&amp;$N212,'Climate zones'!$I$2:$I$4292,0)),"")</f>
        <v/>
      </c>
      <c r="AM212" s="163" t="str">
        <f>IFERROR(INDEX('Climate zones'!$A$2:$A$4292,MATCH(AM$4&amp;" "&amp;$N212,'Climate zones'!$I$2:$I$4292,0)),"")</f>
        <v/>
      </c>
      <c r="AN212" s="163" t="str">
        <f>IFERROR(INDEX('Climate zones'!$A$2:$A$4292,MATCH(AN$4&amp;" "&amp;$N212,'Climate zones'!$I$2:$I$4292,0)),"")</f>
        <v/>
      </c>
      <c r="AO212" s="163" t="str">
        <f>IFERROR(INDEX('Climate zones'!$A$2:$A$4292,MATCH(AO$4&amp;" "&amp;$N212,'Climate zones'!$I$2:$I$4292,0)),"")</f>
        <v/>
      </c>
      <c r="AP212" s="163" t="str">
        <f>IFERROR(INDEX('Climate zones'!$A$2:$A$4292,MATCH(AP$4&amp;" "&amp;$N212,'Climate zones'!$I$2:$I$4292,0)),"")</f>
        <v/>
      </c>
      <c r="AQ212" s="163" t="str">
        <f>IFERROR(INDEX('Climate zones'!$A$2:$A$4292,MATCH(AQ$4&amp;" "&amp;$N212,'Climate zones'!$I$2:$I$4292,0)),"")</f>
        <v/>
      </c>
      <c r="AR212" s="163" t="str">
        <f>IFERROR(INDEX('Climate zones'!$A$2:$A$4292,MATCH(AR$4&amp;" "&amp;$N212,'Climate zones'!$I$2:$I$4292,0)),"")</f>
        <v/>
      </c>
      <c r="AS212" s="163" t="str">
        <f>IFERROR(INDEX('Climate zones'!$A$2:$A$4292,MATCH(AS$4&amp;" "&amp;$N212,'Climate zones'!$I$2:$I$4292,0)),"")</f>
        <v/>
      </c>
      <c r="AT212" s="163" t="str">
        <f>IFERROR(INDEX('Climate zones'!$A$2:$A$4292,MATCH(AT$4&amp;" "&amp;$N212,'Climate zones'!$I$2:$I$4292,0)),"")</f>
        <v/>
      </c>
      <c r="AU212" s="163" t="str">
        <f>IFERROR(INDEX('Climate zones'!$A$2:$A$4292,MATCH(AU$4&amp;" "&amp;$N212,'Climate zones'!$I$2:$I$4292,0)),"")</f>
        <v/>
      </c>
      <c r="AV212" s="163" t="str">
        <f>IFERROR(INDEX('Climate zones'!$A$2:$A$4292,MATCH(AV$4&amp;" "&amp;$N212,'Climate zones'!$I$2:$I$4292,0)),"")</f>
        <v/>
      </c>
      <c r="AW212" s="163" t="str">
        <f>IFERROR(INDEX('Climate zones'!$A$2:$A$4292,MATCH(AW$4&amp;" "&amp;$N212,'Climate zones'!$I$2:$I$4292,0)),"")</f>
        <v/>
      </c>
      <c r="AX212" s="163" t="str">
        <f>IFERROR(INDEX('Climate zones'!$A$2:$A$4292,MATCH(AX$4&amp;" "&amp;$N212,'Climate zones'!$I$2:$I$4292,0)),"")</f>
        <v/>
      </c>
      <c r="AY212" s="163" t="str">
        <f>IFERROR(INDEX('Climate zones'!$A$2:$A$4292,MATCH(AY$4&amp;" "&amp;$N212,'Climate zones'!$I$2:$I$4292,0)),"")</f>
        <v/>
      </c>
      <c r="AZ212" s="163" t="str">
        <f>IFERROR(INDEX('Climate zones'!$A$2:$A$4292,MATCH(AZ$4&amp;" "&amp;$N212,'Climate zones'!$I$2:$I$4292,0)),"")</f>
        <v/>
      </c>
      <c r="BA212" s="163" t="str">
        <f>IFERROR(INDEX('Climate zones'!$A$2:$A$4292,MATCH(BA$4&amp;" "&amp;$N212,'Climate zones'!$I$2:$I$4292,0)),"")</f>
        <v/>
      </c>
      <c r="BB212" s="163" t="str">
        <f>IFERROR(INDEX('Climate zones'!$A$2:$A$4292,MATCH(BB$4&amp;" "&amp;$N212,'Climate zones'!$I$2:$I$4292,0)),"")</f>
        <v/>
      </c>
      <c r="BC212" s="163" t="str">
        <f>IFERROR(INDEX('Climate zones'!$A$2:$A$4292,MATCH(BC$4&amp;" "&amp;$N212,'Climate zones'!$I$2:$I$4292,0)),"")</f>
        <v/>
      </c>
      <c r="BD212" s="163" t="str">
        <f>IFERROR(INDEX('Climate zones'!$A$2:$A$4292,MATCH(BD$4&amp;" "&amp;$N212,'Climate zones'!$I$2:$I$4292,0)),"")</f>
        <v/>
      </c>
      <c r="BE212" s="163" t="str">
        <f>IFERROR(INDEX('Climate zones'!$A$2:$A$4292,MATCH(BE$4&amp;" "&amp;$N212,'Climate zones'!$I$2:$I$4292,0)),"")</f>
        <v/>
      </c>
      <c r="BF212" s="163" t="str">
        <f>IFERROR(INDEX('Climate zones'!$A$2:$A$4292,MATCH(BF$4&amp;" "&amp;$N212,'Climate zones'!$I$2:$I$4292,0)),"")</f>
        <v/>
      </c>
      <c r="BG212" s="163" t="str">
        <f>IFERROR(INDEX('Climate zones'!$A$2:$A$4292,MATCH(BG$4&amp;" "&amp;$N212,'Climate zones'!$I$2:$I$4292,0)),"")</f>
        <v/>
      </c>
      <c r="BH212" s="163" t="str">
        <f>IFERROR(INDEX('Climate zones'!$A$2:$A$4292,MATCH(BH$4&amp;" "&amp;$N212,'Climate zones'!$I$2:$I$4292,0)),"")</f>
        <v/>
      </c>
      <c r="BI212" s="163" t="str">
        <f>IFERROR(INDEX('Climate zones'!$A$2:$A$4292,MATCH(BI$4&amp;" "&amp;$N212,'Climate zones'!$I$2:$I$4292,0)),"")</f>
        <v/>
      </c>
      <c r="BJ212" s="163" t="str">
        <f>IFERROR(INDEX('Climate zones'!$A$2:$A$4292,MATCH(BJ$4&amp;" "&amp;$N212,'Climate zones'!$I$2:$I$4292,0)),"")</f>
        <v/>
      </c>
      <c r="BK212" s="163" t="str">
        <f>IFERROR(INDEX('Climate zones'!$A$2:$A$4292,MATCH(BK$4&amp;" "&amp;$N212,'Climate zones'!$I$2:$I$4292,0)),"")</f>
        <v/>
      </c>
      <c r="BL212" s="163" t="str">
        <f>IFERROR(INDEX('Climate zones'!$A$2:$A$4292,MATCH(BL$4&amp;" "&amp;$N212,'Climate zones'!$I$2:$I$4292,0)),"")</f>
        <v/>
      </c>
      <c r="BM212" s="163" t="str">
        <f>IFERROR(INDEX('Climate zones'!$A$2:$A$4292,MATCH(BM$4&amp;" "&amp;$N212,'Climate zones'!$I$2:$I$4292,0)),"")</f>
        <v/>
      </c>
      <c r="BN212" s="163" t="str">
        <f>IFERROR(INDEX('Climate zones'!$A$2:$A$4292,MATCH(BN$4&amp;" "&amp;$N212,'Climate zones'!$I$2:$I$4292,0)),"")</f>
        <v/>
      </c>
      <c r="BO212" s="163" t="str">
        <f>IFERROR(INDEX('Climate zones'!$A$2:$A$4292,MATCH(BO$4&amp;" "&amp;$N212,'Climate zones'!$I$2:$I$4292,0)),"")</f>
        <v/>
      </c>
      <c r="BP212" s="163" t="str">
        <f>IFERROR(INDEX('Climate zones'!$A$2:$A$4292,MATCH(BP$4&amp;" "&amp;$N212,'Climate zones'!$I$2:$I$4292,0)),"")</f>
        <v/>
      </c>
      <c r="BQ212" s="163" t="str">
        <f>IFERROR(INDEX('Climate zones'!$A$2:$A$4292,MATCH(BQ$4&amp;" "&amp;$N212,'Climate zones'!$I$2:$I$4292,0)),"")</f>
        <v/>
      </c>
      <c r="BR212" s="163" t="str">
        <f>IFERROR(INDEX('Climate zones'!$A$2:$A$4292,MATCH(BR$4&amp;" "&amp;$N212,'Climate zones'!$I$2:$I$4292,0)),"")</f>
        <v/>
      </c>
      <c r="BS212" s="163" t="str">
        <f>IFERROR(INDEX('Climate zones'!$A$2:$A$4292,MATCH(BS$4&amp;" "&amp;$N212,'Climate zones'!$I$2:$I$4292,0)),"")</f>
        <v/>
      </c>
      <c r="BT212" s="163" t="str">
        <f>IFERROR(INDEX('Climate zones'!$A$2:$A$4292,MATCH(BT$4&amp;" "&amp;$N212,'Climate zones'!$I$2:$I$4292,0)),"")</f>
        <v/>
      </c>
      <c r="BU212" s="163" t="str">
        <f>IFERROR(INDEX('Climate zones'!$A$2:$A$4292,MATCH(BU$4&amp;" "&amp;$N212,'Climate zones'!$I$2:$I$4292,0)),"")</f>
        <v/>
      </c>
      <c r="BV212" s="163" t="str">
        <f>IFERROR(INDEX('Climate zones'!$A$2:$A$4292,MATCH(BV$4&amp;" "&amp;$N212,'Climate zones'!$I$2:$I$4292,0)),"")</f>
        <v/>
      </c>
      <c r="BW212" s="163" t="str">
        <f>IFERROR(INDEX('Climate zones'!$A$2:$A$4292,MATCH(BW$4&amp;" "&amp;$N212,'Climate zones'!$I$2:$I$4292,0)),"")</f>
        <v/>
      </c>
      <c r="BX212" s="163" t="str">
        <f>IFERROR(INDEX('Climate zones'!$A$2:$A$4292,MATCH(BX$4&amp;" "&amp;$N212,'Climate zones'!$I$2:$I$4292,0)),"")</f>
        <v/>
      </c>
      <c r="BY212" s="163" t="str">
        <f>IFERROR(INDEX('Climate zones'!$A$2:$A$4292,MATCH(BY$4&amp;" "&amp;$N212,'Climate zones'!$I$2:$I$4292,0)),"")</f>
        <v/>
      </c>
      <c r="BZ212" s="163" t="str">
        <f>IFERROR(INDEX('Climate zones'!$A$2:$A$4292,MATCH(BZ$4&amp;" "&amp;$N212,'Climate zones'!$I$2:$I$4292,0)),"")</f>
        <v/>
      </c>
      <c r="CA212" s="163" t="str">
        <f>IFERROR(INDEX('Climate zones'!$A$2:$A$4292,MATCH(CA$4&amp;" "&amp;$N212,'Climate zones'!$I$2:$I$4292,0)),"")</f>
        <v/>
      </c>
      <c r="CB212" s="163" t="str">
        <f>IFERROR(INDEX('Climate zones'!$A$2:$A$4292,MATCH(CB$4&amp;" "&amp;$N212,'Climate zones'!$I$2:$I$4292,0)),"")</f>
        <v/>
      </c>
      <c r="CC212" s="163" t="str">
        <f>IFERROR(INDEX('Climate zones'!$A$2:$A$4292,MATCH(CC$4&amp;" "&amp;$N212,'Climate zones'!$I$2:$I$4292,0)),"")</f>
        <v/>
      </c>
      <c r="CD212" s="163" t="str">
        <f>IFERROR(INDEX('Climate zones'!$A$2:$A$4292,MATCH(CD$4&amp;" "&amp;$N212,'Climate zones'!$I$2:$I$4292,0)),"")</f>
        <v/>
      </c>
      <c r="CE212" s="163" t="str">
        <f>IFERROR(INDEX('Climate zones'!$A$2:$A$4292,MATCH(CE$4&amp;" "&amp;$N212,'Climate zones'!$I$2:$I$4292,0)),"")</f>
        <v/>
      </c>
      <c r="CF212" s="163" t="str">
        <f>IFERROR(INDEX('Climate zones'!$A$2:$A$4292,MATCH(CF$4&amp;" "&amp;$N212,'Climate zones'!$I$2:$I$4292,0)),"")</f>
        <v/>
      </c>
      <c r="CG212" s="163" t="str">
        <f>IFERROR(INDEX('Climate zones'!$A$2:$A$4292,MATCH(CG$4&amp;" "&amp;$N212,'Climate zones'!$I$2:$I$4292,0)),"")</f>
        <v/>
      </c>
      <c r="CH212" s="163" t="str">
        <f>IFERROR(INDEX('Climate zones'!$A$2:$A$4292,MATCH(CH$4&amp;" "&amp;$N212,'Climate zones'!$I$2:$I$4292,0)),"")</f>
        <v/>
      </c>
    </row>
    <row r="213" spans="1:86">
      <c r="A213" s="156" t="s">
        <v>382</v>
      </c>
      <c r="B213" s="156" t="s">
        <v>99</v>
      </c>
      <c r="C213" s="156" t="s">
        <v>93</v>
      </c>
      <c r="D213" s="156" t="s">
        <v>330</v>
      </c>
      <c r="E213" s="157">
        <v>-41.53</v>
      </c>
      <c r="F213" s="157">
        <v>171.94</v>
      </c>
      <c r="G213" s="156" t="str">
        <f t="shared" si="12"/>
        <v>Buller District WC</v>
      </c>
      <c r="H213" s="156">
        <f t="shared" si="13"/>
        <v>54</v>
      </c>
      <c r="I213" s="156" t="str">
        <f t="shared" si="14"/>
        <v>Buller District 54</v>
      </c>
      <c r="N213" s="164">
        <f t="shared" si="15"/>
        <v>209</v>
      </c>
      <c r="O213" s="165" t="str">
        <f>IFERROR(INDEX('Climate zones'!$A$2:$A$4292,MATCH(O$4&amp;" "&amp;$N213,'Climate zones'!$I$2:$I$4292,0)),"")</f>
        <v/>
      </c>
      <c r="P213" s="165" t="str">
        <f>IFERROR(INDEX('Climate zones'!$A$2:$A$4292,MATCH(P$4&amp;" "&amp;$N213,'Climate zones'!$I$2:$I$4292,0)),"")</f>
        <v/>
      </c>
      <c r="Q213" s="165" t="str">
        <f>IFERROR(INDEX('Climate zones'!$A$2:$A$4292,MATCH(Q$4&amp;" "&amp;$N213,'Climate zones'!$I$2:$I$4292,0)),"")</f>
        <v/>
      </c>
      <c r="R213" s="165" t="str">
        <f>IFERROR(INDEX('Climate zones'!$A$2:$A$4292,MATCH(R$4&amp;" "&amp;$N213,'Climate zones'!$I$2:$I$4292,0)),"")</f>
        <v/>
      </c>
      <c r="S213" s="165" t="str">
        <f>IFERROR(INDEX('Climate zones'!$A$2:$A$4292,MATCH(S$4&amp;" "&amp;$N213,'Climate zones'!$I$2:$I$4292,0)),"")</f>
        <v/>
      </c>
      <c r="T213" s="165" t="str">
        <f>IFERROR(INDEX('Climate zones'!$A$2:$A$4292,MATCH(T$4&amp;" "&amp;$N213,'Climate zones'!$I$2:$I$4292,0)),"")</f>
        <v/>
      </c>
      <c r="U213" s="165" t="str">
        <f>IFERROR(INDEX('Climate zones'!$A$2:$A$4292,MATCH(U$4&amp;" "&amp;$N213,'Climate zones'!$I$2:$I$4292,0)),"")</f>
        <v/>
      </c>
      <c r="V213" s="165" t="str">
        <f>IFERROR(INDEX('Climate zones'!$A$2:$A$4292,MATCH(V$4&amp;" "&amp;$N213,'Climate zones'!$I$2:$I$4292,0)),"")</f>
        <v/>
      </c>
      <c r="W213" s="165" t="str">
        <f>IFERROR(INDEX('Climate zones'!$A$2:$A$4292,MATCH(W$4&amp;" "&amp;$N213,'Climate zones'!$I$2:$I$4292,0)),"")</f>
        <v/>
      </c>
      <c r="X213" s="165" t="str">
        <f>IFERROR(INDEX('Climate zones'!$A$2:$A$4292,MATCH(X$4&amp;" "&amp;$N213,'Climate zones'!$I$2:$I$4292,0)),"")</f>
        <v>Te Karae</v>
      </c>
      <c r="Y213" s="165" t="str">
        <f>IFERROR(INDEX('Climate zones'!$A$2:$A$4292,MATCH(Y$4&amp;" "&amp;$N213,'Climate zones'!$I$2:$I$4292,0)),"")</f>
        <v/>
      </c>
      <c r="Z213" s="165" t="str">
        <f>IFERROR(INDEX('Climate zones'!$A$2:$A$4292,MATCH(Z$4&amp;" "&amp;$N213,'Climate zones'!$I$2:$I$4292,0)),"")</f>
        <v/>
      </c>
      <c r="AA213" s="165" t="str">
        <f>IFERROR(INDEX('Climate zones'!$A$2:$A$4292,MATCH(AA$4&amp;" "&amp;$N213,'Climate zones'!$I$2:$I$4292,0)),"")</f>
        <v/>
      </c>
      <c r="AB213" s="165" t="str">
        <f>IFERROR(INDEX('Climate zones'!$A$2:$A$4292,MATCH(AB$4&amp;" "&amp;$N213,'Climate zones'!$I$2:$I$4292,0)),"")</f>
        <v/>
      </c>
      <c r="AC213" s="165" t="str">
        <f>IFERROR(INDEX('Climate zones'!$A$2:$A$4292,MATCH(AC$4&amp;" "&amp;$N213,'Climate zones'!$I$2:$I$4292,0)),"")</f>
        <v/>
      </c>
      <c r="AD213" s="165" t="str">
        <f>IFERROR(INDEX('Climate zones'!$A$2:$A$4292,MATCH(AD$4&amp;" "&amp;$N213,'Climate zones'!$I$2:$I$4292,0)),"")</f>
        <v/>
      </c>
      <c r="AE213" s="165" t="str">
        <f>IFERROR(INDEX('Climate zones'!$A$2:$A$4292,MATCH(AE$4&amp;" "&amp;$N213,'Climate zones'!$I$2:$I$4292,0)),"")</f>
        <v/>
      </c>
      <c r="AF213" s="165" t="str">
        <f>IFERROR(INDEX('Climate zones'!$A$2:$A$4292,MATCH(AF$4&amp;" "&amp;$N213,'Climate zones'!$I$2:$I$4292,0)),"")</f>
        <v/>
      </c>
      <c r="AG213" s="165" t="str">
        <f>IFERROR(INDEX('Climate zones'!$A$2:$A$4292,MATCH(AG$4&amp;" "&amp;$N213,'Climate zones'!$I$2:$I$4292,0)),"")</f>
        <v/>
      </c>
      <c r="AH213" s="165" t="str">
        <f>IFERROR(INDEX('Climate zones'!$A$2:$A$4292,MATCH(AH$4&amp;" "&amp;$N213,'Climate zones'!$I$2:$I$4292,0)),"")</f>
        <v/>
      </c>
      <c r="AI213" s="165" t="str">
        <f>IFERROR(INDEX('Climate zones'!$A$2:$A$4292,MATCH(AI$4&amp;" "&amp;$N213,'Climate zones'!$I$2:$I$4292,0)),"")</f>
        <v/>
      </c>
      <c r="AJ213" s="165" t="str">
        <f>IFERROR(INDEX('Climate zones'!$A$2:$A$4292,MATCH(AJ$4&amp;" "&amp;$N213,'Climate zones'!$I$2:$I$4292,0)),"")</f>
        <v/>
      </c>
      <c r="AK213" s="165" t="str">
        <f>IFERROR(INDEX('Climate zones'!$A$2:$A$4292,MATCH(AK$4&amp;" "&amp;$N213,'Climate zones'!$I$2:$I$4292,0)),"")</f>
        <v/>
      </c>
      <c r="AL213" s="165" t="str">
        <f>IFERROR(INDEX('Climate zones'!$A$2:$A$4292,MATCH(AL$4&amp;" "&amp;$N213,'Climate zones'!$I$2:$I$4292,0)),"")</f>
        <v/>
      </c>
      <c r="AM213" s="165" t="str">
        <f>IFERROR(INDEX('Climate zones'!$A$2:$A$4292,MATCH(AM$4&amp;" "&amp;$N213,'Climate zones'!$I$2:$I$4292,0)),"")</f>
        <v/>
      </c>
      <c r="AN213" s="165" t="str">
        <f>IFERROR(INDEX('Climate zones'!$A$2:$A$4292,MATCH(AN$4&amp;" "&amp;$N213,'Climate zones'!$I$2:$I$4292,0)),"")</f>
        <v/>
      </c>
      <c r="AO213" s="165" t="str">
        <f>IFERROR(INDEX('Climate zones'!$A$2:$A$4292,MATCH(AO$4&amp;" "&amp;$N213,'Climate zones'!$I$2:$I$4292,0)),"")</f>
        <v/>
      </c>
      <c r="AP213" s="165" t="str">
        <f>IFERROR(INDEX('Climate zones'!$A$2:$A$4292,MATCH(AP$4&amp;" "&amp;$N213,'Climate zones'!$I$2:$I$4292,0)),"")</f>
        <v/>
      </c>
      <c r="AQ213" s="165" t="str">
        <f>IFERROR(INDEX('Climate zones'!$A$2:$A$4292,MATCH(AQ$4&amp;" "&amp;$N213,'Climate zones'!$I$2:$I$4292,0)),"")</f>
        <v/>
      </c>
      <c r="AR213" s="165" t="str">
        <f>IFERROR(INDEX('Climate zones'!$A$2:$A$4292,MATCH(AR$4&amp;" "&amp;$N213,'Climate zones'!$I$2:$I$4292,0)),"")</f>
        <v/>
      </c>
      <c r="AS213" s="165" t="str">
        <f>IFERROR(INDEX('Climate zones'!$A$2:$A$4292,MATCH(AS$4&amp;" "&amp;$N213,'Climate zones'!$I$2:$I$4292,0)),"")</f>
        <v/>
      </c>
      <c r="AT213" s="165" t="str">
        <f>IFERROR(INDEX('Climate zones'!$A$2:$A$4292,MATCH(AT$4&amp;" "&amp;$N213,'Climate zones'!$I$2:$I$4292,0)),"")</f>
        <v/>
      </c>
      <c r="AU213" s="165" t="str">
        <f>IFERROR(INDEX('Climate zones'!$A$2:$A$4292,MATCH(AU$4&amp;" "&amp;$N213,'Climate zones'!$I$2:$I$4292,0)),"")</f>
        <v/>
      </c>
      <c r="AV213" s="165" t="str">
        <f>IFERROR(INDEX('Climate zones'!$A$2:$A$4292,MATCH(AV$4&amp;" "&amp;$N213,'Climate zones'!$I$2:$I$4292,0)),"")</f>
        <v/>
      </c>
      <c r="AW213" s="165" t="str">
        <f>IFERROR(INDEX('Climate zones'!$A$2:$A$4292,MATCH(AW$4&amp;" "&amp;$N213,'Climate zones'!$I$2:$I$4292,0)),"")</f>
        <v/>
      </c>
      <c r="AX213" s="165" t="str">
        <f>IFERROR(INDEX('Climate zones'!$A$2:$A$4292,MATCH(AX$4&amp;" "&amp;$N213,'Climate zones'!$I$2:$I$4292,0)),"")</f>
        <v/>
      </c>
      <c r="AY213" s="165" t="str">
        <f>IFERROR(INDEX('Climate zones'!$A$2:$A$4292,MATCH(AY$4&amp;" "&amp;$N213,'Climate zones'!$I$2:$I$4292,0)),"")</f>
        <v/>
      </c>
      <c r="AZ213" s="165" t="str">
        <f>IFERROR(INDEX('Climate zones'!$A$2:$A$4292,MATCH(AZ$4&amp;" "&amp;$N213,'Climate zones'!$I$2:$I$4292,0)),"")</f>
        <v/>
      </c>
      <c r="BA213" s="165" t="str">
        <f>IFERROR(INDEX('Climate zones'!$A$2:$A$4292,MATCH(BA$4&amp;" "&amp;$N213,'Climate zones'!$I$2:$I$4292,0)),"")</f>
        <v/>
      </c>
      <c r="BB213" s="165" t="str">
        <f>IFERROR(INDEX('Climate zones'!$A$2:$A$4292,MATCH(BB$4&amp;" "&amp;$N213,'Climate zones'!$I$2:$I$4292,0)),"")</f>
        <v/>
      </c>
      <c r="BC213" s="165" t="str">
        <f>IFERROR(INDEX('Climate zones'!$A$2:$A$4292,MATCH(BC$4&amp;" "&amp;$N213,'Climate zones'!$I$2:$I$4292,0)),"")</f>
        <v/>
      </c>
      <c r="BD213" s="165" t="str">
        <f>IFERROR(INDEX('Climate zones'!$A$2:$A$4292,MATCH(BD$4&amp;" "&amp;$N213,'Climate zones'!$I$2:$I$4292,0)),"")</f>
        <v/>
      </c>
      <c r="BE213" s="165" t="str">
        <f>IFERROR(INDEX('Climate zones'!$A$2:$A$4292,MATCH(BE$4&amp;" "&amp;$N213,'Climate zones'!$I$2:$I$4292,0)),"")</f>
        <v/>
      </c>
      <c r="BF213" s="165" t="str">
        <f>IFERROR(INDEX('Climate zones'!$A$2:$A$4292,MATCH(BF$4&amp;" "&amp;$N213,'Climate zones'!$I$2:$I$4292,0)),"")</f>
        <v/>
      </c>
      <c r="BG213" s="165" t="str">
        <f>IFERROR(INDEX('Climate zones'!$A$2:$A$4292,MATCH(BG$4&amp;" "&amp;$N213,'Climate zones'!$I$2:$I$4292,0)),"")</f>
        <v/>
      </c>
      <c r="BH213" s="165" t="str">
        <f>IFERROR(INDEX('Climate zones'!$A$2:$A$4292,MATCH(BH$4&amp;" "&amp;$N213,'Climate zones'!$I$2:$I$4292,0)),"")</f>
        <v/>
      </c>
      <c r="BI213" s="165" t="str">
        <f>IFERROR(INDEX('Climate zones'!$A$2:$A$4292,MATCH(BI$4&amp;" "&amp;$N213,'Climate zones'!$I$2:$I$4292,0)),"")</f>
        <v/>
      </c>
      <c r="BJ213" s="165" t="str">
        <f>IFERROR(INDEX('Climate zones'!$A$2:$A$4292,MATCH(BJ$4&amp;" "&amp;$N213,'Climate zones'!$I$2:$I$4292,0)),"")</f>
        <v/>
      </c>
      <c r="BK213" s="165" t="str">
        <f>IFERROR(INDEX('Climate zones'!$A$2:$A$4292,MATCH(BK$4&amp;" "&amp;$N213,'Climate zones'!$I$2:$I$4292,0)),"")</f>
        <v/>
      </c>
      <c r="BL213" s="165" t="str">
        <f>IFERROR(INDEX('Climate zones'!$A$2:$A$4292,MATCH(BL$4&amp;" "&amp;$N213,'Climate zones'!$I$2:$I$4292,0)),"")</f>
        <v/>
      </c>
      <c r="BM213" s="165" t="str">
        <f>IFERROR(INDEX('Climate zones'!$A$2:$A$4292,MATCH(BM$4&amp;" "&amp;$N213,'Climate zones'!$I$2:$I$4292,0)),"")</f>
        <v/>
      </c>
      <c r="BN213" s="165" t="str">
        <f>IFERROR(INDEX('Climate zones'!$A$2:$A$4292,MATCH(BN$4&amp;" "&amp;$N213,'Climate zones'!$I$2:$I$4292,0)),"")</f>
        <v/>
      </c>
      <c r="BO213" s="165" t="str">
        <f>IFERROR(INDEX('Climate zones'!$A$2:$A$4292,MATCH(BO$4&amp;" "&amp;$N213,'Climate zones'!$I$2:$I$4292,0)),"")</f>
        <v/>
      </c>
      <c r="BP213" s="165" t="str">
        <f>IFERROR(INDEX('Climate zones'!$A$2:$A$4292,MATCH(BP$4&amp;" "&amp;$N213,'Climate zones'!$I$2:$I$4292,0)),"")</f>
        <v/>
      </c>
      <c r="BQ213" s="165" t="str">
        <f>IFERROR(INDEX('Climate zones'!$A$2:$A$4292,MATCH(BQ$4&amp;" "&amp;$N213,'Climate zones'!$I$2:$I$4292,0)),"")</f>
        <v/>
      </c>
      <c r="BR213" s="165" t="str">
        <f>IFERROR(INDEX('Climate zones'!$A$2:$A$4292,MATCH(BR$4&amp;" "&amp;$N213,'Climate zones'!$I$2:$I$4292,0)),"")</f>
        <v/>
      </c>
      <c r="BS213" s="165" t="str">
        <f>IFERROR(INDEX('Climate zones'!$A$2:$A$4292,MATCH(BS$4&amp;" "&amp;$N213,'Climate zones'!$I$2:$I$4292,0)),"")</f>
        <v/>
      </c>
      <c r="BT213" s="165" t="str">
        <f>IFERROR(INDEX('Climate zones'!$A$2:$A$4292,MATCH(BT$4&amp;" "&amp;$N213,'Climate zones'!$I$2:$I$4292,0)),"")</f>
        <v/>
      </c>
      <c r="BU213" s="165" t="str">
        <f>IFERROR(INDEX('Climate zones'!$A$2:$A$4292,MATCH(BU$4&amp;" "&amp;$N213,'Climate zones'!$I$2:$I$4292,0)),"")</f>
        <v/>
      </c>
      <c r="BV213" s="165" t="str">
        <f>IFERROR(INDEX('Climate zones'!$A$2:$A$4292,MATCH(BV$4&amp;" "&amp;$N213,'Climate zones'!$I$2:$I$4292,0)),"")</f>
        <v/>
      </c>
      <c r="BW213" s="165" t="str">
        <f>IFERROR(INDEX('Climate zones'!$A$2:$A$4292,MATCH(BW$4&amp;" "&amp;$N213,'Climate zones'!$I$2:$I$4292,0)),"")</f>
        <v/>
      </c>
      <c r="BX213" s="165" t="str">
        <f>IFERROR(INDEX('Climate zones'!$A$2:$A$4292,MATCH(BX$4&amp;" "&amp;$N213,'Climate zones'!$I$2:$I$4292,0)),"")</f>
        <v/>
      </c>
      <c r="BY213" s="165" t="str">
        <f>IFERROR(INDEX('Climate zones'!$A$2:$A$4292,MATCH(BY$4&amp;" "&amp;$N213,'Climate zones'!$I$2:$I$4292,0)),"")</f>
        <v/>
      </c>
      <c r="BZ213" s="165" t="str">
        <f>IFERROR(INDEX('Climate zones'!$A$2:$A$4292,MATCH(BZ$4&amp;" "&amp;$N213,'Climate zones'!$I$2:$I$4292,0)),"")</f>
        <v/>
      </c>
      <c r="CA213" s="165" t="str">
        <f>IFERROR(INDEX('Climate zones'!$A$2:$A$4292,MATCH(CA$4&amp;" "&amp;$N213,'Climate zones'!$I$2:$I$4292,0)),"")</f>
        <v/>
      </c>
      <c r="CB213" s="165" t="str">
        <f>IFERROR(INDEX('Climate zones'!$A$2:$A$4292,MATCH(CB$4&amp;" "&amp;$N213,'Climate zones'!$I$2:$I$4292,0)),"")</f>
        <v/>
      </c>
      <c r="CC213" s="165" t="str">
        <f>IFERROR(INDEX('Climate zones'!$A$2:$A$4292,MATCH(CC$4&amp;" "&amp;$N213,'Climate zones'!$I$2:$I$4292,0)),"")</f>
        <v/>
      </c>
      <c r="CD213" s="165" t="str">
        <f>IFERROR(INDEX('Climate zones'!$A$2:$A$4292,MATCH(CD$4&amp;" "&amp;$N213,'Climate zones'!$I$2:$I$4292,0)),"")</f>
        <v/>
      </c>
      <c r="CE213" s="165" t="str">
        <f>IFERROR(INDEX('Climate zones'!$A$2:$A$4292,MATCH(CE$4&amp;" "&amp;$N213,'Climate zones'!$I$2:$I$4292,0)),"")</f>
        <v/>
      </c>
      <c r="CF213" s="165" t="str">
        <f>IFERROR(INDEX('Climate zones'!$A$2:$A$4292,MATCH(CF$4&amp;" "&amp;$N213,'Climate zones'!$I$2:$I$4292,0)),"")</f>
        <v/>
      </c>
      <c r="CG213" s="165" t="str">
        <f>IFERROR(INDEX('Climate zones'!$A$2:$A$4292,MATCH(CG$4&amp;" "&amp;$N213,'Climate zones'!$I$2:$I$4292,0)),"")</f>
        <v/>
      </c>
      <c r="CH213" s="165" t="str">
        <f>IFERROR(INDEX('Climate zones'!$A$2:$A$4292,MATCH(CH$4&amp;" "&amp;$N213,'Climate zones'!$I$2:$I$4292,0)),"")</f>
        <v/>
      </c>
    </row>
    <row r="214" spans="1:86">
      <c r="A214" s="156" t="s">
        <v>383</v>
      </c>
      <c r="B214" s="156" t="s">
        <v>99</v>
      </c>
      <c r="C214" s="156" t="s">
        <v>93</v>
      </c>
      <c r="D214" s="156" t="s">
        <v>330</v>
      </c>
      <c r="E214" s="157">
        <v>-42.12</v>
      </c>
      <c r="F214" s="157">
        <v>171.82</v>
      </c>
      <c r="G214" s="156" t="str">
        <f t="shared" si="12"/>
        <v>Buller District WC</v>
      </c>
      <c r="H214" s="156">
        <f t="shared" si="13"/>
        <v>55</v>
      </c>
      <c r="I214" s="156" t="str">
        <f t="shared" si="14"/>
        <v>Buller District 55</v>
      </c>
      <c r="N214" s="162">
        <f t="shared" si="15"/>
        <v>210</v>
      </c>
      <c r="O214" s="163" t="str">
        <f>IFERROR(INDEX('Climate zones'!$A$2:$A$4292,MATCH(O$4&amp;" "&amp;$N214,'Climate zones'!$I$2:$I$4292,0)),"")</f>
        <v/>
      </c>
      <c r="P214" s="163" t="str">
        <f>IFERROR(INDEX('Climate zones'!$A$2:$A$4292,MATCH(P$4&amp;" "&amp;$N214,'Climate zones'!$I$2:$I$4292,0)),"")</f>
        <v/>
      </c>
      <c r="Q214" s="163" t="str">
        <f>IFERROR(INDEX('Climate zones'!$A$2:$A$4292,MATCH(Q$4&amp;" "&amp;$N214,'Climate zones'!$I$2:$I$4292,0)),"")</f>
        <v/>
      </c>
      <c r="R214" s="163" t="str">
        <f>IFERROR(INDEX('Climate zones'!$A$2:$A$4292,MATCH(R$4&amp;" "&amp;$N214,'Climate zones'!$I$2:$I$4292,0)),"")</f>
        <v/>
      </c>
      <c r="S214" s="163" t="str">
        <f>IFERROR(INDEX('Climate zones'!$A$2:$A$4292,MATCH(S$4&amp;" "&amp;$N214,'Climate zones'!$I$2:$I$4292,0)),"")</f>
        <v/>
      </c>
      <c r="T214" s="163" t="str">
        <f>IFERROR(INDEX('Climate zones'!$A$2:$A$4292,MATCH(T$4&amp;" "&amp;$N214,'Climate zones'!$I$2:$I$4292,0)),"")</f>
        <v/>
      </c>
      <c r="U214" s="163" t="str">
        <f>IFERROR(INDEX('Climate zones'!$A$2:$A$4292,MATCH(U$4&amp;" "&amp;$N214,'Climate zones'!$I$2:$I$4292,0)),"")</f>
        <v/>
      </c>
      <c r="V214" s="163" t="str">
        <f>IFERROR(INDEX('Climate zones'!$A$2:$A$4292,MATCH(V$4&amp;" "&amp;$N214,'Climate zones'!$I$2:$I$4292,0)),"")</f>
        <v/>
      </c>
      <c r="W214" s="163" t="str">
        <f>IFERROR(INDEX('Climate zones'!$A$2:$A$4292,MATCH(W$4&amp;" "&amp;$N214,'Climate zones'!$I$2:$I$4292,0)),"")</f>
        <v/>
      </c>
      <c r="X214" s="163" t="str">
        <f>IFERROR(INDEX('Climate zones'!$A$2:$A$4292,MATCH(X$4&amp;" "&amp;$N214,'Climate zones'!$I$2:$I$4292,0)),"")</f>
        <v>Te Karaka</v>
      </c>
      <c r="Y214" s="163" t="str">
        <f>IFERROR(INDEX('Climate zones'!$A$2:$A$4292,MATCH(Y$4&amp;" "&amp;$N214,'Climate zones'!$I$2:$I$4292,0)),"")</f>
        <v/>
      </c>
      <c r="Z214" s="163" t="str">
        <f>IFERROR(INDEX('Climate zones'!$A$2:$A$4292,MATCH(Z$4&amp;" "&amp;$N214,'Climate zones'!$I$2:$I$4292,0)),"")</f>
        <v/>
      </c>
      <c r="AA214" s="163" t="str">
        <f>IFERROR(INDEX('Climate zones'!$A$2:$A$4292,MATCH(AA$4&amp;" "&amp;$N214,'Climate zones'!$I$2:$I$4292,0)),"")</f>
        <v/>
      </c>
      <c r="AB214" s="163" t="str">
        <f>IFERROR(INDEX('Climate zones'!$A$2:$A$4292,MATCH(AB$4&amp;" "&amp;$N214,'Climate zones'!$I$2:$I$4292,0)),"")</f>
        <v/>
      </c>
      <c r="AC214" s="163" t="str">
        <f>IFERROR(INDEX('Climate zones'!$A$2:$A$4292,MATCH(AC$4&amp;" "&amp;$N214,'Climate zones'!$I$2:$I$4292,0)),"")</f>
        <v/>
      </c>
      <c r="AD214" s="163" t="str">
        <f>IFERROR(INDEX('Climate zones'!$A$2:$A$4292,MATCH(AD$4&amp;" "&amp;$N214,'Climate zones'!$I$2:$I$4292,0)),"")</f>
        <v/>
      </c>
      <c r="AE214" s="163" t="str">
        <f>IFERROR(INDEX('Climate zones'!$A$2:$A$4292,MATCH(AE$4&amp;" "&amp;$N214,'Climate zones'!$I$2:$I$4292,0)),"")</f>
        <v/>
      </c>
      <c r="AF214" s="163" t="str">
        <f>IFERROR(INDEX('Climate zones'!$A$2:$A$4292,MATCH(AF$4&amp;" "&amp;$N214,'Climate zones'!$I$2:$I$4292,0)),"")</f>
        <v/>
      </c>
      <c r="AG214" s="163" t="str">
        <f>IFERROR(INDEX('Climate zones'!$A$2:$A$4292,MATCH(AG$4&amp;" "&amp;$N214,'Climate zones'!$I$2:$I$4292,0)),"")</f>
        <v/>
      </c>
      <c r="AH214" s="163" t="str">
        <f>IFERROR(INDEX('Climate zones'!$A$2:$A$4292,MATCH(AH$4&amp;" "&amp;$N214,'Climate zones'!$I$2:$I$4292,0)),"")</f>
        <v/>
      </c>
      <c r="AI214" s="163" t="str">
        <f>IFERROR(INDEX('Climate zones'!$A$2:$A$4292,MATCH(AI$4&amp;" "&amp;$N214,'Climate zones'!$I$2:$I$4292,0)),"")</f>
        <v/>
      </c>
      <c r="AJ214" s="163" t="str">
        <f>IFERROR(INDEX('Climate zones'!$A$2:$A$4292,MATCH(AJ$4&amp;" "&amp;$N214,'Climate zones'!$I$2:$I$4292,0)),"")</f>
        <v/>
      </c>
      <c r="AK214" s="163" t="str">
        <f>IFERROR(INDEX('Climate zones'!$A$2:$A$4292,MATCH(AK$4&amp;" "&amp;$N214,'Climate zones'!$I$2:$I$4292,0)),"")</f>
        <v/>
      </c>
      <c r="AL214" s="163" t="str">
        <f>IFERROR(INDEX('Climate zones'!$A$2:$A$4292,MATCH(AL$4&amp;" "&amp;$N214,'Climate zones'!$I$2:$I$4292,0)),"")</f>
        <v/>
      </c>
      <c r="AM214" s="163" t="str">
        <f>IFERROR(INDEX('Climate zones'!$A$2:$A$4292,MATCH(AM$4&amp;" "&amp;$N214,'Climate zones'!$I$2:$I$4292,0)),"")</f>
        <v/>
      </c>
      <c r="AN214" s="163" t="str">
        <f>IFERROR(INDEX('Climate zones'!$A$2:$A$4292,MATCH(AN$4&amp;" "&amp;$N214,'Climate zones'!$I$2:$I$4292,0)),"")</f>
        <v/>
      </c>
      <c r="AO214" s="163" t="str">
        <f>IFERROR(INDEX('Climate zones'!$A$2:$A$4292,MATCH(AO$4&amp;" "&amp;$N214,'Climate zones'!$I$2:$I$4292,0)),"")</f>
        <v/>
      </c>
      <c r="AP214" s="163" t="str">
        <f>IFERROR(INDEX('Climate zones'!$A$2:$A$4292,MATCH(AP$4&amp;" "&amp;$N214,'Climate zones'!$I$2:$I$4292,0)),"")</f>
        <v/>
      </c>
      <c r="AQ214" s="163" t="str">
        <f>IFERROR(INDEX('Climate zones'!$A$2:$A$4292,MATCH(AQ$4&amp;" "&amp;$N214,'Climate zones'!$I$2:$I$4292,0)),"")</f>
        <v/>
      </c>
      <c r="AR214" s="163" t="str">
        <f>IFERROR(INDEX('Climate zones'!$A$2:$A$4292,MATCH(AR$4&amp;" "&amp;$N214,'Climate zones'!$I$2:$I$4292,0)),"")</f>
        <v/>
      </c>
      <c r="AS214" s="163" t="str">
        <f>IFERROR(INDEX('Climate zones'!$A$2:$A$4292,MATCH(AS$4&amp;" "&amp;$N214,'Climate zones'!$I$2:$I$4292,0)),"")</f>
        <v/>
      </c>
      <c r="AT214" s="163" t="str">
        <f>IFERROR(INDEX('Climate zones'!$A$2:$A$4292,MATCH(AT$4&amp;" "&amp;$N214,'Climate zones'!$I$2:$I$4292,0)),"")</f>
        <v/>
      </c>
      <c r="AU214" s="163" t="str">
        <f>IFERROR(INDEX('Climate zones'!$A$2:$A$4292,MATCH(AU$4&amp;" "&amp;$N214,'Climate zones'!$I$2:$I$4292,0)),"")</f>
        <v/>
      </c>
      <c r="AV214" s="163" t="str">
        <f>IFERROR(INDEX('Climate zones'!$A$2:$A$4292,MATCH(AV$4&amp;" "&amp;$N214,'Climate zones'!$I$2:$I$4292,0)),"")</f>
        <v/>
      </c>
      <c r="AW214" s="163" t="str">
        <f>IFERROR(INDEX('Climate zones'!$A$2:$A$4292,MATCH(AW$4&amp;" "&amp;$N214,'Climate zones'!$I$2:$I$4292,0)),"")</f>
        <v/>
      </c>
      <c r="AX214" s="163" t="str">
        <f>IFERROR(INDEX('Climate zones'!$A$2:$A$4292,MATCH(AX$4&amp;" "&amp;$N214,'Climate zones'!$I$2:$I$4292,0)),"")</f>
        <v/>
      </c>
      <c r="AY214" s="163" t="str">
        <f>IFERROR(INDEX('Climate zones'!$A$2:$A$4292,MATCH(AY$4&amp;" "&amp;$N214,'Climate zones'!$I$2:$I$4292,0)),"")</f>
        <v/>
      </c>
      <c r="AZ214" s="163" t="str">
        <f>IFERROR(INDEX('Climate zones'!$A$2:$A$4292,MATCH(AZ$4&amp;" "&amp;$N214,'Climate zones'!$I$2:$I$4292,0)),"")</f>
        <v/>
      </c>
      <c r="BA214" s="163" t="str">
        <f>IFERROR(INDEX('Climate zones'!$A$2:$A$4292,MATCH(BA$4&amp;" "&amp;$N214,'Climate zones'!$I$2:$I$4292,0)),"")</f>
        <v/>
      </c>
      <c r="BB214" s="163" t="str">
        <f>IFERROR(INDEX('Climate zones'!$A$2:$A$4292,MATCH(BB$4&amp;" "&amp;$N214,'Climate zones'!$I$2:$I$4292,0)),"")</f>
        <v/>
      </c>
      <c r="BC214" s="163" t="str">
        <f>IFERROR(INDEX('Climate zones'!$A$2:$A$4292,MATCH(BC$4&amp;" "&amp;$N214,'Climate zones'!$I$2:$I$4292,0)),"")</f>
        <v/>
      </c>
      <c r="BD214" s="163" t="str">
        <f>IFERROR(INDEX('Climate zones'!$A$2:$A$4292,MATCH(BD$4&amp;" "&amp;$N214,'Climate zones'!$I$2:$I$4292,0)),"")</f>
        <v/>
      </c>
      <c r="BE214" s="163" t="str">
        <f>IFERROR(INDEX('Climate zones'!$A$2:$A$4292,MATCH(BE$4&amp;" "&amp;$N214,'Climate zones'!$I$2:$I$4292,0)),"")</f>
        <v/>
      </c>
      <c r="BF214" s="163" t="str">
        <f>IFERROR(INDEX('Climate zones'!$A$2:$A$4292,MATCH(BF$4&amp;" "&amp;$N214,'Climate zones'!$I$2:$I$4292,0)),"")</f>
        <v/>
      </c>
      <c r="BG214" s="163" t="str">
        <f>IFERROR(INDEX('Climate zones'!$A$2:$A$4292,MATCH(BG$4&amp;" "&amp;$N214,'Climate zones'!$I$2:$I$4292,0)),"")</f>
        <v/>
      </c>
      <c r="BH214" s="163" t="str">
        <f>IFERROR(INDEX('Climate zones'!$A$2:$A$4292,MATCH(BH$4&amp;" "&amp;$N214,'Climate zones'!$I$2:$I$4292,0)),"")</f>
        <v/>
      </c>
      <c r="BI214" s="163" t="str">
        <f>IFERROR(INDEX('Climate zones'!$A$2:$A$4292,MATCH(BI$4&amp;" "&amp;$N214,'Climate zones'!$I$2:$I$4292,0)),"")</f>
        <v/>
      </c>
      <c r="BJ214" s="163" t="str">
        <f>IFERROR(INDEX('Climate zones'!$A$2:$A$4292,MATCH(BJ$4&amp;" "&amp;$N214,'Climate zones'!$I$2:$I$4292,0)),"")</f>
        <v/>
      </c>
      <c r="BK214" s="163" t="str">
        <f>IFERROR(INDEX('Climate zones'!$A$2:$A$4292,MATCH(BK$4&amp;" "&amp;$N214,'Climate zones'!$I$2:$I$4292,0)),"")</f>
        <v/>
      </c>
      <c r="BL214" s="163" t="str">
        <f>IFERROR(INDEX('Climate zones'!$A$2:$A$4292,MATCH(BL$4&amp;" "&amp;$N214,'Climate zones'!$I$2:$I$4292,0)),"")</f>
        <v/>
      </c>
      <c r="BM214" s="163" t="str">
        <f>IFERROR(INDEX('Climate zones'!$A$2:$A$4292,MATCH(BM$4&amp;" "&amp;$N214,'Climate zones'!$I$2:$I$4292,0)),"")</f>
        <v/>
      </c>
      <c r="BN214" s="163" t="str">
        <f>IFERROR(INDEX('Climate zones'!$A$2:$A$4292,MATCH(BN$4&amp;" "&amp;$N214,'Climate zones'!$I$2:$I$4292,0)),"")</f>
        <v/>
      </c>
      <c r="BO214" s="163" t="str">
        <f>IFERROR(INDEX('Climate zones'!$A$2:$A$4292,MATCH(BO$4&amp;" "&amp;$N214,'Climate zones'!$I$2:$I$4292,0)),"")</f>
        <v/>
      </c>
      <c r="BP214" s="163" t="str">
        <f>IFERROR(INDEX('Climate zones'!$A$2:$A$4292,MATCH(BP$4&amp;" "&amp;$N214,'Climate zones'!$I$2:$I$4292,0)),"")</f>
        <v/>
      </c>
      <c r="BQ214" s="163" t="str">
        <f>IFERROR(INDEX('Climate zones'!$A$2:$A$4292,MATCH(BQ$4&amp;" "&amp;$N214,'Climate zones'!$I$2:$I$4292,0)),"")</f>
        <v/>
      </c>
      <c r="BR214" s="163" t="str">
        <f>IFERROR(INDEX('Climate zones'!$A$2:$A$4292,MATCH(BR$4&amp;" "&amp;$N214,'Climate zones'!$I$2:$I$4292,0)),"")</f>
        <v/>
      </c>
      <c r="BS214" s="163" t="str">
        <f>IFERROR(INDEX('Climate zones'!$A$2:$A$4292,MATCH(BS$4&amp;" "&amp;$N214,'Climate zones'!$I$2:$I$4292,0)),"")</f>
        <v/>
      </c>
      <c r="BT214" s="163" t="str">
        <f>IFERROR(INDEX('Climate zones'!$A$2:$A$4292,MATCH(BT$4&amp;" "&amp;$N214,'Climate zones'!$I$2:$I$4292,0)),"")</f>
        <v/>
      </c>
      <c r="BU214" s="163" t="str">
        <f>IFERROR(INDEX('Climate zones'!$A$2:$A$4292,MATCH(BU$4&amp;" "&amp;$N214,'Climate zones'!$I$2:$I$4292,0)),"")</f>
        <v/>
      </c>
      <c r="BV214" s="163" t="str">
        <f>IFERROR(INDEX('Climate zones'!$A$2:$A$4292,MATCH(BV$4&amp;" "&amp;$N214,'Climate zones'!$I$2:$I$4292,0)),"")</f>
        <v/>
      </c>
      <c r="BW214" s="163" t="str">
        <f>IFERROR(INDEX('Climate zones'!$A$2:$A$4292,MATCH(BW$4&amp;" "&amp;$N214,'Climate zones'!$I$2:$I$4292,0)),"")</f>
        <v/>
      </c>
      <c r="BX214" s="163" t="str">
        <f>IFERROR(INDEX('Climate zones'!$A$2:$A$4292,MATCH(BX$4&amp;" "&amp;$N214,'Climate zones'!$I$2:$I$4292,0)),"")</f>
        <v/>
      </c>
      <c r="BY214" s="163" t="str">
        <f>IFERROR(INDEX('Climate zones'!$A$2:$A$4292,MATCH(BY$4&amp;" "&amp;$N214,'Climate zones'!$I$2:$I$4292,0)),"")</f>
        <v/>
      </c>
      <c r="BZ214" s="163" t="str">
        <f>IFERROR(INDEX('Climate zones'!$A$2:$A$4292,MATCH(BZ$4&amp;" "&amp;$N214,'Climate zones'!$I$2:$I$4292,0)),"")</f>
        <v/>
      </c>
      <c r="CA214" s="163" t="str">
        <f>IFERROR(INDEX('Climate zones'!$A$2:$A$4292,MATCH(CA$4&amp;" "&amp;$N214,'Climate zones'!$I$2:$I$4292,0)),"")</f>
        <v/>
      </c>
      <c r="CB214" s="163" t="str">
        <f>IFERROR(INDEX('Climate zones'!$A$2:$A$4292,MATCH(CB$4&amp;" "&amp;$N214,'Climate zones'!$I$2:$I$4292,0)),"")</f>
        <v/>
      </c>
      <c r="CC214" s="163" t="str">
        <f>IFERROR(INDEX('Climate zones'!$A$2:$A$4292,MATCH(CC$4&amp;" "&amp;$N214,'Climate zones'!$I$2:$I$4292,0)),"")</f>
        <v/>
      </c>
      <c r="CD214" s="163" t="str">
        <f>IFERROR(INDEX('Climate zones'!$A$2:$A$4292,MATCH(CD$4&amp;" "&amp;$N214,'Climate zones'!$I$2:$I$4292,0)),"")</f>
        <v/>
      </c>
      <c r="CE214" s="163" t="str">
        <f>IFERROR(INDEX('Climate zones'!$A$2:$A$4292,MATCH(CE$4&amp;" "&amp;$N214,'Climate zones'!$I$2:$I$4292,0)),"")</f>
        <v/>
      </c>
      <c r="CF214" s="163" t="str">
        <f>IFERROR(INDEX('Climate zones'!$A$2:$A$4292,MATCH(CF$4&amp;" "&amp;$N214,'Climate zones'!$I$2:$I$4292,0)),"")</f>
        <v/>
      </c>
      <c r="CG214" s="163" t="str">
        <f>IFERROR(INDEX('Climate zones'!$A$2:$A$4292,MATCH(CG$4&amp;" "&amp;$N214,'Climate zones'!$I$2:$I$4292,0)),"")</f>
        <v/>
      </c>
      <c r="CH214" s="163" t="str">
        <f>IFERROR(INDEX('Climate zones'!$A$2:$A$4292,MATCH(CH$4&amp;" "&amp;$N214,'Climate zones'!$I$2:$I$4292,0)),"")</f>
        <v/>
      </c>
    </row>
    <row r="215" spans="1:86">
      <c r="A215" s="156" t="s">
        <v>384</v>
      </c>
      <c r="B215" s="156" t="s">
        <v>99</v>
      </c>
      <c r="C215" s="156" t="s">
        <v>93</v>
      </c>
      <c r="D215" s="156" t="s">
        <v>330</v>
      </c>
      <c r="E215" s="157">
        <v>-42.15</v>
      </c>
      <c r="F215" s="157">
        <v>171.78</v>
      </c>
      <c r="G215" s="156" t="str">
        <f t="shared" si="12"/>
        <v>Buller District WC</v>
      </c>
      <c r="H215" s="156">
        <f t="shared" si="13"/>
        <v>56</v>
      </c>
      <c r="I215" s="156" t="str">
        <f t="shared" si="14"/>
        <v>Buller District 56</v>
      </c>
      <c r="N215" s="164">
        <f t="shared" si="15"/>
        <v>211</v>
      </c>
      <c r="O215" s="165" t="str">
        <f>IFERROR(INDEX('Climate zones'!$A$2:$A$4292,MATCH(O$4&amp;" "&amp;$N215,'Climate zones'!$I$2:$I$4292,0)),"")</f>
        <v/>
      </c>
      <c r="P215" s="165" t="str">
        <f>IFERROR(INDEX('Climate zones'!$A$2:$A$4292,MATCH(P$4&amp;" "&amp;$N215,'Climate zones'!$I$2:$I$4292,0)),"")</f>
        <v/>
      </c>
      <c r="Q215" s="165" t="str">
        <f>IFERROR(INDEX('Climate zones'!$A$2:$A$4292,MATCH(Q$4&amp;" "&amp;$N215,'Climate zones'!$I$2:$I$4292,0)),"")</f>
        <v/>
      </c>
      <c r="R215" s="165" t="str">
        <f>IFERROR(INDEX('Climate zones'!$A$2:$A$4292,MATCH(R$4&amp;" "&amp;$N215,'Climate zones'!$I$2:$I$4292,0)),"")</f>
        <v/>
      </c>
      <c r="S215" s="165" t="str">
        <f>IFERROR(INDEX('Climate zones'!$A$2:$A$4292,MATCH(S$4&amp;" "&amp;$N215,'Climate zones'!$I$2:$I$4292,0)),"")</f>
        <v/>
      </c>
      <c r="T215" s="165" t="str">
        <f>IFERROR(INDEX('Climate zones'!$A$2:$A$4292,MATCH(T$4&amp;" "&amp;$N215,'Climate zones'!$I$2:$I$4292,0)),"")</f>
        <v/>
      </c>
      <c r="U215" s="165" t="str">
        <f>IFERROR(INDEX('Climate zones'!$A$2:$A$4292,MATCH(U$4&amp;" "&amp;$N215,'Climate zones'!$I$2:$I$4292,0)),"")</f>
        <v/>
      </c>
      <c r="V215" s="165" t="str">
        <f>IFERROR(INDEX('Climate zones'!$A$2:$A$4292,MATCH(V$4&amp;" "&amp;$N215,'Climate zones'!$I$2:$I$4292,0)),"")</f>
        <v/>
      </c>
      <c r="W215" s="165" t="str">
        <f>IFERROR(INDEX('Climate zones'!$A$2:$A$4292,MATCH(W$4&amp;" "&amp;$N215,'Climate zones'!$I$2:$I$4292,0)),"")</f>
        <v/>
      </c>
      <c r="X215" s="165" t="str">
        <f>IFERROR(INDEX('Climate zones'!$A$2:$A$4292,MATCH(X$4&amp;" "&amp;$N215,'Climate zones'!$I$2:$I$4292,0)),"")</f>
        <v>Te Ngaere</v>
      </c>
      <c r="Y215" s="165" t="str">
        <f>IFERROR(INDEX('Climate zones'!$A$2:$A$4292,MATCH(Y$4&amp;" "&amp;$N215,'Climate zones'!$I$2:$I$4292,0)),"")</f>
        <v/>
      </c>
      <c r="Z215" s="165" t="str">
        <f>IFERROR(INDEX('Climate zones'!$A$2:$A$4292,MATCH(Z$4&amp;" "&amp;$N215,'Climate zones'!$I$2:$I$4292,0)),"")</f>
        <v/>
      </c>
      <c r="AA215" s="165" t="str">
        <f>IFERROR(INDEX('Climate zones'!$A$2:$A$4292,MATCH(AA$4&amp;" "&amp;$N215,'Climate zones'!$I$2:$I$4292,0)),"")</f>
        <v/>
      </c>
      <c r="AB215" s="165" t="str">
        <f>IFERROR(INDEX('Climate zones'!$A$2:$A$4292,MATCH(AB$4&amp;" "&amp;$N215,'Climate zones'!$I$2:$I$4292,0)),"")</f>
        <v/>
      </c>
      <c r="AC215" s="165" t="str">
        <f>IFERROR(INDEX('Climate zones'!$A$2:$A$4292,MATCH(AC$4&amp;" "&amp;$N215,'Climate zones'!$I$2:$I$4292,0)),"")</f>
        <v/>
      </c>
      <c r="AD215" s="165" t="str">
        <f>IFERROR(INDEX('Climate zones'!$A$2:$A$4292,MATCH(AD$4&amp;" "&amp;$N215,'Climate zones'!$I$2:$I$4292,0)),"")</f>
        <v/>
      </c>
      <c r="AE215" s="165" t="str">
        <f>IFERROR(INDEX('Climate zones'!$A$2:$A$4292,MATCH(AE$4&amp;" "&amp;$N215,'Climate zones'!$I$2:$I$4292,0)),"")</f>
        <v/>
      </c>
      <c r="AF215" s="165" t="str">
        <f>IFERROR(INDEX('Climate zones'!$A$2:$A$4292,MATCH(AF$4&amp;" "&amp;$N215,'Climate zones'!$I$2:$I$4292,0)),"")</f>
        <v/>
      </c>
      <c r="AG215" s="165" t="str">
        <f>IFERROR(INDEX('Climate zones'!$A$2:$A$4292,MATCH(AG$4&amp;" "&amp;$N215,'Climate zones'!$I$2:$I$4292,0)),"")</f>
        <v/>
      </c>
      <c r="AH215" s="165" t="str">
        <f>IFERROR(INDEX('Climate zones'!$A$2:$A$4292,MATCH(AH$4&amp;" "&amp;$N215,'Climate zones'!$I$2:$I$4292,0)),"")</f>
        <v/>
      </c>
      <c r="AI215" s="165" t="str">
        <f>IFERROR(INDEX('Climate zones'!$A$2:$A$4292,MATCH(AI$4&amp;" "&amp;$N215,'Climate zones'!$I$2:$I$4292,0)),"")</f>
        <v/>
      </c>
      <c r="AJ215" s="165" t="str">
        <f>IFERROR(INDEX('Climate zones'!$A$2:$A$4292,MATCH(AJ$4&amp;" "&amp;$N215,'Climate zones'!$I$2:$I$4292,0)),"")</f>
        <v/>
      </c>
      <c r="AK215" s="165" t="str">
        <f>IFERROR(INDEX('Climate zones'!$A$2:$A$4292,MATCH(AK$4&amp;" "&amp;$N215,'Climate zones'!$I$2:$I$4292,0)),"")</f>
        <v/>
      </c>
      <c r="AL215" s="165" t="str">
        <f>IFERROR(INDEX('Climate zones'!$A$2:$A$4292,MATCH(AL$4&amp;" "&amp;$N215,'Climate zones'!$I$2:$I$4292,0)),"")</f>
        <v/>
      </c>
      <c r="AM215" s="165" t="str">
        <f>IFERROR(INDEX('Climate zones'!$A$2:$A$4292,MATCH(AM$4&amp;" "&amp;$N215,'Climate zones'!$I$2:$I$4292,0)),"")</f>
        <v/>
      </c>
      <c r="AN215" s="165" t="str">
        <f>IFERROR(INDEX('Climate zones'!$A$2:$A$4292,MATCH(AN$4&amp;" "&amp;$N215,'Climate zones'!$I$2:$I$4292,0)),"")</f>
        <v/>
      </c>
      <c r="AO215" s="165" t="str">
        <f>IFERROR(INDEX('Climate zones'!$A$2:$A$4292,MATCH(AO$4&amp;" "&amp;$N215,'Climate zones'!$I$2:$I$4292,0)),"")</f>
        <v/>
      </c>
      <c r="AP215" s="165" t="str">
        <f>IFERROR(INDEX('Climate zones'!$A$2:$A$4292,MATCH(AP$4&amp;" "&amp;$N215,'Climate zones'!$I$2:$I$4292,0)),"")</f>
        <v/>
      </c>
      <c r="AQ215" s="165" t="str">
        <f>IFERROR(INDEX('Climate zones'!$A$2:$A$4292,MATCH(AQ$4&amp;" "&amp;$N215,'Climate zones'!$I$2:$I$4292,0)),"")</f>
        <v/>
      </c>
      <c r="AR215" s="165" t="str">
        <f>IFERROR(INDEX('Climate zones'!$A$2:$A$4292,MATCH(AR$4&amp;" "&amp;$N215,'Climate zones'!$I$2:$I$4292,0)),"")</f>
        <v/>
      </c>
      <c r="AS215" s="165" t="str">
        <f>IFERROR(INDEX('Climate zones'!$A$2:$A$4292,MATCH(AS$4&amp;" "&amp;$N215,'Climate zones'!$I$2:$I$4292,0)),"")</f>
        <v/>
      </c>
      <c r="AT215" s="165" t="str">
        <f>IFERROR(INDEX('Climate zones'!$A$2:$A$4292,MATCH(AT$4&amp;" "&amp;$N215,'Climate zones'!$I$2:$I$4292,0)),"")</f>
        <v/>
      </c>
      <c r="AU215" s="165" t="str">
        <f>IFERROR(INDEX('Climate zones'!$A$2:$A$4292,MATCH(AU$4&amp;" "&amp;$N215,'Climate zones'!$I$2:$I$4292,0)),"")</f>
        <v/>
      </c>
      <c r="AV215" s="165" t="str">
        <f>IFERROR(INDEX('Climate zones'!$A$2:$A$4292,MATCH(AV$4&amp;" "&amp;$N215,'Climate zones'!$I$2:$I$4292,0)),"")</f>
        <v/>
      </c>
      <c r="AW215" s="165" t="str">
        <f>IFERROR(INDEX('Climate zones'!$A$2:$A$4292,MATCH(AW$4&amp;" "&amp;$N215,'Climate zones'!$I$2:$I$4292,0)),"")</f>
        <v/>
      </c>
      <c r="AX215" s="165" t="str">
        <f>IFERROR(INDEX('Climate zones'!$A$2:$A$4292,MATCH(AX$4&amp;" "&amp;$N215,'Climate zones'!$I$2:$I$4292,0)),"")</f>
        <v/>
      </c>
      <c r="AY215" s="165" t="str">
        <f>IFERROR(INDEX('Climate zones'!$A$2:$A$4292,MATCH(AY$4&amp;" "&amp;$N215,'Climate zones'!$I$2:$I$4292,0)),"")</f>
        <v/>
      </c>
      <c r="AZ215" s="165" t="str">
        <f>IFERROR(INDEX('Climate zones'!$A$2:$A$4292,MATCH(AZ$4&amp;" "&amp;$N215,'Climate zones'!$I$2:$I$4292,0)),"")</f>
        <v/>
      </c>
      <c r="BA215" s="165" t="str">
        <f>IFERROR(INDEX('Climate zones'!$A$2:$A$4292,MATCH(BA$4&amp;" "&amp;$N215,'Climate zones'!$I$2:$I$4292,0)),"")</f>
        <v/>
      </c>
      <c r="BB215" s="165" t="str">
        <f>IFERROR(INDEX('Climate zones'!$A$2:$A$4292,MATCH(BB$4&amp;" "&amp;$N215,'Climate zones'!$I$2:$I$4292,0)),"")</f>
        <v/>
      </c>
      <c r="BC215" s="165" t="str">
        <f>IFERROR(INDEX('Climate zones'!$A$2:$A$4292,MATCH(BC$4&amp;" "&amp;$N215,'Climate zones'!$I$2:$I$4292,0)),"")</f>
        <v/>
      </c>
      <c r="BD215" s="165" t="str">
        <f>IFERROR(INDEX('Climate zones'!$A$2:$A$4292,MATCH(BD$4&amp;" "&amp;$N215,'Climate zones'!$I$2:$I$4292,0)),"")</f>
        <v/>
      </c>
      <c r="BE215" s="165" t="str">
        <f>IFERROR(INDEX('Climate zones'!$A$2:$A$4292,MATCH(BE$4&amp;" "&amp;$N215,'Climate zones'!$I$2:$I$4292,0)),"")</f>
        <v/>
      </c>
      <c r="BF215" s="165" t="str">
        <f>IFERROR(INDEX('Climate zones'!$A$2:$A$4292,MATCH(BF$4&amp;" "&amp;$N215,'Climate zones'!$I$2:$I$4292,0)),"")</f>
        <v/>
      </c>
      <c r="BG215" s="165" t="str">
        <f>IFERROR(INDEX('Climate zones'!$A$2:$A$4292,MATCH(BG$4&amp;" "&amp;$N215,'Climate zones'!$I$2:$I$4292,0)),"")</f>
        <v/>
      </c>
      <c r="BH215" s="165" t="str">
        <f>IFERROR(INDEX('Climate zones'!$A$2:$A$4292,MATCH(BH$4&amp;" "&amp;$N215,'Climate zones'!$I$2:$I$4292,0)),"")</f>
        <v/>
      </c>
      <c r="BI215" s="165" t="str">
        <f>IFERROR(INDEX('Climate zones'!$A$2:$A$4292,MATCH(BI$4&amp;" "&amp;$N215,'Climate zones'!$I$2:$I$4292,0)),"")</f>
        <v/>
      </c>
      <c r="BJ215" s="165" t="str">
        <f>IFERROR(INDEX('Climate zones'!$A$2:$A$4292,MATCH(BJ$4&amp;" "&amp;$N215,'Climate zones'!$I$2:$I$4292,0)),"")</f>
        <v/>
      </c>
      <c r="BK215" s="165" t="str">
        <f>IFERROR(INDEX('Climate zones'!$A$2:$A$4292,MATCH(BK$4&amp;" "&amp;$N215,'Climate zones'!$I$2:$I$4292,0)),"")</f>
        <v/>
      </c>
      <c r="BL215" s="165" t="str">
        <f>IFERROR(INDEX('Climate zones'!$A$2:$A$4292,MATCH(BL$4&amp;" "&amp;$N215,'Climate zones'!$I$2:$I$4292,0)),"")</f>
        <v/>
      </c>
      <c r="BM215" s="165" t="str">
        <f>IFERROR(INDEX('Climate zones'!$A$2:$A$4292,MATCH(BM$4&amp;" "&amp;$N215,'Climate zones'!$I$2:$I$4292,0)),"")</f>
        <v/>
      </c>
      <c r="BN215" s="165" t="str">
        <f>IFERROR(INDEX('Climate zones'!$A$2:$A$4292,MATCH(BN$4&amp;" "&amp;$N215,'Climate zones'!$I$2:$I$4292,0)),"")</f>
        <v/>
      </c>
      <c r="BO215" s="165" t="str">
        <f>IFERROR(INDEX('Climate zones'!$A$2:$A$4292,MATCH(BO$4&amp;" "&amp;$N215,'Climate zones'!$I$2:$I$4292,0)),"")</f>
        <v/>
      </c>
      <c r="BP215" s="165" t="str">
        <f>IFERROR(INDEX('Climate zones'!$A$2:$A$4292,MATCH(BP$4&amp;" "&amp;$N215,'Climate zones'!$I$2:$I$4292,0)),"")</f>
        <v/>
      </c>
      <c r="BQ215" s="165" t="str">
        <f>IFERROR(INDEX('Climate zones'!$A$2:$A$4292,MATCH(BQ$4&amp;" "&amp;$N215,'Climate zones'!$I$2:$I$4292,0)),"")</f>
        <v/>
      </c>
      <c r="BR215" s="165" t="str">
        <f>IFERROR(INDEX('Climate zones'!$A$2:$A$4292,MATCH(BR$4&amp;" "&amp;$N215,'Climate zones'!$I$2:$I$4292,0)),"")</f>
        <v/>
      </c>
      <c r="BS215" s="165" t="str">
        <f>IFERROR(INDEX('Climate zones'!$A$2:$A$4292,MATCH(BS$4&amp;" "&amp;$N215,'Climate zones'!$I$2:$I$4292,0)),"")</f>
        <v/>
      </c>
      <c r="BT215" s="165" t="str">
        <f>IFERROR(INDEX('Climate zones'!$A$2:$A$4292,MATCH(BT$4&amp;" "&amp;$N215,'Climate zones'!$I$2:$I$4292,0)),"")</f>
        <v/>
      </c>
      <c r="BU215" s="165" t="str">
        <f>IFERROR(INDEX('Climate zones'!$A$2:$A$4292,MATCH(BU$4&amp;" "&amp;$N215,'Climate zones'!$I$2:$I$4292,0)),"")</f>
        <v/>
      </c>
      <c r="BV215" s="165" t="str">
        <f>IFERROR(INDEX('Climate zones'!$A$2:$A$4292,MATCH(BV$4&amp;" "&amp;$N215,'Climate zones'!$I$2:$I$4292,0)),"")</f>
        <v/>
      </c>
      <c r="BW215" s="165" t="str">
        <f>IFERROR(INDEX('Climate zones'!$A$2:$A$4292,MATCH(BW$4&amp;" "&amp;$N215,'Climate zones'!$I$2:$I$4292,0)),"")</f>
        <v/>
      </c>
      <c r="BX215" s="165" t="str">
        <f>IFERROR(INDEX('Climate zones'!$A$2:$A$4292,MATCH(BX$4&amp;" "&amp;$N215,'Climate zones'!$I$2:$I$4292,0)),"")</f>
        <v/>
      </c>
      <c r="BY215" s="165" t="str">
        <f>IFERROR(INDEX('Climate zones'!$A$2:$A$4292,MATCH(BY$4&amp;" "&amp;$N215,'Climate zones'!$I$2:$I$4292,0)),"")</f>
        <v/>
      </c>
      <c r="BZ215" s="165" t="str">
        <f>IFERROR(INDEX('Climate zones'!$A$2:$A$4292,MATCH(BZ$4&amp;" "&amp;$N215,'Climate zones'!$I$2:$I$4292,0)),"")</f>
        <v/>
      </c>
      <c r="CA215" s="165" t="str">
        <f>IFERROR(INDEX('Climate zones'!$A$2:$A$4292,MATCH(CA$4&amp;" "&amp;$N215,'Climate zones'!$I$2:$I$4292,0)),"")</f>
        <v/>
      </c>
      <c r="CB215" s="165" t="str">
        <f>IFERROR(INDEX('Climate zones'!$A$2:$A$4292,MATCH(CB$4&amp;" "&amp;$N215,'Climate zones'!$I$2:$I$4292,0)),"")</f>
        <v/>
      </c>
      <c r="CC215" s="165" t="str">
        <f>IFERROR(INDEX('Climate zones'!$A$2:$A$4292,MATCH(CC$4&amp;" "&amp;$N215,'Climate zones'!$I$2:$I$4292,0)),"")</f>
        <v/>
      </c>
      <c r="CD215" s="165" t="str">
        <f>IFERROR(INDEX('Climate zones'!$A$2:$A$4292,MATCH(CD$4&amp;" "&amp;$N215,'Climate zones'!$I$2:$I$4292,0)),"")</f>
        <v/>
      </c>
      <c r="CE215" s="165" t="str">
        <f>IFERROR(INDEX('Climate zones'!$A$2:$A$4292,MATCH(CE$4&amp;" "&amp;$N215,'Climate zones'!$I$2:$I$4292,0)),"")</f>
        <v/>
      </c>
      <c r="CF215" s="165" t="str">
        <f>IFERROR(INDEX('Climate zones'!$A$2:$A$4292,MATCH(CF$4&amp;" "&amp;$N215,'Climate zones'!$I$2:$I$4292,0)),"")</f>
        <v/>
      </c>
      <c r="CG215" s="165" t="str">
        <f>IFERROR(INDEX('Climate zones'!$A$2:$A$4292,MATCH(CG$4&amp;" "&amp;$N215,'Climate zones'!$I$2:$I$4292,0)),"")</f>
        <v/>
      </c>
      <c r="CH215" s="165" t="str">
        <f>IFERROR(INDEX('Climate zones'!$A$2:$A$4292,MATCH(CH$4&amp;" "&amp;$N215,'Climate zones'!$I$2:$I$4292,0)),"")</f>
        <v/>
      </c>
    </row>
    <row r="216" spans="1:86">
      <c r="A216" s="156" t="s">
        <v>385</v>
      </c>
      <c r="B216" s="156" t="s">
        <v>99</v>
      </c>
      <c r="C216" s="156" t="s">
        <v>93</v>
      </c>
      <c r="D216" s="156" t="s">
        <v>330</v>
      </c>
      <c r="E216" s="157">
        <v>-41.82</v>
      </c>
      <c r="F216" s="157">
        <v>171.65</v>
      </c>
      <c r="G216" s="156" t="str">
        <f t="shared" si="12"/>
        <v>Buller District WC</v>
      </c>
      <c r="H216" s="156">
        <f t="shared" si="13"/>
        <v>57</v>
      </c>
      <c r="I216" s="156" t="str">
        <f t="shared" si="14"/>
        <v>Buller District 57</v>
      </c>
      <c r="N216" s="162">
        <f t="shared" si="15"/>
        <v>212</v>
      </c>
      <c r="O216" s="163" t="str">
        <f>IFERROR(INDEX('Climate zones'!$A$2:$A$4292,MATCH(O$4&amp;" "&amp;$N216,'Climate zones'!$I$2:$I$4292,0)),"")</f>
        <v/>
      </c>
      <c r="P216" s="163" t="str">
        <f>IFERROR(INDEX('Climate zones'!$A$2:$A$4292,MATCH(P$4&amp;" "&amp;$N216,'Climate zones'!$I$2:$I$4292,0)),"")</f>
        <v/>
      </c>
      <c r="Q216" s="163" t="str">
        <f>IFERROR(INDEX('Climate zones'!$A$2:$A$4292,MATCH(Q$4&amp;" "&amp;$N216,'Climate zones'!$I$2:$I$4292,0)),"")</f>
        <v/>
      </c>
      <c r="R216" s="163" t="str">
        <f>IFERROR(INDEX('Climate zones'!$A$2:$A$4292,MATCH(R$4&amp;" "&amp;$N216,'Climate zones'!$I$2:$I$4292,0)),"")</f>
        <v/>
      </c>
      <c r="S216" s="163" t="str">
        <f>IFERROR(INDEX('Climate zones'!$A$2:$A$4292,MATCH(S$4&amp;" "&amp;$N216,'Climate zones'!$I$2:$I$4292,0)),"")</f>
        <v/>
      </c>
      <c r="T216" s="163" t="str">
        <f>IFERROR(INDEX('Climate zones'!$A$2:$A$4292,MATCH(T$4&amp;" "&amp;$N216,'Climate zones'!$I$2:$I$4292,0)),"")</f>
        <v/>
      </c>
      <c r="U216" s="163" t="str">
        <f>IFERROR(INDEX('Climate zones'!$A$2:$A$4292,MATCH(U$4&amp;" "&amp;$N216,'Climate zones'!$I$2:$I$4292,0)),"")</f>
        <v/>
      </c>
      <c r="V216" s="163" t="str">
        <f>IFERROR(INDEX('Climate zones'!$A$2:$A$4292,MATCH(V$4&amp;" "&amp;$N216,'Climate zones'!$I$2:$I$4292,0)),"")</f>
        <v/>
      </c>
      <c r="W216" s="163" t="str">
        <f>IFERROR(INDEX('Climate zones'!$A$2:$A$4292,MATCH(W$4&amp;" "&amp;$N216,'Climate zones'!$I$2:$I$4292,0)),"")</f>
        <v/>
      </c>
      <c r="X216" s="163" t="str">
        <f>IFERROR(INDEX('Climate zones'!$A$2:$A$4292,MATCH(X$4&amp;" "&amp;$N216,'Climate zones'!$I$2:$I$4292,0)),"")</f>
        <v>Te Paki</v>
      </c>
      <c r="Y216" s="163" t="str">
        <f>IFERROR(INDEX('Climate zones'!$A$2:$A$4292,MATCH(Y$4&amp;" "&amp;$N216,'Climate zones'!$I$2:$I$4292,0)),"")</f>
        <v/>
      </c>
      <c r="Z216" s="163" t="str">
        <f>IFERROR(INDEX('Climate zones'!$A$2:$A$4292,MATCH(Z$4&amp;" "&amp;$N216,'Climate zones'!$I$2:$I$4292,0)),"")</f>
        <v/>
      </c>
      <c r="AA216" s="163" t="str">
        <f>IFERROR(INDEX('Climate zones'!$A$2:$A$4292,MATCH(AA$4&amp;" "&amp;$N216,'Climate zones'!$I$2:$I$4292,0)),"")</f>
        <v/>
      </c>
      <c r="AB216" s="163" t="str">
        <f>IFERROR(INDEX('Climate zones'!$A$2:$A$4292,MATCH(AB$4&amp;" "&amp;$N216,'Climate zones'!$I$2:$I$4292,0)),"")</f>
        <v/>
      </c>
      <c r="AC216" s="163" t="str">
        <f>IFERROR(INDEX('Climate zones'!$A$2:$A$4292,MATCH(AC$4&amp;" "&amp;$N216,'Climate zones'!$I$2:$I$4292,0)),"")</f>
        <v/>
      </c>
      <c r="AD216" s="163" t="str">
        <f>IFERROR(INDEX('Climate zones'!$A$2:$A$4292,MATCH(AD$4&amp;" "&amp;$N216,'Climate zones'!$I$2:$I$4292,0)),"")</f>
        <v/>
      </c>
      <c r="AE216" s="163" t="str">
        <f>IFERROR(INDEX('Climate zones'!$A$2:$A$4292,MATCH(AE$4&amp;" "&amp;$N216,'Climate zones'!$I$2:$I$4292,0)),"")</f>
        <v/>
      </c>
      <c r="AF216" s="163" t="str">
        <f>IFERROR(INDEX('Climate zones'!$A$2:$A$4292,MATCH(AF$4&amp;" "&amp;$N216,'Climate zones'!$I$2:$I$4292,0)),"")</f>
        <v/>
      </c>
      <c r="AG216" s="163" t="str">
        <f>IFERROR(INDEX('Climate zones'!$A$2:$A$4292,MATCH(AG$4&amp;" "&amp;$N216,'Climate zones'!$I$2:$I$4292,0)),"")</f>
        <v/>
      </c>
      <c r="AH216" s="163" t="str">
        <f>IFERROR(INDEX('Climate zones'!$A$2:$A$4292,MATCH(AH$4&amp;" "&amp;$N216,'Climate zones'!$I$2:$I$4292,0)),"")</f>
        <v/>
      </c>
      <c r="AI216" s="163" t="str">
        <f>IFERROR(INDEX('Climate zones'!$A$2:$A$4292,MATCH(AI$4&amp;" "&amp;$N216,'Climate zones'!$I$2:$I$4292,0)),"")</f>
        <v/>
      </c>
      <c r="AJ216" s="163" t="str">
        <f>IFERROR(INDEX('Climate zones'!$A$2:$A$4292,MATCH(AJ$4&amp;" "&amp;$N216,'Climate zones'!$I$2:$I$4292,0)),"")</f>
        <v/>
      </c>
      <c r="AK216" s="163" t="str">
        <f>IFERROR(INDEX('Climate zones'!$A$2:$A$4292,MATCH(AK$4&amp;" "&amp;$N216,'Climate zones'!$I$2:$I$4292,0)),"")</f>
        <v/>
      </c>
      <c r="AL216" s="163" t="str">
        <f>IFERROR(INDEX('Climate zones'!$A$2:$A$4292,MATCH(AL$4&amp;" "&amp;$N216,'Climate zones'!$I$2:$I$4292,0)),"")</f>
        <v/>
      </c>
      <c r="AM216" s="163" t="str">
        <f>IFERROR(INDEX('Climate zones'!$A$2:$A$4292,MATCH(AM$4&amp;" "&amp;$N216,'Climate zones'!$I$2:$I$4292,0)),"")</f>
        <v/>
      </c>
      <c r="AN216" s="163" t="str">
        <f>IFERROR(INDEX('Climate zones'!$A$2:$A$4292,MATCH(AN$4&amp;" "&amp;$N216,'Climate zones'!$I$2:$I$4292,0)),"")</f>
        <v/>
      </c>
      <c r="AO216" s="163" t="str">
        <f>IFERROR(INDEX('Climate zones'!$A$2:$A$4292,MATCH(AO$4&amp;" "&amp;$N216,'Climate zones'!$I$2:$I$4292,0)),"")</f>
        <v/>
      </c>
      <c r="AP216" s="163" t="str">
        <f>IFERROR(INDEX('Climate zones'!$A$2:$A$4292,MATCH(AP$4&amp;" "&amp;$N216,'Climate zones'!$I$2:$I$4292,0)),"")</f>
        <v/>
      </c>
      <c r="AQ216" s="163" t="str">
        <f>IFERROR(INDEX('Climate zones'!$A$2:$A$4292,MATCH(AQ$4&amp;" "&amp;$N216,'Climate zones'!$I$2:$I$4292,0)),"")</f>
        <v/>
      </c>
      <c r="AR216" s="163" t="str">
        <f>IFERROR(INDEX('Climate zones'!$A$2:$A$4292,MATCH(AR$4&amp;" "&amp;$N216,'Climate zones'!$I$2:$I$4292,0)),"")</f>
        <v/>
      </c>
      <c r="AS216" s="163" t="str">
        <f>IFERROR(INDEX('Climate zones'!$A$2:$A$4292,MATCH(AS$4&amp;" "&amp;$N216,'Climate zones'!$I$2:$I$4292,0)),"")</f>
        <v/>
      </c>
      <c r="AT216" s="163" t="str">
        <f>IFERROR(INDEX('Climate zones'!$A$2:$A$4292,MATCH(AT$4&amp;" "&amp;$N216,'Climate zones'!$I$2:$I$4292,0)),"")</f>
        <v/>
      </c>
      <c r="AU216" s="163" t="str">
        <f>IFERROR(INDEX('Climate zones'!$A$2:$A$4292,MATCH(AU$4&amp;" "&amp;$N216,'Climate zones'!$I$2:$I$4292,0)),"")</f>
        <v/>
      </c>
      <c r="AV216" s="163" t="str">
        <f>IFERROR(INDEX('Climate zones'!$A$2:$A$4292,MATCH(AV$4&amp;" "&amp;$N216,'Climate zones'!$I$2:$I$4292,0)),"")</f>
        <v/>
      </c>
      <c r="AW216" s="163" t="str">
        <f>IFERROR(INDEX('Climate zones'!$A$2:$A$4292,MATCH(AW$4&amp;" "&amp;$N216,'Climate zones'!$I$2:$I$4292,0)),"")</f>
        <v/>
      </c>
      <c r="AX216" s="163" t="str">
        <f>IFERROR(INDEX('Climate zones'!$A$2:$A$4292,MATCH(AX$4&amp;" "&amp;$N216,'Climate zones'!$I$2:$I$4292,0)),"")</f>
        <v/>
      </c>
      <c r="AY216" s="163" t="str">
        <f>IFERROR(INDEX('Climate zones'!$A$2:$A$4292,MATCH(AY$4&amp;" "&amp;$N216,'Climate zones'!$I$2:$I$4292,0)),"")</f>
        <v/>
      </c>
      <c r="AZ216" s="163" t="str">
        <f>IFERROR(INDEX('Climate zones'!$A$2:$A$4292,MATCH(AZ$4&amp;" "&amp;$N216,'Climate zones'!$I$2:$I$4292,0)),"")</f>
        <v/>
      </c>
      <c r="BA216" s="163" t="str">
        <f>IFERROR(INDEX('Climate zones'!$A$2:$A$4292,MATCH(BA$4&amp;" "&amp;$N216,'Climate zones'!$I$2:$I$4292,0)),"")</f>
        <v/>
      </c>
      <c r="BB216" s="163" t="str">
        <f>IFERROR(INDEX('Climate zones'!$A$2:$A$4292,MATCH(BB$4&amp;" "&amp;$N216,'Climate zones'!$I$2:$I$4292,0)),"")</f>
        <v/>
      </c>
      <c r="BC216" s="163" t="str">
        <f>IFERROR(INDEX('Climate zones'!$A$2:$A$4292,MATCH(BC$4&amp;" "&amp;$N216,'Climate zones'!$I$2:$I$4292,0)),"")</f>
        <v/>
      </c>
      <c r="BD216" s="163" t="str">
        <f>IFERROR(INDEX('Climate zones'!$A$2:$A$4292,MATCH(BD$4&amp;" "&amp;$N216,'Climate zones'!$I$2:$I$4292,0)),"")</f>
        <v/>
      </c>
      <c r="BE216" s="163" t="str">
        <f>IFERROR(INDEX('Climate zones'!$A$2:$A$4292,MATCH(BE$4&amp;" "&amp;$N216,'Climate zones'!$I$2:$I$4292,0)),"")</f>
        <v/>
      </c>
      <c r="BF216" s="163" t="str">
        <f>IFERROR(INDEX('Climate zones'!$A$2:$A$4292,MATCH(BF$4&amp;" "&amp;$N216,'Climate zones'!$I$2:$I$4292,0)),"")</f>
        <v/>
      </c>
      <c r="BG216" s="163" t="str">
        <f>IFERROR(INDEX('Climate zones'!$A$2:$A$4292,MATCH(BG$4&amp;" "&amp;$N216,'Climate zones'!$I$2:$I$4292,0)),"")</f>
        <v/>
      </c>
      <c r="BH216" s="163" t="str">
        <f>IFERROR(INDEX('Climate zones'!$A$2:$A$4292,MATCH(BH$4&amp;" "&amp;$N216,'Climate zones'!$I$2:$I$4292,0)),"")</f>
        <v/>
      </c>
      <c r="BI216" s="163" t="str">
        <f>IFERROR(INDEX('Climate zones'!$A$2:$A$4292,MATCH(BI$4&amp;" "&amp;$N216,'Climate zones'!$I$2:$I$4292,0)),"")</f>
        <v/>
      </c>
      <c r="BJ216" s="163" t="str">
        <f>IFERROR(INDEX('Climate zones'!$A$2:$A$4292,MATCH(BJ$4&amp;" "&amp;$N216,'Climate zones'!$I$2:$I$4292,0)),"")</f>
        <v/>
      </c>
      <c r="BK216" s="163" t="str">
        <f>IFERROR(INDEX('Climate zones'!$A$2:$A$4292,MATCH(BK$4&amp;" "&amp;$N216,'Climate zones'!$I$2:$I$4292,0)),"")</f>
        <v/>
      </c>
      <c r="BL216" s="163" t="str">
        <f>IFERROR(INDEX('Climate zones'!$A$2:$A$4292,MATCH(BL$4&amp;" "&amp;$N216,'Climate zones'!$I$2:$I$4292,0)),"")</f>
        <v/>
      </c>
      <c r="BM216" s="163" t="str">
        <f>IFERROR(INDEX('Climate zones'!$A$2:$A$4292,MATCH(BM$4&amp;" "&amp;$N216,'Climate zones'!$I$2:$I$4292,0)),"")</f>
        <v/>
      </c>
      <c r="BN216" s="163" t="str">
        <f>IFERROR(INDEX('Climate zones'!$A$2:$A$4292,MATCH(BN$4&amp;" "&amp;$N216,'Climate zones'!$I$2:$I$4292,0)),"")</f>
        <v/>
      </c>
      <c r="BO216" s="163" t="str">
        <f>IFERROR(INDEX('Climate zones'!$A$2:$A$4292,MATCH(BO$4&amp;" "&amp;$N216,'Climate zones'!$I$2:$I$4292,0)),"")</f>
        <v/>
      </c>
      <c r="BP216" s="163" t="str">
        <f>IFERROR(INDEX('Climate zones'!$A$2:$A$4292,MATCH(BP$4&amp;" "&amp;$N216,'Climate zones'!$I$2:$I$4292,0)),"")</f>
        <v/>
      </c>
      <c r="BQ216" s="163" t="str">
        <f>IFERROR(INDEX('Climate zones'!$A$2:$A$4292,MATCH(BQ$4&amp;" "&amp;$N216,'Climate zones'!$I$2:$I$4292,0)),"")</f>
        <v/>
      </c>
      <c r="BR216" s="163" t="str">
        <f>IFERROR(INDEX('Climate zones'!$A$2:$A$4292,MATCH(BR$4&amp;" "&amp;$N216,'Climate zones'!$I$2:$I$4292,0)),"")</f>
        <v/>
      </c>
      <c r="BS216" s="163" t="str">
        <f>IFERROR(INDEX('Climate zones'!$A$2:$A$4292,MATCH(BS$4&amp;" "&amp;$N216,'Climate zones'!$I$2:$I$4292,0)),"")</f>
        <v/>
      </c>
      <c r="BT216" s="163" t="str">
        <f>IFERROR(INDEX('Climate zones'!$A$2:$A$4292,MATCH(BT$4&amp;" "&amp;$N216,'Climate zones'!$I$2:$I$4292,0)),"")</f>
        <v/>
      </c>
      <c r="BU216" s="163" t="str">
        <f>IFERROR(INDEX('Climate zones'!$A$2:$A$4292,MATCH(BU$4&amp;" "&amp;$N216,'Climate zones'!$I$2:$I$4292,0)),"")</f>
        <v/>
      </c>
      <c r="BV216" s="163" t="str">
        <f>IFERROR(INDEX('Climate zones'!$A$2:$A$4292,MATCH(BV$4&amp;" "&amp;$N216,'Climate zones'!$I$2:$I$4292,0)),"")</f>
        <v/>
      </c>
      <c r="BW216" s="163" t="str">
        <f>IFERROR(INDEX('Climate zones'!$A$2:$A$4292,MATCH(BW$4&amp;" "&amp;$N216,'Climate zones'!$I$2:$I$4292,0)),"")</f>
        <v/>
      </c>
      <c r="BX216" s="163" t="str">
        <f>IFERROR(INDEX('Climate zones'!$A$2:$A$4292,MATCH(BX$4&amp;" "&amp;$N216,'Climate zones'!$I$2:$I$4292,0)),"")</f>
        <v/>
      </c>
      <c r="BY216" s="163" t="str">
        <f>IFERROR(INDEX('Climate zones'!$A$2:$A$4292,MATCH(BY$4&amp;" "&amp;$N216,'Climate zones'!$I$2:$I$4292,0)),"")</f>
        <v/>
      </c>
      <c r="BZ216" s="163" t="str">
        <f>IFERROR(INDEX('Climate zones'!$A$2:$A$4292,MATCH(BZ$4&amp;" "&amp;$N216,'Climate zones'!$I$2:$I$4292,0)),"")</f>
        <v/>
      </c>
      <c r="CA216" s="163" t="str">
        <f>IFERROR(INDEX('Climate zones'!$A$2:$A$4292,MATCH(CA$4&amp;" "&amp;$N216,'Climate zones'!$I$2:$I$4292,0)),"")</f>
        <v/>
      </c>
      <c r="CB216" s="163" t="str">
        <f>IFERROR(INDEX('Climate zones'!$A$2:$A$4292,MATCH(CB$4&amp;" "&amp;$N216,'Climate zones'!$I$2:$I$4292,0)),"")</f>
        <v/>
      </c>
      <c r="CC216" s="163" t="str">
        <f>IFERROR(INDEX('Climate zones'!$A$2:$A$4292,MATCH(CC$4&amp;" "&amp;$N216,'Climate zones'!$I$2:$I$4292,0)),"")</f>
        <v/>
      </c>
      <c r="CD216" s="163" t="str">
        <f>IFERROR(INDEX('Climate zones'!$A$2:$A$4292,MATCH(CD$4&amp;" "&amp;$N216,'Climate zones'!$I$2:$I$4292,0)),"")</f>
        <v/>
      </c>
      <c r="CE216" s="163" t="str">
        <f>IFERROR(INDEX('Climate zones'!$A$2:$A$4292,MATCH(CE$4&amp;" "&amp;$N216,'Climate zones'!$I$2:$I$4292,0)),"")</f>
        <v/>
      </c>
      <c r="CF216" s="163" t="str">
        <f>IFERROR(INDEX('Climate zones'!$A$2:$A$4292,MATCH(CF$4&amp;" "&amp;$N216,'Climate zones'!$I$2:$I$4292,0)),"")</f>
        <v/>
      </c>
      <c r="CG216" s="163" t="str">
        <f>IFERROR(INDEX('Climate zones'!$A$2:$A$4292,MATCH(CG$4&amp;" "&amp;$N216,'Climate zones'!$I$2:$I$4292,0)),"")</f>
        <v/>
      </c>
      <c r="CH216" s="163" t="str">
        <f>IFERROR(INDEX('Climate zones'!$A$2:$A$4292,MATCH(CH$4&amp;" "&amp;$N216,'Climate zones'!$I$2:$I$4292,0)),"")</f>
        <v/>
      </c>
    </row>
    <row r="217" spans="1:86">
      <c r="A217" s="156" t="s">
        <v>386</v>
      </c>
      <c r="B217" s="156" t="s">
        <v>99</v>
      </c>
      <c r="C217" s="156" t="s">
        <v>93</v>
      </c>
      <c r="D217" s="156" t="s">
        <v>330</v>
      </c>
      <c r="E217" s="157">
        <v>-42.09</v>
      </c>
      <c r="F217" s="157">
        <v>171.33</v>
      </c>
      <c r="G217" s="156" t="str">
        <f t="shared" si="12"/>
        <v>Buller District WC</v>
      </c>
      <c r="H217" s="156">
        <f t="shared" si="13"/>
        <v>58</v>
      </c>
      <c r="I217" s="156" t="str">
        <f t="shared" si="14"/>
        <v>Buller District 58</v>
      </c>
      <c r="N217" s="164">
        <f t="shared" si="15"/>
        <v>213</v>
      </c>
      <c r="O217" s="165" t="str">
        <f>IFERROR(INDEX('Climate zones'!$A$2:$A$4292,MATCH(O$4&amp;" "&amp;$N217,'Climate zones'!$I$2:$I$4292,0)),"")</f>
        <v/>
      </c>
      <c r="P217" s="165" t="str">
        <f>IFERROR(INDEX('Climate zones'!$A$2:$A$4292,MATCH(P$4&amp;" "&amp;$N217,'Climate zones'!$I$2:$I$4292,0)),"")</f>
        <v/>
      </c>
      <c r="Q217" s="165" t="str">
        <f>IFERROR(INDEX('Climate zones'!$A$2:$A$4292,MATCH(Q$4&amp;" "&amp;$N217,'Climate zones'!$I$2:$I$4292,0)),"")</f>
        <v/>
      </c>
      <c r="R217" s="165" t="str">
        <f>IFERROR(INDEX('Climate zones'!$A$2:$A$4292,MATCH(R$4&amp;" "&amp;$N217,'Climate zones'!$I$2:$I$4292,0)),"")</f>
        <v/>
      </c>
      <c r="S217" s="165" t="str">
        <f>IFERROR(INDEX('Climate zones'!$A$2:$A$4292,MATCH(S$4&amp;" "&amp;$N217,'Climate zones'!$I$2:$I$4292,0)),"")</f>
        <v/>
      </c>
      <c r="T217" s="165" t="str">
        <f>IFERROR(INDEX('Climate zones'!$A$2:$A$4292,MATCH(T$4&amp;" "&amp;$N217,'Climate zones'!$I$2:$I$4292,0)),"")</f>
        <v/>
      </c>
      <c r="U217" s="165" t="str">
        <f>IFERROR(INDEX('Climate zones'!$A$2:$A$4292,MATCH(U$4&amp;" "&amp;$N217,'Climate zones'!$I$2:$I$4292,0)),"")</f>
        <v/>
      </c>
      <c r="V217" s="165" t="str">
        <f>IFERROR(INDEX('Climate zones'!$A$2:$A$4292,MATCH(V$4&amp;" "&amp;$N217,'Climate zones'!$I$2:$I$4292,0)),"")</f>
        <v/>
      </c>
      <c r="W217" s="165" t="str">
        <f>IFERROR(INDEX('Climate zones'!$A$2:$A$4292,MATCH(W$4&amp;" "&amp;$N217,'Climate zones'!$I$2:$I$4292,0)),"")</f>
        <v/>
      </c>
      <c r="X217" s="165" t="str">
        <f>IFERROR(INDEX('Climate zones'!$A$2:$A$4292,MATCH(X$4&amp;" "&amp;$N217,'Climate zones'!$I$2:$I$4292,0)),"")</f>
        <v>Te Puhi</v>
      </c>
      <c r="Y217" s="165" t="str">
        <f>IFERROR(INDEX('Climate zones'!$A$2:$A$4292,MATCH(Y$4&amp;" "&amp;$N217,'Climate zones'!$I$2:$I$4292,0)),"")</f>
        <v/>
      </c>
      <c r="Z217" s="165" t="str">
        <f>IFERROR(INDEX('Climate zones'!$A$2:$A$4292,MATCH(Z$4&amp;" "&amp;$N217,'Climate zones'!$I$2:$I$4292,0)),"")</f>
        <v/>
      </c>
      <c r="AA217" s="165" t="str">
        <f>IFERROR(INDEX('Climate zones'!$A$2:$A$4292,MATCH(AA$4&amp;" "&amp;$N217,'Climate zones'!$I$2:$I$4292,0)),"")</f>
        <v/>
      </c>
      <c r="AB217" s="165" t="str">
        <f>IFERROR(INDEX('Climate zones'!$A$2:$A$4292,MATCH(AB$4&amp;" "&amp;$N217,'Climate zones'!$I$2:$I$4292,0)),"")</f>
        <v/>
      </c>
      <c r="AC217" s="165" t="str">
        <f>IFERROR(INDEX('Climate zones'!$A$2:$A$4292,MATCH(AC$4&amp;" "&amp;$N217,'Climate zones'!$I$2:$I$4292,0)),"")</f>
        <v/>
      </c>
      <c r="AD217" s="165" t="str">
        <f>IFERROR(INDEX('Climate zones'!$A$2:$A$4292,MATCH(AD$4&amp;" "&amp;$N217,'Climate zones'!$I$2:$I$4292,0)),"")</f>
        <v/>
      </c>
      <c r="AE217" s="165" t="str">
        <f>IFERROR(INDEX('Climate zones'!$A$2:$A$4292,MATCH(AE$4&amp;" "&amp;$N217,'Climate zones'!$I$2:$I$4292,0)),"")</f>
        <v/>
      </c>
      <c r="AF217" s="165" t="str">
        <f>IFERROR(INDEX('Climate zones'!$A$2:$A$4292,MATCH(AF$4&amp;" "&amp;$N217,'Climate zones'!$I$2:$I$4292,0)),"")</f>
        <v/>
      </c>
      <c r="AG217" s="165" t="str">
        <f>IFERROR(INDEX('Climate zones'!$A$2:$A$4292,MATCH(AG$4&amp;" "&amp;$N217,'Climate zones'!$I$2:$I$4292,0)),"")</f>
        <v/>
      </c>
      <c r="AH217" s="165" t="str">
        <f>IFERROR(INDEX('Climate zones'!$A$2:$A$4292,MATCH(AH$4&amp;" "&amp;$N217,'Climate zones'!$I$2:$I$4292,0)),"")</f>
        <v/>
      </c>
      <c r="AI217" s="165" t="str">
        <f>IFERROR(INDEX('Climate zones'!$A$2:$A$4292,MATCH(AI$4&amp;" "&amp;$N217,'Climate zones'!$I$2:$I$4292,0)),"")</f>
        <v/>
      </c>
      <c r="AJ217" s="165" t="str">
        <f>IFERROR(INDEX('Climate zones'!$A$2:$A$4292,MATCH(AJ$4&amp;" "&amp;$N217,'Climate zones'!$I$2:$I$4292,0)),"")</f>
        <v/>
      </c>
      <c r="AK217" s="165" t="str">
        <f>IFERROR(INDEX('Climate zones'!$A$2:$A$4292,MATCH(AK$4&amp;" "&amp;$N217,'Climate zones'!$I$2:$I$4292,0)),"")</f>
        <v/>
      </c>
      <c r="AL217" s="165" t="str">
        <f>IFERROR(INDEX('Climate zones'!$A$2:$A$4292,MATCH(AL$4&amp;" "&amp;$N217,'Climate zones'!$I$2:$I$4292,0)),"")</f>
        <v/>
      </c>
      <c r="AM217" s="165" t="str">
        <f>IFERROR(INDEX('Climate zones'!$A$2:$A$4292,MATCH(AM$4&amp;" "&amp;$N217,'Climate zones'!$I$2:$I$4292,0)),"")</f>
        <v/>
      </c>
      <c r="AN217" s="165" t="str">
        <f>IFERROR(INDEX('Climate zones'!$A$2:$A$4292,MATCH(AN$4&amp;" "&amp;$N217,'Climate zones'!$I$2:$I$4292,0)),"")</f>
        <v/>
      </c>
      <c r="AO217" s="165" t="str">
        <f>IFERROR(INDEX('Climate zones'!$A$2:$A$4292,MATCH(AO$4&amp;" "&amp;$N217,'Climate zones'!$I$2:$I$4292,0)),"")</f>
        <v/>
      </c>
      <c r="AP217" s="165" t="str">
        <f>IFERROR(INDEX('Climate zones'!$A$2:$A$4292,MATCH(AP$4&amp;" "&amp;$N217,'Climate zones'!$I$2:$I$4292,0)),"")</f>
        <v/>
      </c>
      <c r="AQ217" s="165" t="str">
        <f>IFERROR(INDEX('Climate zones'!$A$2:$A$4292,MATCH(AQ$4&amp;" "&amp;$N217,'Climate zones'!$I$2:$I$4292,0)),"")</f>
        <v/>
      </c>
      <c r="AR217" s="165" t="str">
        <f>IFERROR(INDEX('Climate zones'!$A$2:$A$4292,MATCH(AR$4&amp;" "&amp;$N217,'Climate zones'!$I$2:$I$4292,0)),"")</f>
        <v/>
      </c>
      <c r="AS217" s="165" t="str">
        <f>IFERROR(INDEX('Climate zones'!$A$2:$A$4292,MATCH(AS$4&amp;" "&amp;$N217,'Climate zones'!$I$2:$I$4292,0)),"")</f>
        <v/>
      </c>
      <c r="AT217" s="165" t="str">
        <f>IFERROR(INDEX('Climate zones'!$A$2:$A$4292,MATCH(AT$4&amp;" "&amp;$N217,'Climate zones'!$I$2:$I$4292,0)),"")</f>
        <v/>
      </c>
      <c r="AU217" s="165" t="str">
        <f>IFERROR(INDEX('Climate zones'!$A$2:$A$4292,MATCH(AU$4&amp;" "&amp;$N217,'Climate zones'!$I$2:$I$4292,0)),"")</f>
        <v/>
      </c>
      <c r="AV217" s="165" t="str">
        <f>IFERROR(INDEX('Climate zones'!$A$2:$A$4292,MATCH(AV$4&amp;" "&amp;$N217,'Climate zones'!$I$2:$I$4292,0)),"")</f>
        <v/>
      </c>
      <c r="AW217" s="165" t="str">
        <f>IFERROR(INDEX('Climate zones'!$A$2:$A$4292,MATCH(AW$4&amp;" "&amp;$N217,'Climate zones'!$I$2:$I$4292,0)),"")</f>
        <v/>
      </c>
      <c r="AX217" s="165" t="str">
        <f>IFERROR(INDEX('Climate zones'!$A$2:$A$4292,MATCH(AX$4&amp;" "&amp;$N217,'Climate zones'!$I$2:$I$4292,0)),"")</f>
        <v/>
      </c>
      <c r="AY217" s="165" t="str">
        <f>IFERROR(INDEX('Climate zones'!$A$2:$A$4292,MATCH(AY$4&amp;" "&amp;$N217,'Climate zones'!$I$2:$I$4292,0)),"")</f>
        <v/>
      </c>
      <c r="AZ217" s="165" t="str">
        <f>IFERROR(INDEX('Climate zones'!$A$2:$A$4292,MATCH(AZ$4&amp;" "&amp;$N217,'Climate zones'!$I$2:$I$4292,0)),"")</f>
        <v/>
      </c>
      <c r="BA217" s="165" t="str">
        <f>IFERROR(INDEX('Climate zones'!$A$2:$A$4292,MATCH(BA$4&amp;" "&amp;$N217,'Climate zones'!$I$2:$I$4292,0)),"")</f>
        <v/>
      </c>
      <c r="BB217" s="165" t="str">
        <f>IFERROR(INDEX('Climate zones'!$A$2:$A$4292,MATCH(BB$4&amp;" "&amp;$N217,'Climate zones'!$I$2:$I$4292,0)),"")</f>
        <v/>
      </c>
      <c r="BC217" s="165" t="str">
        <f>IFERROR(INDEX('Climate zones'!$A$2:$A$4292,MATCH(BC$4&amp;" "&amp;$N217,'Climate zones'!$I$2:$I$4292,0)),"")</f>
        <v/>
      </c>
      <c r="BD217" s="165" t="str">
        <f>IFERROR(INDEX('Climate zones'!$A$2:$A$4292,MATCH(BD$4&amp;" "&amp;$N217,'Climate zones'!$I$2:$I$4292,0)),"")</f>
        <v/>
      </c>
      <c r="BE217" s="165" t="str">
        <f>IFERROR(INDEX('Climate zones'!$A$2:$A$4292,MATCH(BE$4&amp;" "&amp;$N217,'Climate zones'!$I$2:$I$4292,0)),"")</f>
        <v/>
      </c>
      <c r="BF217" s="165" t="str">
        <f>IFERROR(INDEX('Climate zones'!$A$2:$A$4292,MATCH(BF$4&amp;" "&amp;$N217,'Climate zones'!$I$2:$I$4292,0)),"")</f>
        <v/>
      </c>
      <c r="BG217" s="165" t="str">
        <f>IFERROR(INDEX('Climate zones'!$A$2:$A$4292,MATCH(BG$4&amp;" "&amp;$N217,'Climate zones'!$I$2:$I$4292,0)),"")</f>
        <v/>
      </c>
      <c r="BH217" s="165" t="str">
        <f>IFERROR(INDEX('Climate zones'!$A$2:$A$4292,MATCH(BH$4&amp;" "&amp;$N217,'Climate zones'!$I$2:$I$4292,0)),"")</f>
        <v/>
      </c>
      <c r="BI217" s="165" t="str">
        <f>IFERROR(INDEX('Climate zones'!$A$2:$A$4292,MATCH(BI$4&amp;" "&amp;$N217,'Climate zones'!$I$2:$I$4292,0)),"")</f>
        <v/>
      </c>
      <c r="BJ217" s="165" t="str">
        <f>IFERROR(INDEX('Climate zones'!$A$2:$A$4292,MATCH(BJ$4&amp;" "&amp;$N217,'Climate zones'!$I$2:$I$4292,0)),"")</f>
        <v/>
      </c>
      <c r="BK217" s="165" t="str">
        <f>IFERROR(INDEX('Climate zones'!$A$2:$A$4292,MATCH(BK$4&amp;" "&amp;$N217,'Climate zones'!$I$2:$I$4292,0)),"")</f>
        <v/>
      </c>
      <c r="BL217" s="165" t="str">
        <f>IFERROR(INDEX('Climate zones'!$A$2:$A$4292,MATCH(BL$4&amp;" "&amp;$N217,'Climate zones'!$I$2:$I$4292,0)),"")</f>
        <v/>
      </c>
      <c r="BM217" s="165" t="str">
        <f>IFERROR(INDEX('Climate zones'!$A$2:$A$4292,MATCH(BM$4&amp;" "&amp;$N217,'Climate zones'!$I$2:$I$4292,0)),"")</f>
        <v/>
      </c>
      <c r="BN217" s="165" t="str">
        <f>IFERROR(INDEX('Climate zones'!$A$2:$A$4292,MATCH(BN$4&amp;" "&amp;$N217,'Climate zones'!$I$2:$I$4292,0)),"")</f>
        <v/>
      </c>
      <c r="BO217" s="165" t="str">
        <f>IFERROR(INDEX('Climate zones'!$A$2:$A$4292,MATCH(BO$4&amp;" "&amp;$N217,'Climate zones'!$I$2:$I$4292,0)),"")</f>
        <v/>
      </c>
      <c r="BP217" s="165" t="str">
        <f>IFERROR(INDEX('Climate zones'!$A$2:$A$4292,MATCH(BP$4&amp;" "&amp;$N217,'Climate zones'!$I$2:$I$4292,0)),"")</f>
        <v/>
      </c>
      <c r="BQ217" s="165" t="str">
        <f>IFERROR(INDEX('Climate zones'!$A$2:$A$4292,MATCH(BQ$4&amp;" "&amp;$N217,'Climate zones'!$I$2:$I$4292,0)),"")</f>
        <v/>
      </c>
      <c r="BR217" s="165" t="str">
        <f>IFERROR(INDEX('Climate zones'!$A$2:$A$4292,MATCH(BR$4&amp;" "&amp;$N217,'Climate zones'!$I$2:$I$4292,0)),"")</f>
        <v/>
      </c>
      <c r="BS217" s="165" t="str">
        <f>IFERROR(INDEX('Climate zones'!$A$2:$A$4292,MATCH(BS$4&amp;" "&amp;$N217,'Climate zones'!$I$2:$I$4292,0)),"")</f>
        <v/>
      </c>
      <c r="BT217" s="165" t="str">
        <f>IFERROR(INDEX('Climate zones'!$A$2:$A$4292,MATCH(BT$4&amp;" "&amp;$N217,'Climate zones'!$I$2:$I$4292,0)),"")</f>
        <v/>
      </c>
      <c r="BU217" s="165" t="str">
        <f>IFERROR(INDEX('Climate zones'!$A$2:$A$4292,MATCH(BU$4&amp;" "&amp;$N217,'Climate zones'!$I$2:$I$4292,0)),"")</f>
        <v/>
      </c>
      <c r="BV217" s="165" t="str">
        <f>IFERROR(INDEX('Climate zones'!$A$2:$A$4292,MATCH(BV$4&amp;" "&amp;$N217,'Climate zones'!$I$2:$I$4292,0)),"")</f>
        <v/>
      </c>
      <c r="BW217" s="165" t="str">
        <f>IFERROR(INDEX('Climate zones'!$A$2:$A$4292,MATCH(BW$4&amp;" "&amp;$N217,'Climate zones'!$I$2:$I$4292,0)),"")</f>
        <v/>
      </c>
      <c r="BX217" s="165" t="str">
        <f>IFERROR(INDEX('Climate zones'!$A$2:$A$4292,MATCH(BX$4&amp;" "&amp;$N217,'Climate zones'!$I$2:$I$4292,0)),"")</f>
        <v/>
      </c>
      <c r="BY217" s="165" t="str">
        <f>IFERROR(INDEX('Climate zones'!$A$2:$A$4292,MATCH(BY$4&amp;" "&amp;$N217,'Climate zones'!$I$2:$I$4292,0)),"")</f>
        <v/>
      </c>
      <c r="BZ217" s="165" t="str">
        <f>IFERROR(INDEX('Climate zones'!$A$2:$A$4292,MATCH(BZ$4&amp;" "&amp;$N217,'Climate zones'!$I$2:$I$4292,0)),"")</f>
        <v/>
      </c>
      <c r="CA217" s="165" t="str">
        <f>IFERROR(INDEX('Climate zones'!$A$2:$A$4292,MATCH(CA$4&amp;" "&amp;$N217,'Climate zones'!$I$2:$I$4292,0)),"")</f>
        <v/>
      </c>
      <c r="CB217" s="165" t="str">
        <f>IFERROR(INDEX('Climate zones'!$A$2:$A$4292,MATCH(CB$4&amp;" "&amp;$N217,'Climate zones'!$I$2:$I$4292,0)),"")</f>
        <v/>
      </c>
      <c r="CC217" s="165" t="str">
        <f>IFERROR(INDEX('Climate zones'!$A$2:$A$4292,MATCH(CC$4&amp;" "&amp;$N217,'Climate zones'!$I$2:$I$4292,0)),"")</f>
        <v/>
      </c>
      <c r="CD217" s="165" t="str">
        <f>IFERROR(INDEX('Climate zones'!$A$2:$A$4292,MATCH(CD$4&amp;" "&amp;$N217,'Climate zones'!$I$2:$I$4292,0)),"")</f>
        <v/>
      </c>
      <c r="CE217" s="165" t="str">
        <f>IFERROR(INDEX('Climate zones'!$A$2:$A$4292,MATCH(CE$4&amp;" "&amp;$N217,'Climate zones'!$I$2:$I$4292,0)),"")</f>
        <v/>
      </c>
      <c r="CF217" s="165" t="str">
        <f>IFERROR(INDEX('Climate zones'!$A$2:$A$4292,MATCH(CF$4&amp;" "&amp;$N217,'Climate zones'!$I$2:$I$4292,0)),"")</f>
        <v/>
      </c>
      <c r="CG217" s="165" t="str">
        <f>IFERROR(INDEX('Climate zones'!$A$2:$A$4292,MATCH(CG$4&amp;" "&amp;$N217,'Climate zones'!$I$2:$I$4292,0)),"")</f>
        <v/>
      </c>
      <c r="CH217" s="165" t="str">
        <f>IFERROR(INDEX('Climate zones'!$A$2:$A$4292,MATCH(CH$4&amp;" "&amp;$N217,'Climate zones'!$I$2:$I$4292,0)),"")</f>
        <v/>
      </c>
    </row>
    <row r="218" spans="1:86">
      <c r="A218" s="156" t="s">
        <v>387</v>
      </c>
      <c r="B218" s="156" t="s">
        <v>99</v>
      </c>
      <c r="C218" s="156" t="s">
        <v>93</v>
      </c>
      <c r="D218" s="156" t="s">
        <v>330</v>
      </c>
      <c r="E218" s="157">
        <v>-41.37</v>
      </c>
      <c r="F218" s="157">
        <v>172.09</v>
      </c>
      <c r="G218" s="156" t="str">
        <f t="shared" si="12"/>
        <v>Buller District WC</v>
      </c>
      <c r="H218" s="156">
        <f t="shared" si="13"/>
        <v>59</v>
      </c>
      <c r="I218" s="156" t="str">
        <f t="shared" si="14"/>
        <v>Buller District 59</v>
      </c>
      <c r="N218" s="162">
        <f t="shared" si="15"/>
        <v>214</v>
      </c>
      <c r="O218" s="163" t="str">
        <f>IFERROR(INDEX('Climate zones'!$A$2:$A$4292,MATCH(O$4&amp;" "&amp;$N218,'Climate zones'!$I$2:$I$4292,0)),"")</f>
        <v/>
      </c>
      <c r="P218" s="163" t="str">
        <f>IFERROR(INDEX('Climate zones'!$A$2:$A$4292,MATCH(P$4&amp;" "&amp;$N218,'Climate zones'!$I$2:$I$4292,0)),"")</f>
        <v/>
      </c>
      <c r="Q218" s="163" t="str">
        <f>IFERROR(INDEX('Climate zones'!$A$2:$A$4292,MATCH(Q$4&amp;" "&amp;$N218,'Climate zones'!$I$2:$I$4292,0)),"")</f>
        <v/>
      </c>
      <c r="R218" s="163" t="str">
        <f>IFERROR(INDEX('Climate zones'!$A$2:$A$4292,MATCH(R$4&amp;" "&amp;$N218,'Climate zones'!$I$2:$I$4292,0)),"")</f>
        <v/>
      </c>
      <c r="S218" s="163" t="str">
        <f>IFERROR(INDEX('Climate zones'!$A$2:$A$4292,MATCH(S$4&amp;" "&amp;$N218,'Climate zones'!$I$2:$I$4292,0)),"")</f>
        <v/>
      </c>
      <c r="T218" s="163" t="str">
        <f>IFERROR(INDEX('Climate zones'!$A$2:$A$4292,MATCH(T$4&amp;" "&amp;$N218,'Climate zones'!$I$2:$I$4292,0)),"")</f>
        <v/>
      </c>
      <c r="U218" s="163" t="str">
        <f>IFERROR(INDEX('Climate zones'!$A$2:$A$4292,MATCH(U$4&amp;" "&amp;$N218,'Climate zones'!$I$2:$I$4292,0)),"")</f>
        <v/>
      </c>
      <c r="V218" s="163" t="str">
        <f>IFERROR(INDEX('Climate zones'!$A$2:$A$4292,MATCH(V$4&amp;" "&amp;$N218,'Climate zones'!$I$2:$I$4292,0)),"")</f>
        <v/>
      </c>
      <c r="W218" s="163" t="str">
        <f>IFERROR(INDEX('Climate zones'!$A$2:$A$4292,MATCH(W$4&amp;" "&amp;$N218,'Climate zones'!$I$2:$I$4292,0)),"")</f>
        <v/>
      </c>
      <c r="X218" s="163" t="str">
        <f>IFERROR(INDEX('Climate zones'!$A$2:$A$4292,MATCH(X$4&amp;" "&amp;$N218,'Climate zones'!$I$2:$I$4292,0)),"")</f>
        <v>Te Raupo</v>
      </c>
      <c r="Y218" s="163" t="str">
        <f>IFERROR(INDEX('Climate zones'!$A$2:$A$4292,MATCH(Y$4&amp;" "&amp;$N218,'Climate zones'!$I$2:$I$4292,0)),"")</f>
        <v/>
      </c>
      <c r="Z218" s="163" t="str">
        <f>IFERROR(INDEX('Climate zones'!$A$2:$A$4292,MATCH(Z$4&amp;" "&amp;$N218,'Climate zones'!$I$2:$I$4292,0)),"")</f>
        <v/>
      </c>
      <c r="AA218" s="163" t="str">
        <f>IFERROR(INDEX('Climate zones'!$A$2:$A$4292,MATCH(AA$4&amp;" "&amp;$N218,'Climate zones'!$I$2:$I$4292,0)),"")</f>
        <v/>
      </c>
      <c r="AB218" s="163" t="str">
        <f>IFERROR(INDEX('Climate zones'!$A$2:$A$4292,MATCH(AB$4&amp;" "&amp;$N218,'Climate zones'!$I$2:$I$4292,0)),"")</f>
        <v/>
      </c>
      <c r="AC218" s="163" t="str">
        <f>IFERROR(INDEX('Climate zones'!$A$2:$A$4292,MATCH(AC$4&amp;" "&amp;$N218,'Climate zones'!$I$2:$I$4292,0)),"")</f>
        <v/>
      </c>
      <c r="AD218" s="163" t="str">
        <f>IFERROR(INDEX('Climate zones'!$A$2:$A$4292,MATCH(AD$4&amp;" "&amp;$N218,'Climate zones'!$I$2:$I$4292,0)),"")</f>
        <v/>
      </c>
      <c r="AE218" s="163" t="str">
        <f>IFERROR(INDEX('Climate zones'!$A$2:$A$4292,MATCH(AE$4&amp;" "&amp;$N218,'Climate zones'!$I$2:$I$4292,0)),"")</f>
        <v/>
      </c>
      <c r="AF218" s="163" t="str">
        <f>IFERROR(INDEX('Climate zones'!$A$2:$A$4292,MATCH(AF$4&amp;" "&amp;$N218,'Climate zones'!$I$2:$I$4292,0)),"")</f>
        <v/>
      </c>
      <c r="AG218" s="163" t="str">
        <f>IFERROR(INDEX('Climate zones'!$A$2:$A$4292,MATCH(AG$4&amp;" "&amp;$N218,'Climate zones'!$I$2:$I$4292,0)),"")</f>
        <v/>
      </c>
      <c r="AH218" s="163" t="str">
        <f>IFERROR(INDEX('Climate zones'!$A$2:$A$4292,MATCH(AH$4&amp;" "&amp;$N218,'Climate zones'!$I$2:$I$4292,0)),"")</f>
        <v/>
      </c>
      <c r="AI218" s="163" t="str">
        <f>IFERROR(INDEX('Climate zones'!$A$2:$A$4292,MATCH(AI$4&amp;" "&amp;$N218,'Climate zones'!$I$2:$I$4292,0)),"")</f>
        <v/>
      </c>
      <c r="AJ218" s="163" t="str">
        <f>IFERROR(INDEX('Climate zones'!$A$2:$A$4292,MATCH(AJ$4&amp;" "&amp;$N218,'Climate zones'!$I$2:$I$4292,0)),"")</f>
        <v/>
      </c>
      <c r="AK218" s="163" t="str">
        <f>IFERROR(INDEX('Climate zones'!$A$2:$A$4292,MATCH(AK$4&amp;" "&amp;$N218,'Climate zones'!$I$2:$I$4292,0)),"")</f>
        <v/>
      </c>
      <c r="AL218" s="163" t="str">
        <f>IFERROR(INDEX('Climate zones'!$A$2:$A$4292,MATCH(AL$4&amp;" "&amp;$N218,'Climate zones'!$I$2:$I$4292,0)),"")</f>
        <v/>
      </c>
      <c r="AM218" s="163" t="str">
        <f>IFERROR(INDEX('Climate zones'!$A$2:$A$4292,MATCH(AM$4&amp;" "&amp;$N218,'Climate zones'!$I$2:$I$4292,0)),"")</f>
        <v/>
      </c>
      <c r="AN218" s="163" t="str">
        <f>IFERROR(INDEX('Climate zones'!$A$2:$A$4292,MATCH(AN$4&amp;" "&amp;$N218,'Climate zones'!$I$2:$I$4292,0)),"")</f>
        <v/>
      </c>
      <c r="AO218" s="163" t="str">
        <f>IFERROR(INDEX('Climate zones'!$A$2:$A$4292,MATCH(AO$4&amp;" "&amp;$N218,'Climate zones'!$I$2:$I$4292,0)),"")</f>
        <v/>
      </c>
      <c r="AP218" s="163" t="str">
        <f>IFERROR(INDEX('Climate zones'!$A$2:$A$4292,MATCH(AP$4&amp;" "&amp;$N218,'Climate zones'!$I$2:$I$4292,0)),"")</f>
        <v/>
      </c>
      <c r="AQ218" s="163" t="str">
        <f>IFERROR(INDEX('Climate zones'!$A$2:$A$4292,MATCH(AQ$4&amp;" "&amp;$N218,'Climate zones'!$I$2:$I$4292,0)),"")</f>
        <v/>
      </c>
      <c r="AR218" s="163" t="str">
        <f>IFERROR(INDEX('Climate zones'!$A$2:$A$4292,MATCH(AR$4&amp;" "&amp;$N218,'Climate zones'!$I$2:$I$4292,0)),"")</f>
        <v/>
      </c>
      <c r="AS218" s="163" t="str">
        <f>IFERROR(INDEX('Climate zones'!$A$2:$A$4292,MATCH(AS$4&amp;" "&amp;$N218,'Climate zones'!$I$2:$I$4292,0)),"")</f>
        <v/>
      </c>
      <c r="AT218" s="163" t="str">
        <f>IFERROR(INDEX('Climate zones'!$A$2:$A$4292,MATCH(AT$4&amp;" "&amp;$N218,'Climate zones'!$I$2:$I$4292,0)),"")</f>
        <v/>
      </c>
      <c r="AU218" s="163" t="str">
        <f>IFERROR(INDEX('Climate zones'!$A$2:$A$4292,MATCH(AU$4&amp;" "&amp;$N218,'Climate zones'!$I$2:$I$4292,0)),"")</f>
        <v/>
      </c>
      <c r="AV218" s="163" t="str">
        <f>IFERROR(INDEX('Climate zones'!$A$2:$A$4292,MATCH(AV$4&amp;" "&amp;$N218,'Climate zones'!$I$2:$I$4292,0)),"")</f>
        <v/>
      </c>
      <c r="AW218" s="163" t="str">
        <f>IFERROR(INDEX('Climate zones'!$A$2:$A$4292,MATCH(AW$4&amp;" "&amp;$N218,'Climate zones'!$I$2:$I$4292,0)),"")</f>
        <v/>
      </c>
      <c r="AX218" s="163" t="str">
        <f>IFERROR(INDEX('Climate zones'!$A$2:$A$4292,MATCH(AX$4&amp;" "&amp;$N218,'Climate zones'!$I$2:$I$4292,0)),"")</f>
        <v/>
      </c>
      <c r="AY218" s="163" t="str">
        <f>IFERROR(INDEX('Climate zones'!$A$2:$A$4292,MATCH(AY$4&amp;" "&amp;$N218,'Climate zones'!$I$2:$I$4292,0)),"")</f>
        <v/>
      </c>
      <c r="AZ218" s="163" t="str">
        <f>IFERROR(INDEX('Climate zones'!$A$2:$A$4292,MATCH(AZ$4&amp;" "&amp;$N218,'Climate zones'!$I$2:$I$4292,0)),"")</f>
        <v/>
      </c>
      <c r="BA218" s="163" t="str">
        <f>IFERROR(INDEX('Climate zones'!$A$2:$A$4292,MATCH(BA$4&amp;" "&amp;$N218,'Climate zones'!$I$2:$I$4292,0)),"")</f>
        <v/>
      </c>
      <c r="BB218" s="163" t="str">
        <f>IFERROR(INDEX('Climate zones'!$A$2:$A$4292,MATCH(BB$4&amp;" "&amp;$N218,'Climate zones'!$I$2:$I$4292,0)),"")</f>
        <v/>
      </c>
      <c r="BC218" s="163" t="str">
        <f>IFERROR(INDEX('Climate zones'!$A$2:$A$4292,MATCH(BC$4&amp;" "&amp;$N218,'Climate zones'!$I$2:$I$4292,0)),"")</f>
        <v/>
      </c>
      <c r="BD218" s="163" t="str">
        <f>IFERROR(INDEX('Climate zones'!$A$2:$A$4292,MATCH(BD$4&amp;" "&amp;$N218,'Climate zones'!$I$2:$I$4292,0)),"")</f>
        <v/>
      </c>
      <c r="BE218" s="163" t="str">
        <f>IFERROR(INDEX('Climate zones'!$A$2:$A$4292,MATCH(BE$4&amp;" "&amp;$N218,'Climate zones'!$I$2:$I$4292,0)),"")</f>
        <v/>
      </c>
      <c r="BF218" s="163" t="str">
        <f>IFERROR(INDEX('Climate zones'!$A$2:$A$4292,MATCH(BF$4&amp;" "&amp;$N218,'Climate zones'!$I$2:$I$4292,0)),"")</f>
        <v/>
      </c>
      <c r="BG218" s="163" t="str">
        <f>IFERROR(INDEX('Climate zones'!$A$2:$A$4292,MATCH(BG$4&amp;" "&amp;$N218,'Climate zones'!$I$2:$I$4292,0)),"")</f>
        <v/>
      </c>
      <c r="BH218" s="163" t="str">
        <f>IFERROR(INDEX('Climate zones'!$A$2:$A$4292,MATCH(BH$4&amp;" "&amp;$N218,'Climate zones'!$I$2:$I$4292,0)),"")</f>
        <v/>
      </c>
      <c r="BI218" s="163" t="str">
        <f>IFERROR(INDEX('Climate zones'!$A$2:$A$4292,MATCH(BI$4&amp;" "&amp;$N218,'Climate zones'!$I$2:$I$4292,0)),"")</f>
        <v/>
      </c>
      <c r="BJ218" s="163" t="str">
        <f>IFERROR(INDEX('Climate zones'!$A$2:$A$4292,MATCH(BJ$4&amp;" "&amp;$N218,'Climate zones'!$I$2:$I$4292,0)),"")</f>
        <v/>
      </c>
      <c r="BK218" s="163" t="str">
        <f>IFERROR(INDEX('Climate zones'!$A$2:$A$4292,MATCH(BK$4&amp;" "&amp;$N218,'Climate zones'!$I$2:$I$4292,0)),"")</f>
        <v/>
      </c>
      <c r="BL218" s="163" t="str">
        <f>IFERROR(INDEX('Climate zones'!$A$2:$A$4292,MATCH(BL$4&amp;" "&amp;$N218,'Climate zones'!$I$2:$I$4292,0)),"")</f>
        <v/>
      </c>
      <c r="BM218" s="163" t="str">
        <f>IFERROR(INDEX('Climate zones'!$A$2:$A$4292,MATCH(BM$4&amp;" "&amp;$N218,'Climate zones'!$I$2:$I$4292,0)),"")</f>
        <v/>
      </c>
      <c r="BN218" s="163" t="str">
        <f>IFERROR(INDEX('Climate zones'!$A$2:$A$4292,MATCH(BN$4&amp;" "&amp;$N218,'Climate zones'!$I$2:$I$4292,0)),"")</f>
        <v/>
      </c>
      <c r="BO218" s="163" t="str">
        <f>IFERROR(INDEX('Climate zones'!$A$2:$A$4292,MATCH(BO$4&amp;" "&amp;$N218,'Climate zones'!$I$2:$I$4292,0)),"")</f>
        <v/>
      </c>
      <c r="BP218" s="163" t="str">
        <f>IFERROR(INDEX('Climate zones'!$A$2:$A$4292,MATCH(BP$4&amp;" "&amp;$N218,'Climate zones'!$I$2:$I$4292,0)),"")</f>
        <v/>
      </c>
      <c r="BQ218" s="163" t="str">
        <f>IFERROR(INDEX('Climate zones'!$A$2:$A$4292,MATCH(BQ$4&amp;" "&amp;$N218,'Climate zones'!$I$2:$I$4292,0)),"")</f>
        <v/>
      </c>
      <c r="BR218" s="163" t="str">
        <f>IFERROR(INDEX('Climate zones'!$A$2:$A$4292,MATCH(BR$4&amp;" "&amp;$N218,'Climate zones'!$I$2:$I$4292,0)),"")</f>
        <v/>
      </c>
      <c r="BS218" s="163" t="str">
        <f>IFERROR(INDEX('Climate zones'!$A$2:$A$4292,MATCH(BS$4&amp;" "&amp;$N218,'Climate zones'!$I$2:$I$4292,0)),"")</f>
        <v/>
      </c>
      <c r="BT218" s="163" t="str">
        <f>IFERROR(INDEX('Climate zones'!$A$2:$A$4292,MATCH(BT$4&amp;" "&amp;$N218,'Climate zones'!$I$2:$I$4292,0)),"")</f>
        <v/>
      </c>
      <c r="BU218" s="163" t="str">
        <f>IFERROR(INDEX('Climate zones'!$A$2:$A$4292,MATCH(BU$4&amp;" "&amp;$N218,'Climate zones'!$I$2:$I$4292,0)),"")</f>
        <v/>
      </c>
      <c r="BV218" s="163" t="str">
        <f>IFERROR(INDEX('Climate zones'!$A$2:$A$4292,MATCH(BV$4&amp;" "&amp;$N218,'Climate zones'!$I$2:$I$4292,0)),"")</f>
        <v/>
      </c>
      <c r="BW218" s="163" t="str">
        <f>IFERROR(INDEX('Climate zones'!$A$2:$A$4292,MATCH(BW$4&amp;" "&amp;$N218,'Climate zones'!$I$2:$I$4292,0)),"")</f>
        <v/>
      </c>
      <c r="BX218" s="163" t="str">
        <f>IFERROR(INDEX('Climate zones'!$A$2:$A$4292,MATCH(BX$4&amp;" "&amp;$N218,'Climate zones'!$I$2:$I$4292,0)),"")</f>
        <v/>
      </c>
      <c r="BY218" s="163" t="str">
        <f>IFERROR(INDEX('Climate zones'!$A$2:$A$4292,MATCH(BY$4&amp;" "&amp;$N218,'Climate zones'!$I$2:$I$4292,0)),"")</f>
        <v/>
      </c>
      <c r="BZ218" s="163" t="str">
        <f>IFERROR(INDEX('Climate zones'!$A$2:$A$4292,MATCH(BZ$4&amp;" "&amp;$N218,'Climate zones'!$I$2:$I$4292,0)),"")</f>
        <v/>
      </c>
      <c r="CA218" s="163" t="str">
        <f>IFERROR(INDEX('Climate zones'!$A$2:$A$4292,MATCH(CA$4&amp;" "&amp;$N218,'Climate zones'!$I$2:$I$4292,0)),"")</f>
        <v/>
      </c>
      <c r="CB218" s="163" t="str">
        <f>IFERROR(INDEX('Climate zones'!$A$2:$A$4292,MATCH(CB$4&amp;" "&amp;$N218,'Climate zones'!$I$2:$I$4292,0)),"")</f>
        <v/>
      </c>
      <c r="CC218" s="163" t="str">
        <f>IFERROR(INDEX('Climate zones'!$A$2:$A$4292,MATCH(CC$4&amp;" "&amp;$N218,'Climate zones'!$I$2:$I$4292,0)),"")</f>
        <v/>
      </c>
      <c r="CD218" s="163" t="str">
        <f>IFERROR(INDEX('Climate zones'!$A$2:$A$4292,MATCH(CD$4&amp;" "&amp;$N218,'Climate zones'!$I$2:$I$4292,0)),"")</f>
        <v/>
      </c>
      <c r="CE218" s="163" t="str">
        <f>IFERROR(INDEX('Climate zones'!$A$2:$A$4292,MATCH(CE$4&amp;" "&amp;$N218,'Climate zones'!$I$2:$I$4292,0)),"")</f>
        <v/>
      </c>
      <c r="CF218" s="163" t="str">
        <f>IFERROR(INDEX('Climate zones'!$A$2:$A$4292,MATCH(CF$4&amp;" "&amp;$N218,'Climate zones'!$I$2:$I$4292,0)),"")</f>
        <v/>
      </c>
      <c r="CG218" s="163" t="str">
        <f>IFERROR(INDEX('Climate zones'!$A$2:$A$4292,MATCH(CG$4&amp;" "&amp;$N218,'Climate zones'!$I$2:$I$4292,0)),"")</f>
        <v/>
      </c>
      <c r="CH218" s="163" t="str">
        <f>IFERROR(INDEX('Climate zones'!$A$2:$A$4292,MATCH(CH$4&amp;" "&amp;$N218,'Climate zones'!$I$2:$I$4292,0)),"")</f>
        <v/>
      </c>
    </row>
    <row r="219" spans="1:86">
      <c r="A219" s="156" t="s">
        <v>388</v>
      </c>
      <c r="B219" s="156" t="s">
        <v>99</v>
      </c>
      <c r="C219" s="156" t="s">
        <v>93</v>
      </c>
      <c r="D219" s="156" t="s">
        <v>330</v>
      </c>
      <c r="E219" s="157">
        <v>-42.03</v>
      </c>
      <c r="F219" s="157">
        <v>171.38</v>
      </c>
      <c r="G219" s="156" t="str">
        <f t="shared" si="12"/>
        <v>Buller District WC</v>
      </c>
      <c r="H219" s="156">
        <f t="shared" si="13"/>
        <v>60</v>
      </c>
      <c r="I219" s="156" t="str">
        <f t="shared" si="14"/>
        <v>Buller District 60</v>
      </c>
      <c r="N219" s="164">
        <f t="shared" si="15"/>
        <v>215</v>
      </c>
      <c r="O219" s="165" t="str">
        <f>IFERROR(INDEX('Climate zones'!$A$2:$A$4292,MATCH(O$4&amp;" "&amp;$N219,'Climate zones'!$I$2:$I$4292,0)),"")</f>
        <v/>
      </c>
      <c r="P219" s="165" t="str">
        <f>IFERROR(INDEX('Climate zones'!$A$2:$A$4292,MATCH(P$4&amp;" "&amp;$N219,'Climate zones'!$I$2:$I$4292,0)),"")</f>
        <v/>
      </c>
      <c r="Q219" s="165" t="str">
        <f>IFERROR(INDEX('Climate zones'!$A$2:$A$4292,MATCH(Q$4&amp;" "&amp;$N219,'Climate zones'!$I$2:$I$4292,0)),"")</f>
        <v/>
      </c>
      <c r="R219" s="165" t="str">
        <f>IFERROR(INDEX('Climate zones'!$A$2:$A$4292,MATCH(R$4&amp;" "&amp;$N219,'Climate zones'!$I$2:$I$4292,0)),"")</f>
        <v/>
      </c>
      <c r="S219" s="165" t="str">
        <f>IFERROR(INDEX('Climate zones'!$A$2:$A$4292,MATCH(S$4&amp;" "&amp;$N219,'Climate zones'!$I$2:$I$4292,0)),"")</f>
        <v/>
      </c>
      <c r="T219" s="165" t="str">
        <f>IFERROR(INDEX('Climate zones'!$A$2:$A$4292,MATCH(T$4&amp;" "&amp;$N219,'Climate zones'!$I$2:$I$4292,0)),"")</f>
        <v/>
      </c>
      <c r="U219" s="165" t="str">
        <f>IFERROR(INDEX('Climate zones'!$A$2:$A$4292,MATCH(U$4&amp;" "&amp;$N219,'Climate zones'!$I$2:$I$4292,0)),"")</f>
        <v/>
      </c>
      <c r="V219" s="165" t="str">
        <f>IFERROR(INDEX('Climate zones'!$A$2:$A$4292,MATCH(V$4&amp;" "&amp;$N219,'Climate zones'!$I$2:$I$4292,0)),"")</f>
        <v/>
      </c>
      <c r="W219" s="165" t="str">
        <f>IFERROR(INDEX('Climate zones'!$A$2:$A$4292,MATCH(W$4&amp;" "&amp;$N219,'Climate zones'!$I$2:$I$4292,0)),"")</f>
        <v/>
      </c>
      <c r="X219" s="165" t="str">
        <f>IFERROR(INDEX('Climate zones'!$A$2:$A$4292,MATCH(X$4&amp;" "&amp;$N219,'Climate zones'!$I$2:$I$4292,0)),"")</f>
        <v>Te Rore</v>
      </c>
      <c r="Y219" s="165" t="str">
        <f>IFERROR(INDEX('Climate zones'!$A$2:$A$4292,MATCH(Y$4&amp;" "&amp;$N219,'Climate zones'!$I$2:$I$4292,0)),"")</f>
        <v/>
      </c>
      <c r="Z219" s="165" t="str">
        <f>IFERROR(INDEX('Climate zones'!$A$2:$A$4292,MATCH(Z$4&amp;" "&amp;$N219,'Climate zones'!$I$2:$I$4292,0)),"")</f>
        <v/>
      </c>
      <c r="AA219" s="165" t="str">
        <f>IFERROR(INDEX('Climate zones'!$A$2:$A$4292,MATCH(AA$4&amp;" "&amp;$N219,'Climate zones'!$I$2:$I$4292,0)),"")</f>
        <v/>
      </c>
      <c r="AB219" s="165" t="str">
        <f>IFERROR(INDEX('Climate zones'!$A$2:$A$4292,MATCH(AB$4&amp;" "&amp;$N219,'Climate zones'!$I$2:$I$4292,0)),"")</f>
        <v/>
      </c>
      <c r="AC219" s="165" t="str">
        <f>IFERROR(INDEX('Climate zones'!$A$2:$A$4292,MATCH(AC$4&amp;" "&amp;$N219,'Climate zones'!$I$2:$I$4292,0)),"")</f>
        <v/>
      </c>
      <c r="AD219" s="165" t="str">
        <f>IFERROR(INDEX('Climate zones'!$A$2:$A$4292,MATCH(AD$4&amp;" "&amp;$N219,'Climate zones'!$I$2:$I$4292,0)),"")</f>
        <v/>
      </c>
      <c r="AE219" s="165" t="str">
        <f>IFERROR(INDEX('Climate zones'!$A$2:$A$4292,MATCH(AE$4&amp;" "&amp;$N219,'Climate zones'!$I$2:$I$4292,0)),"")</f>
        <v/>
      </c>
      <c r="AF219" s="165" t="str">
        <f>IFERROR(INDEX('Climate zones'!$A$2:$A$4292,MATCH(AF$4&amp;" "&amp;$N219,'Climate zones'!$I$2:$I$4292,0)),"")</f>
        <v/>
      </c>
      <c r="AG219" s="165" t="str">
        <f>IFERROR(INDEX('Climate zones'!$A$2:$A$4292,MATCH(AG$4&amp;" "&amp;$N219,'Climate zones'!$I$2:$I$4292,0)),"")</f>
        <v/>
      </c>
      <c r="AH219" s="165" t="str">
        <f>IFERROR(INDEX('Climate zones'!$A$2:$A$4292,MATCH(AH$4&amp;" "&amp;$N219,'Climate zones'!$I$2:$I$4292,0)),"")</f>
        <v/>
      </c>
      <c r="AI219" s="165" t="str">
        <f>IFERROR(INDEX('Climate zones'!$A$2:$A$4292,MATCH(AI$4&amp;" "&amp;$N219,'Climate zones'!$I$2:$I$4292,0)),"")</f>
        <v/>
      </c>
      <c r="AJ219" s="165" t="str">
        <f>IFERROR(INDEX('Climate zones'!$A$2:$A$4292,MATCH(AJ$4&amp;" "&amp;$N219,'Climate zones'!$I$2:$I$4292,0)),"")</f>
        <v/>
      </c>
      <c r="AK219" s="165" t="str">
        <f>IFERROR(INDEX('Climate zones'!$A$2:$A$4292,MATCH(AK$4&amp;" "&amp;$N219,'Climate zones'!$I$2:$I$4292,0)),"")</f>
        <v/>
      </c>
      <c r="AL219" s="165" t="str">
        <f>IFERROR(INDEX('Climate zones'!$A$2:$A$4292,MATCH(AL$4&amp;" "&amp;$N219,'Climate zones'!$I$2:$I$4292,0)),"")</f>
        <v/>
      </c>
      <c r="AM219" s="165" t="str">
        <f>IFERROR(INDEX('Climate zones'!$A$2:$A$4292,MATCH(AM$4&amp;" "&amp;$N219,'Climate zones'!$I$2:$I$4292,0)),"")</f>
        <v/>
      </c>
      <c r="AN219" s="165" t="str">
        <f>IFERROR(INDEX('Climate zones'!$A$2:$A$4292,MATCH(AN$4&amp;" "&amp;$N219,'Climate zones'!$I$2:$I$4292,0)),"")</f>
        <v/>
      </c>
      <c r="AO219" s="165" t="str">
        <f>IFERROR(INDEX('Climate zones'!$A$2:$A$4292,MATCH(AO$4&amp;" "&amp;$N219,'Climate zones'!$I$2:$I$4292,0)),"")</f>
        <v/>
      </c>
      <c r="AP219" s="165" t="str">
        <f>IFERROR(INDEX('Climate zones'!$A$2:$A$4292,MATCH(AP$4&amp;" "&amp;$N219,'Climate zones'!$I$2:$I$4292,0)),"")</f>
        <v/>
      </c>
      <c r="AQ219" s="165" t="str">
        <f>IFERROR(INDEX('Climate zones'!$A$2:$A$4292,MATCH(AQ$4&amp;" "&amp;$N219,'Climate zones'!$I$2:$I$4292,0)),"")</f>
        <v/>
      </c>
      <c r="AR219" s="165" t="str">
        <f>IFERROR(INDEX('Climate zones'!$A$2:$A$4292,MATCH(AR$4&amp;" "&amp;$N219,'Climate zones'!$I$2:$I$4292,0)),"")</f>
        <v/>
      </c>
      <c r="AS219" s="165" t="str">
        <f>IFERROR(INDEX('Climate zones'!$A$2:$A$4292,MATCH(AS$4&amp;" "&amp;$N219,'Climate zones'!$I$2:$I$4292,0)),"")</f>
        <v/>
      </c>
      <c r="AT219" s="165" t="str">
        <f>IFERROR(INDEX('Climate zones'!$A$2:$A$4292,MATCH(AT$4&amp;" "&amp;$N219,'Climate zones'!$I$2:$I$4292,0)),"")</f>
        <v/>
      </c>
      <c r="AU219" s="165" t="str">
        <f>IFERROR(INDEX('Climate zones'!$A$2:$A$4292,MATCH(AU$4&amp;" "&amp;$N219,'Climate zones'!$I$2:$I$4292,0)),"")</f>
        <v/>
      </c>
      <c r="AV219" s="165" t="str">
        <f>IFERROR(INDEX('Climate zones'!$A$2:$A$4292,MATCH(AV$4&amp;" "&amp;$N219,'Climate zones'!$I$2:$I$4292,0)),"")</f>
        <v/>
      </c>
      <c r="AW219" s="165" t="str">
        <f>IFERROR(INDEX('Climate zones'!$A$2:$A$4292,MATCH(AW$4&amp;" "&amp;$N219,'Climate zones'!$I$2:$I$4292,0)),"")</f>
        <v/>
      </c>
      <c r="AX219" s="165" t="str">
        <f>IFERROR(INDEX('Climate zones'!$A$2:$A$4292,MATCH(AX$4&amp;" "&amp;$N219,'Climate zones'!$I$2:$I$4292,0)),"")</f>
        <v/>
      </c>
      <c r="AY219" s="165" t="str">
        <f>IFERROR(INDEX('Climate zones'!$A$2:$A$4292,MATCH(AY$4&amp;" "&amp;$N219,'Climate zones'!$I$2:$I$4292,0)),"")</f>
        <v/>
      </c>
      <c r="AZ219" s="165" t="str">
        <f>IFERROR(INDEX('Climate zones'!$A$2:$A$4292,MATCH(AZ$4&amp;" "&amp;$N219,'Climate zones'!$I$2:$I$4292,0)),"")</f>
        <v/>
      </c>
      <c r="BA219" s="165" t="str">
        <f>IFERROR(INDEX('Climate zones'!$A$2:$A$4292,MATCH(BA$4&amp;" "&amp;$N219,'Climate zones'!$I$2:$I$4292,0)),"")</f>
        <v/>
      </c>
      <c r="BB219" s="165" t="str">
        <f>IFERROR(INDEX('Climate zones'!$A$2:$A$4292,MATCH(BB$4&amp;" "&amp;$N219,'Climate zones'!$I$2:$I$4292,0)),"")</f>
        <v/>
      </c>
      <c r="BC219" s="165" t="str">
        <f>IFERROR(INDEX('Climate zones'!$A$2:$A$4292,MATCH(BC$4&amp;" "&amp;$N219,'Climate zones'!$I$2:$I$4292,0)),"")</f>
        <v/>
      </c>
      <c r="BD219" s="165" t="str">
        <f>IFERROR(INDEX('Climate zones'!$A$2:$A$4292,MATCH(BD$4&amp;" "&amp;$N219,'Climate zones'!$I$2:$I$4292,0)),"")</f>
        <v/>
      </c>
      <c r="BE219" s="165" t="str">
        <f>IFERROR(INDEX('Climate zones'!$A$2:$A$4292,MATCH(BE$4&amp;" "&amp;$N219,'Climate zones'!$I$2:$I$4292,0)),"")</f>
        <v/>
      </c>
      <c r="BF219" s="165" t="str">
        <f>IFERROR(INDEX('Climate zones'!$A$2:$A$4292,MATCH(BF$4&amp;" "&amp;$N219,'Climate zones'!$I$2:$I$4292,0)),"")</f>
        <v/>
      </c>
      <c r="BG219" s="165" t="str">
        <f>IFERROR(INDEX('Climate zones'!$A$2:$A$4292,MATCH(BG$4&amp;" "&amp;$N219,'Climate zones'!$I$2:$I$4292,0)),"")</f>
        <v/>
      </c>
      <c r="BH219" s="165" t="str">
        <f>IFERROR(INDEX('Climate zones'!$A$2:$A$4292,MATCH(BH$4&amp;" "&amp;$N219,'Climate zones'!$I$2:$I$4292,0)),"")</f>
        <v/>
      </c>
      <c r="BI219" s="165" t="str">
        <f>IFERROR(INDEX('Climate zones'!$A$2:$A$4292,MATCH(BI$4&amp;" "&amp;$N219,'Climate zones'!$I$2:$I$4292,0)),"")</f>
        <v/>
      </c>
      <c r="BJ219" s="165" t="str">
        <f>IFERROR(INDEX('Climate zones'!$A$2:$A$4292,MATCH(BJ$4&amp;" "&amp;$N219,'Climate zones'!$I$2:$I$4292,0)),"")</f>
        <v/>
      </c>
      <c r="BK219" s="165" t="str">
        <f>IFERROR(INDEX('Climate zones'!$A$2:$A$4292,MATCH(BK$4&amp;" "&amp;$N219,'Climate zones'!$I$2:$I$4292,0)),"")</f>
        <v/>
      </c>
      <c r="BL219" s="165" t="str">
        <f>IFERROR(INDEX('Climate zones'!$A$2:$A$4292,MATCH(BL$4&amp;" "&amp;$N219,'Climate zones'!$I$2:$I$4292,0)),"")</f>
        <v/>
      </c>
      <c r="BM219" s="165" t="str">
        <f>IFERROR(INDEX('Climate zones'!$A$2:$A$4292,MATCH(BM$4&amp;" "&amp;$N219,'Climate zones'!$I$2:$I$4292,0)),"")</f>
        <v/>
      </c>
      <c r="BN219" s="165" t="str">
        <f>IFERROR(INDEX('Climate zones'!$A$2:$A$4292,MATCH(BN$4&amp;" "&amp;$N219,'Climate zones'!$I$2:$I$4292,0)),"")</f>
        <v/>
      </c>
      <c r="BO219" s="165" t="str">
        <f>IFERROR(INDEX('Climate zones'!$A$2:$A$4292,MATCH(BO$4&amp;" "&amp;$N219,'Climate zones'!$I$2:$I$4292,0)),"")</f>
        <v/>
      </c>
      <c r="BP219" s="165" t="str">
        <f>IFERROR(INDEX('Climate zones'!$A$2:$A$4292,MATCH(BP$4&amp;" "&amp;$N219,'Climate zones'!$I$2:$I$4292,0)),"")</f>
        <v/>
      </c>
      <c r="BQ219" s="165" t="str">
        <f>IFERROR(INDEX('Climate zones'!$A$2:$A$4292,MATCH(BQ$4&amp;" "&amp;$N219,'Climate zones'!$I$2:$I$4292,0)),"")</f>
        <v/>
      </c>
      <c r="BR219" s="165" t="str">
        <f>IFERROR(INDEX('Climate zones'!$A$2:$A$4292,MATCH(BR$4&amp;" "&amp;$N219,'Climate zones'!$I$2:$I$4292,0)),"")</f>
        <v/>
      </c>
      <c r="BS219" s="165" t="str">
        <f>IFERROR(INDEX('Climate zones'!$A$2:$A$4292,MATCH(BS$4&amp;" "&amp;$N219,'Climate zones'!$I$2:$I$4292,0)),"")</f>
        <v/>
      </c>
      <c r="BT219" s="165" t="str">
        <f>IFERROR(INDEX('Climate zones'!$A$2:$A$4292,MATCH(BT$4&amp;" "&amp;$N219,'Climate zones'!$I$2:$I$4292,0)),"")</f>
        <v/>
      </c>
      <c r="BU219" s="165" t="str">
        <f>IFERROR(INDEX('Climate zones'!$A$2:$A$4292,MATCH(BU$4&amp;" "&amp;$N219,'Climate zones'!$I$2:$I$4292,0)),"")</f>
        <v/>
      </c>
      <c r="BV219" s="165" t="str">
        <f>IFERROR(INDEX('Climate zones'!$A$2:$A$4292,MATCH(BV$4&amp;" "&amp;$N219,'Climate zones'!$I$2:$I$4292,0)),"")</f>
        <v/>
      </c>
      <c r="BW219" s="165" t="str">
        <f>IFERROR(INDEX('Climate zones'!$A$2:$A$4292,MATCH(BW$4&amp;" "&amp;$N219,'Climate zones'!$I$2:$I$4292,0)),"")</f>
        <v/>
      </c>
      <c r="BX219" s="165" t="str">
        <f>IFERROR(INDEX('Climate zones'!$A$2:$A$4292,MATCH(BX$4&amp;" "&amp;$N219,'Climate zones'!$I$2:$I$4292,0)),"")</f>
        <v/>
      </c>
      <c r="BY219" s="165" t="str">
        <f>IFERROR(INDEX('Climate zones'!$A$2:$A$4292,MATCH(BY$4&amp;" "&amp;$N219,'Climate zones'!$I$2:$I$4292,0)),"")</f>
        <v/>
      </c>
      <c r="BZ219" s="165" t="str">
        <f>IFERROR(INDEX('Climate zones'!$A$2:$A$4292,MATCH(BZ$4&amp;" "&amp;$N219,'Climate zones'!$I$2:$I$4292,0)),"")</f>
        <v/>
      </c>
      <c r="CA219" s="165" t="str">
        <f>IFERROR(INDEX('Climate zones'!$A$2:$A$4292,MATCH(CA$4&amp;" "&amp;$N219,'Climate zones'!$I$2:$I$4292,0)),"")</f>
        <v/>
      </c>
      <c r="CB219" s="165" t="str">
        <f>IFERROR(INDEX('Climate zones'!$A$2:$A$4292,MATCH(CB$4&amp;" "&amp;$N219,'Climate zones'!$I$2:$I$4292,0)),"")</f>
        <v/>
      </c>
      <c r="CC219" s="165" t="str">
        <f>IFERROR(INDEX('Climate zones'!$A$2:$A$4292,MATCH(CC$4&amp;" "&amp;$N219,'Climate zones'!$I$2:$I$4292,0)),"")</f>
        <v/>
      </c>
      <c r="CD219" s="165" t="str">
        <f>IFERROR(INDEX('Climate zones'!$A$2:$A$4292,MATCH(CD$4&amp;" "&amp;$N219,'Climate zones'!$I$2:$I$4292,0)),"")</f>
        <v/>
      </c>
      <c r="CE219" s="165" t="str">
        <f>IFERROR(INDEX('Climate zones'!$A$2:$A$4292,MATCH(CE$4&amp;" "&amp;$N219,'Climate zones'!$I$2:$I$4292,0)),"")</f>
        <v/>
      </c>
      <c r="CF219" s="165" t="str">
        <f>IFERROR(INDEX('Climate zones'!$A$2:$A$4292,MATCH(CF$4&amp;" "&amp;$N219,'Climate zones'!$I$2:$I$4292,0)),"")</f>
        <v/>
      </c>
      <c r="CG219" s="165" t="str">
        <f>IFERROR(INDEX('Climate zones'!$A$2:$A$4292,MATCH(CG$4&amp;" "&amp;$N219,'Climate zones'!$I$2:$I$4292,0)),"")</f>
        <v/>
      </c>
      <c r="CH219" s="165" t="str">
        <f>IFERROR(INDEX('Climate zones'!$A$2:$A$4292,MATCH(CH$4&amp;" "&amp;$N219,'Climate zones'!$I$2:$I$4292,0)),"")</f>
        <v/>
      </c>
    </row>
    <row r="220" spans="1:86">
      <c r="A220" s="156" t="s">
        <v>389</v>
      </c>
      <c r="B220" s="156" t="s">
        <v>99</v>
      </c>
      <c r="C220" s="156" t="s">
        <v>93</v>
      </c>
      <c r="D220" s="156" t="s">
        <v>330</v>
      </c>
      <c r="E220" s="157">
        <v>-41.85</v>
      </c>
      <c r="F220" s="157">
        <v>171.73</v>
      </c>
      <c r="G220" s="156" t="str">
        <f t="shared" si="12"/>
        <v>Buller District WC</v>
      </c>
      <c r="H220" s="156">
        <f t="shared" si="13"/>
        <v>61</v>
      </c>
      <c r="I220" s="156" t="str">
        <f t="shared" si="14"/>
        <v>Buller District 61</v>
      </c>
      <c r="N220" s="162">
        <f t="shared" si="15"/>
        <v>216</v>
      </c>
      <c r="O220" s="163" t="str">
        <f>IFERROR(INDEX('Climate zones'!$A$2:$A$4292,MATCH(O$4&amp;" "&amp;$N220,'Climate zones'!$I$2:$I$4292,0)),"")</f>
        <v/>
      </c>
      <c r="P220" s="163" t="str">
        <f>IFERROR(INDEX('Climate zones'!$A$2:$A$4292,MATCH(P$4&amp;" "&amp;$N220,'Climate zones'!$I$2:$I$4292,0)),"")</f>
        <v/>
      </c>
      <c r="Q220" s="163" t="str">
        <f>IFERROR(INDEX('Climate zones'!$A$2:$A$4292,MATCH(Q$4&amp;" "&amp;$N220,'Climate zones'!$I$2:$I$4292,0)),"")</f>
        <v/>
      </c>
      <c r="R220" s="163" t="str">
        <f>IFERROR(INDEX('Climate zones'!$A$2:$A$4292,MATCH(R$4&amp;" "&amp;$N220,'Climate zones'!$I$2:$I$4292,0)),"")</f>
        <v/>
      </c>
      <c r="S220" s="163" t="str">
        <f>IFERROR(INDEX('Climate zones'!$A$2:$A$4292,MATCH(S$4&amp;" "&amp;$N220,'Climate zones'!$I$2:$I$4292,0)),"")</f>
        <v/>
      </c>
      <c r="T220" s="163" t="str">
        <f>IFERROR(INDEX('Climate zones'!$A$2:$A$4292,MATCH(T$4&amp;" "&amp;$N220,'Climate zones'!$I$2:$I$4292,0)),"")</f>
        <v/>
      </c>
      <c r="U220" s="163" t="str">
        <f>IFERROR(INDEX('Climate zones'!$A$2:$A$4292,MATCH(U$4&amp;" "&amp;$N220,'Climate zones'!$I$2:$I$4292,0)),"")</f>
        <v/>
      </c>
      <c r="V220" s="163" t="str">
        <f>IFERROR(INDEX('Climate zones'!$A$2:$A$4292,MATCH(V$4&amp;" "&amp;$N220,'Climate zones'!$I$2:$I$4292,0)),"")</f>
        <v/>
      </c>
      <c r="W220" s="163" t="str">
        <f>IFERROR(INDEX('Climate zones'!$A$2:$A$4292,MATCH(W$4&amp;" "&amp;$N220,'Climate zones'!$I$2:$I$4292,0)),"")</f>
        <v/>
      </c>
      <c r="X220" s="163" t="str">
        <f>IFERROR(INDEX('Climate zones'!$A$2:$A$4292,MATCH(X$4&amp;" "&amp;$N220,'Climate zones'!$I$2:$I$4292,0)),"")</f>
        <v>Te Tii</v>
      </c>
      <c r="Y220" s="163" t="str">
        <f>IFERROR(INDEX('Climate zones'!$A$2:$A$4292,MATCH(Y$4&amp;" "&amp;$N220,'Climate zones'!$I$2:$I$4292,0)),"")</f>
        <v/>
      </c>
      <c r="Z220" s="163" t="str">
        <f>IFERROR(INDEX('Climate zones'!$A$2:$A$4292,MATCH(Z$4&amp;" "&amp;$N220,'Climate zones'!$I$2:$I$4292,0)),"")</f>
        <v/>
      </c>
      <c r="AA220" s="163" t="str">
        <f>IFERROR(INDEX('Climate zones'!$A$2:$A$4292,MATCH(AA$4&amp;" "&amp;$N220,'Climate zones'!$I$2:$I$4292,0)),"")</f>
        <v/>
      </c>
      <c r="AB220" s="163" t="str">
        <f>IFERROR(INDEX('Climate zones'!$A$2:$A$4292,MATCH(AB$4&amp;" "&amp;$N220,'Climate zones'!$I$2:$I$4292,0)),"")</f>
        <v/>
      </c>
      <c r="AC220" s="163" t="str">
        <f>IFERROR(INDEX('Climate zones'!$A$2:$A$4292,MATCH(AC$4&amp;" "&amp;$N220,'Climate zones'!$I$2:$I$4292,0)),"")</f>
        <v/>
      </c>
      <c r="AD220" s="163" t="str">
        <f>IFERROR(INDEX('Climate zones'!$A$2:$A$4292,MATCH(AD$4&amp;" "&amp;$N220,'Climate zones'!$I$2:$I$4292,0)),"")</f>
        <v/>
      </c>
      <c r="AE220" s="163" t="str">
        <f>IFERROR(INDEX('Climate zones'!$A$2:$A$4292,MATCH(AE$4&amp;" "&amp;$N220,'Climate zones'!$I$2:$I$4292,0)),"")</f>
        <v/>
      </c>
      <c r="AF220" s="163" t="str">
        <f>IFERROR(INDEX('Climate zones'!$A$2:$A$4292,MATCH(AF$4&amp;" "&amp;$N220,'Climate zones'!$I$2:$I$4292,0)),"")</f>
        <v/>
      </c>
      <c r="AG220" s="163" t="str">
        <f>IFERROR(INDEX('Climate zones'!$A$2:$A$4292,MATCH(AG$4&amp;" "&amp;$N220,'Climate zones'!$I$2:$I$4292,0)),"")</f>
        <v/>
      </c>
      <c r="AH220" s="163" t="str">
        <f>IFERROR(INDEX('Climate zones'!$A$2:$A$4292,MATCH(AH$4&amp;" "&amp;$N220,'Climate zones'!$I$2:$I$4292,0)),"")</f>
        <v/>
      </c>
      <c r="AI220" s="163" t="str">
        <f>IFERROR(INDEX('Climate zones'!$A$2:$A$4292,MATCH(AI$4&amp;" "&amp;$N220,'Climate zones'!$I$2:$I$4292,0)),"")</f>
        <v/>
      </c>
      <c r="AJ220" s="163" t="str">
        <f>IFERROR(INDEX('Climate zones'!$A$2:$A$4292,MATCH(AJ$4&amp;" "&amp;$N220,'Climate zones'!$I$2:$I$4292,0)),"")</f>
        <v/>
      </c>
      <c r="AK220" s="163" t="str">
        <f>IFERROR(INDEX('Climate zones'!$A$2:$A$4292,MATCH(AK$4&amp;" "&amp;$N220,'Climate zones'!$I$2:$I$4292,0)),"")</f>
        <v/>
      </c>
      <c r="AL220" s="163" t="str">
        <f>IFERROR(INDEX('Climate zones'!$A$2:$A$4292,MATCH(AL$4&amp;" "&amp;$N220,'Climate zones'!$I$2:$I$4292,0)),"")</f>
        <v/>
      </c>
      <c r="AM220" s="163" t="str">
        <f>IFERROR(INDEX('Climate zones'!$A$2:$A$4292,MATCH(AM$4&amp;" "&amp;$N220,'Climate zones'!$I$2:$I$4292,0)),"")</f>
        <v/>
      </c>
      <c r="AN220" s="163" t="str">
        <f>IFERROR(INDEX('Climate zones'!$A$2:$A$4292,MATCH(AN$4&amp;" "&amp;$N220,'Climate zones'!$I$2:$I$4292,0)),"")</f>
        <v/>
      </c>
      <c r="AO220" s="163" t="str">
        <f>IFERROR(INDEX('Climate zones'!$A$2:$A$4292,MATCH(AO$4&amp;" "&amp;$N220,'Climate zones'!$I$2:$I$4292,0)),"")</f>
        <v/>
      </c>
      <c r="AP220" s="163" t="str">
        <f>IFERROR(INDEX('Climate zones'!$A$2:$A$4292,MATCH(AP$4&amp;" "&amp;$N220,'Climate zones'!$I$2:$I$4292,0)),"")</f>
        <v/>
      </c>
      <c r="AQ220" s="163" t="str">
        <f>IFERROR(INDEX('Climate zones'!$A$2:$A$4292,MATCH(AQ$4&amp;" "&amp;$N220,'Climate zones'!$I$2:$I$4292,0)),"")</f>
        <v/>
      </c>
      <c r="AR220" s="163" t="str">
        <f>IFERROR(INDEX('Climate zones'!$A$2:$A$4292,MATCH(AR$4&amp;" "&amp;$N220,'Climate zones'!$I$2:$I$4292,0)),"")</f>
        <v/>
      </c>
      <c r="AS220" s="163" t="str">
        <f>IFERROR(INDEX('Climate zones'!$A$2:$A$4292,MATCH(AS$4&amp;" "&amp;$N220,'Climate zones'!$I$2:$I$4292,0)),"")</f>
        <v/>
      </c>
      <c r="AT220" s="163" t="str">
        <f>IFERROR(INDEX('Climate zones'!$A$2:$A$4292,MATCH(AT$4&amp;" "&amp;$N220,'Climate zones'!$I$2:$I$4292,0)),"")</f>
        <v/>
      </c>
      <c r="AU220" s="163" t="str">
        <f>IFERROR(INDEX('Climate zones'!$A$2:$A$4292,MATCH(AU$4&amp;" "&amp;$N220,'Climate zones'!$I$2:$I$4292,0)),"")</f>
        <v/>
      </c>
      <c r="AV220" s="163" t="str">
        <f>IFERROR(INDEX('Climate zones'!$A$2:$A$4292,MATCH(AV$4&amp;" "&amp;$N220,'Climate zones'!$I$2:$I$4292,0)),"")</f>
        <v/>
      </c>
      <c r="AW220" s="163" t="str">
        <f>IFERROR(INDEX('Climate zones'!$A$2:$A$4292,MATCH(AW$4&amp;" "&amp;$N220,'Climate zones'!$I$2:$I$4292,0)),"")</f>
        <v/>
      </c>
      <c r="AX220" s="163" t="str">
        <f>IFERROR(INDEX('Climate zones'!$A$2:$A$4292,MATCH(AX$4&amp;" "&amp;$N220,'Climate zones'!$I$2:$I$4292,0)),"")</f>
        <v/>
      </c>
      <c r="AY220" s="163" t="str">
        <f>IFERROR(INDEX('Climate zones'!$A$2:$A$4292,MATCH(AY$4&amp;" "&amp;$N220,'Climate zones'!$I$2:$I$4292,0)),"")</f>
        <v/>
      </c>
      <c r="AZ220" s="163" t="str">
        <f>IFERROR(INDEX('Climate zones'!$A$2:$A$4292,MATCH(AZ$4&amp;" "&amp;$N220,'Climate zones'!$I$2:$I$4292,0)),"")</f>
        <v/>
      </c>
      <c r="BA220" s="163" t="str">
        <f>IFERROR(INDEX('Climate zones'!$A$2:$A$4292,MATCH(BA$4&amp;" "&amp;$N220,'Climate zones'!$I$2:$I$4292,0)),"")</f>
        <v/>
      </c>
      <c r="BB220" s="163" t="str">
        <f>IFERROR(INDEX('Climate zones'!$A$2:$A$4292,MATCH(BB$4&amp;" "&amp;$N220,'Climate zones'!$I$2:$I$4292,0)),"")</f>
        <v/>
      </c>
      <c r="BC220" s="163" t="str">
        <f>IFERROR(INDEX('Climate zones'!$A$2:$A$4292,MATCH(BC$4&amp;" "&amp;$N220,'Climate zones'!$I$2:$I$4292,0)),"")</f>
        <v/>
      </c>
      <c r="BD220" s="163" t="str">
        <f>IFERROR(INDEX('Climate zones'!$A$2:$A$4292,MATCH(BD$4&amp;" "&amp;$N220,'Climate zones'!$I$2:$I$4292,0)),"")</f>
        <v/>
      </c>
      <c r="BE220" s="163" t="str">
        <f>IFERROR(INDEX('Climate zones'!$A$2:$A$4292,MATCH(BE$4&amp;" "&amp;$N220,'Climate zones'!$I$2:$I$4292,0)),"")</f>
        <v/>
      </c>
      <c r="BF220" s="163" t="str">
        <f>IFERROR(INDEX('Climate zones'!$A$2:$A$4292,MATCH(BF$4&amp;" "&amp;$N220,'Climate zones'!$I$2:$I$4292,0)),"")</f>
        <v/>
      </c>
      <c r="BG220" s="163" t="str">
        <f>IFERROR(INDEX('Climate zones'!$A$2:$A$4292,MATCH(BG$4&amp;" "&amp;$N220,'Climate zones'!$I$2:$I$4292,0)),"")</f>
        <v/>
      </c>
      <c r="BH220" s="163" t="str">
        <f>IFERROR(INDEX('Climate zones'!$A$2:$A$4292,MATCH(BH$4&amp;" "&amp;$N220,'Climate zones'!$I$2:$I$4292,0)),"")</f>
        <v/>
      </c>
      <c r="BI220" s="163" t="str">
        <f>IFERROR(INDEX('Climate zones'!$A$2:$A$4292,MATCH(BI$4&amp;" "&amp;$N220,'Climate zones'!$I$2:$I$4292,0)),"")</f>
        <v/>
      </c>
      <c r="BJ220" s="163" t="str">
        <f>IFERROR(INDEX('Climate zones'!$A$2:$A$4292,MATCH(BJ$4&amp;" "&amp;$N220,'Climate zones'!$I$2:$I$4292,0)),"")</f>
        <v/>
      </c>
      <c r="BK220" s="163" t="str">
        <f>IFERROR(INDEX('Climate zones'!$A$2:$A$4292,MATCH(BK$4&amp;" "&amp;$N220,'Climate zones'!$I$2:$I$4292,0)),"")</f>
        <v/>
      </c>
      <c r="BL220" s="163" t="str">
        <f>IFERROR(INDEX('Climate zones'!$A$2:$A$4292,MATCH(BL$4&amp;" "&amp;$N220,'Climate zones'!$I$2:$I$4292,0)),"")</f>
        <v/>
      </c>
      <c r="BM220" s="163" t="str">
        <f>IFERROR(INDEX('Climate zones'!$A$2:$A$4292,MATCH(BM$4&amp;" "&amp;$N220,'Climate zones'!$I$2:$I$4292,0)),"")</f>
        <v/>
      </c>
      <c r="BN220" s="163" t="str">
        <f>IFERROR(INDEX('Climate zones'!$A$2:$A$4292,MATCH(BN$4&amp;" "&amp;$N220,'Climate zones'!$I$2:$I$4292,0)),"")</f>
        <v/>
      </c>
      <c r="BO220" s="163" t="str">
        <f>IFERROR(INDEX('Climate zones'!$A$2:$A$4292,MATCH(BO$4&amp;" "&amp;$N220,'Climate zones'!$I$2:$I$4292,0)),"")</f>
        <v/>
      </c>
      <c r="BP220" s="163" t="str">
        <f>IFERROR(INDEX('Climate zones'!$A$2:$A$4292,MATCH(BP$4&amp;" "&amp;$N220,'Climate zones'!$I$2:$I$4292,0)),"")</f>
        <v/>
      </c>
      <c r="BQ220" s="163" t="str">
        <f>IFERROR(INDEX('Climate zones'!$A$2:$A$4292,MATCH(BQ$4&amp;" "&amp;$N220,'Climate zones'!$I$2:$I$4292,0)),"")</f>
        <v/>
      </c>
      <c r="BR220" s="163" t="str">
        <f>IFERROR(INDEX('Climate zones'!$A$2:$A$4292,MATCH(BR$4&amp;" "&amp;$N220,'Climate zones'!$I$2:$I$4292,0)),"")</f>
        <v/>
      </c>
      <c r="BS220" s="163" t="str">
        <f>IFERROR(INDEX('Climate zones'!$A$2:$A$4292,MATCH(BS$4&amp;" "&amp;$N220,'Climate zones'!$I$2:$I$4292,0)),"")</f>
        <v/>
      </c>
      <c r="BT220" s="163" t="str">
        <f>IFERROR(INDEX('Climate zones'!$A$2:$A$4292,MATCH(BT$4&amp;" "&amp;$N220,'Climate zones'!$I$2:$I$4292,0)),"")</f>
        <v/>
      </c>
      <c r="BU220" s="163" t="str">
        <f>IFERROR(INDEX('Climate zones'!$A$2:$A$4292,MATCH(BU$4&amp;" "&amp;$N220,'Climate zones'!$I$2:$I$4292,0)),"")</f>
        <v/>
      </c>
      <c r="BV220" s="163" t="str">
        <f>IFERROR(INDEX('Climate zones'!$A$2:$A$4292,MATCH(BV$4&amp;" "&amp;$N220,'Climate zones'!$I$2:$I$4292,0)),"")</f>
        <v/>
      </c>
      <c r="BW220" s="163" t="str">
        <f>IFERROR(INDEX('Climate zones'!$A$2:$A$4292,MATCH(BW$4&amp;" "&amp;$N220,'Climate zones'!$I$2:$I$4292,0)),"")</f>
        <v/>
      </c>
      <c r="BX220" s="163" t="str">
        <f>IFERROR(INDEX('Climate zones'!$A$2:$A$4292,MATCH(BX$4&amp;" "&amp;$N220,'Climate zones'!$I$2:$I$4292,0)),"")</f>
        <v/>
      </c>
      <c r="BY220" s="163" t="str">
        <f>IFERROR(INDEX('Climate zones'!$A$2:$A$4292,MATCH(BY$4&amp;" "&amp;$N220,'Climate zones'!$I$2:$I$4292,0)),"")</f>
        <v/>
      </c>
      <c r="BZ220" s="163" t="str">
        <f>IFERROR(INDEX('Climate zones'!$A$2:$A$4292,MATCH(BZ$4&amp;" "&amp;$N220,'Climate zones'!$I$2:$I$4292,0)),"")</f>
        <v/>
      </c>
      <c r="CA220" s="163" t="str">
        <f>IFERROR(INDEX('Climate zones'!$A$2:$A$4292,MATCH(CA$4&amp;" "&amp;$N220,'Climate zones'!$I$2:$I$4292,0)),"")</f>
        <v/>
      </c>
      <c r="CB220" s="163" t="str">
        <f>IFERROR(INDEX('Climate zones'!$A$2:$A$4292,MATCH(CB$4&amp;" "&amp;$N220,'Climate zones'!$I$2:$I$4292,0)),"")</f>
        <v/>
      </c>
      <c r="CC220" s="163" t="str">
        <f>IFERROR(INDEX('Climate zones'!$A$2:$A$4292,MATCH(CC$4&amp;" "&amp;$N220,'Climate zones'!$I$2:$I$4292,0)),"")</f>
        <v/>
      </c>
      <c r="CD220" s="163" t="str">
        <f>IFERROR(INDEX('Climate zones'!$A$2:$A$4292,MATCH(CD$4&amp;" "&amp;$N220,'Climate zones'!$I$2:$I$4292,0)),"")</f>
        <v/>
      </c>
      <c r="CE220" s="163" t="str">
        <f>IFERROR(INDEX('Climate zones'!$A$2:$A$4292,MATCH(CE$4&amp;" "&amp;$N220,'Climate zones'!$I$2:$I$4292,0)),"")</f>
        <v/>
      </c>
      <c r="CF220" s="163" t="str">
        <f>IFERROR(INDEX('Climate zones'!$A$2:$A$4292,MATCH(CF$4&amp;" "&amp;$N220,'Climate zones'!$I$2:$I$4292,0)),"")</f>
        <v/>
      </c>
      <c r="CG220" s="163" t="str">
        <f>IFERROR(INDEX('Climate zones'!$A$2:$A$4292,MATCH(CG$4&amp;" "&amp;$N220,'Climate zones'!$I$2:$I$4292,0)),"")</f>
        <v/>
      </c>
      <c r="CH220" s="163" t="str">
        <f>IFERROR(INDEX('Climate zones'!$A$2:$A$4292,MATCH(CH$4&amp;" "&amp;$N220,'Climate zones'!$I$2:$I$4292,0)),"")</f>
        <v/>
      </c>
    </row>
    <row r="221" spans="1:86">
      <c r="A221" s="156" t="s">
        <v>390</v>
      </c>
      <c r="B221" s="156" t="s">
        <v>99</v>
      </c>
      <c r="C221" s="156" t="s">
        <v>93</v>
      </c>
      <c r="D221" s="156" t="s">
        <v>330</v>
      </c>
      <c r="E221" s="157">
        <v>-41.26</v>
      </c>
      <c r="F221" s="157">
        <v>172.17</v>
      </c>
      <c r="G221" s="156" t="str">
        <f t="shared" si="12"/>
        <v>Buller District WC</v>
      </c>
      <c r="H221" s="156">
        <f t="shared" si="13"/>
        <v>62</v>
      </c>
      <c r="I221" s="156" t="str">
        <f t="shared" si="14"/>
        <v>Buller District 62</v>
      </c>
      <c r="N221" s="164">
        <f t="shared" si="15"/>
        <v>217</v>
      </c>
      <c r="O221" s="165" t="str">
        <f>IFERROR(INDEX('Climate zones'!$A$2:$A$4292,MATCH(O$4&amp;" "&amp;$N221,'Climate zones'!$I$2:$I$4292,0)),"")</f>
        <v/>
      </c>
      <c r="P221" s="165" t="str">
        <f>IFERROR(INDEX('Climate zones'!$A$2:$A$4292,MATCH(P$4&amp;" "&amp;$N221,'Climate zones'!$I$2:$I$4292,0)),"")</f>
        <v/>
      </c>
      <c r="Q221" s="165" t="str">
        <f>IFERROR(INDEX('Climate zones'!$A$2:$A$4292,MATCH(Q$4&amp;" "&amp;$N221,'Climate zones'!$I$2:$I$4292,0)),"")</f>
        <v/>
      </c>
      <c r="R221" s="165" t="str">
        <f>IFERROR(INDEX('Climate zones'!$A$2:$A$4292,MATCH(R$4&amp;" "&amp;$N221,'Climate zones'!$I$2:$I$4292,0)),"")</f>
        <v/>
      </c>
      <c r="S221" s="165" t="str">
        <f>IFERROR(INDEX('Climate zones'!$A$2:$A$4292,MATCH(S$4&amp;" "&amp;$N221,'Climate zones'!$I$2:$I$4292,0)),"")</f>
        <v/>
      </c>
      <c r="T221" s="165" t="str">
        <f>IFERROR(INDEX('Climate zones'!$A$2:$A$4292,MATCH(T$4&amp;" "&amp;$N221,'Climate zones'!$I$2:$I$4292,0)),"")</f>
        <v/>
      </c>
      <c r="U221" s="165" t="str">
        <f>IFERROR(INDEX('Climate zones'!$A$2:$A$4292,MATCH(U$4&amp;" "&amp;$N221,'Climate zones'!$I$2:$I$4292,0)),"")</f>
        <v/>
      </c>
      <c r="V221" s="165" t="str">
        <f>IFERROR(INDEX('Climate zones'!$A$2:$A$4292,MATCH(V$4&amp;" "&amp;$N221,'Climate zones'!$I$2:$I$4292,0)),"")</f>
        <v/>
      </c>
      <c r="W221" s="165" t="str">
        <f>IFERROR(INDEX('Climate zones'!$A$2:$A$4292,MATCH(W$4&amp;" "&amp;$N221,'Climate zones'!$I$2:$I$4292,0)),"")</f>
        <v/>
      </c>
      <c r="X221" s="165" t="str">
        <f>IFERROR(INDEX('Climate zones'!$A$2:$A$4292,MATCH(X$4&amp;" "&amp;$N221,'Climate zones'!$I$2:$I$4292,0)),"")</f>
        <v>Te Whau</v>
      </c>
      <c r="Y221" s="165" t="str">
        <f>IFERROR(INDEX('Climate zones'!$A$2:$A$4292,MATCH(Y$4&amp;" "&amp;$N221,'Climate zones'!$I$2:$I$4292,0)),"")</f>
        <v/>
      </c>
      <c r="Z221" s="165" t="str">
        <f>IFERROR(INDEX('Climate zones'!$A$2:$A$4292,MATCH(Z$4&amp;" "&amp;$N221,'Climate zones'!$I$2:$I$4292,0)),"")</f>
        <v/>
      </c>
      <c r="AA221" s="165" t="str">
        <f>IFERROR(INDEX('Climate zones'!$A$2:$A$4292,MATCH(AA$4&amp;" "&amp;$N221,'Climate zones'!$I$2:$I$4292,0)),"")</f>
        <v/>
      </c>
      <c r="AB221" s="165" t="str">
        <f>IFERROR(INDEX('Climate zones'!$A$2:$A$4292,MATCH(AB$4&amp;" "&amp;$N221,'Climate zones'!$I$2:$I$4292,0)),"")</f>
        <v/>
      </c>
      <c r="AC221" s="165" t="str">
        <f>IFERROR(INDEX('Climate zones'!$A$2:$A$4292,MATCH(AC$4&amp;" "&amp;$N221,'Climate zones'!$I$2:$I$4292,0)),"")</f>
        <v/>
      </c>
      <c r="AD221" s="165" t="str">
        <f>IFERROR(INDEX('Climate zones'!$A$2:$A$4292,MATCH(AD$4&amp;" "&amp;$N221,'Climate zones'!$I$2:$I$4292,0)),"")</f>
        <v/>
      </c>
      <c r="AE221" s="165" t="str">
        <f>IFERROR(INDEX('Climate zones'!$A$2:$A$4292,MATCH(AE$4&amp;" "&amp;$N221,'Climate zones'!$I$2:$I$4292,0)),"")</f>
        <v/>
      </c>
      <c r="AF221" s="165" t="str">
        <f>IFERROR(INDEX('Climate zones'!$A$2:$A$4292,MATCH(AF$4&amp;" "&amp;$N221,'Climate zones'!$I$2:$I$4292,0)),"")</f>
        <v/>
      </c>
      <c r="AG221" s="165" t="str">
        <f>IFERROR(INDEX('Climate zones'!$A$2:$A$4292,MATCH(AG$4&amp;" "&amp;$N221,'Climate zones'!$I$2:$I$4292,0)),"")</f>
        <v/>
      </c>
      <c r="AH221" s="165" t="str">
        <f>IFERROR(INDEX('Climate zones'!$A$2:$A$4292,MATCH(AH$4&amp;" "&amp;$N221,'Climate zones'!$I$2:$I$4292,0)),"")</f>
        <v/>
      </c>
      <c r="AI221" s="165" t="str">
        <f>IFERROR(INDEX('Climate zones'!$A$2:$A$4292,MATCH(AI$4&amp;" "&amp;$N221,'Climate zones'!$I$2:$I$4292,0)),"")</f>
        <v/>
      </c>
      <c r="AJ221" s="165" t="str">
        <f>IFERROR(INDEX('Climate zones'!$A$2:$A$4292,MATCH(AJ$4&amp;" "&amp;$N221,'Climate zones'!$I$2:$I$4292,0)),"")</f>
        <v/>
      </c>
      <c r="AK221" s="165" t="str">
        <f>IFERROR(INDEX('Climate zones'!$A$2:$A$4292,MATCH(AK$4&amp;" "&amp;$N221,'Climate zones'!$I$2:$I$4292,0)),"")</f>
        <v/>
      </c>
      <c r="AL221" s="165" t="str">
        <f>IFERROR(INDEX('Climate zones'!$A$2:$A$4292,MATCH(AL$4&amp;" "&amp;$N221,'Climate zones'!$I$2:$I$4292,0)),"")</f>
        <v/>
      </c>
      <c r="AM221" s="165" t="str">
        <f>IFERROR(INDEX('Climate zones'!$A$2:$A$4292,MATCH(AM$4&amp;" "&amp;$N221,'Climate zones'!$I$2:$I$4292,0)),"")</f>
        <v/>
      </c>
      <c r="AN221" s="165" t="str">
        <f>IFERROR(INDEX('Climate zones'!$A$2:$A$4292,MATCH(AN$4&amp;" "&amp;$N221,'Climate zones'!$I$2:$I$4292,0)),"")</f>
        <v/>
      </c>
      <c r="AO221" s="165" t="str">
        <f>IFERROR(INDEX('Climate zones'!$A$2:$A$4292,MATCH(AO$4&amp;" "&amp;$N221,'Climate zones'!$I$2:$I$4292,0)),"")</f>
        <v/>
      </c>
      <c r="AP221" s="165" t="str">
        <f>IFERROR(INDEX('Climate zones'!$A$2:$A$4292,MATCH(AP$4&amp;" "&amp;$N221,'Climate zones'!$I$2:$I$4292,0)),"")</f>
        <v/>
      </c>
      <c r="AQ221" s="165" t="str">
        <f>IFERROR(INDEX('Climate zones'!$A$2:$A$4292,MATCH(AQ$4&amp;" "&amp;$N221,'Climate zones'!$I$2:$I$4292,0)),"")</f>
        <v/>
      </c>
      <c r="AR221" s="165" t="str">
        <f>IFERROR(INDEX('Climate zones'!$A$2:$A$4292,MATCH(AR$4&amp;" "&amp;$N221,'Climate zones'!$I$2:$I$4292,0)),"")</f>
        <v/>
      </c>
      <c r="AS221" s="165" t="str">
        <f>IFERROR(INDEX('Climate zones'!$A$2:$A$4292,MATCH(AS$4&amp;" "&amp;$N221,'Climate zones'!$I$2:$I$4292,0)),"")</f>
        <v/>
      </c>
      <c r="AT221" s="165" t="str">
        <f>IFERROR(INDEX('Climate zones'!$A$2:$A$4292,MATCH(AT$4&amp;" "&amp;$N221,'Climate zones'!$I$2:$I$4292,0)),"")</f>
        <v/>
      </c>
      <c r="AU221" s="165" t="str">
        <f>IFERROR(INDEX('Climate zones'!$A$2:$A$4292,MATCH(AU$4&amp;" "&amp;$N221,'Climate zones'!$I$2:$I$4292,0)),"")</f>
        <v/>
      </c>
      <c r="AV221" s="165" t="str">
        <f>IFERROR(INDEX('Climate zones'!$A$2:$A$4292,MATCH(AV$4&amp;" "&amp;$N221,'Climate zones'!$I$2:$I$4292,0)),"")</f>
        <v/>
      </c>
      <c r="AW221" s="165" t="str">
        <f>IFERROR(INDEX('Climate zones'!$A$2:$A$4292,MATCH(AW$4&amp;" "&amp;$N221,'Climate zones'!$I$2:$I$4292,0)),"")</f>
        <v/>
      </c>
      <c r="AX221" s="165" t="str">
        <f>IFERROR(INDEX('Climate zones'!$A$2:$A$4292,MATCH(AX$4&amp;" "&amp;$N221,'Climate zones'!$I$2:$I$4292,0)),"")</f>
        <v/>
      </c>
      <c r="AY221" s="165" t="str">
        <f>IFERROR(INDEX('Climate zones'!$A$2:$A$4292,MATCH(AY$4&amp;" "&amp;$N221,'Climate zones'!$I$2:$I$4292,0)),"")</f>
        <v/>
      </c>
      <c r="AZ221" s="165" t="str">
        <f>IFERROR(INDEX('Climate zones'!$A$2:$A$4292,MATCH(AZ$4&amp;" "&amp;$N221,'Climate zones'!$I$2:$I$4292,0)),"")</f>
        <v/>
      </c>
      <c r="BA221" s="165" t="str">
        <f>IFERROR(INDEX('Climate zones'!$A$2:$A$4292,MATCH(BA$4&amp;" "&amp;$N221,'Climate zones'!$I$2:$I$4292,0)),"")</f>
        <v/>
      </c>
      <c r="BB221" s="165" t="str">
        <f>IFERROR(INDEX('Climate zones'!$A$2:$A$4292,MATCH(BB$4&amp;" "&amp;$N221,'Climate zones'!$I$2:$I$4292,0)),"")</f>
        <v/>
      </c>
      <c r="BC221" s="165" t="str">
        <f>IFERROR(INDEX('Climate zones'!$A$2:$A$4292,MATCH(BC$4&amp;" "&amp;$N221,'Climate zones'!$I$2:$I$4292,0)),"")</f>
        <v/>
      </c>
      <c r="BD221" s="165" t="str">
        <f>IFERROR(INDEX('Climate zones'!$A$2:$A$4292,MATCH(BD$4&amp;" "&amp;$N221,'Climate zones'!$I$2:$I$4292,0)),"")</f>
        <v/>
      </c>
      <c r="BE221" s="165" t="str">
        <f>IFERROR(INDEX('Climate zones'!$A$2:$A$4292,MATCH(BE$4&amp;" "&amp;$N221,'Climate zones'!$I$2:$I$4292,0)),"")</f>
        <v/>
      </c>
      <c r="BF221" s="165" t="str">
        <f>IFERROR(INDEX('Climate zones'!$A$2:$A$4292,MATCH(BF$4&amp;" "&amp;$N221,'Climate zones'!$I$2:$I$4292,0)),"")</f>
        <v/>
      </c>
      <c r="BG221" s="165" t="str">
        <f>IFERROR(INDEX('Climate zones'!$A$2:$A$4292,MATCH(BG$4&amp;" "&amp;$N221,'Climate zones'!$I$2:$I$4292,0)),"")</f>
        <v/>
      </c>
      <c r="BH221" s="165" t="str">
        <f>IFERROR(INDEX('Climate zones'!$A$2:$A$4292,MATCH(BH$4&amp;" "&amp;$N221,'Climate zones'!$I$2:$I$4292,0)),"")</f>
        <v/>
      </c>
      <c r="BI221" s="165" t="str">
        <f>IFERROR(INDEX('Climate zones'!$A$2:$A$4292,MATCH(BI$4&amp;" "&amp;$N221,'Climate zones'!$I$2:$I$4292,0)),"")</f>
        <v/>
      </c>
      <c r="BJ221" s="165" t="str">
        <f>IFERROR(INDEX('Climate zones'!$A$2:$A$4292,MATCH(BJ$4&amp;" "&amp;$N221,'Climate zones'!$I$2:$I$4292,0)),"")</f>
        <v/>
      </c>
      <c r="BK221" s="165" t="str">
        <f>IFERROR(INDEX('Climate zones'!$A$2:$A$4292,MATCH(BK$4&amp;" "&amp;$N221,'Climate zones'!$I$2:$I$4292,0)),"")</f>
        <v/>
      </c>
      <c r="BL221" s="165" t="str">
        <f>IFERROR(INDEX('Climate zones'!$A$2:$A$4292,MATCH(BL$4&amp;" "&amp;$N221,'Climate zones'!$I$2:$I$4292,0)),"")</f>
        <v/>
      </c>
      <c r="BM221" s="165" t="str">
        <f>IFERROR(INDEX('Climate zones'!$A$2:$A$4292,MATCH(BM$4&amp;" "&amp;$N221,'Climate zones'!$I$2:$I$4292,0)),"")</f>
        <v/>
      </c>
      <c r="BN221" s="165" t="str">
        <f>IFERROR(INDEX('Climate zones'!$A$2:$A$4292,MATCH(BN$4&amp;" "&amp;$N221,'Climate zones'!$I$2:$I$4292,0)),"")</f>
        <v/>
      </c>
      <c r="BO221" s="165" t="str">
        <f>IFERROR(INDEX('Climate zones'!$A$2:$A$4292,MATCH(BO$4&amp;" "&amp;$N221,'Climate zones'!$I$2:$I$4292,0)),"")</f>
        <v/>
      </c>
      <c r="BP221" s="165" t="str">
        <f>IFERROR(INDEX('Climate zones'!$A$2:$A$4292,MATCH(BP$4&amp;" "&amp;$N221,'Climate zones'!$I$2:$I$4292,0)),"")</f>
        <v/>
      </c>
      <c r="BQ221" s="165" t="str">
        <f>IFERROR(INDEX('Climate zones'!$A$2:$A$4292,MATCH(BQ$4&amp;" "&amp;$N221,'Climate zones'!$I$2:$I$4292,0)),"")</f>
        <v/>
      </c>
      <c r="BR221" s="165" t="str">
        <f>IFERROR(INDEX('Climate zones'!$A$2:$A$4292,MATCH(BR$4&amp;" "&amp;$N221,'Climate zones'!$I$2:$I$4292,0)),"")</f>
        <v/>
      </c>
      <c r="BS221" s="165" t="str">
        <f>IFERROR(INDEX('Climate zones'!$A$2:$A$4292,MATCH(BS$4&amp;" "&amp;$N221,'Climate zones'!$I$2:$I$4292,0)),"")</f>
        <v/>
      </c>
      <c r="BT221" s="165" t="str">
        <f>IFERROR(INDEX('Climate zones'!$A$2:$A$4292,MATCH(BT$4&amp;" "&amp;$N221,'Climate zones'!$I$2:$I$4292,0)),"")</f>
        <v/>
      </c>
      <c r="BU221" s="165" t="str">
        <f>IFERROR(INDEX('Climate zones'!$A$2:$A$4292,MATCH(BU$4&amp;" "&amp;$N221,'Climate zones'!$I$2:$I$4292,0)),"")</f>
        <v/>
      </c>
      <c r="BV221" s="165" t="str">
        <f>IFERROR(INDEX('Climate zones'!$A$2:$A$4292,MATCH(BV$4&amp;" "&amp;$N221,'Climate zones'!$I$2:$I$4292,0)),"")</f>
        <v/>
      </c>
      <c r="BW221" s="165" t="str">
        <f>IFERROR(INDEX('Climate zones'!$A$2:$A$4292,MATCH(BW$4&amp;" "&amp;$N221,'Climate zones'!$I$2:$I$4292,0)),"")</f>
        <v/>
      </c>
      <c r="BX221" s="165" t="str">
        <f>IFERROR(INDEX('Climate zones'!$A$2:$A$4292,MATCH(BX$4&amp;" "&amp;$N221,'Climate zones'!$I$2:$I$4292,0)),"")</f>
        <v/>
      </c>
      <c r="BY221" s="165" t="str">
        <f>IFERROR(INDEX('Climate zones'!$A$2:$A$4292,MATCH(BY$4&amp;" "&amp;$N221,'Climate zones'!$I$2:$I$4292,0)),"")</f>
        <v/>
      </c>
      <c r="BZ221" s="165" t="str">
        <f>IFERROR(INDEX('Climate zones'!$A$2:$A$4292,MATCH(BZ$4&amp;" "&amp;$N221,'Climate zones'!$I$2:$I$4292,0)),"")</f>
        <v/>
      </c>
      <c r="CA221" s="165" t="str">
        <f>IFERROR(INDEX('Climate zones'!$A$2:$A$4292,MATCH(CA$4&amp;" "&amp;$N221,'Climate zones'!$I$2:$I$4292,0)),"")</f>
        <v/>
      </c>
      <c r="CB221" s="165" t="str">
        <f>IFERROR(INDEX('Climate zones'!$A$2:$A$4292,MATCH(CB$4&amp;" "&amp;$N221,'Climate zones'!$I$2:$I$4292,0)),"")</f>
        <v/>
      </c>
      <c r="CC221" s="165" t="str">
        <f>IFERROR(INDEX('Climate zones'!$A$2:$A$4292,MATCH(CC$4&amp;" "&amp;$N221,'Climate zones'!$I$2:$I$4292,0)),"")</f>
        <v/>
      </c>
      <c r="CD221" s="165" t="str">
        <f>IFERROR(INDEX('Climate zones'!$A$2:$A$4292,MATCH(CD$4&amp;" "&amp;$N221,'Climate zones'!$I$2:$I$4292,0)),"")</f>
        <v/>
      </c>
      <c r="CE221" s="165" t="str">
        <f>IFERROR(INDEX('Climate zones'!$A$2:$A$4292,MATCH(CE$4&amp;" "&amp;$N221,'Climate zones'!$I$2:$I$4292,0)),"")</f>
        <v/>
      </c>
      <c r="CF221" s="165" t="str">
        <f>IFERROR(INDEX('Climate zones'!$A$2:$A$4292,MATCH(CF$4&amp;" "&amp;$N221,'Climate zones'!$I$2:$I$4292,0)),"")</f>
        <v/>
      </c>
      <c r="CG221" s="165" t="str">
        <f>IFERROR(INDEX('Climate zones'!$A$2:$A$4292,MATCH(CG$4&amp;" "&amp;$N221,'Climate zones'!$I$2:$I$4292,0)),"")</f>
        <v/>
      </c>
      <c r="CH221" s="165" t="str">
        <f>IFERROR(INDEX('Climate zones'!$A$2:$A$4292,MATCH(CH$4&amp;" "&amp;$N221,'Climate zones'!$I$2:$I$4292,0)),"")</f>
        <v/>
      </c>
    </row>
    <row r="222" spans="1:86">
      <c r="A222" s="156" t="s">
        <v>391</v>
      </c>
      <c r="B222" s="156" t="s">
        <v>99</v>
      </c>
      <c r="C222" s="156" t="s">
        <v>93</v>
      </c>
      <c r="D222" s="156" t="s">
        <v>330</v>
      </c>
      <c r="E222" s="157">
        <v>-41.71</v>
      </c>
      <c r="F222" s="157">
        <v>171.74</v>
      </c>
      <c r="G222" s="156" t="str">
        <f t="shared" si="12"/>
        <v>Buller District WC</v>
      </c>
      <c r="H222" s="156">
        <f t="shared" si="13"/>
        <v>63</v>
      </c>
      <c r="I222" s="156" t="str">
        <f t="shared" si="14"/>
        <v>Buller District 63</v>
      </c>
      <c r="N222" s="162">
        <f t="shared" si="15"/>
        <v>218</v>
      </c>
      <c r="O222" s="163" t="str">
        <f>IFERROR(INDEX('Climate zones'!$A$2:$A$4292,MATCH(O$4&amp;" "&amp;$N222,'Climate zones'!$I$2:$I$4292,0)),"")</f>
        <v/>
      </c>
      <c r="P222" s="163" t="str">
        <f>IFERROR(INDEX('Climate zones'!$A$2:$A$4292,MATCH(P$4&amp;" "&amp;$N222,'Climate zones'!$I$2:$I$4292,0)),"")</f>
        <v/>
      </c>
      <c r="Q222" s="163" t="str">
        <f>IFERROR(INDEX('Climate zones'!$A$2:$A$4292,MATCH(Q$4&amp;" "&amp;$N222,'Climate zones'!$I$2:$I$4292,0)),"")</f>
        <v/>
      </c>
      <c r="R222" s="163" t="str">
        <f>IFERROR(INDEX('Climate zones'!$A$2:$A$4292,MATCH(R$4&amp;" "&amp;$N222,'Climate zones'!$I$2:$I$4292,0)),"")</f>
        <v/>
      </c>
      <c r="S222" s="163" t="str">
        <f>IFERROR(INDEX('Climate zones'!$A$2:$A$4292,MATCH(S$4&amp;" "&amp;$N222,'Climate zones'!$I$2:$I$4292,0)),"")</f>
        <v/>
      </c>
      <c r="T222" s="163" t="str">
        <f>IFERROR(INDEX('Climate zones'!$A$2:$A$4292,MATCH(T$4&amp;" "&amp;$N222,'Climate zones'!$I$2:$I$4292,0)),"")</f>
        <v/>
      </c>
      <c r="U222" s="163" t="str">
        <f>IFERROR(INDEX('Climate zones'!$A$2:$A$4292,MATCH(U$4&amp;" "&amp;$N222,'Climate zones'!$I$2:$I$4292,0)),"")</f>
        <v/>
      </c>
      <c r="V222" s="163" t="str">
        <f>IFERROR(INDEX('Climate zones'!$A$2:$A$4292,MATCH(V$4&amp;" "&amp;$N222,'Climate zones'!$I$2:$I$4292,0)),"")</f>
        <v/>
      </c>
      <c r="W222" s="163" t="str">
        <f>IFERROR(INDEX('Climate zones'!$A$2:$A$4292,MATCH(W$4&amp;" "&amp;$N222,'Climate zones'!$I$2:$I$4292,0)),"")</f>
        <v/>
      </c>
      <c r="X222" s="163" t="str">
        <f>IFERROR(INDEX('Climate zones'!$A$2:$A$4292,MATCH(X$4&amp;" "&amp;$N222,'Climate zones'!$I$2:$I$4292,0)),"")</f>
        <v>Tepene</v>
      </c>
      <c r="Y222" s="163" t="str">
        <f>IFERROR(INDEX('Climate zones'!$A$2:$A$4292,MATCH(Y$4&amp;" "&amp;$N222,'Climate zones'!$I$2:$I$4292,0)),"")</f>
        <v/>
      </c>
      <c r="Z222" s="163" t="str">
        <f>IFERROR(INDEX('Climate zones'!$A$2:$A$4292,MATCH(Z$4&amp;" "&amp;$N222,'Climate zones'!$I$2:$I$4292,0)),"")</f>
        <v/>
      </c>
      <c r="AA222" s="163" t="str">
        <f>IFERROR(INDEX('Climate zones'!$A$2:$A$4292,MATCH(AA$4&amp;" "&amp;$N222,'Climate zones'!$I$2:$I$4292,0)),"")</f>
        <v/>
      </c>
      <c r="AB222" s="163" t="str">
        <f>IFERROR(INDEX('Climate zones'!$A$2:$A$4292,MATCH(AB$4&amp;" "&amp;$N222,'Climate zones'!$I$2:$I$4292,0)),"")</f>
        <v/>
      </c>
      <c r="AC222" s="163" t="str">
        <f>IFERROR(INDEX('Climate zones'!$A$2:$A$4292,MATCH(AC$4&amp;" "&amp;$N222,'Climate zones'!$I$2:$I$4292,0)),"")</f>
        <v/>
      </c>
      <c r="AD222" s="163" t="str">
        <f>IFERROR(INDEX('Climate zones'!$A$2:$A$4292,MATCH(AD$4&amp;" "&amp;$N222,'Climate zones'!$I$2:$I$4292,0)),"")</f>
        <v/>
      </c>
      <c r="AE222" s="163" t="str">
        <f>IFERROR(INDEX('Climate zones'!$A$2:$A$4292,MATCH(AE$4&amp;" "&amp;$N222,'Climate zones'!$I$2:$I$4292,0)),"")</f>
        <v/>
      </c>
      <c r="AF222" s="163" t="str">
        <f>IFERROR(INDEX('Climate zones'!$A$2:$A$4292,MATCH(AF$4&amp;" "&amp;$N222,'Climate zones'!$I$2:$I$4292,0)),"")</f>
        <v/>
      </c>
      <c r="AG222" s="163" t="str">
        <f>IFERROR(INDEX('Climate zones'!$A$2:$A$4292,MATCH(AG$4&amp;" "&amp;$N222,'Climate zones'!$I$2:$I$4292,0)),"")</f>
        <v/>
      </c>
      <c r="AH222" s="163" t="str">
        <f>IFERROR(INDEX('Climate zones'!$A$2:$A$4292,MATCH(AH$4&amp;" "&amp;$N222,'Climate zones'!$I$2:$I$4292,0)),"")</f>
        <v/>
      </c>
      <c r="AI222" s="163" t="str">
        <f>IFERROR(INDEX('Climate zones'!$A$2:$A$4292,MATCH(AI$4&amp;" "&amp;$N222,'Climate zones'!$I$2:$I$4292,0)),"")</f>
        <v/>
      </c>
      <c r="AJ222" s="163" t="str">
        <f>IFERROR(INDEX('Climate zones'!$A$2:$A$4292,MATCH(AJ$4&amp;" "&amp;$N222,'Climate zones'!$I$2:$I$4292,0)),"")</f>
        <v/>
      </c>
      <c r="AK222" s="163" t="str">
        <f>IFERROR(INDEX('Climate zones'!$A$2:$A$4292,MATCH(AK$4&amp;" "&amp;$N222,'Climate zones'!$I$2:$I$4292,0)),"")</f>
        <v/>
      </c>
      <c r="AL222" s="163" t="str">
        <f>IFERROR(INDEX('Climate zones'!$A$2:$A$4292,MATCH(AL$4&amp;" "&amp;$N222,'Climate zones'!$I$2:$I$4292,0)),"")</f>
        <v/>
      </c>
      <c r="AM222" s="163" t="str">
        <f>IFERROR(INDEX('Climate zones'!$A$2:$A$4292,MATCH(AM$4&amp;" "&amp;$N222,'Climate zones'!$I$2:$I$4292,0)),"")</f>
        <v/>
      </c>
      <c r="AN222" s="163" t="str">
        <f>IFERROR(INDEX('Climate zones'!$A$2:$A$4292,MATCH(AN$4&amp;" "&amp;$N222,'Climate zones'!$I$2:$I$4292,0)),"")</f>
        <v/>
      </c>
      <c r="AO222" s="163" t="str">
        <f>IFERROR(INDEX('Climate zones'!$A$2:$A$4292,MATCH(AO$4&amp;" "&amp;$N222,'Climate zones'!$I$2:$I$4292,0)),"")</f>
        <v/>
      </c>
      <c r="AP222" s="163" t="str">
        <f>IFERROR(INDEX('Climate zones'!$A$2:$A$4292,MATCH(AP$4&amp;" "&amp;$N222,'Climate zones'!$I$2:$I$4292,0)),"")</f>
        <v/>
      </c>
      <c r="AQ222" s="163" t="str">
        <f>IFERROR(INDEX('Climate zones'!$A$2:$A$4292,MATCH(AQ$4&amp;" "&amp;$N222,'Climate zones'!$I$2:$I$4292,0)),"")</f>
        <v/>
      </c>
      <c r="AR222" s="163" t="str">
        <f>IFERROR(INDEX('Climate zones'!$A$2:$A$4292,MATCH(AR$4&amp;" "&amp;$N222,'Climate zones'!$I$2:$I$4292,0)),"")</f>
        <v/>
      </c>
      <c r="AS222" s="163" t="str">
        <f>IFERROR(INDEX('Climate zones'!$A$2:$A$4292,MATCH(AS$4&amp;" "&amp;$N222,'Climate zones'!$I$2:$I$4292,0)),"")</f>
        <v/>
      </c>
      <c r="AT222" s="163" t="str">
        <f>IFERROR(INDEX('Climate zones'!$A$2:$A$4292,MATCH(AT$4&amp;" "&amp;$N222,'Climate zones'!$I$2:$I$4292,0)),"")</f>
        <v/>
      </c>
      <c r="AU222" s="163" t="str">
        <f>IFERROR(INDEX('Climate zones'!$A$2:$A$4292,MATCH(AU$4&amp;" "&amp;$N222,'Climate zones'!$I$2:$I$4292,0)),"")</f>
        <v/>
      </c>
      <c r="AV222" s="163" t="str">
        <f>IFERROR(INDEX('Climate zones'!$A$2:$A$4292,MATCH(AV$4&amp;" "&amp;$N222,'Climate zones'!$I$2:$I$4292,0)),"")</f>
        <v/>
      </c>
      <c r="AW222" s="163" t="str">
        <f>IFERROR(INDEX('Climate zones'!$A$2:$A$4292,MATCH(AW$4&amp;" "&amp;$N222,'Climate zones'!$I$2:$I$4292,0)),"")</f>
        <v/>
      </c>
      <c r="AX222" s="163" t="str">
        <f>IFERROR(INDEX('Climate zones'!$A$2:$A$4292,MATCH(AX$4&amp;" "&amp;$N222,'Climate zones'!$I$2:$I$4292,0)),"")</f>
        <v/>
      </c>
      <c r="AY222" s="163" t="str">
        <f>IFERROR(INDEX('Climate zones'!$A$2:$A$4292,MATCH(AY$4&amp;" "&amp;$N222,'Climate zones'!$I$2:$I$4292,0)),"")</f>
        <v/>
      </c>
      <c r="AZ222" s="163" t="str">
        <f>IFERROR(INDEX('Climate zones'!$A$2:$A$4292,MATCH(AZ$4&amp;" "&amp;$N222,'Climate zones'!$I$2:$I$4292,0)),"")</f>
        <v/>
      </c>
      <c r="BA222" s="163" t="str">
        <f>IFERROR(INDEX('Climate zones'!$A$2:$A$4292,MATCH(BA$4&amp;" "&amp;$N222,'Climate zones'!$I$2:$I$4292,0)),"")</f>
        <v/>
      </c>
      <c r="BB222" s="163" t="str">
        <f>IFERROR(INDEX('Climate zones'!$A$2:$A$4292,MATCH(BB$4&amp;" "&amp;$N222,'Climate zones'!$I$2:$I$4292,0)),"")</f>
        <v/>
      </c>
      <c r="BC222" s="163" t="str">
        <f>IFERROR(INDEX('Climate zones'!$A$2:$A$4292,MATCH(BC$4&amp;" "&amp;$N222,'Climate zones'!$I$2:$I$4292,0)),"")</f>
        <v/>
      </c>
      <c r="BD222" s="163" t="str">
        <f>IFERROR(INDEX('Climate zones'!$A$2:$A$4292,MATCH(BD$4&amp;" "&amp;$N222,'Climate zones'!$I$2:$I$4292,0)),"")</f>
        <v/>
      </c>
      <c r="BE222" s="163" t="str">
        <f>IFERROR(INDEX('Climate zones'!$A$2:$A$4292,MATCH(BE$4&amp;" "&amp;$N222,'Climate zones'!$I$2:$I$4292,0)),"")</f>
        <v/>
      </c>
      <c r="BF222" s="163" t="str">
        <f>IFERROR(INDEX('Climate zones'!$A$2:$A$4292,MATCH(BF$4&amp;" "&amp;$N222,'Climate zones'!$I$2:$I$4292,0)),"")</f>
        <v/>
      </c>
      <c r="BG222" s="163" t="str">
        <f>IFERROR(INDEX('Climate zones'!$A$2:$A$4292,MATCH(BG$4&amp;" "&amp;$N222,'Climate zones'!$I$2:$I$4292,0)),"")</f>
        <v/>
      </c>
      <c r="BH222" s="163" t="str">
        <f>IFERROR(INDEX('Climate zones'!$A$2:$A$4292,MATCH(BH$4&amp;" "&amp;$N222,'Climate zones'!$I$2:$I$4292,0)),"")</f>
        <v/>
      </c>
      <c r="BI222" s="163" t="str">
        <f>IFERROR(INDEX('Climate zones'!$A$2:$A$4292,MATCH(BI$4&amp;" "&amp;$N222,'Climate zones'!$I$2:$I$4292,0)),"")</f>
        <v/>
      </c>
      <c r="BJ222" s="163" t="str">
        <f>IFERROR(INDEX('Climate zones'!$A$2:$A$4292,MATCH(BJ$4&amp;" "&amp;$N222,'Climate zones'!$I$2:$I$4292,0)),"")</f>
        <v/>
      </c>
      <c r="BK222" s="163" t="str">
        <f>IFERROR(INDEX('Climate zones'!$A$2:$A$4292,MATCH(BK$4&amp;" "&amp;$N222,'Climate zones'!$I$2:$I$4292,0)),"")</f>
        <v/>
      </c>
      <c r="BL222" s="163" t="str">
        <f>IFERROR(INDEX('Climate zones'!$A$2:$A$4292,MATCH(BL$4&amp;" "&amp;$N222,'Climate zones'!$I$2:$I$4292,0)),"")</f>
        <v/>
      </c>
      <c r="BM222" s="163" t="str">
        <f>IFERROR(INDEX('Climate zones'!$A$2:$A$4292,MATCH(BM$4&amp;" "&amp;$N222,'Climate zones'!$I$2:$I$4292,0)),"")</f>
        <v/>
      </c>
      <c r="BN222" s="163" t="str">
        <f>IFERROR(INDEX('Climate zones'!$A$2:$A$4292,MATCH(BN$4&amp;" "&amp;$N222,'Climate zones'!$I$2:$I$4292,0)),"")</f>
        <v/>
      </c>
      <c r="BO222" s="163" t="str">
        <f>IFERROR(INDEX('Climate zones'!$A$2:$A$4292,MATCH(BO$4&amp;" "&amp;$N222,'Climate zones'!$I$2:$I$4292,0)),"")</f>
        <v/>
      </c>
      <c r="BP222" s="163" t="str">
        <f>IFERROR(INDEX('Climate zones'!$A$2:$A$4292,MATCH(BP$4&amp;" "&amp;$N222,'Climate zones'!$I$2:$I$4292,0)),"")</f>
        <v/>
      </c>
      <c r="BQ222" s="163" t="str">
        <f>IFERROR(INDEX('Climate zones'!$A$2:$A$4292,MATCH(BQ$4&amp;" "&amp;$N222,'Climate zones'!$I$2:$I$4292,0)),"")</f>
        <v/>
      </c>
      <c r="BR222" s="163" t="str">
        <f>IFERROR(INDEX('Climate zones'!$A$2:$A$4292,MATCH(BR$4&amp;" "&amp;$N222,'Climate zones'!$I$2:$I$4292,0)),"")</f>
        <v/>
      </c>
      <c r="BS222" s="163" t="str">
        <f>IFERROR(INDEX('Climate zones'!$A$2:$A$4292,MATCH(BS$4&amp;" "&amp;$N222,'Climate zones'!$I$2:$I$4292,0)),"")</f>
        <v/>
      </c>
      <c r="BT222" s="163" t="str">
        <f>IFERROR(INDEX('Climate zones'!$A$2:$A$4292,MATCH(BT$4&amp;" "&amp;$N222,'Climate zones'!$I$2:$I$4292,0)),"")</f>
        <v/>
      </c>
      <c r="BU222" s="163" t="str">
        <f>IFERROR(INDEX('Climate zones'!$A$2:$A$4292,MATCH(BU$4&amp;" "&amp;$N222,'Climate zones'!$I$2:$I$4292,0)),"")</f>
        <v/>
      </c>
      <c r="BV222" s="163" t="str">
        <f>IFERROR(INDEX('Climate zones'!$A$2:$A$4292,MATCH(BV$4&amp;" "&amp;$N222,'Climate zones'!$I$2:$I$4292,0)),"")</f>
        <v/>
      </c>
      <c r="BW222" s="163" t="str">
        <f>IFERROR(INDEX('Climate zones'!$A$2:$A$4292,MATCH(BW$4&amp;" "&amp;$N222,'Climate zones'!$I$2:$I$4292,0)),"")</f>
        <v/>
      </c>
      <c r="BX222" s="163" t="str">
        <f>IFERROR(INDEX('Climate zones'!$A$2:$A$4292,MATCH(BX$4&amp;" "&amp;$N222,'Climate zones'!$I$2:$I$4292,0)),"")</f>
        <v/>
      </c>
      <c r="BY222" s="163" t="str">
        <f>IFERROR(INDEX('Climate zones'!$A$2:$A$4292,MATCH(BY$4&amp;" "&amp;$N222,'Climate zones'!$I$2:$I$4292,0)),"")</f>
        <v/>
      </c>
      <c r="BZ222" s="163" t="str">
        <f>IFERROR(INDEX('Climate zones'!$A$2:$A$4292,MATCH(BZ$4&amp;" "&amp;$N222,'Climate zones'!$I$2:$I$4292,0)),"")</f>
        <v/>
      </c>
      <c r="CA222" s="163" t="str">
        <f>IFERROR(INDEX('Climate zones'!$A$2:$A$4292,MATCH(CA$4&amp;" "&amp;$N222,'Climate zones'!$I$2:$I$4292,0)),"")</f>
        <v/>
      </c>
      <c r="CB222" s="163" t="str">
        <f>IFERROR(INDEX('Climate zones'!$A$2:$A$4292,MATCH(CB$4&amp;" "&amp;$N222,'Climate zones'!$I$2:$I$4292,0)),"")</f>
        <v/>
      </c>
      <c r="CC222" s="163" t="str">
        <f>IFERROR(INDEX('Climate zones'!$A$2:$A$4292,MATCH(CC$4&amp;" "&amp;$N222,'Climate zones'!$I$2:$I$4292,0)),"")</f>
        <v/>
      </c>
      <c r="CD222" s="163" t="str">
        <f>IFERROR(INDEX('Climate zones'!$A$2:$A$4292,MATCH(CD$4&amp;" "&amp;$N222,'Climate zones'!$I$2:$I$4292,0)),"")</f>
        <v/>
      </c>
      <c r="CE222" s="163" t="str">
        <f>IFERROR(INDEX('Climate zones'!$A$2:$A$4292,MATCH(CE$4&amp;" "&amp;$N222,'Climate zones'!$I$2:$I$4292,0)),"")</f>
        <v/>
      </c>
      <c r="CF222" s="163" t="str">
        <f>IFERROR(INDEX('Climate zones'!$A$2:$A$4292,MATCH(CF$4&amp;" "&amp;$N222,'Climate zones'!$I$2:$I$4292,0)),"")</f>
        <v/>
      </c>
      <c r="CG222" s="163" t="str">
        <f>IFERROR(INDEX('Climate zones'!$A$2:$A$4292,MATCH(CG$4&amp;" "&amp;$N222,'Climate zones'!$I$2:$I$4292,0)),"")</f>
        <v/>
      </c>
      <c r="CH222" s="163" t="str">
        <f>IFERROR(INDEX('Climate zones'!$A$2:$A$4292,MATCH(CH$4&amp;" "&amp;$N222,'Climate zones'!$I$2:$I$4292,0)),"")</f>
        <v/>
      </c>
    </row>
    <row r="223" spans="1:86">
      <c r="A223" s="156" t="s">
        <v>392</v>
      </c>
      <c r="B223" s="156" t="s">
        <v>99</v>
      </c>
      <c r="C223" s="156" t="s">
        <v>93</v>
      </c>
      <c r="D223" s="156" t="s">
        <v>330</v>
      </c>
      <c r="E223" s="157">
        <v>-42.22</v>
      </c>
      <c r="F223" s="157">
        <v>171.7</v>
      </c>
      <c r="G223" s="156" t="str">
        <f t="shared" si="12"/>
        <v>Buller District WC</v>
      </c>
      <c r="H223" s="156">
        <f t="shared" si="13"/>
        <v>64</v>
      </c>
      <c r="I223" s="156" t="str">
        <f t="shared" si="14"/>
        <v>Buller District 64</v>
      </c>
      <c r="N223" s="164">
        <f t="shared" si="15"/>
        <v>219</v>
      </c>
      <c r="O223" s="165" t="str">
        <f>IFERROR(INDEX('Climate zones'!$A$2:$A$4292,MATCH(O$4&amp;" "&amp;$N223,'Climate zones'!$I$2:$I$4292,0)),"")</f>
        <v/>
      </c>
      <c r="P223" s="165" t="str">
        <f>IFERROR(INDEX('Climate zones'!$A$2:$A$4292,MATCH(P$4&amp;" "&amp;$N223,'Climate zones'!$I$2:$I$4292,0)),"")</f>
        <v/>
      </c>
      <c r="Q223" s="165" t="str">
        <f>IFERROR(INDEX('Climate zones'!$A$2:$A$4292,MATCH(Q$4&amp;" "&amp;$N223,'Climate zones'!$I$2:$I$4292,0)),"")</f>
        <v/>
      </c>
      <c r="R223" s="165" t="str">
        <f>IFERROR(INDEX('Climate zones'!$A$2:$A$4292,MATCH(R$4&amp;" "&amp;$N223,'Climate zones'!$I$2:$I$4292,0)),"")</f>
        <v/>
      </c>
      <c r="S223" s="165" t="str">
        <f>IFERROR(INDEX('Climate zones'!$A$2:$A$4292,MATCH(S$4&amp;" "&amp;$N223,'Climate zones'!$I$2:$I$4292,0)),"")</f>
        <v/>
      </c>
      <c r="T223" s="165" t="str">
        <f>IFERROR(INDEX('Climate zones'!$A$2:$A$4292,MATCH(T$4&amp;" "&amp;$N223,'Climate zones'!$I$2:$I$4292,0)),"")</f>
        <v/>
      </c>
      <c r="U223" s="165" t="str">
        <f>IFERROR(INDEX('Climate zones'!$A$2:$A$4292,MATCH(U$4&amp;" "&amp;$N223,'Climate zones'!$I$2:$I$4292,0)),"")</f>
        <v/>
      </c>
      <c r="V223" s="165" t="str">
        <f>IFERROR(INDEX('Climate zones'!$A$2:$A$4292,MATCH(V$4&amp;" "&amp;$N223,'Climate zones'!$I$2:$I$4292,0)),"")</f>
        <v/>
      </c>
      <c r="W223" s="165" t="str">
        <f>IFERROR(INDEX('Climate zones'!$A$2:$A$4292,MATCH(W$4&amp;" "&amp;$N223,'Climate zones'!$I$2:$I$4292,0)),"")</f>
        <v/>
      </c>
      <c r="X223" s="165" t="str">
        <f>IFERROR(INDEX('Climate zones'!$A$2:$A$4292,MATCH(X$4&amp;" "&amp;$N223,'Climate zones'!$I$2:$I$4292,0)),"")</f>
        <v>Three Bridges</v>
      </c>
      <c r="Y223" s="165" t="str">
        <f>IFERROR(INDEX('Climate zones'!$A$2:$A$4292,MATCH(Y$4&amp;" "&amp;$N223,'Climate zones'!$I$2:$I$4292,0)),"")</f>
        <v/>
      </c>
      <c r="Z223" s="165" t="str">
        <f>IFERROR(INDEX('Climate zones'!$A$2:$A$4292,MATCH(Z$4&amp;" "&amp;$N223,'Climate zones'!$I$2:$I$4292,0)),"")</f>
        <v/>
      </c>
      <c r="AA223" s="165" t="str">
        <f>IFERROR(INDEX('Climate zones'!$A$2:$A$4292,MATCH(AA$4&amp;" "&amp;$N223,'Climate zones'!$I$2:$I$4292,0)),"")</f>
        <v/>
      </c>
      <c r="AB223" s="165" t="str">
        <f>IFERROR(INDEX('Climate zones'!$A$2:$A$4292,MATCH(AB$4&amp;" "&amp;$N223,'Climate zones'!$I$2:$I$4292,0)),"")</f>
        <v/>
      </c>
      <c r="AC223" s="165" t="str">
        <f>IFERROR(INDEX('Climate zones'!$A$2:$A$4292,MATCH(AC$4&amp;" "&amp;$N223,'Climate zones'!$I$2:$I$4292,0)),"")</f>
        <v/>
      </c>
      <c r="AD223" s="165" t="str">
        <f>IFERROR(INDEX('Climate zones'!$A$2:$A$4292,MATCH(AD$4&amp;" "&amp;$N223,'Climate zones'!$I$2:$I$4292,0)),"")</f>
        <v/>
      </c>
      <c r="AE223" s="165" t="str">
        <f>IFERROR(INDEX('Climate zones'!$A$2:$A$4292,MATCH(AE$4&amp;" "&amp;$N223,'Climate zones'!$I$2:$I$4292,0)),"")</f>
        <v/>
      </c>
      <c r="AF223" s="165" t="str">
        <f>IFERROR(INDEX('Climate zones'!$A$2:$A$4292,MATCH(AF$4&amp;" "&amp;$N223,'Climate zones'!$I$2:$I$4292,0)),"")</f>
        <v/>
      </c>
      <c r="AG223" s="165" t="str">
        <f>IFERROR(INDEX('Climate zones'!$A$2:$A$4292,MATCH(AG$4&amp;" "&amp;$N223,'Climate zones'!$I$2:$I$4292,0)),"")</f>
        <v/>
      </c>
      <c r="AH223" s="165" t="str">
        <f>IFERROR(INDEX('Climate zones'!$A$2:$A$4292,MATCH(AH$4&amp;" "&amp;$N223,'Climate zones'!$I$2:$I$4292,0)),"")</f>
        <v/>
      </c>
      <c r="AI223" s="165" t="str">
        <f>IFERROR(INDEX('Climate zones'!$A$2:$A$4292,MATCH(AI$4&amp;" "&amp;$N223,'Climate zones'!$I$2:$I$4292,0)),"")</f>
        <v/>
      </c>
      <c r="AJ223" s="165" t="str">
        <f>IFERROR(INDEX('Climate zones'!$A$2:$A$4292,MATCH(AJ$4&amp;" "&amp;$N223,'Climate zones'!$I$2:$I$4292,0)),"")</f>
        <v/>
      </c>
      <c r="AK223" s="165" t="str">
        <f>IFERROR(INDEX('Climate zones'!$A$2:$A$4292,MATCH(AK$4&amp;" "&amp;$N223,'Climate zones'!$I$2:$I$4292,0)),"")</f>
        <v/>
      </c>
      <c r="AL223" s="165" t="str">
        <f>IFERROR(INDEX('Climate zones'!$A$2:$A$4292,MATCH(AL$4&amp;" "&amp;$N223,'Climate zones'!$I$2:$I$4292,0)),"")</f>
        <v/>
      </c>
      <c r="AM223" s="165" t="str">
        <f>IFERROR(INDEX('Climate zones'!$A$2:$A$4292,MATCH(AM$4&amp;" "&amp;$N223,'Climate zones'!$I$2:$I$4292,0)),"")</f>
        <v/>
      </c>
      <c r="AN223" s="165" t="str">
        <f>IFERROR(INDEX('Climate zones'!$A$2:$A$4292,MATCH(AN$4&amp;" "&amp;$N223,'Climate zones'!$I$2:$I$4292,0)),"")</f>
        <v/>
      </c>
      <c r="AO223" s="165" t="str">
        <f>IFERROR(INDEX('Climate zones'!$A$2:$A$4292,MATCH(AO$4&amp;" "&amp;$N223,'Climate zones'!$I$2:$I$4292,0)),"")</f>
        <v/>
      </c>
      <c r="AP223" s="165" t="str">
        <f>IFERROR(INDEX('Climate zones'!$A$2:$A$4292,MATCH(AP$4&amp;" "&amp;$N223,'Climate zones'!$I$2:$I$4292,0)),"")</f>
        <v/>
      </c>
      <c r="AQ223" s="165" t="str">
        <f>IFERROR(INDEX('Climate zones'!$A$2:$A$4292,MATCH(AQ$4&amp;" "&amp;$N223,'Climate zones'!$I$2:$I$4292,0)),"")</f>
        <v/>
      </c>
      <c r="AR223" s="165" t="str">
        <f>IFERROR(INDEX('Climate zones'!$A$2:$A$4292,MATCH(AR$4&amp;" "&amp;$N223,'Climate zones'!$I$2:$I$4292,0)),"")</f>
        <v/>
      </c>
      <c r="AS223" s="165" t="str">
        <f>IFERROR(INDEX('Climate zones'!$A$2:$A$4292,MATCH(AS$4&amp;" "&amp;$N223,'Climate zones'!$I$2:$I$4292,0)),"")</f>
        <v/>
      </c>
      <c r="AT223" s="165" t="str">
        <f>IFERROR(INDEX('Climate zones'!$A$2:$A$4292,MATCH(AT$4&amp;" "&amp;$N223,'Climate zones'!$I$2:$I$4292,0)),"")</f>
        <v/>
      </c>
      <c r="AU223" s="165" t="str">
        <f>IFERROR(INDEX('Climate zones'!$A$2:$A$4292,MATCH(AU$4&amp;" "&amp;$N223,'Climate zones'!$I$2:$I$4292,0)),"")</f>
        <v/>
      </c>
      <c r="AV223" s="165" t="str">
        <f>IFERROR(INDEX('Climate zones'!$A$2:$A$4292,MATCH(AV$4&amp;" "&amp;$N223,'Climate zones'!$I$2:$I$4292,0)),"")</f>
        <v/>
      </c>
      <c r="AW223" s="165" t="str">
        <f>IFERROR(INDEX('Climate zones'!$A$2:$A$4292,MATCH(AW$4&amp;" "&amp;$N223,'Climate zones'!$I$2:$I$4292,0)),"")</f>
        <v/>
      </c>
      <c r="AX223" s="165" t="str">
        <f>IFERROR(INDEX('Climate zones'!$A$2:$A$4292,MATCH(AX$4&amp;" "&amp;$N223,'Climate zones'!$I$2:$I$4292,0)),"")</f>
        <v/>
      </c>
      <c r="AY223" s="165" t="str">
        <f>IFERROR(INDEX('Climate zones'!$A$2:$A$4292,MATCH(AY$4&amp;" "&amp;$N223,'Climate zones'!$I$2:$I$4292,0)),"")</f>
        <v/>
      </c>
      <c r="AZ223" s="165" t="str">
        <f>IFERROR(INDEX('Climate zones'!$A$2:$A$4292,MATCH(AZ$4&amp;" "&amp;$N223,'Climate zones'!$I$2:$I$4292,0)),"")</f>
        <v/>
      </c>
      <c r="BA223" s="165" t="str">
        <f>IFERROR(INDEX('Climate zones'!$A$2:$A$4292,MATCH(BA$4&amp;" "&amp;$N223,'Climate zones'!$I$2:$I$4292,0)),"")</f>
        <v/>
      </c>
      <c r="BB223" s="165" t="str">
        <f>IFERROR(INDEX('Climate zones'!$A$2:$A$4292,MATCH(BB$4&amp;" "&amp;$N223,'Climate zones'!$I$2:$I$4292,0)),"")</f>
        <v/>
      </c>
      <c r="BC223" s="165" t="str">
        <f>IFERROR(INDEX('Climate zones'!$A$2:$A$4292,MATCH(BC$4&amp;" "&amp;$N223,'Climate zones'!$I$2:$I$4292,0)),"")</f>
        <v/>
      </c>
      <c r="BD223" s="165" t="str">
        <f>IFERROR(INDEX('Climate zones'!$A$2:$A$4292,MATCH(BD$4&amp;" "&amp;$N223,'Climate zones'!$I$2:$I$4292,0)),"")</f>
        <v/>
      </c>
      <c r="BE223" s="165" t="str">
        <f>IFERROR(INDEX('Climate zones'!$A$2:$A$4292,MATCH(BE$4&amp;" "&amp;$N223,'Climate zones'!$I$2:$I$4292,0)),"")</f>
        <v/>
      </c>
      <c r="BF223" s="165" t="str">
        <f>IFERROR(INDEX('Climate zones'!$A$2:$A$4292,MATCH(BF$4&amp;" "&amp;$N223,'Climate zones'!$I$2:$I$4292,0)),"")</f>
        <v/>
      </c>
      <c r="BG223" s="165" t="str">
        <f>IFERROR(INDEX('Climate zones'!$A$2:$A$4292,MATCH(BG$4&amp;" "&amp;$N223,'Climate zones'!$I$2:$I$4292,0)),"")</f>
        <v/>
      </c>
      <c r="BH223" s="165" t="str">
        <f>IFERROR(INDEX('Climate zones'!$A$2:$A$4292,MATCH(BH$4&amp;" "&amp;$N223,'Climate zones'!$I$2:$I$4292,0)),"")</f>
        <v/>
      </c>
      <c r="BI223" s="165" t="str">
        <f>IFERROR(INDEX('Climate zones'!$A$2:$A$4292,MATCH(BI$4&amp;" "&amp;$N223,'Climate zones'!$I$2:$I$4292,0)),"")</f>
        <v/>
      </c>
      <c r="BJ223" s="165" t="str">
        <f>IFERROR(INDEX('Climate zones'!$A$2:$A$4292,MATCH(BJ$4&amp;" "&amp;$N223,'Climate zones'!$I$2:$I$4292,0)),"")</f>
        <v/>
      </c>
      <c r="BK223" s="165" t="str">
        <f>IFERROR(INDEX('Climate zones'!$A$2:$A$4292,MATCH(BK$4&amp;" "&amp;$N223,'Climate zones'!$I$2:$I$4292,0)),"")</f>
        <v/>
      </c>
      <c r="BL223" s="165" t="str">
        <f>IFERROR(INDEX('Climate zones'!$A$2:$A$4292,MATCH(BL$4&amp;" "&amp;$N223,'Climate zones'!$I$2:$I$4292,0)),"")</f>
        <v/>
      </c>
      <c r="BM223" s="165" t="str">
        <f>IFERROR(INDEX('Climate zones'!$A$2:$A$4292,MATCH(BM$4&amp;" "&amp;$N223,'Climate zones'!$I$2:$I$4292,0)),"")</f>
        <v/>
      </c>
      <c r="BN223" s="165" t="str">
        <f>IFERROR(INDEX('Climate zones'!$A$2:$A$4292,MATCH(BN$4&amp;" "&amp;$N223,'Climate zones'!$I$2:$I$4292,0)),"")</f>
        <v/>
      </c>
      <c r="BO223" s="165" t="str">
        <f>IFERROR(INDEX('Climate zones'!$A$2:$A$4292,MATCH(BO$4&amp;" "&amp;$N223,'Climate zones'!$I$2:$I$4292,0)),"")</f>
        <v/>
      </c>
      <c r="BP223" s="165" t="str">
        <f>IFERROR(INDEX('Climate zones'!$A$2:$A$4292,MATCH(BP$4&amp;" "&amp;$N223,'Climate zones'!$I$2:$I$4292,0)),"")</f>
        <v/>
      </c>
      <c r="BQ223" s="165" t="str">
        <f>IFERROR(INDEX('Climate zones'!$A$2:$A$4292,MATCH(BQ$4&amp;" "&amp;$N223,'Climate zones'!$I$2:$I$4292,0)),"")</f>
        <v/>
      </c>
      <c r="BR223" s="165" t="str">
        <f>IFERROR(INDEX('Climate zones'!$A$2:$A$4292,MATCH(BR$4&amp;" "&amp;$N223,'Climate zones'!$I$2:$I$4292,0)),"")</f>
        <v/>
      </c>
      <c r="BS223" s="165" t="str">
        <f>IFERROR(INDEX('Climate zones'!$A$2:$A$4292,MATCH(BS$4&amp;" "&amp;$N223,'Climate zones'!$I$2:$I$4292,0)),"")</f>
        <v/>
      </c>
      <c r="BT223" s="165" t="str">
        <f>IFERROR(INDEX('Climate zones'!$A$2:$A$4292,MATCH(BT$4&amp;" "&amp;$N223,'Climate zones'!$I$2:$I$4292,0)),"")</f>
        <v/>
      </c>
      <c r="BU223" s="165" t="str">
        <f>IFERROR(INDEX('Climate zones'!$A$2:$A$4292,MATCH(BU$4&amp;" "&amp;$N223,'Climate zones'!$I$2:$I$4292,0)),"")</f>
        <v/>
      </c>
      <c r="BV223" s="165" t="str">
        <f>IFERROR(INDEX('Climate zones'!$A$2:$A$4292,MATCH(BV$4&amp;" "&amp;$N223,'Climate zones'!$I$2:$I$4292,0)),"")</f>
        <v/>
      </c>
      <c r="BW223" s="165" t="str">
        <f>IFERROR(INDEX('Climate zones'!$A$2:$A$4292,MATCH(BW$4&amp;" "&amp;$N223,'Climate zones'!$I$2:$I$4292,0)),"")</f>
        <v/>
      </c>
      <c r="BX223" s="165" t="str">
        <f>IFERROR(INDEX('Climate zones'!$A$2:$A$4292,MATCH(BX$4&amp;" "&amp;$N223,'Climate zones'!$I$2:$I$4292,0)),"")</f>
        <v/>
      </c>
      <c r="BY223" s="165" t="str">
        <f>IFERROR(INDEX('Climate zones'!$A$2:$A$4292,MATCH(BY$4&amp;" "&amp;$N223,'Climate zones'!$I$2:$I$4292,0)),"")</f>
        <v/>
      </c>
      <c r="BZ223" s="165" t="str">
        <f>IFERROR(INDEX('Climate zones'!$A$2:$A$4292,MATCH(BZ$4&amp;" "&amp;$N223,'Climate zones'!$I$2:$I$4292,0)),"")</f>
        <v/>
      </c>
      <c r="CA223" s="165" t="str">
        <f>IFERROR(INDEX('Climate zones'!$A$2:$A$4292,MATCH(CA$4&amp;" "&amp;$N223,'Climate zones'!$I$2:$I$4292,0)),"")</f>
        <v/>
      </c>
      <c r="CB223" s="165" t="str">
        <f>IFERROR(INDEX('Climate zones'!$A$2:$A$4292,MATCH(CB$4&amp;" "&amp;$N223,'Climate zones'!$I$2:$I$4292,0)),"")</f>
        <v/>
      </c>
      <c r="CC223" s="165" t="str">
        <f>IFERROR(INDEX('Climate zones'!$A$2:$A$4292,MATCH(CC$4&amp;" "&amp;$N223,'Climate zones'!$I$2:$I$4292,0)),"")</f>
        <v/>
      </c>
      <c r="CD223" s="165" t="str">
        <f>IFERROR(INDEX('Climate zones'!$A$2:$A$4292,MATCH(CD$4&amp;" "&amp;$N223,'Climate zones'!$I$2:$I$4292,0)),"")</f>
        <v/>
      </c>
      <c r="CE223" s="165" t="str">
        <f>IFERROR(INDEX('Climate zones'!$A$2:$A$4292,MATCH(CE$4&amp;" "&amp;$N223,'Climate zones'!$I$2:$I$4292,0)),"")</f>
        <v/>
      </c>
      <c r="CF223" s="165" t="str">
        <f>IFERROR(INDEX('Climate zones'!$A$2:$A$4292,MATCH(CF$4&amp;" "&amp;$N223,'Climate zones'!$I$2:$I$4292,0)),"")</f>
        <v/>
      </c>
      <c r="CG223" s="165" t="str">
        <f>IFERROR(INDEX('Climate zones'!$A$2:$A$4292,MATCH(CG$4&amp;" "&amp;$N223,'Climate zones'!$I$2:$I$4292,0)),"")</f>
        <v/>
      </c>
      <c r="CH223" s="165" t="str">
        <f>IFERROR(INDEX('Climate zones'!$A$2:$A$4292,MATCH(CH$4&amp;" "&amp;$N223,'Climate zones'!$I$2:$I$4292,0)),"")</f>
        <v/>
      </c>
    </row>
    <row r="224" spans="1:86">
      <c r="A224" s="156" t="s">
        <v>393</v>
      </c>
      <c r="B224" s="156" t="s">
        <v>99</v>
      </c>
      <c r="C224" s="156" t="s">
        <v>93</v>
      </c>
      <c r="D224" s="156" t="s">
        <v>330</v>
      </c>
      <c r="E224" s="157">
        <v>-42.07</v>
      </c>
      <c r="F224" s="157">
        <v>171.84</v>
      </c>
      <c r="G224" s="156" t="str">
        <f t="shared" si="12"/>
        <v>Buller District WC</v>
      </c>
      <c r="H224" s="156">
        <f t="shared" si="13"/>
        <v>65</v>
      </c>
      <c r="I224" s="156" t="str">
        <f t="shared" si="14"/>
        <v>Buller District 65</v>
      </c>
      <c r="N224" s="162">
        <f t="shared" si="15"/>
        <v>220</v>
      </c>
      <c r="O224" s="163" t="str">
        <f>IFERROR(INDEX('Climate zones'!$A$2:$A$4292,MATCH(O$4&amp;" "&amp;$N224,'Climate zones'!$I$2:$I$4292,0)),"")</f>
        <v/>
      </c>
      <c r="P224" s="163" t="str">
        <f>IFERROR(INDEX('Climate zones'!$A$2:$A$4292,MATCH(P$4&amp;" "&amp;$N224,'Climate zones'!$I$2:$I$4292,0)),"")</f>
        <v/>
      </c>
      <c r="Q224" s="163" t="str">
        <f>IFERROR(INDEX('Climate zones'!$A$2:$A$4292,MATCH(Q$4&amp;" "&amp;$N224,'Climate zones'!$I$2:$I$4292,0)),"")</f>
        <v/>
      </c>
      <c r="R224" s="163" t="str">
        <f>IFERROR(INDEX('Climate zones'!$A$2:$A$4292,MATCH(R$4&amp;" "&amp;$N224,'Climate zones'!$I$2:$I$4292,0)),"")</f>
        <v/>
      </c>
      <c r="S224" s="163" t="str">
        <f>IFERROR(INDEX('Climate zones'!$A$2:$A$4292,MATCH(S$4&amp;" "&amp;$N224,'Climate zones'!$I$2:$I$4292,0)),"")</f>
        <v/>
      </c>
      <c r="T224" s="163" t="str">
        <f>IFERROR(INDEX('Climate zones'!$A$2:$A$4292,MATCH(T$4&amp;" "&amp;$N224,'Climate zones'!$I$2:$I$4292,0)),"")</f>
        <v/>
      </c>
      <c r="U224" s="163" t="str">
        <f>IFERROR(INDEX('Climate zones'!$A$2:$A$4292,MATCH(U$4&amp;" "&amp;$N224,'Climate zones'!$I$2:$I$4292,0)),"")</f>
        <v/>
      </c>
      <c r="V224" s="163" t="str">
        <f>IFERROR(INDEX('Climate zones'!$A$2:$A$4292,MATCH(V$4&amp;" "&amp;$N224,'Climate zones'!$I$2:$I$4292,0)),"")</f>
        <v/>
      </c>
      <c r="W224" s="163" t="str">
        <f>IFERROR(INDEX('Climate zones'!$A$2:$A$4292,MATCH(W$4&amp;" "&amp;$N224,'Climate zones'!$I$2:$I$4292,0)),"")</f>
        <v/>
      </c>
      <c r="X224" s="163" t="str">
        <f>IFERROR(INDEX('Climate zones'!$A$2:$A$4292,MATCH(X$4&amp;" "&amp;$N224,'Climate zones'!$I$2:$I$4292,0)),"")</f>
        <v>Toatoa</v>
      </c>
      <c r="Y224" s="163" t="str">
        <f>IFERROR(INDEX('Climate zones'!$A$2:$A$4292,MATCH(Y$4&amp;" "&amp;$N224,'Climate zones'!$I$2:$I$4292,0)),"")</f>
        <v/>
      </c>
      <c r="Z224" s="163" t="str">
        <f>IFERROR(INDEX('Climate zones'!$A$2:$A$4292,MATCH(Z$4&amp;" "&amp;$N224,'Climate zones'!$I$2:$I$4292,0)),"")</f>
        <v/>
      </c>
      <c r="AA224" s="163" t="str">
        <f>IFERROR(INDEX('Climate zones'!$A$2:$A$4292,MATCH(AA$4&amp;" "&amp;$N224,'Climate zones'!$I$2:$I$4292,0)),"")</f>
        <v/>
      </c>
      <c r="AB224" s="163" t="str">
        <f>IFERROR(INDEX('Climate zones'!$A$2:$A$4292,MATCH(AB$4&amp;" "&amp;$N224,'Climate zones'!$I$2:$I$4292,0)),"")</f>
        <v/>
      </c>
      <c r="AC224" s="163" t="str">
        <f>IFERROR(INDEX('Climate zones'!$A$2:$A$4292,MATCH(AC$4&amp;" "&amp;$N224,'Climate zones'!$I$2:$I$4292,0)),"")</f>
        <v/>
      </c>
      <c r="AD224" s="163" t="str">
        <f>IFERROR(INDEX('Climate zones'!$A$2:$A$4292,MATCH(AD$4&amp;" "&amp;$N224,'Climate zones'!$I$2:$I$4292,0)),"")</f>
        <v/>
      </c>
      <c r="AE224" s="163" t="str">
        <f>IFERROR(INDEX('Climate zones'!$A$2:$A$4292,MATCH(AE$4&amp;" "&amp;$N224,'Climate zones'!$I$2:$I$4292,0)),"")</f>
        <v/>
      </c>
      <c r="AF224" s="163" t="str">
        <f>IFERROR(INDEX('Climate zones'!$A$2:$A$4292,MATCH(AF$4&amp;" "&amp;$N224,'Climate zones'!$I$2:$I$4292,0)),"")</f>
        <v/>
      </c>
      <c r="AG224" s="163" t="str">
        <f>IFERROR(INDEX('Climate zones'!$A$2:$A$4292,MATCH(AG$4&amp;" "&amp;$N224,'Climate zones'!$I$2:$I$4292,0)),"")</f>
        <v/>
      </c>
      <c r="AH224" s="163" t="str">
        <f>IFERROR(INDEX('Climate zones'!$A$2:$A$4292,MATCH(AH$4&amp;" "&amp;$N224,'Climate zones'!$I$2:$I$4292,0)),"")</f>
        <v/>
      </c>
      <c r="AI224" s="163" t="str">
        <f>IFERROR(INDEX('Climate zones'!$A$2:$A$4292,MATCH(AI$4&amp;" "&amp;$N224,'Climate zones'!$I$2:$I$4292,0)),"")</f>
        <v/>
      </c>
      <c r="AJ224" s="163" t="str">
        <f>IFERROR(INDEX('Climate zones'!$A$2:$A$4292,MATCH(AJ$4&amp;" "&amp;$N224,'Climate zones'!$I$2:$I$4292,0)),"")</f>
        <v/>
      </c>
      <c r="AK224" s="163" t="str">
        <f>IFERROR(INDEX('Climate zones'!$A$2:$A$4292,MATCH(AK$4&amp;" "&amp;$N224,'Climate zones'!$I$2:$I$4292,0)),"")</f>
        <v/>
      </c>
      <c r="AL224" s="163" t="str">
        <f>IFERROR(INDEX('Climate zones'!$A$2:$A$4292,MATCH(AL$4&amp;" "&amp;$N224,'Climate zones'!$I$2:$I$4292,0)),"")</f>
        <v/>
      </c>
      <c r="AM224" s="163" t="str">
        <f>IFERROR(INDEX('Climate zones'!$A$2:$A$4292,MATCH(AM$4&amp;" "&amp;$N224,'Climate zones'!$I$2:$I$4292,0)),"")</f>
        <v/>
      </c>
      <c r="AN224" s="163" t="str">
        <f>IFERROR(INDEX('Climate zones'!$A$2:$A$4292,MATCH(AN$4&amp;" "&amp;$N224,'Climate zones'!$I$2:$I$4292,0)),"")</f>
        <v/>
      </c>
      <c r="AO224" s="163" t="str">
        <f>IFERROR(INDEX('Climate zones'!$A$2:$A$4292,MATCH(AO$4&amp;" "&amp;$N224,'Climate zones'!$I$2:$I$4292,0)),"")</f>
        <v/>
      </c>
      <c r="AP224" s="163" t="str">
        <f>IFERROR(INDEX('Climate zones'!$A$2:$A$4292,MATCH(AP$4&amp;" "&amp;$N224,'Climate zones'!$I$2:$I$4292,0)),"")</f>
        <v/>
      </c>
      <c r="AQ224" s="163" t="str">
        <f>IFERROR(INDEX('Climate zones'!$A$2:$A$4292,MATCH(AQ$4&amp;" "&amp;$N224,'Climate zones'!$I$2:$I$4292,0)),"")</f>
        <v/>
      </c>
      <c r="AR224" s="163" t="str">
        <f>IFERROR(INDEX('Climate zones'!$A$2:$A$4292,MATCH(AR$4&amp;" "&amp;$N224,'Climate zones'!$I$2:$I$4292,0)),"")</f>
        <v/>
      </c>
      <c r="AS224" s="163" t="str">
        <f>IFERROR(INDEX('Climate zones'!$A$2:$A$4292,MATCH(AS$4&amp;" "&amp;$N224,'Climate zones'!$I$2:$I$4292,0)),"")</f>
        <v/>
      </c>
      <c r="AT224" s="163" t="str">
        <f>IFERROR(INDEX('Climate zones'!$A$2:$A$4292,MATCH(AT$4&amp;" "&amp;$N224,'Climate zones'!$I$2:$I$4292,0)),"")</f>
        <v/>
      </c>
      <c r="AU224" s="163" t="str">
        <f>IFERROR(INDEX('Climate zones'!$A$2:$A$4292,MATCH(AU$4&amp;" "&amp;$N224,'Climate zones'!$I$2:$I$4292,0)),"")</f>
        <v/>
      </c>
      <c r="AV224" s="163" t="str">
        <f>IFERROR(INDEX('Climate zones'!$A$2:$A$4292,MATCH(AV$4&amp;" "&amp;$N224,'Climate zones'!$I$2:$I$4292,0)),"")</f>
        <v/>
      </c>
      <c r="AW224" s="163" t="str">
        <f>IFERROR(INDEX('Climate zones'!$A$2:$A$4292,MATCH(AW$4&amp;" "&amp;$N224,'Climate zones'!$I$2:$I$4292,0)),"")</f>
        <v/>
      </c>
      <c r="AX224" s="163" t="str">
        <f>IFERROR(INDEX('Climate zones'!$A$2:$A$4292,MATCH(AX$4&amp;" "&amp;$N224,'Climate zones'!$I$2:$I$4292,0)),"")</f>
        <v/>
      </c>
      <c r="AY224" s="163" t="str">
        <f>IFERROR(INDEX('Climate zones'!$A$2:$A$4292,MATCH(AY$4&amp;" "&amp;$N224,'Climate zones'!$I$2:$I$4292,0)),"")</f>
        <v/>
      </c>
      <c r="AZ224" s="163" t="str">
        <f>IFERROR(INDEX('Climate zones'!$A$2:$A$4292,MATCH(AZ$4&amp;" "&amp;$N224,'Climate zones'!$I$2:$I$4292,0)),"")</f>
        <v/>
      </c>
      <c r="BA224" s="163" t="str">
        <f>IFERROR(INDEX('Climate zones'!$A$2:$A$4292,MATCH(BA$4&amp;" "&amp;$N224,'Climate zones'!$I$2:$I$4292,0)),"")</f>
        <v/>
      </c>
      <c r="BB224" s="163" t="str">
        <f>IFERROR(INDEX('Climate zones'!$A$2:$A$4292,MATCH(BB$4&amp;" "&amp;$N224,'Climate zones'!$I$2:$I$4292,0)),"")</f>
        <v/>
      </c>
      <c r="BC224" s="163" t="str">
        <f>IFERROR(INDEX('Climate zones'!$A$2:$A$4292,MATCH(BC$4&amp;" "&amp;$N224,'Climate zones'!$I$2:$I$4292,0)),"")</f>
        <v/>
      </c>
      <c r="BD224" s="163" t="str">
        <f>IFERROR(INDEX('Climate zones'!$A$2:$A$4292,MATCH(BD$4&amp;" "&amp;$N224,'Climate zones'!$I$2:$I$4292,0)),"")</f>
        <v/>
      </c>
      <c r="BE224" s="163" t="str">
        <f>IFERROR(INDEX('Climate zones'!$A$2:$A$4292,MATCH(BE$4&amp;" "&amp;$N224,'Climate zones'!$I$2:$I$4292,0)),"")</f>
        <v/>
      </c>
      <c r="BF224" s="163" t="str">
        <f>IFERROR(INDEX('Climate zones'!$A$2:$A$4292,MATCH(BF$4&amp;" "&amp;$N224,'Climate zones'!$I$2:$I$4292,0)),"")</f>
        <v/>
      </c>
      <c r="BG224" s="163" t="str">
        <f>IFERROR(INDEX('Climate zones'!$A$2:$A$4292,MATCH(BG$4&amp;" "&amp;$N224,'Climate zones'!$I$2:$I$4292,0)),"")</f>
        <v/>
      </c>
      <c r="BH224" s="163" t="str">
        <f>IFERROR(INDEX('Climate zones'!$A$2:$A$4292,MATCH(BH$4&amp;" "&amp;$N224,'Climate zones'!$I$2:$I$4292,0)),"")</f>
        <v/>
      </c>
      <c r="BI224" s="163" t="str">
        <f>IFERROR(INDEX('Climate zones'!$A$2:$A$4292,MATCH(BI$4&amp;" "&amp;$N224,'Climate zones'!$I$2:$I$4292,0)),"")</f>
        <v/>
      </c>
      <c r="BJ224" s="163" t="str">
        <f>IFERROR(INDEX('Climate zones'!$A$2:$A$4292,MATCH(BJ$4&amp;" "&amp;$N224,'Climate zones'!$I$2:$I$4292,0)),"")</f>
        <v/>
      </c>
      <c r="BK224" s="163" t="str">
        <f>IFERROR(INDEX('Climate zones'!$A$2:$A$4292,MATCH(BK$4&amp;" "&amp;$N224,'Climate zones'!$I$2:$I$4292,0)),"")</f>
        <v/>
      </c>
      <c r="BL224" s="163" t="str">
        <f>IFERROR(INDEX('Climate zones'!$A$2:$A$4292,MATCH(BL$4&amp;" "&amp;$N224,'Climate zones'!$I$2:$I$4292,0)),"")</f>
        <v/>
      </c>
      <c r="BM224" s="163" t="str">
        <f>IFERROR(INDEX('Climate zones'!$A$2:$A$4292,MATCH(BM$4&amp;" "&amp;$N224,'Climate zones'!$I$2:$I$4292,0)),"")</f>
        <v/>
      </c>
      <c r="BN224" s="163" t="str">
        <f>IFERROR(INDEX('Climate zones'!$A$2:$A$4292,MATCH(BN$4&amp;" "&amp;$N224,'Climate zones'!$I$2:$I$4292,0)),"")</f>
        <v/>
      </c>
      <c r="BO224" s="163" t="str">
        <f>IFERROR(INDEX('Climate zones'!$A$2:$A$4292,MATCH(BO$4&amp;" "&amp;$N224,'Climate zones'!$I$2:$I$4292,0)),"")</f>
        <v/>
      </c>
      <c r="BP224" s="163" t="str">
        <f>IFERROR(INDEX('Climate zones'!$A$2:$A$4292,MATCH(BP$4&amp;" "&amp;$N224,'Climate zones'!$I$2:$I$4292,0)),"")</f>
        <v/>
      </c>
      <c r="BQ224" s="163" t="str">
        <f>IFERROR(INDEX('Climate zones'!$A$2:$A$4292,MATCH(BQ$4&amp;" "&amp;$N224,'Climate zones'!$I$2:$I$4292,0)),"")</f>
        <v/>
      </c>
      <c r="BR224" s="163" t="str">
        <f>IFERROR(INDEX('Climate zones'!$A$2:$A$4292,MATCH(BR$4&amp;" "&amp;$N224,'Climate zones'!$I$2:$I$4292,0)),"")</f>
        <v/>
      </c>
      <c r="BS224" s="163" t="str">
        <f>IFERROR(INDEX('Climate zones'!$A$2:$A$4292,MATCH(BS$4&amp;" "&amp;$N224,'Climate zones'!$I$2:$I$4292,0)),"")</f>
        <v/>
      </c>
      <c r="BT224" s="163" t="str">
        <f>IFERROR(INDEX('Climate zones'!$A$2:$A$4292,MATCH(BT$4&amp;" "&amp;$N224,'Climate zones'!$I$2:$I$4292,0)),"")</f>
        <v/>
      </c>
      <c r="BU224" s="163" t="str">
        <f>IFERROR(INDEX('Climate zones'!$A$2:$A$4292,MATCH(BU$4&amp;" "&amp;$N224,'Climate zones'!$I$2:$I$4292,0)),"")</f>
        <v/>
      </c>
      <c r="BV224" s="163" t="str">
        <f>IFERROR(INDEX('Climate zones'!$A$2:$A$4292,MATCH(BV$4&amp;" "&amp;$N224,'Climate zones'!$I$2:$I$4292,0)),"")</f>
        <v/>
      </c>
      <c r="BW224" s="163" t="str">
        <f>IFERROR(INDEX('Climate zones'!$A$2:$A$4292,MATCH(BW$4&amp;" "&amp;$N224,'Climate zones'!$I$2:$I$4292,0)),"")</f>
        <v/>
      </c>
      <c r="BX224" s="163" t="str">
        <f>IFERROR(INDEX('Climate zones'!$A$2:$A$4292,MATCH(BX$4&amp;" "&amp;$N224,'Climate zones'!$I$2:$I$4292,0)),"")</f>
        <v/>
      </c>
      <c r="BY224" s="163" t="str">
        <f>IFERROR(INDEX('Climate zones'!$A$2:$A$4292,MATCH(BY$4&amp;" "&amp;$N224,'Climate zones'!$I$2:$I$4292,0)),"")</f>
        <v/>
      </c>
      <c r="BZ224" s="163" t="str">
        <f>IFERROR(INDEX('Climate zones'!$A$2:$A$4292,MATCH(BZ$4&amp;" "&amp;$N224,'Climate zones'!$I$2:$I$4292,0)),"")</f>
        <v/>
      </c>
      <c r="CA224" s="163" t="str">
        <f>IFERROR(INDEX('Climate zones'!$A$2:$A$4292,MATCH(CA$4&amp;" "&amp;$N224,'Climate zones'!$I$2:$I$4292,0)),"")</f>
        <v/>
      </c>
      <c r="CB224" s="163" t="str">
        <f>IFERROR(INDEX('Climate zones'!$A$2:$A$4292,MATCH(CB$4&amp;" "&amp;$N224,'Climate zones'!$I$2:$I$4292,0)),"")</f>
        <v/>
      </c>
      <c r="CC224" s="163" t="str">
        <f>IFERROR(INDEX('Climate zones'!$A$2:$A$4292,MATCH(CC$4&amp;" "&amp;$N224,'Climate zones'!$I$2:$I$4292,0)),"")</f>
        <v/>
      </c>
      <c r="CD224" s="163" t="str">
        <f>IFERROR(INDEX('Climate zones'!$A$2:$A$4292,MATCH(CD$4&amp;" "&amp;$N224,'Climate zones'!$I$2:$I$4292,0)),"")</f>
        <v/>
      </c>
      <c r="CE224" s="163" t="str">
        <f>IFERROR(INDEX('Climate zones'!$A$2:$A$4292,MATCH(CE$4&amp;" "&amp;$N224,'Climate zones'!$I$2:$I$4292,0)),"")</f>
        <v/>
      </c>
      <c r="CF224" s="163" t="str">
        <f>IFERROR(INDEX('Climate zones'!$A$2:$A$4292,MATCH(CF$4&amp;" "&amp;$N224,'Climate zones'!$I$2:$I$4292,0)),"")</f>
        <v/>
      </c>
      <c r="CG224" s="163" t="str">
        <f>IFERROR(INDEX('Climate zones'!$A$2:$A$4292,MATCH(CG$4&amp;" "&amp;$N224,'Climate zones'!$I$2:$I$4292,0)),"")</f>
        <v/>
      </c>
      <c r="CH224" s="163" t="str">
        <f>IFERROR(INDEX('Climate zones'!$A$2:$A$4292,MATCH(CH$4&amp;" "&amp;$N224,'Climate zones'!$I$2:$I$4292,0)),"")</f>
        <v/>
      </c>
    </row>
    <row r="225" spans="1:86">
      <c r="A225" s="156" t="s">
        <v>394</v>
      </c>
      <c r="B225" s="156" t="s">
        <v>99</v>
      </c>
      <c r="C225" s="156" t="s">
        <v>93</v>
      </c>
      <c r="D225" s="156" t="s">
        <v>330</v>
      </c>
      <c r="E225" s="157">
        <v>-42.29</v>
      </c>
      <c r="F225" s="157">
        <v>171.81</v>
      </c>
      <c r="G225" s="156" t="str">
        <f t="shared" si="12"/>
        <v>Buller District WC</v>
      </c>
      <c r="H225" s="156">
        <f t="shared" si="13"/>
        <v>66</v>
      </c>
      <c r="I225" s="156" t="str">
        <f t="shared" si="14"/>
        <v>Buller District 66</v>
      </c>
      <c r="N225" s="164">
        <f t="shared" si="15"/>
        <v>221</v>
      </c>
      <c r="O225" s="165" t="str">
        <f>IFERROR(INDEX('Climate zones'!$A$2:$A$4292,MATCH(O$4&amp;" "&amp;$N225,'Climate zones'!$I$2:$I$4292,0)),"")</f>
        <v/>
      </c>
      <c r="P225" s="165" t="str">
        <f>IFERROR(INDEX('Climate zones'!$A$2:$A$4292,MATCH(P$4&amp;" "&amp;$N225,'Climate zones'!$I$2:$I$4292,0)),"")</f>
        <v/>
      </c>
      <c r="Q225" s="165" t="str">
        <f>IFERROR(INDEX('Climate zones'!$A$2:$A$4292,MATCH(Q$4&amp;" "&amp;$N225,'Climate zones'!$I$2:$I$4292,0)),"")</f>
        <v/>
      </c>
      <c r="R225" s="165" t="str">
        <f>IFERROR(INDEX('Climate zones'!$A$2:$A$4292,MATCH(R$4&amp;" "&amp;$N225,'Climate zones'!$I$2:$I$4292,0)),"")</f>
        <v/>
      </c>
      <c r="S225" s="165" t="str">
        <f>IFERROR(INDEX('Climate zones'!$A$2:$A$4292,MATCH(S$4&amp;" "&amp;$N225,'Climate zones'!$I$2:$I$4292,0)),"")</f>
        <v/>
      </c>
      <c r="T225" s="165" t="str">
        <f>IFERROR(INDEX('Climate zones'!$A$2:$A$4292,MATCH(T$4&amp;" "&amp;$N225,'Climate zones'!$I$2:$I$4292,0)),"")</f>
        <v/>
      </c>
      <c r="U225" s="165" t="str">
        <f>IFERROR(INDEX('Climate zones'!$A$2:$A$4292,MATCH(U$4&amp;" "&amp;$N225,'Climate zones'!$I$2:$I$4292,0)),"")</f>
        <v/>
      </c>
      <c r="V225" s="165" t="str">
        <f>IFERROR(INDEX('Climate zones'!$A$2:$A$4292,MATCH(V$4&amp;" "&amp;$N225,'Climate zones'!$I$2:$I$4292,0)),"")</f>
        <v/>
      </c>
      <c r="W225" s="165" t="str">
        <f>IFERROR(INDEX('Climate zones'!$A$2:$A$4292,MATCH(W$4&amp;" "&amp;$N225,'Climate zones'!$I$2:$I$4292,0)),"")</f>
        <v/>
      </c>
      <c r="X225" s="165" t="str">
        <f>IFERROR(INDEX('Climate zones'!$A$2:$A$4292,MATCH(X$4&amp;" "&amp;$N225,'Climate zones'!$I$2:$I$4292,0)),"")</f>
        <v>Tokerau Beach</v>
      </c>
      <c r="Y225" s="165" t="str">
        <f>IFERROR(INDEX('Climate zones'!$A$2:$A$4292,MATCH(Y$4&amp;" "&amp;$N225,'Climate zones'!$I$2:$I$4292,0)),"")</f>
        <v/>
      </c>
      <c r="Z225" s="165" t="str">
        <f>IFERROR(INDEX('Climate zones'!$A$2:$A$4292,MATCH(Z$4&amp;" "&amp;$N225,'Climate zones'!$I$2:$I$4292,0)),"")</f>
        <v/>
      </c>
      <c r="AA225" s="165" t="str">
        <f>IFERROR(INDEX('Climate zones'!$A$2:$A$4292,MATCH(AA$4&amp;" "&amp;$N225,'Climate zones'!$I$2:$I$4292,0)),"")</f>
        <v/>
      </c>
      <c r="AB225" s="165" t="str">
        <f>IFERROR(INDEX('Climate zones'!$A$2:$A$4292,MATCH(AB$4&amp;" "&amp;$N225,'Climate zones'!$I$2:$I$4292,0)),"")</f>
        <v/>
      </c>
      <c r="AC225" s="165" t="str">
        <f>IFERROR(INDEX('Climate zones'!$A$2:$A$4292,MATCH(AC$4&amp;" "&amp;$N225,'Climate zones'!$I$2:$I$4292,0)),"")</f>
        <v/>
      </c>
      <c r="AD225" s="165" t="str">
        <f>IFERROR(INDEX('Climate zones'!$A$2:$A$4292,MATCH(AD$4&amp;" "&amp;$N225,'Climate zones'!$I$2:$I$4292,0)),"")</f>
        <v/>
      </c>
      <c r="AE225" s="165" t="str">
        <f>IFERROR(INDEX('Climate zones'!$A$2:$A$4292,MATCH(AE$4&amp;" "&amp;$N225,'Climate zones'!$I$2:$I$4292,0)),"")</f>
        <v/>
      </c>
      <c r="AF225" s="165" t="str">
        <f>IFERROR(INDEX('Climate zones'!$A$2:$A$4292,MATCH(AF$4&amp;" "&amp;$N225,'Climate zones'!$I$2:$I$4292,0)),"")</f>
        <v/>
      </c>
      <c r="AG225" s="165" t="str">
        <f>IFERROR(INDEX('Climate zones'!$A$2:$A$4292,MATCH(AG$4&amp;" "&amp;$N225,'Climate zones'!$I$2:$I$4292,0)),"")</f>
        <v/>
      </c>
      <c r="AH225" s="165" t="str">
        <f>IFERROR(INDEX('Climate zones'!$A$2:$A$4292,MATCH(AH$4&amp;" "&amp;$N225,'Climate zones'!$I$2:$I$4292,0)),"")</f>
        <v/>
      </c>
      <c r="AI225" s="165" t="str">
        <f>IFERROR(INDEX('Climate zones'!$A$2:$A$4292,MATCH(AI$4&amp;" "&amp;$N225,'Climate zones'!$I$2:$I$4292,0)),"")</f>
        <v/>
      </c>
      <c r="AJ225" s="165" t="str">
        <f>IFERROR(INDEX('Climate zones'!$A$2:$A$4292,MATCH(AJ$4&amp;" "&amp;$N225,'Climate zones'!$I$2:$I$4292,0)),"")</f>
        <v/>
      </c>
      <c r="AK225" s="165" t="str">
        <f>IFERROR(INDEX('Climate zones'!$A$2:$A$4292,MATCH(AK$4&amp;" "&amp;$N225,'Climate zones'!$I$2:$I$4292,0)),"")</f>
        <v/>
      </c>
      <c r="AL225" s="165" t="str">
        <f>IFERROR(INDEX('Climate zones'!$A$2:$A$4292,MATCH(AL$4&amp;" "&amp;$N225,'Climate zones'!$I$2:$I$4292,0)),"")</f>
        <v/>
      </c>
      <c r="AM225" s="165" t="str">
        <f>IFERROR(INDEX('Climate zones'!$A$2:$A$4292,MATCH(AM$4&amp;" "&amp;$N225,'Climate zones'!$I$2:$I$4292,0)),"")</f>
        <v/>
      </c>
      <c r="AN225" s="165" t="str">
        <f>IFERROR(INDEX('Climate zones'!$A$2:$A$4292,MATCH(AN$4&amp;" "&amp;$N225,'Climate zones'!$I$2:$I$4292,0)),"")</f>
        <v/>
      </c>
      <c r="AO225" s="165" t="str">
        <f>IFERROR(INDEX('Climate zones'!$A$2:$A$4292,MATCH(AO$4&amp;" "&amp;$N225,'Climate zones'!$I$2:$I$4292,0)),"")</f>
        <v/>
      </c>
      <c r="AP225" s="165" t="str">
        <f>IFERROR(INDEX('Climate zones'!$A$2:$A$4292,MATCH(AP$4&amp;" "&amp;$N225,'Climate zones'!$I$2:$I$4292,0)),"")</f>
        <v/>
      </c>
      <c r="AQ225" s="165" t="str">
        <f>IFERROR(INDEX('Climate zones'!$A$2:$A$4292,MATCH(AQ$4&amp;" "&amp;$N225,'Climate zones'!$I$2:$I$4292,0)),"")</f>
        <v/>
      </c>
      <c r="AR225" s="165" t="str">
        <f>IFERROR(INDEX('Climate zones'!$A$2:$A$4292,MATCH(AR$4&amp;" "&amp;$N225,'Climate zones'!$I$2:$I$4292,0)),"")</f>
        <v/>
      </c>
      <c r="AS225" s="165" t="str">
        <f>IFERROR(INDEX('Climate zones'!$A$2:$A$4292,MATCH(AS$4&amp;" "&amp;$N225,'Climate zones'!$I$2:$I$4292,0)),"")</f>
        <v/>
      </c>
      <c r="AT225" s="165" t="str">
        <f>IFERROR(INDEX('Climate zones'!$A$2:$A$4292,MATCH(AT$4&amp;" "&amp;$N225,'Climate zones'!$I$2:$I$4292,0)),"")</f>
        <v/>
      </c>
      <c r="AU225" s="165" t="str">
        <f>IFERROR(INDEX('Climate zones'!$A$2:$A$4292,MATCH(AU$4&amp;" "&amp;$N225,'Climate zones'!$I$2:$I$4292,0)),"")</f>
        <v/>
      </c>
      <c r="AV225" s="165" t="str">
        <f>IFERROR(INDEX('Climate zones'!$A$2:$A$4292,MATCH(AV$4&amp;" "&amp;$N225,'Climate zones'!$I$2:$I$4292,0)),"")</f>
        <v/>
      </c>
      <c r="AW225" s="165" t="str">
        <f>IFERROR(INDEX('Climate zones'!$A$2:$A$4292,MATCH(AW$4&amp;" "&amp;$N225,'Climate zones'!$I$2:$I$4292,0)),"")</f>
        <v/>
      </c>
      <c r="AX225" s="165" t="str">
        <f>IFERROR(INDEX('Climate zones'!$A$2:$A$4292,MATCH(AX$4&amp;" "&amp;$N225,'Climate zones'!$I$2:$I$4292,0)),"")</f>
        <v/>
      </c>
      <c r="AY225" s="165" t="str">
        <f>IFERROR(INDEX('Climate zones'!$A$2:$A$4292,MATCH(AY$4&amp;" "&amp;$N225,'Climate zones'!$I$2:$I$4292,0)),"")</f>
        <v/>
      </c>
      <c r="AZ225" s="165" t="str">
        <f>IFERROR(INDEX('Climate zones'!$A$2:$A$4292,MATCH(AZ$4&amp;" "&amp;$N225,'Climate zones'!$I$2:$I$4292,0)),"")</f>
        <v/>
      </c>
      <c r="BA225" s="165" t="str">
        <f>IFERROR(INDEX('Climate zones'!$A$2:$A$4292,MATCH(BA$4&amp;" "&amp;$N225,'Climate zones'!$I$2:$I$4292,0)),"")</f>
        <v/>
      </c>
      <c r="BB225" s="165" t="str">
        <f>IFERROR(INDEX('Climate zones'!$A$2:$A$4292,MATCH(BB$4&amp;" "&amp;$N225,'Climate zones'!$I$2:$I$4292,0)),"")</f>
        <v/>
      </c>
      <c r="BC225" s="165" t="str">
        <f>IFERROR(INDEX('Climate zones'!$A$2:$A$4292,MATCH(BC$4&amp;" "&amp;$N225,'Climate zones'!$I$2:$I$4292,0)),"")</f>
        <v/>
      </c>
      <c r="BD225" s="165" t="str">
        <f>IFERROR(INDEX('Climate zones'!$A$2:$A$4292,MATCH(BD$4&amp;" "&amp;$N225,'Climate zones'!$I$2:$I$4292,0)),"")</f>
        <v/>
      </c>
      <c r="BE225" s="165" t="str">
        <f>IFERROR(INDEX('Climate zones'!$A$2:$A$4292,MATCH(BE$4&amp;" "&amp;$N225,'Climate zones'!$I$2:$I$4292,0)),"")</f>
        <v/>
      </c>
      <c r="BF225" s="165" t="str">
        <f>IFERROR(INDEX('Climate zones'!$A$2:$A$4292,MATCH(BF$4&amp;" "&amp;$N225,'Climate zones'!$I$2:$I$4292,0)),"")</f>
        <v/>
      </c>
      <c r="BG225" s="165" t="str">
        <f>IFERROR(INDEX('Climate zones'!$A$2:$A$4292,MATCH(BG$4&amp;" "&amp;$N225,'Climate zones'!$I$2:$I$4292,0)),"")</f>
        <v/>
      </c>
      <c r="BH225" s="165" t="str">
        <f>IFERROR(INDEX('Climate zones'!$A$2:$A$4292,MATCH(BH$4&amp;" "&amp;$N225,'Climate zones'!$I$2:$I$4292,0)),"")</f>
        <v/>
      </c>
      <c r="BI225" s="165" t="str">
        <f>IFERROR(INDEX('Climate zones'!$A$2:$A$4292,MATCH(BI$4&amp;" "&amp;$N225,'Climate zones'!$I$2:$I$4292,0)),"")</f>
        <v/>
      </c>
      <c r="BJ225" s="165" t="str">
        <f>IFERROR(INDEX('Climate zones'!$A$2:$A$4292,MATCH(BJ$4&amp;" "&amp;$N225,'Climate zones'!$I$2:$I$4292,0)),"")</f>
        <v/>
      </c>
      <c r="BK225" s="165" t="str">
        <f>IFERROR(INDEX('Climate zones'!$A$2:$A$4292,MATCH(BK$4&amp;" "&amp;$N225,'Climate zones'!$I$2:$I$4292,0)),"")</f>
        <v/>
      </c>
      <c r="BL225" s="165" t="str">
        <f>IFERROR(INDEX('Climate zones'!$A$2:$A$4292,MATCH(BL$4&amp;" "&amp;$N225,'Climate zones'!$I$2:$I$4292,0)),"")</f>
        <v/>
      </c>
      <c r="BM225" s="165" t="str">
        <f>IFERROR(INDEX('Climate zones'!$A$2:$A$4292,MATCH(BM$4&amp;" "&amp;$N225,'Climate zones'!$I$2:$I$4292,0)),"")</f>
        <v/>
      </c>
      <c r="BN225" s="165" t="str">
        <f>IFERROR(INDEX('Climate zones'!$A$2:$A$4292,MATCH(BN$4&amp;" "&amp;$N225,'Climate zones'!$I$2:$I$4292,0)),"")</f>
        <v/>
      </c>
      <c r="BO225" s="165" t="str">
        <f>IFERROR(INDEX('Climate zones'!$A$2:$A$4292,MATCH(BO$4&amp;" "&amp;$N225,'Climate zones'!$I$2:$I$4292,0)),"")</f>
        <v/>
      </c>
      <c r="BP225" s="165" t="str">
        <f>IFERROR(INDEX('Climate zones'!$A$2:$A$4292,MATCH(BP$4&amp;" "&amp;$N225,'Climate zones'!$I$2:$I$4292,0)),"")</f>
        <v/>
      </c>
      <c r="BQ225" s="165" t="str">
        <f>IFERROR(INDEX('Climate zones'!$A$2:$A$4292,MATCH(BQ$4&amp;" "&amp;$N225,'Climate zones'!$I$2:$I$4292,0)),"")</f>
        <v/>
      </c>
      <c r="BR225" s="165" t="str">
        <f>IFERROR(INDEX('Climate zones'!$A$2:$A$4292,MATCH(BR$4&amp;" "&amp;$N225,'Climate zones'!$I$2:$I$4292,0)),"")</f>
        <v/>
      </c>
      <c r="BS225" s="165" t="str">
        <f>IFERROR(INDEX('Climate zones'!$A$2:$A$4292,MATCH(BS$4&amp;" "&amp;$N225,'Climate zones'!$I$2:$I$4292,0)),"")</f>
        <v/>
      </c>
      <c r="BT225" s="165" t="str">
        <f>IFERROR(INDEX('Climate zones'!$A$2:$A$4292,MATCH(BT$4&amp;" "&amp;$N225,'Climate zones'!$I$2:$I$4292,0)),"")</f>
        <v/>
      </c>
      <c r="BU225" s="165" t="str">
        <f>IFERROR(INDEX('Climate zones'!$A$2:$A$4292,MATCH(BU$4&amp;" "&amp;$N225,'Climate zones'!$I$2:$I$4292,0)),"")</f>
        <v/>
      </c>
      <c r="BV225" s="165" t="str">
        <f>IFERROR(INDEX('Climate zones'!$A$2:$A$4292,MATCH(BV$4&amp;" "&amp;$N225,'Climate zones'!$I$2:$I$4292,0)),"")</f>
        <v/>
      </c>
      <c r="BW225" s="165" t="str">
        <f>IFERROR(INDEX('Climate zones'!$A$2:$A$4292,MATCH(BW$4&amp;" "&amp;$N225,'Climate zones'!$I$2:$I$4292,0)),"")</f>
        <v/>
      </c>
      <c r="BX225" s="165" t="str">
        <f>IFERROR(INDEX('Climate zones'!$A$2:$A$4292,MATCH(BX$4&amp;" "&amp;$N225,'Climate zones'!$I$2:$I$4292,0)),"")</f>
        <v/>
      </c>
      <c r="BY225" s="165" t="str">
        <f>IFERROR(INDEX('Climate zones'!$A$2:$A$4292,MATCH(BY$4&amp;" "&amp;$N225,'Climate zones'!$I$2:$I$4292,0)),"")</f>
        <v/>
      </c>
      <c r="BZ225" s="165" t="str">
        <f>IFERROR(INDEX('Climate zones'!$A$2:$A$4292,MATCH(BZ$4&amp;" "&amp;$N225,'Climate zones'!$I$2:$I$4292,0)),"")</f>
        <v/>
      </c>
      <c r="CA225" s="165" t="str">
        <f>IFERROR(INDEX('Climate zones'!$A$2:$A$4292,MATCH(CA$4&amp;" "&amp;$N225,'Climate zones'!$I$2:$I$4292,0)),"")</f>
        <v/>
      </c>
      <c r="CB225" s="165" t="str">
        <f>IFERROR(INDEX('Climate zones'!$A$2:$A$4292,MATCH(CB$4&amp;" "&amp;$N225,'Climate zones'!$I$2:$I$4292,0)),"")</f>
        <v/>
      </c>
      <c r="CC225" s="165" t="str">
        <f>IFERROR(INDEX('Climate zones'!$A$2:$A$4292,MATCH(CC$4&amp;" "&amp;$N225,'Climate zones'!$I$2:$I$4292,0)),"")</f>
        <v/>
      </c>
      <c r="CD225" s="165" t="str">
        <f>IFERROR(INDEX('Climate zones'!$A$2:$A$4292,MATCH(CD$4&amp;" "&amp;$N225,'Climate zones'!$I$2:$I$4292,0)),"")</f>
        <v/>
      </c>
      <c r="CE225" s="165" t="str">
        <f>IFERROR(INDEX('Climate zones'!$A$2:$A$4292,MATCH(CE$4&amp;" "&amp;$N225,'Climate zones'!$I$2:$I$4292,0)),"")</f>
        <v/>
      </c>
      <c r="CF225" s="165" t="str">
        <f>IFERROR(INDEX('Climate zones'!$A$2:$A$4292,MATCH(CF$4&amp;" "&amp;$N225,'Climate zones'!$I$2:$I$4292,0)),"")</f>
        <v/>
      </c>
      <c r="CG225" s="165" t="str">
        <f>IFERROR(INDEX('Climate zones'!$A$2:$A$4292,MATCH(CG$4&amp;" "&amp;$N225,'Climate zones'!$I$2:$I$4292,0)),"")</f>
        <v/>
      </c>
      <c r="CH225" s="165" t="str">
        <f>IFERROR(INDEX('Climate zones'!$A$2:$A$4292,MATCH(CH$4&amp;" "&amp;$N225,'Climate zones'!$I$2:$I$4292,0)),"")</f>
        <v/>
      </c>
    </row>
    <row r="226" spans="1:86">
      <c r="A226" s="156" t="s">
        <v>395</v>
      </c>
      <c r="B226" s="156" t="s">
        <v>99</v>
      </c>
      <c r="C226" s="156" t="s">
        <v>93</v>
      </c>
      <c r="D226" s="156" t="s">
        <v>330</v>
      </c>
      <c r="E226" s="157">
        <v>-42.13</v>
      </c>
      <c r="F226" s="157">
        <v>172.23</v>
      </c>
      <c r="G226" s="156" t="str">
        <f t="shared" si="12"/>
        <v>Buller District WC</v>
      </c>
      <c r="H226" s="156">
        <f t="shared" si="13"/>
        <v>67</v>
      </c>
      <c r="I226" s="156" t="str">
        <f t="shared" si="14"/>
        <v>Buller District 67</v>
      </c>
      <c r="N226" s="162">
        <f t="shared" si="15"/>
        <v>222</v>
      </c>
      <c r="O226" s="163" t="str">
        <f>IFERROR(INDEX('Climate zones'!$A$2:$A$4292,MATCH(O$4&amp;" "&amp;$N226,'Climate zones'!$I$2:$I$4292,0)),"")</f>
        <v/>
      </c>
      <c r="P226" s="163" t="str">
        <f>IFERROR(INDEX('Climate zones'!$A$2:$A$4292,MATCH(P$4&amp;" "&amp;$N226,'Climate zones'!$I$2:$I$4292,0)),"")</f>
        <v/>
      </c>
      <c r="Q226" s="163" t="str">
        <f>IFERROR(INDEX('Climate zones'!$A$2:$A$4292,MATCH(Q$4&amp;" "&amp;$N226,'Climate zones'!$I$2:$I$4292,0)),"")</f>
        <v/>
      </c>
      <c r="R226" s="163" t="str">
        <f>IFERROR(INDEX('Climate zones'!$A$2:$A$4292,MATCH(R$4&amp;" "&amp;$N226,'Climate zones'!$I$2:$I$4292,0)),"")</f>
        <v/>
      </c>
      <c r="S226" s="163" t="str">
        <f>IFERROR(INDEX('Climate zones'!$A$2:$A$4292,MATCH(S$4&amp;" "&amp;$N226,'Climate zones'!$I$2:$I$4292,0)),"")</f>
        <v/>
      </c>
      <c r="T226" s="163" t="str">
        <f>IFERROR(INDEX('Climate zones'!$A$2:$A$4292,MATCH(T$4&amp;" "&amp;$N226,'Climate zones'!$I$2:$I$4292,0)),"")</f>
        <v/>
      </c>
      <c r="U226" s="163" t="str">
        <f>IFERROR(INDEX('Climate zones'!$A$2:$A$4292,MATCH(U$4&amp;" "&amp;$N226,'Climate zones'!$I$2:$I$4292,0)),"")</f>
        <v/>
      </c>
      <c r="V226" s="163" t="str">
        <f>IFERROR(INDEX('Climate zones'!$A$2:$A$4292,MATCH(V$4&amp;" "&amp;$N226,'Climate zones'!$I$2:$I$4292,0)),"")</f>
        <v/>
      </c>
      <c r="W226" s="163" t="str">
        <f>IFERROR(INDEX('Climate zones'!$A$2:$A$4292,MATCH(W$4&amp;" "&amp;$N226,'Climate zones'!$I$2:$I$4292,0)),"")</f>
        <v/>
      </c>
      <c r="X226" s="163" t="str">
        <f>IFERROR(INDEX('Climate zones'!$A$2:$A$4292,MATCH(X$4&amp;" "&amp;$N226,'Climate zones'!$I$2:$I$4292,0)),"")</f>
        <v>Totara North</v>
      </c>
      <c r="Y226" s="163" t="str">
        <f>IFERROR(INDEX('Climate zones'!$A$2:$A$4292,MATCH(Y$4&amp;" "&amp;$N226,'Climate zones'!$I$2:$I$4292,0)),"")</f>
        <v/>
      </c>
      <c r="Z226" s="163" t="str">
        <f>IFERROR(INDEX('Climate zones'!$A$2:$A$4292,MATCH(Z$4&amp;" "&amp;$N226,'Climate zones'!$I$2:$I$4292,0)),"")</f>
        <v/>
      </c>
      <c r="AA226" s="163" t="str">
        <f>IFERROR(INDEX('Climate zones'!$A$2:$A$4292,MATCH(AA$4&amp;" "&amp;$N226,'Climate zones'!$I$2:$I$4292,0)),"")</f>
        <v/>
      </c>
      <c r="AB226" s="163" t="str">
        <f>IFERROR(INDEX('Climate zones'!$A$2:$A$4292,MATCH(AB$4&amp;" "&amp;$N226,'Climate zones'!$I$2:$I$4292,0)),"")</f>
        <v/>
      </c>
      <c r="AC226" s="163" t="str">
        <f>IFERROR(INDEX('Climate zones'!$A$2:$A$4292,MATCH(AC$4&amp;" "&amp;$N226,'Climate zones'!$I$2:$I$4292,0)),"")</f>
        <v/>
      </c>
      <c r="AD226" s="163" t="str">
        <f>IFERROR(INDEX('Climate zones'!$A$2:$A$4292,MATCH(AD$4&amp;" "&amp;$N226,'Climate zones'!$I$2:$I$4292,0)),"")</f>
        <v/>
      </c>
      <c r="AE226" s="163" t="str">
        <f>IFERROR(INDEX('Climate zones'!$A$2:$A$4292,MATCH(AE$4&amp;" "&amp;$N226,'Climate zones'!$I$2:$I$4292,0)),"")</f>
        <v/>
      </c>
      <c r="AF226" s="163" t="str">
        <f>IFERROR(INDEX('Climate zones'!$A$2:$A$4292,MATCH(AF$4&amp;" "&amp;$N226,'Climate zones'!$I$2:$I$4292,0)),"")</f>
        <v/>
      </c>
      <c r="AG226" s="163" t="str">
        <f>IFERROR(INDEX('Climate zones'!$A$2:$A$4292,MATCH(AG$4&amp;" "&amp;$N226,'Climate zones'!$I$2:$I$4292,0)),"")</f>
        <v/>
      </c>
      <c r="AH226" s="163" t="str">
        <f>IFERROR(INDEX('Climate zones'!$A$2:$A$4292,MATCH(AH$4&amp;" "&amp;$N226,'Climate zones'!$I$2:$I$4292,0)),"")</f>
        <v/>
      </c>
      <c r="AI226" s="163" t="str">
        <f>IFERROR(INDEX('Climate zones'!$A$2:$A$4292,MATCH(AI$4&amp;" "&amp;$N226,'Climate zones'!$I$2:$I$4292,0)),"")</f>
        <v/>
      </c>
      <c r="AJ226" s="163" t="str">
        <f>IFERROR(INDEX('Climate zones'!$A$2:$A$4292,MATCH(AJ$4&amp;" "&amp;$N226,'Climate zones'!$I$2:$I$4292,0)),"")</f>
        <v/>
      </c>
      <c r="AK226" s="163" t="str">
        <f>IFERROR(INDEX('Climate zones'!$A$2:$A$4292,MATCH(AK$4&amp;" "&amp;$N226,'Climate zones'!$I$2:$I$4292,0)),"")</f>
        <v/>
      </c>
      <c r="AL226" s="163" t="str">
        <f>IFERROR(INDEX('Climate zones'!$A$2:$A$4292,MATCH(AL$4&amp;" "&amp;$N226,'Climate zones'!$I$2:$I$4292,0)),"")</f>
        <v/>
      </c>
      <c r="AM226" s="163" t="str">
        <f>IFERROR(INDEX('Climate zones'!$A$2:$A$4292,MATCH(AM$4&amp;" "&amp;$N226,'Climate zones'!$I$2:$I$4292,0)),"")</f>
        <v/>
      </c>
      <c r="AN226" s="163" t="str">
        <f>IFERROR(INDEX('Climate zones'!$A$2:$A$4292,MATCH(AN$4&amp;" "&amp;$N226,'Climate zones'!$I$2:$I$4292,0)),"")</f>
        <v/>
      </c>
      <c r="AO226" s="163" t="str">
        <f>IFERROR(INDEX('Climate zones'!$A$2:$A$4292,MATCH(AO$4&amp;" "&amp;$N226,'Climate zones'!$I$2:$I$4292,0)),"")</f>
        <v/>
      </c>
      <c r="AP226" s="163" t="str">
        <f>IFERROR(INDEX('Climate zones'!$A$2:$A$4292,MATCH(AP$4&amp;" "&amp;$N226,'Climate zones'!$I$2:$I$4292,0)),"")</f>
        <v/>
      </c>
      <c r="AQ226" s="163" t="str">
        <f>IFERROR(INDEX('Climate zones'!$A$2:$A$4292,MATCH(AQ$4&amp;" "&amp;$N226,'Climate zones'!$I$2:$I$4292,0)),"")</f>
        <v/>
      </c>
      <c r="AR226" s="163" t="str">
        <f>IFERROR(INDEX('Climate zones'!$A$2:$A$4292,MATCH(AR$4&amp;" "&amp;$N226,'Climate zones'!$I$2:$I$4292,0)),"")</f>
        <v/>
      </c>
      <c r="AS226" s="163" t="str">
        <f>IFERROR(INDEX('Climate zones'!$A$2:$A$4292,MATCH(AS$4&amp;" "&amp;$N226,'Climate zones'!$I$2:$I$4292,0)),"")</f>
        <v/>
      </c>
      <c r="AT226" s="163" t="str">
        <f>IFERROR(INDEX('Climate zones'!$A$2:$A$4292,MATCH(AT$4&amp;" "&amp;$N226,'Climate zones'!$I$2:$I$4292,0)),"")</f>
        <v/>
      </c>
      <c r="AU226" s="163" t="str">
        <f>IFERROR(INDEX('Climate zones'!$A$2:$A$4292,MATCH(AU$4&amp;" "&amp;$N226,'Climate zones'!$I$2:$I$4292,0)),"")</f>
        <v/>
      </c>
      <c r="AV226" s="163" t="str">
        <f>IFERROR(INDEX('Climate zones'!$A$2:$A$4292,MATCH(AV$4&amp;" "&amp;$N226,'Climate zones'!$I$2:$I$4292,0)),"")</f>
        <v/>
      </c>
      <c r="AW226" s="163" t="str">
        <f>IFERROR(INDEX('Climate zones'!$A$2:$A$4292,MATCH(AW$4&amp;" "&amp;$N226,'Climate zones'!$I$2:$I$4292,0)),"")</f>
        <v/>
      </c>
      <c r="AX226" s="163" t="str">
        <f>IFERROR(INDEX('Climate zones'!$A$2:$A$4292,MATCH(AX$4&amp;" "&amp;$N226,'Climate zones'!$I$2:$I$4292,0)),"")</f>
        <v/>
      </c>
      <c r="AY226" s="163" t="str">
        <f>IFERROR(INDEX('Climate zones'!$A$2:$A$4292,MATCH(AY$4&amp;" "&amp;$N226,'Climate zones'!$I$2:$I$4292,0)),"")</f>
        <v/>
      </c>
      <c r="AZ226" s="163" t="str">
        <f>IFERROR(INDEX('Climate zones'!$A$2:$A$4292,MATCH(AZ$4&amp;" "&amp;$N226,'Climate zones'!$I$2:$I$4292,0)),"")</f>
        <v/>
      </c>
      <c r="BA226" s="163" t="str">
        <f>IFERROR(INDEX('Climate zones'!$A$2:$A$4292,MATCH(BA$4&amp;" "&amp;$N226,'Climate zones'!$I$2:$I$4292,0)),"")</f>
        <v/>
      </c>
      <c r="BB226" s="163" t="str">
        <f>IFERROR(INDEX('Climate zones'!$A$2:$A$4292,MATCH(BB$4&amp;" "&amp;$N226,'Climate zones'!$I$2:$I$4292,0)),"")</f>
        <v/>
      </c>
      <c r="BC226" s="163" t="str">
        <f>IFERROR(INDEX('Climate zones'!$A$2:$A$4292,MATCH(BC$4&amp;" "&amp;$N226,'Climate zones'!$I$2:$I$4292,0)),"")</f>
        <v/>
      </c>
      <c r="BD226" s="163" t="str">
        <f>IFERROR(INDEX('Climate zones'!$A$2:$A$4292,MATCH(BD$4&amp;" "&amp;$N226,'Climate zones'!$I$2:$I$4292,0)),"")</f>
        <v/>
      </c>
      <c r="BE226" s="163" t="str">
        <f>IFERROR(INDEX('Climate zones'!$A$2:$A$4292,MATCH(BE$4&amp;" "&amp;$N226,'Climate zones'!$I$2:$I$4292,0)),"")</f>
        <v/>
      </c>
      <c r="BF226" s="163" t="str">
        <f>IFERROR(INDEX('Climate zones'!$A$2:$A$4292,MATCH(BF$4&amp;" "&amp;$N226,'Climate zones'!$I$2:$I$4292,0)),"")</f>
        <v/>
      </c>
      <c r="BG226" s="163" t="str">
        <f>IFERROR(INDEX('Climate zones'!$A$2:$A$4292,MATCH(BG$4&amp;" "&amp;$N226,'Climate zones'!$I$2:$I$4292,0)),"")</f>
        <v/>
      </c>
      <c r="BH226" s="163" t="str">
        <f>IFERROR(INDEX('Climate zones'!$A$2:$A$4292,MATCH(BH$4&amp;" "&amp;$N226,'Climate zones'!$I$2:$I$4292,0)),"")</f>
        <v/>
      </c>
      <c r="BI226" s="163" t="str">
        <f>IFERROR(INDEX('Climate zones'!$A$2:$A$4292,MATCH(BI$4&amp;" "&amp;$N226,'Climate zones'!$I$2:$I$4292,0)),"")</f>
        <v/>
      </c>
      <c r="BJ226" s="163" t="str">
        <f>IFERROR(INDEX('Climate zones'!$A$2:$A$4292,MATCH(BJ$4&amp;" "&amp;$N226,'Climate zones'!$I$2:$I$4292,0)),"")</f>
        <v/>
      </c>
      <c r="BK226" s="163" t="str">
        <f>IFERROR(INDEX('Climate zones'!$A$2:$A$4292,MATCH(BK$4&amp;" "&amp;$N226,'Climate zones'!$I$2:$I$4292,0)),"")</f>
        <v/>
      </c>
      <c r="BL226" s="163" t="str">
        <f>IFERROR(INDEX('Climate zones'!$A$2:$A$4292,MATCH(BL$4&amp;" "&amp;$N226,'Climate zones'!$I$2:$I$4292,0)),"")</f>
        <v/>
      </c>
      <c r="BM226" s="163" t="str">
        <f>IFERROR(INDEX('Climate zones'!$A$2:$A$4292,MATCH(BM$4&amp;" "&amp;$N226,'Climate zones'!$I$2:$I$4292,0)),"")</f>
        <v/>
      </c>
      <c r="BN226" s="163" t="str">
        <f>IFERROR(INDEX('Climate zones'!$A$2:$A$4292,MATCH(BN$4&amp;" "&amp;$N226,'Climate zones'!$I$2:$I$4292,0)),"")</f>
        <v/>
      </c>
      <c r="BO226" s="163" t="str">
        <f>IFERROR(INDEX('Climate zones'!$A$2:$A$4292,MATCH(BO$4&amp;" "&amp;$N226,'Climate zones'!$I$2:$I$4292,0)),"")</f>
        <v/>
      </c>
      <c r="BP226" s="163" t="str">
        <f>IFERROR(INDEX('Climate zones'!$A$2:$A$4292,MATCH(BP$4&amp;" "&amp;$N226,'Climate zones'!$I$2:$I$4292,0)),"")</f>
        <v/>
      </c>
      <c r="BQ226" s="163" t="str">
        <f>IFERROR(INDEX('Climate zones'!$A$2:$A$4292,MATCH(BQ$4&amp;" "&amp;$N226,'Climate zones'!$I$2:$I$4292,0)),"")</f>
        <v/>
      </c>
      <c r="BR226" s="163" t="str">
        <f>IFERROR(INDEX('Climate zones'!$A$2:$A$4292,MATCH(BR$4&amp;" "&amp;$N226,'Climate zones'!$I$2:$I$4292,0)),"")</f>
        <v/>
      </c>
      <c r="BS226" s="163" t="str">
        <f>IFERROR(INDEX('Climate zones'!$A$2:$A$4292,MATCH(BS$4&amp;" "&amp;$N226,'Climate zones'!$I$2:$I$4292,0)),"")</f>
        <v/>
      </c>
      <c r="BT226" s="163" t="str">
        <f>IFERROR(INDEX('Climate zones'!$A$2:$A$4292,MATCH(BT$4&amp;" "&amp;$N226,'Climate zones'!$I$2:$I$4292,0)),"")</f>
        <v/>
      </c>
      <c r="BU226" s="163" t="str">
        <f>IFERROR(INDEX('Climate zones'!$A$2:$A$4292,MATCH(BU$4&amp;" "&amp;$N226,'Climate zones'!$I$2:$I$4292,0)),"")</f>
        <v/>
      </c>
      <c r="BV226" s="163" t="str">
        <f>IFERROR(INDEX('Climate zones'!$A$2:$A$4292,MATCH(BV$4&amp;" "&amp;$N226,'Climate zones'!$I$2:$I$4292,0)),"")</f>
        <v/>
      </c>
      <c r="BW226" s="163" t="str">
        <f>IFERROR(INDEX('Climate zones'!$A$2:$A$4292,MATCH(BW$4&amp;" "&amp;$N226,'Climate zones'!$I$2:$I$4292,0)),"")</f>
        <v/>
      </c>
      <c r="BX226" s="163" t="str">
        <f>IFERROR(INDEX('Climate zones'!$A$2:$A$4292,MATCH(BX$4&amp;" "&amp;$N226,'Climate zones'!$I$2:$I$4292,0)),"")</f>
        <v/>
      </c>
      <c r="BY226" s="163" t="str">
        <f>IFERROR(INDEX('Climate zones'!$A$2:$A$4292,MATCH(BY$4&amp;" "&amp;$N226,'Climate zones'!$I$2:$I$4292,0)),"")</f>
        <v/>
      </c>
      <c r="BZ226" s="163" t="str">
        <f>IFERROR(INDEX('Climate zones'!$A$2:$A$4292,MATCH(BZ$4&amp;" "&amp;$N226,'Climate zones'!$I$2:$I$4292,0)),"")</f>
        <v/>
      </c>
      <c r="CA226" s="163" t="str">
        <f>IFERROR(INDEX('Climate zones'!$A$2:$A$4292,MATCH(CA$4&amp;" "&amp;$N226,'Climate zones'!$I$2:$I$4292,0)),"")</f>
        <v/>
      </c>
      <c r="CB226" s="163" t="str">
        <f>IFERROR(INDEX('Climate zones'!$A$2:$A$4292,MATCH(CB$4&amp;" "&amp;$N226,'Climate zones'!$I$2:$I$4292,0)),"")</f>
        <v/>
      </c>
      <c r="CC226" s="163" t="str">
        <f>IFERROR(INDEX('Climate zones'!$A$2:$A$4292,MATCH(CC$4&amp;" "&amp;$N226,'Climate zones'!$I$2:$I$4292,0)),"")</f>
        <v/>
      </c>
      <c r="CD226" s="163" t="str">
        <f>IFERROR(INDEX('Climate zones'!$A$2:$A$4292,MATCH(CD$4&amp;" "&amp;$N226,'Climate zones'!$I$2:$I$4292,0)),"")</f>
        <v/>
      </c>
      <c r="CE226" s="163" t="str">
        <f>IFERROR(INDEX('Climate zones'!$A$2:$A$4292,MATCH(CE$4&amp;" "&amp;$N226,'Climate zones'!$I$2:$I$4292,0)),"")</f>
        <v/>
      </c>
      <c r="CF226" s="163" t="str">
        <f>IFERROR(INDEX('Climate zones'!$A$2:$A$4292,MATCH(CF$4&amp;" "&amp;$N226,'Climate zones'!$I$2:$I$4292,0)),"")</f>
        <v/>
      </c>
      <c r="CG226" s="163" t="str">
        <f>IFERROR(INDEX('Climate zones'!$A$2:$A$4292,MATCH(CG$4&amp;" "&amp;$N226,'Climate zones'!$I$2:$I$4292,0)),"")</f>
        <v/>
      </c>
      <c r="CH226" s="163" t="str">
        <f>IFERROR(INDEX('Climate zones'!$A$2:$A$4292,MATCH(CH$4&amp;" "&amp;$N226,'Climate zones'!$I$2:$I$4292,0)),"")</f>
        <v/>
      </c>
    </row>
    <row r="227" spans="1:86">
      <c r="A227" s="156" t="s">
        <v>396</v>
      </c>
      <c r="B227" s="156" t="s">
        <v>99</v>
      </c>
      <c r="C227" s="156" t="s">
        <v>171</v>
      </c>
      <c r="D227" s="156" t="s">
        <v>330</v>
      </c>
      <c r="E227" s="157">
        <v>-41.75</v>
      </c>
      <c r="F227" s="157">
        <v>171.58</v>
      </c>
      <c r="G227" s="156" t="str">
        <f t="shared" si="12"/>
        <v>Buller District WC</v>
      </c>
      <c r="H227" s="156">
        <f t="shared" si="13"/>
        <v>68</v>
      </c>
      <c r="I227" s="156" t="str">
        <f t="shared" si="14"/>
        <v>Buller District 68</v>
      </c>
      <c r="N227" s="164">
        <f t="shared" si="15"/>
        <v>223</v>
      </c>
      <c r="O227" s="165" t="str">
        <f>IFERROR(INDEX('Climate zones'!$A$2:$A$4292,MATCH(O$4&amp;" "&amp;$N227,'Climate zones'!$I$2:$I$4292,0)),"")</f>
        <v/>
      </c>
      <c r="P227" s="165" t="str">
        <f>IFERROR(INDEX('Climate zones'!$A$2:$A$4292,MATCH(P$4&amp;" "&amp;$N227,'Climate zones'!$I$2:$I$4292,0)),"")</f>
        <v/>
      </c>
      <c r="Q227" s="165" t="str">
        <f>IFERROR(INDEX('Climate zones'!$A$2:$A$4292,MATCH(Q$4&amp;" "&amp;$N227,'Climate zones'!$I$2:$I$4292,0)),"")</f>
        <v/>
      </c>
      <c r="R227" s="165" t="str">
        <f>IFERROR(INDEX('Climate zones'!$A$2:$A$4292,MATCH(R$4&amp;" "&amp;$N227,'Climate zones'!$I$2:$I$4292,0)),"")</f>
        <v/>
      </c>
      <c r="S227" s="165" t="str">
        <f>IFERROR(INDEX('Climate zones'!$A$2:$A$4292,MATCH(S$4&amp;" "&amp;$N227,'Climate zones'!$I$2:$I$4292,0)),"")</f>
        <v/>
      </c>
      <c r="T227" s="165" t="str">
        <f>IFERROR(INDEX('Climate zones'!$A$2:$A$4292,MATCH(T$4&amp;" "&amp;$N227,'Climate zones'!$I$2:$I$4292,0)),"")</f>
        <v/>
      </c>
      <c r="U227" s="165" t="str">
        <f>IFERROR(INDEX('Climate zones'!$A$2:$A$4292,MATCH(U$4&amp;" "&amp;$N227,'Climate zones'!$I$2:$I$4292,0)),"")</f>
        <v/>
      </c>
      <c r="V227" s="165" t="str">
        <f>IFERROR(INDEX('Climate zones'!$A$2:$A$4292,MATCH(V$4&amp;" "&amp;$N227,'Climate zones'!$I$2:$I$4292,0)),"")</f>
        <v/>
      </c>
      <c r="W227" s="165" t="str">
        <f>IFERROR(INDEX('Climate zones'!$A$2:$A$4292,MATCH(W$4&amp;" "&amp;$N227,'Climate zones'!$I$2:$I$4292,0)),"")</f>
        <v/>
      </c>
      <c r="X227" s="165" t="str">
        <f>IFERROR(INDEX('Climate zones'!$A$2:$A$4292,MATCH(X$4&amp;" "&amp;$N227,'Climate zones'!$I$2:$I$4292,0)),"")</f>
        <v>Totoare</v>
      </c>
      <c r="Y227" s="165" t="str">
        <f>IFERROR(INDEX('Climate zones'!$A$2:$A$4292,MATCH(Y$4&amp;" "&amp;$N227,'Climate zones'!$I$2:$I$4292,0)),"")</f>
        <v/>
      </c>
      <c r="Z227" s="165" t="str">
        <f>IFERROR(INDEX('Climate zones'!$A$2:$A$4292,MATCH(Z$4&amp;" "&amp;$N227,'Climate zones'!$I$2:$I$4292,0)),"")</f>
        <v/>
      </c>
      <c r="AA227" s="165" t="str">
        <f>IFERROR(INDEX('Climate zones'!$A$2:$A$4292,MATCH(AA$4&amp;" "&amp;$N227,'Climate zones'!$I$2:$I$4292,0)),"")</f>
        <v/>
      </c>
      <c r="AB227" s="165" t="str">
        <f>IFERROR(INDEX('Climate zones'!$A$2:$A$4292,MATCH(AB$4&amp;" "&amp;$N227,'Climate zones'!$I$2:$I$4292,0)),"")</f>
        <v/>
      </c>
      <c r="AC227" s="165" t="str">
        <f>IFERROR(INDEX('Climate zones'!$A$2:$A$4292,MATCH(AC$4&amp;" "&amp;$N227,'Climate zones'!$I$2:$I$4292,0)),"")</f>
        <v/>
      </c>
      <c r="AD227" s="165" t="str">
        <f>IFERROR(INDEX('Climate zones'!$A$2:$A$4292,MATCH(AD$4&amp;" "&amp;$N227,'Climate zones'!$I$2:$I$4292,0)),"")</f>
        <v/>
      </c>
      <c r="AE227" s="165" t="str">
        <f>IFERROR(INDEX('Climate zones'!$A$2:$A$4292,MATCH(AE$4&amp;" "&amp;$N227,'Climate zones'!$I$2:$I$4292,0)),"")</f>
        <v/>
      </c>
      <c r="AF227" s="165" t="str">
        <f>IFERROR(INDEX('Climate zones'!$A$2:$A$4292,MATCH(AF$4&amp;" "&amp;$N227,'Climate zones'!$I$2:$I$4292,0)),"")</f>
        <v/>
      </c>
      <c r="AG227" s="165" t="str">
        <f>IFERROR(INDEX('Climate zones'!$A$2:$A$4292,MATCH(AG$4&amp;" "&amp;$N227,'Climate zones'!$I$2:$I$4292,0)),"")</f>
        <v/>
      </c>
      <c r="AH227" s="165" t="str">
        <f>IFERROR(INDEX('Climate zones'!$A$2:$A$4292,MATCH(AH$4&amp;" "&amp;$N227,'Climate zones'!$I$2:$I$4292,0)),"")</f>
        <v/>
      </c>
      <c r="AI227" s="165" t="str">
        <f>IFERROR(INDEX('Climate zones'!$A$2:$A$4292,MATCH(AI$4&amp;" "&amp;$N227,'Climate zones'!$I$2:$I$4292,0)),"")</f>
        <v/>
      </c>
      <c r="AJ227" s="165" t="str">
        <f>IFERROR(INDEX('Climate zones'!$A$2:$A$4292,MATCH(AJ$4&amp;" "&amp;$N227,'Climate zones'!$I$2:$I$4292,0)),"")</f>
        <v/>
      </c>
      <c r="AK227" s="165" t="str">
        <f>IFERROR(INDEX('Climate zones'!$A$2:$A$4292,MATCH(AK$4&amp;" "&amp;$N227,'Climate zones'!$I$2:$I$4292,0)),"")</f>
        <v/>
      </c>
      <c r="AL227" s="165" t="str">
        <f>IFERROR(INDEX('Climate zones'!$A$2:$A$4292,MATCH(AL$4&amp;" "&amp;$N227,'Climate zones'!$I$2:$I$4292,0)),"")</f>
        <v/>
      </c>
      <c r="AM227" s="165" t="str">
        <f>IFERROR(INDEX('Climate zones'!$A$2:$A$4292,MATCH(AM$4&amp;" "&amp;$N227,'Climate zones'!$I$2:$I$4292,0)),"")</f>
        <v/>
      </c>
      <c r="AN227" s="165" t="str">
        <f>IFERROR(INDEX('Climate zones'!$A$2:$A$4292,MATCH(AN$4&amp;" "&amp;$N227,'Climate zones'!$I$2:$I$4292,0)),"")</f>
        <v/>
      </c>
      <c r="AO227" s="165" t="str">
        <f>IFERROR(INDEX('Climate zones'!$A$2:$A$4292,MATCH(AO$4&amp;" "&amp;$N227,'Climate zones'!$I$2:$I$4292,0)),"")</f>
        <v/>
      </c>
      <c r="AP227" s="165" t="str">
        <f>IFERROR(INDEX('Climate zones'!$A$2:$A$4292,MATCH(AP$4&amp;" "&amp;$N227,'Climate zones'!$I$2:$I$4292,0)),"")</f>
        <v/>
      </c>
      <c r="AQ227" s="165" t="str">
        <f>IFERROR(INDEX('Climate zones'!$A$2:$A$4292,MATCH(AQ$4&amp;" "&amp;$N227,'Climate zones'!$I$2:$I$4292,0)),"")</f>
        <v/>
      </c>
      <c r="AR227" s="165" t="str">
        <f>IFERROR(INDEX('Climate zones'!$A$2:$A$4292,MATCH(AR$4&amp;" "&amp;$N227,'Climate zones'!$I$2:$I$4292,0)),"")</f>
        <v/>
      </c>
      <c r="AS227" s="165" t="str">
        <f>IFERROR(INDEX('Climate zones'!$A$2:$A$4292,MATCH(AS$4&amp;" "&amp;$N227,'Climate zones'!$I$2:$I$4292,0)),"")</f>
        <v/>
      </c>
      <c r="AT227" s="165" t="str">
        <f>IFERROR(INDEX('Climate zones'!$A$2:$A$4292,MATCH(AT$4&amp;" "&amp;$N227,'Climate zones'!$I$2:$I$4292,0)),"")</f>
        <v/>
      </c>
      <c r="AU227" s="165" t="str">
        <f>IFERROR(INDEX('Climate zones'!$A$2:$A$4292,MATCH(AU$4&amp;" "&amp;$N227,'Climate zones'!$I$2:$I$4292,0)),"")</f>
        <v/>
      </c>
      <c r="AV227" s="165" t="str">
        <f>IFERROR(INDEX('Climate zones'!$A$2:$A$4292,MATCH(AV$4&amp;" "&amp;$N227,'Climate zones'!$I$2:$I$4292,0)),"")</f>
        <v/>
      </c>
      <c r="AW227" s="165" t="str">
        <f>IFERROR(INDEX('Climate zones'!$A$2:$A$4292,MATCH(AW$4&amp;" "&amp;$N227,'Climate zones'!$I$2:$I$4292,0)),"")</f>
        <v/>
      </c>
      <c r="AX227" s="165" t="str">
        <f>IFERROR(INDEX('Climate zones'!$A$2:$A$4292,MATCH(AX$4&amp;" "&amp;$N227,'Climate zones'!$I$2:$I$4292,0)),"")</f>
        <v/>
      </c>
      <c r="AY227" s="165" t="str">
        <f>IFERROR(INDEX('Climate zones'!$A$2:$A$4292,MATCH(AY$4&amp;" "&amp;$N227,'Climate zones'!$I$2:$I$4292,0)),"")</f>
        <v/>
      </c>
      <c r="AZ227" s="165" t="str">
        <f>IFERROR(INDEX('Climate zones'!$A$2:$A$4292,MATCH(AZ$4&amp;" "&amp;$N227,'Climate zones'!$I$2:$I$4292,0)),"")</f>
        <v/>
      </c>
      <c r="BA227" s="165" t="str">
        <f>IFERROR(INDEX('Climate zones'!$A$2:$A$4292,MATCH(BA$4&amp;" "&amp;$N227,'Climate zones'!$I$2:$I$4292,0)),"")</f>
        <v/>
      </c>
      <c r="BB227" s="165" t="str">
        <f>IFERROR(INDEX('Climate zones'!$A$2:$A$4292,MATCH(BB$4&amp;" "&amp;$N227,'Climate zones'!$I$2:$I$4292,0)),"")</f>
        <v/>
      </c>
      <c r="BC227" s="165" t="str">
        <f>IFERROR(INDEX('Climate zones'!$A$2:$A$4292,MATCH(BC$4&amp;" "&amp;$N227,'Climate zones'!$I$2:$I$4292,0)),"")</f>
        <v/>
      </c>
      <c r="BD227" s="165" t="str">
        <f>IFERROR(INDEX('Climate zones'!$A$2:$A$4292,MATCH(BD$4&amp;" "&amp;$N227,'Climate zones'!$I$2:$I$4292,0)),"")</f>
        <v/>
      </c>
      <c r="BE227" s="165" t="str">
        <f>IFERROR(INDEX('Climate zones'!$A$2:$A$4292,MATCH(BE$4&amp;" "&amp;$N227,'Climate zones'!$I$2:$I$4292,0)),"")</f>
        <v/>
      </c>
      <c r="BF227" s="165" t="str">
        <f>IFERROR(INDEX('Climate zones'!$A$2:$A$4292,MATCH(BF$4&amp;" "&amp;$N227,'Climate zones'!$I$2:$I$4292,0)),"")</f>
        <v/>
      </c>
      <c r="BG227" s="165" t="str">
        <f>IFERROR(INDEX('Climate zones'!$A$2:$A$4292,MATCH(BG$4&amp;" "&amp;$N227,'Climate zones'!$I$2:$I$4292,0)),"")</f>
        <v/>
      </c>
      <c r="BH227" s="165" t="str">
        <f>IFERROR(INDEX('Climate zones'!$A$2:$A$4292,MATCH(BH$4&amp;" "&amp;$N227,'Climate zones'!$I$2:$I$4292,0)),"")</f>
        <v/>
      </c>
      <c r="BI227" s="165" t="str">
        <f>IFERROR(INDEX('Climate zones'!$A$2:$A$4292,MATCH(BI$4&amp;" "&amp;$N227,'Climate zones'!$I$2:$I$4292,0)),"")</f>
        <v/>
      </c>
      <c r="BJ227" s="165" t="str">
        <f>IFERROR(INDEX('Climate zones'!$A$2:$A$4292,MATCH(BJ$4&amp;" "&amp;$N227,'Climate zones'!$I$2:$I$4292,0)),"")</f>
        <v/>
      </c>
      <c r="BK227" s="165" t="str">
        <f>IFERROR(INDEX('Climate zones'!$A$2:$A$4292,MATCH(BK$4&amp;" "&amp;$N227,'Climate zones'!$I$2:$I$4292,0)),"")</f>
        <v/>
      </c>
      <c r="BL227" s="165" t="str">
        <f>IFERROR(INDEX('Climate zones'!$A$2:$A$4292,MATCH(BL$4&amp;" "&amp;$N227,'Climate zones'!$I$2:$I$4292,0)),"")</f>
        <v/>
      </c>
      <c r="BM227" s="165" t="str">
        <f>IFERROR(INDEX('Climate zones'!$A$2:$A$4292,MATCH(BM$4&amp;" "&amp;$N227,'Climate zones'!$I$2:$I$4292,0)),"")</f>
        <v/>
      </c>
      <c r="BN227" s="165" t="str">
        <f>IFERROR(INDEX('Climate zones'!$A$2:$A$4292,MATCH(BN$4&amp;" "&amp;$N227,'Climate zones'!$I$2:$I$4292,0)),"")</f>
        <v/>
      </c>
      <c r="BO227" s="165" t="str">
        <f>IFERROR(INDEX('Climate zones'!$A$2:$A$4292,MATCH(BO$4&amp;" "&amp;$N227,'Climate zones'!$I$2:$I$4292,0)),"")</f>
        <v/>
      </c>
      <c r="BP227" s="165" t="str">
        <f>IFERROR(INDEX('Climate zones'!$A$2:$A$4292,MATCH(BP$4&amp;" "&amp;$N227,'Climate zones'!$I$2:$I$4292,0)),"")</f>
        <v/>
      </c>
      <c r="BQ227" s="165" t="str">
        <f>IFERROR(INDEX('Climate zones'!$A$2:$A$4292,MATCH(BQ$4&amp;" "&amp;$N227,'Climate zones'!$I$2:$I$4292,0)),"")</f>
        <v/>
      </c>
      <c r="BR227" s="165" t="str">
        <f>IFERROR(INDEX('Climate zones'!$A$2:$A$4292,MATCH(BR$4&amp;" "&amp;$N227,'Climate zones'!$I$2:$I$4292,0)),"")</f>
        <v/>
      </c>
      <c r="BS227" s="165" t="str">
        <f>IFERROR(INDEX('Climate zones'!$A$2:$A$4292,MATCH(BS$4&amp;" "&amp;$N227,'Climate zones'!$I$2:$I$4292,0)),"")</f>
        <v/>
      </c>
      <c r="BT227" s="165" t="str">
        <f>IFERROR(INDEX('Climate zones'!$A$2:$A$4292,MATCH(BT$4&amp;" "&amp;$N227,'Climate zones'!$I$2:$I$4292,0)),"")</f>
        <v/>
      </c>
      <c r="BU227" s="165" t="str">
        <f>IFERROR(INDEX('Climate zones'!$A$2:$A$4292,MATCH(BU$4&amp;" "&amp;$N227,'Climate zones'!$I$2:$I$4292,0)),"")</f>
        <v/>
      </c>
      <c r="BV227" s="165" t="str">
        <f>IFERROR(INDEX('Climate zones'!$A$2:$A$4292,MATCH(BV$4&amp;" "&amp;$N227,'Climate zones'!$I$2:$I$4292,0)),"")</f>
        <v/>
      </c>
      <c r="BW227" s="165" t="str">
        <f>IFERROR(INDEX('Climate zones'!$A$2:$A$4292,MATCH(BW$4&amp;" "&amp;$N227,'Climate zones'!$I$2:$I$4292,0)),"")</f>
        <v/>
      </c>
      <c r="BX227" s="165" t="str">
        <f>IFERROR(INDEX('Climate zones'!$A$2:$A$4292,MATCH(BX$4&amp;" "&amp;$N227,'Climate zones'!$I$2:$I$4292,0)),"")</f>
        <v/>
      </c>
      <c r="BY227" s="165" t="str">
        <f>IFERROR(INDEX('Climate zones'!$A$2:$A$4292,MATCH(BY$4&amp;" "&amp;$N227,'Climate zones'!$I$2:$I$4292,0)),"")</f>
        <v/>
      </c>
      <c r="BZ227" s="165" t="str">
        <f>IFERROR(INDEX('Climate zones'!$A$2:$A$4292,MATCH(BZ$4&amp;" "&amp;$N227,'Climate zones'!$I$2:$I$4292,0)),"")</f>
        <v/>
      </c>
      <c r="CA227" s="165" t="str">
        <f>IFERROR(INDEX('Climate zones'!$A$2:$A$4292,MATCH(CA$4&amp;" "&amp;$N227,'Climate zones'!$I$2:$I$4292,0)),"")</f>
        <v/>
      </c>
      <c r="CB227" s="165" t="str">
        <f>IFERROR(INDEX('Climate zones'!$A$2:$A$4292,MATCH(CB$4&amp;" "&amp;$N227,'Climate zones'!$I$2:$I$4292,0)),"")</f>
        <v/>
      </c>
      <c r="CC227" s="165" t="str">
        <f>IFERROR(INDEX('Climate zones'!$A$2:$A$4292,MATCH(CC$4&amp;" "&amp;$N227,'Climate zones'!$I$2:$I$4292,0)),"")</f>
        <v/>
      </c>
      <c r="CD227" s="165" t="str">
        <f>IFERROR(INDEX('Climate zones'!$A$2:$A$4292,MATCH(CD$4&amp;" "&amp;$N227,'Climate zones'!$I$2:$I$4292,0)),"")</f>
        <v/>
      </c>
      <c r="CE227" s="165" t="str">
        <f>IFERROR(INDEX('Climate zones'!$A$2:$A$4292,MATCH(CE$4&amp;" "&amp;$N227,'Climate zones'!$I$2:$I$4292,0)),"")</f>
        <v/>
      </c>
      <c r="CF227" s="165" t="str">
        <f>IFERROR(INDEX('Climate zones'!$A$2:$A$4292,MATCH(CF$4&amp;" "&amp;$N227,'Climate zones'!$I$2:$I$4292,0)),"")</f>
        <v/>
      </c>
      <c r="CG227" s="165" t="str">
        <f>IFERROR(INDEX('Climate zones'!$A$2:$A$4292,MATCH(CG$4&amp;" "&amp;$N227,'Climate zones'!$I$2:$I$4292,0)),"")</f>
        <v/>
      </c>
      <c r="CH227" s="165" t="str">
        <f>IFERROR(INDEX('Climate zones'!$A$2:$A$4292,MATCH(CH$4&amp;" "&amp;$N227,'Climate zones'!$I$2:$I$4292,0)),"")</f>
        <v/>
      </c>
    </row>
    <row r="228" spans="1:86">
      <c r="A228" s="156" t="s">
        <v>397</v>
      </c>
      <c r="B228" s="156" t="s">
        <v>101</v>
      </c>
      <c r="C228" s="156" t="s">
        <v>93</v>
      </c>
      <c r="D228" s="156" t="s">
        <v>398</v>
      </c>
      <c r="E228" s="157">
        <v>-40.96</v>
      </c>
      <c r="F228" s="157">
        <v>175.51</v>
      </c>
      <c r="G228" s="156" t="str">
        <f t="shared" si="12"/>
        <v>Carterton District WI</v>
      </c>
      <c r="H228" s="156">
        <f t="shared" si="13"/>
        <v>1</v>
      </c>
      <c r="I228" s="156" t="str">
        <f t="shared" si="14"/>
        <v>Carterton District 1</v>
      </c>
      <c r="N228" s="162">
        <f t="shared" si="15"/>
        <v>224</v>
      </c>
      <c r="O228" s="163" t="str">
        <f>IFERROR(INDEX('Climate zones'!$A$2:$A$4292,MATCH(O$4&amp;" "&amp;$N228,'Climate zones'!$I$2:$I$4292,0)),"")</f>
        <v/>
      </c>
      <c r="P228" s="163" t="str">
        <f>IFERROR(INDEX('Climate zones'!$A$2:$A$4292,MATCH(P$4&amp;" "&amp;$N228,'Climate zones'!$I$2:$I$4292,0)),"")</f>
        <v/>
      </c>
      <c r="Q228" s="163" t="str">
        <f>IFERROR(INDEX('Climate zones'!$A$2:$A$4292,MATCH(Q$4&amp;" "&amp;$N228,'Climate zones'!$I$2:$I$4292,0)),"")</f>
        <v/>
      </c>
      <c r="R228" s="163" t="str">
        <f>IFERROR(INDEX('Climate zones'!$A$2:$A$4292,MATCH(R$4&amp;" "&amp;$N228,'Climate zones'!$I$2:$I$4292,0)),"")</f>
        <v/>
      </c>
      <c r="S228" s="163" t="str">
        <f>IFERROR(INDEX('Climate zones'!$A$2:$A$4292,MATCH(S$4&amp;" "&amp;$N228,'Climate zones'!$I$2:$I$4292,0)),"")</f>
        <v/>
      </c>
      <c r="T228" s="163" t="str">
        <f>IFERROR(INDEX('Climate zones'!$A$2:$A$4292,MATCH(T$4&amp;" "&amp;$N228,'Climate zones'!$I$2:$I$4292,0)),"")</f>
        <v/>
      </c>
      <c r="U228" s="163" t="str">
        <f>IFERROR(INDEX('Climate zones'!$A$2:$A$4292,MATCH(U$4&amp;" "&amp;$N228,'Climate zones'!$I$2:$I$4292,0)),"")</f>
        <v/>
      </c>
      <c r="V228" s="163" t="str">
        <f>IFERROR(INDEX('Climate zones'!$A$2:$A$4292,MATCH(V$4&amp;" "&amp;$N228,'Climate zones'!$I$2:$I$4292,0)),"")</f>
        <v/>
      </c>
      <c r="W228" s="163" t="str">
        <f>IFERROR(INDEX('Climate zones'!$A$2:$A$4292,MATCH(W$4&amp;" "&amp;$N228,'Climate zones'!$I$2:$I$4292,0)),"")</f>
        <v/>
      </c>
      <c r="X228" s="163" t="str">
        <f>IFERROR(INDEX('Climate zones'!$A$2:$A$4292,MATCH(X$4&amp;" "&amp;$N228,'Climate zones'!$I$2:$I$4292,0)),"")</f>
        <v>Towai</v>
      </c>
      <c r="Y228" s="163" t="str">
        <f>IFERROR(INDEX('Climate zones'!$A$2:$A$4292,MATCH(Y$4&amp;" "&amp;$N228,'Climate zones'!$I$2:$I$4292,0)),"")</f>
        <v/>
      </c>
      <c r="Z228" s="163" t="str">
        <f>IFERROR(INDEX('Climate zones'!$A$2:$A$4292,MATCH(Z$4&amp;" "&amp;$N228,'Climate zones'!$I$2:$I$4292,0)),"")</f>
        <v/>
      </c>
      <c r="AA228" s="163" t="str">
        <f>IFERROR(INDEX('Climate zones'!$A$2:$A$4292,MATCH(AA$4&amp;" "&amp;$N228,'Climate zones'!$I$2:$I$4292,0)),"")</f>
        <v/>
      </c>
      <c r="AB228" s="163" t="str">
        <f>IFERROR(INDEX('Climate zones'!$A$2:$A$4292,MATCH(AB$4&amp;" "&amp;$N228,'Climate zones'!$I$2:$I$4292,0)),"")</f>
        <v/>
      </c>
      <c r="AC228" s="163" t="str">
        <f>IFERROR(INDEX('Climate zones'!$A$2:$A$4292,MATCH(AC$4&amp;" "&amp;$N228,'Climate zones'!$I$2:$I$4292,0)),"")</f>
        <v/>
      </c>
      <c r="AD228" s="163" t="str">
        <f>IFERROR(INDEX('Climate zones'!$A$2:$A$4292,MATCH(AD$4&amp;" "&amp;$N228,'Climate zones'!$I$2:$I$4292,0)),"")</f>
        <v/>
      </c>
      <c r="AE228" s="163" t="str">
        <f>IFERROR(INDEX('Climate zones'!$A$2:$A$4292,MATCH(AE$4&amp;" "&amp;$N228,'Climate zones'!$I$2:$I$4292,0)),"")</f>
        <v/>
      </c>
      <c r="AF228" s="163" t="str">
        <f>IFERROR(INDEX('Climate zones'!$A$2:$A$4292,MATCH(AF$4&amp;" "&amp;$N228,'Climate zones'!$I$2:$I$4292,0)),"")</f>
        <v/>
      </c>
      <c r="AG228" s="163" t="str">
        <f>IFERROR(INDEX('Climate zones'!$A$2:$A$4292,MATCH(AG$4&amp;" "&amp;$N228,'Climate zones'!$I$2:$I$4292,0)),"")</f>
        <v/>
      </c>
      <c r="AH228" s="163" t="str">
        <f>IFERROR(INDEX('Climate zones'!$A$2:$A$4292,MATCH(AH$4&amp;" "&amp;$N228,'Climate zones'!$I$2:$I$4292,0)),"")</f>
        <v/>
      </c>
      <c r="AI228" s="163" t="str">
        <f>IFERROR(INDEX('Climate zones'!$A$2:$A$4292,MATCH(AI$4&amp;" "&amp;$N228,'Climate zones'!$I$2:$I$4292,0)),"")</f>
        <v/>
      </c>
      <c r="AJ228" s="163" t="str">
        <f>IFERROR(INDEX('Climate zones'!$A$2:$A$4292,MATCH(AJ$4&amp;" "&amp;$N228,'Climate zones'!$I$2:$I$4292,0)),"")</f>
        <v/>
      </c>
      <c r="AK228" s="163" t="str">
        <f>IFERROR(INDEX('Climate zones'!$A$2:$A$4292,MATCH(AK$4&amp;" "&amp;$N228,'Climate zones'!$I$2:$I$4292,0)),"")</f>
        <v/>
      </c>
      <c r="AL228" s="163" t="str">
        <f>IFERROR(INDEX('Climate zones'!$A$2:$A$4292,MATCH(AL$4&amp;" "&amp;$N228,'Climate zones'!$I$2:$I$4292,0)),"")</f>
        <v/>
      </c>
      <c r="AM228" s="163" t="str">
        <f>IFERROR(INDEX('Climate zones'!$A$2:$A$4292,MATCH(AM$4&amp;" "&amp;$N228,'Climate zones'!$I$2:$I$4292,0)),"")</f>
        <v/>
      </c>
      <c r="AN228" s="163" t="str">
        <f>IFERROR(INDEX('Climate zones'!$A$2:$A$4292,MATCH(AN$4&amp;" "&amp;$N228,'Climate zones'!$I$2:$I$4292,0)),"")</f>
        <v/>
      </c>
      <c r="AO228" s="163" t="str">
        <f>IFERROR(INDEX('Climate zones'!$A$2:$A$4292,MATCH(AO$4&amp;" "&amp;$N228,'Climate zones'!$I$2:$I$4292,0)),"")</f>
        <v/>
      </c>
      <c r="AP228" s="163" t="str">
        <f>IFERROR(INDEX('Climate zones'!$A$2:$A$4292,MATCH(AP$4&amp;" "&amp;$N228,'Climate zones'!$I$2:$I$4292,0)),"")</f>
        <v/>
      </c>
      <c r="AQ228" s="163" t="str">
        <f>IFERROR(INDEX('Climate zones'!$A$2:$A$4292,MATCH(AQ$4&amp;" "&amp;$N228,'Climate zones'!$I$2:$I$4292,0)),"")</f>
        <v/>
      </c>
      <c r="AR228" s="163" t="str">
        <f>IFERROR(INDEX('Climate zones'!$A$2:$A$4292,MATCH(AR$4&amp;" "&amp;$N228,'Climate zones'!$I$2:$I$4292,0)),"")</f>
        <v/>
      </c>
      <c r="AS228" s="163" t="str">
        <f>IFERROR(INDEX('Climate zones'!$A$2:$A$4292,MATCH(AS$4&amp;" "&amp;$N228,'Climate zones'!$I$2:$I$4292,0)),"")</f>
        <v/>
      </c>
      <c r="AT228" s="163" t="str">
        <f>IFERROR(INDEX('Climate zones'!$A$2:$A$4292,MATCH(AT$4&amp;" "&amp;$N228,'Climate zones'!$I$2:$I$4292,0)),"")</f>
        <v/>
      </c>
      <c r="AU228" s="163" t="str">
        <f>IFERROR(INDEX('Climate zones'!$A$2:$A$4292,MATCH(AU$4&amp;" "&amp;$N228,'Climate zones'!$I$2:$I$4292,0)),"")</f>
        <v/>
      </c>
      <c r="AV228" s="163" t="str">
        <f>IFERROR(INDEX('Climate zones'!$A$2:$A$4292,MATCH(AV$4&amp;" "&amp;$N228,'Climate zones'!$I$2:$I$4292,0)),"")</f>
        <v/>
      </c>
      <c r="AW228" s="163" t="str">
        <f>IFERROR(INDEX('Climate zones'!$A$2:$A$4292,MATCH(AW$4&amp;" "&amp;$N228,'Climate zones'!$I$2:$I$4292,0)),"")</f>
        <v/>
      </c>
      <c r="AX228" s="163" t="str">
        <f>IFERROR(INDEX('Climate zones'!$A$2:$A$4292,MATCH(AX$4&amp;" "&amp;$N228,'Climate zones'!$I$2:$I$4292,0)),"")</f>
        <v/>
      </c>
      <c r="AY228" s="163" t="str">
        <f>IFERROR(INDEX('Climate zones'!$A$2:$A$4292,MATCH(AY$4&amp;" "&amp;$N228,'Climate zones'!$I$2:$I$4292,0)),"")</f>
        <v/>
      </c>
      <c r="AZ228" s="163" t="str">
        <f>IFERROR(INDEX('Climate zones'!$A$2:$A$4292,MATCH(AZ$4&amp;" "&amp;$N228,'Climate zones'!$I$2:$I$4292,0)),"")</f>
        <v/>
      </c>
      <c r="BA228" s="163" t="str">
        <f>IFERROR(INDEX('Climate zones'!$A$2:$A$4292,MATCH(BA$4&amp;" "&amp;$N228,'Climate zones'!$I$2:$I$4292,0)),"")</f>
        <v/>
      </c>
      <c r="BB228" s="163" t="str">
        <f>IFERROR(INDEX('Climate zones'!$A$2:$A$4292,MATCH(BB$4&amp;" "&amp;$N228,'Climate zones'!$I$2:$I$4292,0)),"")</f>
        <v/>
      </c>
      <c r="BC228" s="163" t="str">
        <f>IFERROR(INDEX('Climate zones'!$A$2:$A$4292,MATCH(BC$4&amp;" "&amp;$N228,'Climate zones'!$I$2:$I$4292,0)),"")</f>
        <v/>
      </c>
      <c r="BD228" s="163" t="str">
        <f>IFERROR(INDEX('Climate zones'!$A$2:$A$4292,MATCH(BD$4&amp;" "&amp;$N228,'Climate zones'!$I$2:$I$4292,0)),"")</f>
        <v/>
      </c>
      <c r="BE228" s="163" t="str">
        <f>IFERROR(INDEX('Climate zones'!$A$2:$A$4292,MATCH(BE$4&amp;" "&amp;$N228,'Climate zones'!$I$2:$I$4292,0)),"")</f>
        <v/>
      </c>
      <c r="BF228" s="163" t="str">
        <f>IFERROR(INDEX('Climate zones'!$A$2:$A$4292,MATCH(BF$4&amp;" "&amp;$N228,'Climate zones'!$I$2:$I$4292,0)),"")</f>
        <v/>
      </c>
      <c r="BG228" s="163" t="str">
        <f>IFERROR(INDEX('Climate zones'!$A$2:$A$4292,MATCH(BG$4&amp;" "&amp;$N228,'Climate zones'!$I$2:$I$4292,0)),"")</f>
        <v/>
      </c>
      <c r="BH228" s="163" t="str">
        <f>IFERROR(INDEX('Climate zones'!$A$2:$A$4292,MATCH(BH$4&amp;" "&amp;$N228,'Climate zones'!$I$2:$I$4292,0)),"")</f>
        <v/>
      </c>
      <c r="BI228" s="163" t="str">
        <f>IFERROR(INDEX('Climate zones'!$A$2:$A$4292,MATCH(BI$4&amp;" "&amp;$N228,'Climate zones'!$I$2:$I$4292,0)),"")</f>
        <v/>
      </c>
      <c r="BJ228" s="163" t="str">
        <f>IFERROR(INDEX('Climate zones'!$A$2:$A$4292,MATCH(BJ$4&amp;" "&amp;$N228,'Climate zones'!$I$2:$I$4292,0)),"")</f>
        <v/>
      </c>
      <c r="BK228" s="163" t="str">
        <f>IFERROR(INDEX('Climate zones'!$A$2:$A$4292,MATCH(BK$4&amp;" "&amp;$N228,'Climate zones'!$I$2:$I$4292,0)),"")</f>
        <v/>
      </c>
      <c r="BL228" s="163" t="str">
        <f>IFERROR(INDEX('Climate zones'!$A$2:$A$4292,MATCH(BL$4&amp;" "&amp;$N228,'Climate zones'!$I$2:$I$4292,0)),"")</f>
        <v/>
      </c>
      <c r="BM228" s="163" t="str">
        <f>IFERROR(INDEX('Climate zones'!$A$2:$A$4292,MATCH(BM$4&amp;" "&amp;$N228,'Climate zones'!$I$2:$I$4292,0)),"")</f>
        <v/>
      </c>
      <c r="BN228" s="163" t="str">
        <f>IFERROR(INDEX('Climate zones'!$A$2:$A$4292,MATCH(BN$4&amp;" "&amp;$N228,'Climate zones'!$I$2:$I$4292,0)),"")</f>
        <v/>
      </c>
      <c r="BO228" s="163" t="str">
        <f>IFERROR(INDEX('Climate zones'!$A$2:$A$4292,MATCH(BO$4&amp;" "&amp;$N228,'Climate zones'!$I$2:$I$4292,0)),"")</f>
        <v/>
      </c>
      <c r="BP228" s="163" t="str">
        <f>IFERROR(INDEX('Climate zones'!$A$2:$A$4292,MATCH(BP$4&amp;" "&amp;$N228,'Climate zones'!$I$2:$I$4292,0)),"")</f>
        <v/>
      </c>
      <c r="BQ228" s="163" t="str">
        <f>IFERROR(INDEX('Climate zones'!$A$2:$A$4292,MATCH(BQ$4&amp;" "&amp;$N228,'Climate zones'!$I$2:$I$4292,0)),"")</f>
        <v/>
      </c>
      <c r="BR228" s="163" t="str">
        <f>IFERROR(INDEX('Climate zones'!$A$2:$A$4292,MATCH(BR$4&amp;" "&amp;$N228,'Climate zones'!$I$2:$I$4292,0)),"")</f>
        <v/>
      </c>
      <c r="BS228" s="163" t="str">
        <f>IFERROR(INDEX('Climate zones'!$A$2:$A$4292,MATCH(BS$4&amp;" "&amp;$N228,'Climate zones'!$I$2:$I$4292,0)),"")</f>
        <v/>
      </c>
      <c r="BT228" s="163" t="str">
        <f>IFERROR(INDEX('Climate zones'!$A$2:$A$4292,MATCH(BT$4&amp;" "&amp;$N228,'Climate zones'!$I$2:$I$4292,0)),"")</f>
        <v/>
      </c>
      <c r="BU228" s="163" t="str">
        <f>IFERROR(INDEX('Climate zones'!$A$2:$A$4292,MATCH(BU$4&amp;" "&amp;$N228,'Climate zones'!$I$2:$I$4292,0)),"")</f>
        <v/>
      </c>
      <c r="BV228" s="163" t="str">
        <f>IFERROR(INDEX('Climate zones'!$A$2:$A$4292,MATCH(BV$4&amp;" "&amp;$N228,'Climate zones'!$I$2:$I$4292,0)),"")</f>
        <v/>
      </c>
      <c r="BW228" s="163" t="str">
        <f>IFERROR(INDEX('Climate zones'!$A$2:$A$4292,MATCH(BW$4&amp;" "&amp;$N228,'Climate zones'!$I$2:$I$4292,0)),"")</f>
        <v/>
      </c>
      <c r="BX228" s="163" t="str">
        <f>IFERROR(INDEX('Climate zones'!$A$2:$A$4292,MATCH(BX$4&amp;" "&amp;$N228,'Climate zones'!$I$2:$I$4292,0)),"")</f>
        <v/>
      </c>
      <c r="BY228" s="163" t="str">
        <f>IFERROR(INDEX('Climate zones'!$A$2:$A$4292,MATCH(BY$4&amp;" "&amp;$N228,'Climate zones'!$I$2:$I$4292,0)),"")</f>
        <v/>
      </c>
      <c r="BZ228" s="163" t="str">
        <f>IFERROR(INDEX('Climate zones'!$A$2:$A$4292,MATCH(BZ$4&amp;" "&amp;$N228,'Climate zones'!$I$2:$I$4292,0)),"")</f>
        <v/>
      </c>
      <c r="CA228" s="163" t="str">
        <f>IFERROR(INDEX('Climate zones'!$A$2:$A$4292,MATCH(CA$4&amp;" "&amp;$N228,'Climate zones'!$I$2:$I$4292,0)),"")</f>
        <v/>
      </c>
      <c r="CB228" s="163" t="str">
        <f>IFERROR(INDEX('Climate zones'!$A$2:$A$4292,MATCH(CB$4&amp;" "&amp;$N228,'Climate zones'!$I$2:$I$4292,0)),"")</f>
        <v/>
      </c>
      <c r="CC228" s="163" t="str">
        <f>IFERROR(INDEX('Climate zones'!$A$2:$A$4292,MATCH(CC$4&amp;" "&amp;$N228,'Climate zones'!$I$2:$I$4292,0)),"")</f>
        <v/>
      </c>
      <c r="CD228" s="163" t="str">
        <f>IFERROR(INDEX('Climate zones'!$A$2:$A$4292,MATCH(CD$4&amp;" "&amp;$N228,'Climate zones'!$I$2:$I$4292,0)),"")</f>
        <v/>
      </c>
      <c r="CE228" s="163" t="str">
        <f>IFERROR(INDEX('Climate zones'!$A$2:$A$4292,MATCH(CE$4&amp;" "&amp;$N228,'Climate zones'!$I$2:$I$4292,0)),"")</f>
        <v/>
      </c>
      <c r="CF228" s="163" t="str">
        <f>IFERROR(INDEX('Climate zones'!$A$2:$A$4292,MATCH(CF$4&amp;" "&amp;$N228,'Climate zones'!$I$2:$I$4292,0)),"")</f>
        <v/>
      </c>
      <c r="CG228" s="163" t="str">
        <f>IFERROR(INDEX('Climate zones'!$A$2:$A$4292,MATCH(CG$4&amp;" "&amp;$N228,'Climate zones'!$I$2:$I$4292,0)),"")</f>
        <v/>
      </c>
      <c r="CH228" s="163" t="str">
        <f>IFERROR(INDEX('Climate zones'!$A$2:$A$4292,MATCH(CH$4&amp;" "&amp;$N228,'Climate zones'!$I$2:$I$4292,0)),"")</f>
        <v/>
      </c>
    </row>
    <row r="229" spans="1:86">
      <c r="A229" s="156" t="s">
        <v>399</v>
      </c>
      <c r="B229" s="156" t="s">
        <v>101</v>
      </c>
      <c r="C229" s="156" t="s">
        <v>171</v>
      </c>
      <c r="D229" s="156" t="s">
        <v>398</v>
      </c>
      <c r="E229" s="157">
        <v>-41.02</v>
      </c>
      <c r="F229" s="157">
        <v>175.53</v>
      </c>
      <c r="G229" s="156" t="str">
        <f t="shared" si="12"/>
        <v>Carterton District WI</v>
      </c>
      <c r="H229" s="156">
        <f t="shared" si="13"/>
        <v>2</v>
      </c>
      <c r="I229" s="156" t="str">
        <f t="shared" si="14"/>
        <v>Carterton District 2</v>
      </c>
      <c r="N229" s="164">
        <f t="shared" si="15"/>
        <v>225</v>
      </c>
      <c r="O229" s="165" t="str">
        <f>IFERROR(INDEX('Climate zones'!$A$2:$A$4292,MATCH(O$4&amp;" "&amp;$N229,'Climate zones'!$I$2:$I$4292,0)),"")</f>
        <v/>
      </c>
      <c r="P229" s="165" t="str">
        <f>IFERROR(INDEX('Climate zones'!$A$2:$A$4292,MATCH(P$4&amp;" "&amp;$N229,'Climate zones'!$I$2:$I$4292,0)),"")</f>
        <v/>
      </c>
      <c r="Q229" s="165" t="str">
        <f>IFERROR(INDEX('Climate zones'!$A$2:$A$4292,MATCH(Q$4&amp;" "&amp;$N229,'Climate zones'!$I$2:$I$4292,0)),"")</f>
        <v/>
      </c>
      <c r="R229" s="165" t="str">
        <f>IFERROR(INDEX('Climate zones'!$A$2:$A$4292,MATCH(R$4&amp;" "&amp;$N229,'Climate zones'!$I$2:$I$4292,0)),"")</f>
        <v/>
      </c>
      <c r="S229" s="165" t="str">
        <f>IFERROR(INDEX('Climate zones'!$A$2:$A$4292,MATCH(S$4&amp;" "&amp;$N229,'Climate zones'!$I$2:$I$4292,0)),"")</f>
        <v/>
      </c>
      <c r="T229" s="165" t="str">
        <f>IFERROR(INDEX('Climate zones'!$A$2:$A$4292,MATCH(T$4&amp;" "&amp;$N229,'Climate zones'!$I$2:$I$4292,0)),"")</f>
        <v/>
      </c>
      <c r="U229" s="165" t="str">
        <f>IFERROR(INDEX('Climate zones'!$A$2:$A$4292,MATCH(U$4&amp;" "&amp;$N229,'Climate zones'!$I$2:$I$4292,0)),"")</f>
        <v/>
      </c>
      <c r="V229" s="165" t="str">
        <f>IFERROR(INDEX('Climate zones'!$A$2:$A$4292,MATCH(V$4&amp;" "&amp;$N229,'Climate zones'!$I$2:$I$4292,0)),"")</f>
        <v/>
      </c>
      <c r="W229" s="165" t="str">
        <f>IFERROR(INDEX('Climate zones'!$A$2:$A$4292,MATCH(W$4&amp;" "&amp;$N229,'Climate zones'!$I$2:$I$4292,0)),"")</f>
        <v/>
      </c>
      <c r="X229" s="165" t="str">
        <f>IFERROR(INDEX('Climate zones'!$A$2:$A$4292,MATCH(X$4&amp;" "&amp;$N229,'Climate zones'!$I$2:$I$4292,0)),"")</f>
        <v>Tuhipa</v>
      </c>
      <c r="Y229" s="165" t="str">
        <f>IFERROR(INDEX('Climate zones'!$A$2:$A$4292,MATCH(Y$4&amp;" "&amp;$N229,'Climate zones'!$I$2:$I$4292,0)),"")</f>
        <v/>
      </c>
      <c r="Z229" s="165" t="str">
        <f>IFERROR(INDEX('Climate zones'!$A$2:$A$4292,MATCH(Z$4&amp;" "&amp;$N229,'Climate zones'!$I$2:$I$4292,0)),"")</f>
        <v/>
      </c>
      <c r="AA229" s="165" t="str">
        <f>IFERROR(INDEX('Climate zones'!$A$2:$A$4292,MATCH(AA$4&amp;" "&amp;$N229,'Climate zones'!$I$2:$I$4292,0)),"")</f>
        <v/>
      </c>
      <c r="AB229" s="165" t="str">
        <f>IFERROR(INDEX('Climate zones'!$A$2:$A$4292,MATCH(AB$4&amp;" "&amp;$N229,'Climate zones'!$I$2:$I$4292,0)),"")</f>
        <v/>
      </c>
      <c r="AC229" s="165" t="str">
        <f>IFERROR(INDEX('Climate zones'!$A$2:$A$4292,MATCH(AC$4&amp;" "&amp;$N229,'Climate zones'!$I$2:$I$4292,0)),"")</f>
        <v/>
      </c>
      <c r="AD229" s="165" t="str">
        <f>IFERROR(INDEX('Climate zones'!$A$2:$A$4292,MATCH(AD$4&amp;" "&amp;$N229,'Climate zones'!$I$2:$I$4292,0)),"")</f>
        <v/>
      </c>
      <c r="AE229" s="165" t="str">
        <f>IFERROR(INDEX('Climate zones'!$A$2:$A$4292,MATCH(AE$4&amp;" "&amp;$N229,'Climate zones'!$I$2:$I$4292,0)),"")</f>
        <v/>
      </c>
      <c r="AF229" s="165" t="str">
        <f>IFERROR(INDEX('Climate zones'!$A$2:$A$4292,MATCH(AF$4&amp;" "&amp;$N229,'Climate zones'!$I$2:$I$4292,0)),"")</f>
        <v/>
      </c>
      <c r="AG229" s="165" t="str">
        <f>IFERROR(INDEX('Climate zones'!$A$2:$A$4292,MATCH(AG$4&amp;" "&amp;$N229,'Climate zones'!$I$2:$I$4292,0)),"")</f>
        <v/>
      </c>
      <c r="AH229" s="165" t="str">
        <f>IFERROR(INDEX('Climate zones'!$A$2:$A$4292,MATCH(AH$4&amp;" "&amp;$N229,'Climate zones'!$I$2:$I$4292,0)),"")</f>
        <v/>
      </c>
      <c r="AI229" s="165" t="str">
        <f>IFERROR(INDEX('Climate zones'!$A$2:$A$4292,MATCH(AI$4&amp;" "&amp;$N229,'Climate zones'!$I$2:$I$4292,0)),"")</f>
        <v/>
      </c>
      <c r="AJ229" s="165" t="str">
        <f>IFERROR(INDEX('Climate zones'!$A$2:$A$4292,MATCH(AJ$4&amp;" "&amp;$N229,'Climate zones'!$I$2:$I$4292,0)),"")</f>
        <v/>
      </c>
      <c r="AK229" s="165" t="str">
        <f>IFERROR(INDEX('Climate zones'!$A$2:$A$4292,MATCH(AK$4&amp;" "&amp;$N229,'Climate zones'!$I$2:$I$4292,0)),"")</f>
        <v/>
      </c>
      <c r="AL229" s="165" t="str">
        <f>IFERROR(INDEX('Climate zones'!$A$2:$A$4292,MATCH(AL$4&amp;" "&amp;$N229,'Climate zones'!$I$2:$I$4292,0)),"")</f>
        <v/>
      </c>
      <c r="AM229" s="165" t="str">
        <f>IFERROR(INDEX('Climate zones'!$A$2:$A$4292,MATCH(AM$4&amp;" "&amp;$N229,'Climate zones'!$I$2:$I$4292,0)),"")</f>
        <v/>
      </c>
      <c r="AN229" s="165" t="str">
        <f>IFERROR(INDEX('Climate zones'!$A$2:$A$4292,MATCH(AN$4&amp;" "&amp;$N229,'Climate zones'!$I$2:$I$4292,0)),"")</f>
        <v/>
      </c>
      <c r="AO229" s="165" t="str">
        <f>IFERROR(INDEX('Climate zones'!$A$2:$A$4292,MATCH(AO$4&amp;" "&amp;$N229,'Climate zones'!$I$2:$I$4292,0)),"")</f>
        <v/>
      </c>
      <c r="AP229" s="165" t="str">
        <f>IFERROR(INDEX('Climate zones'!$A$2:$A$4292,MATCH(AP$4&amp;" "&amp;$N229,'Climate zones'!$I$2:$I$4292,0)),"")</f>
        <v/>
      </c>
      <c r="AQ229" s="165" t="str">
        <f>IFERROR(INDEX('Climate zones'!$A$2:$A$4292,MATCH(AQ$4&amp;" "&amp;$N229,'Climate zones'!$I$2:$I$4292,0)),"")</f>
        <v/>
      </c>
      <c r="AR229" s="165" t="str">
        <f>IFERROR(INDEX('Climate zones'!$A$2:$A$4292,MATCH(AR$4&amp;" "&amp;$N229,'Climate zones'!$I$2:$I$4292,0)),"")</f>
        <v/>
      </c>
      <c r="AS229" s="165" t="str">
        <f>IFERROR(INDEX('Climate zones'!$A$2:$A$4292,MATCH(AS$4&amp;" "&amp;$N229,'Climate zones'!$I$2:$I$4292,0)),"")</f>
        <v/>
      </c>
      <c r="AT229" s="165" t="str">
        <f>IFERROR(INDEX('Climate zones'!$A$2:$A$4292,MATCH(AT$4&amp;" "&amp;$N229,'Climate zones'!$I$2:$I$4292,0)),"")</f>
        <v/>
      </c>
      <c r="AU229" s="165" t="str">
        <f>IFERROR(INDEX('Climate zones'!$A$2:$A$4292,MATCH(AU$4&amp;" "&amp;$N229,'Climate zones'!$I$2:$I$4292,0)),"")</f>
        <v/>
      </c>
      <c r="AV229" s="165" t="str">
        <f>IFERROR(INDEX('Climate zones'!$A$2:$A$4292,MATCH(AV$4&amp;" "&amp;$N229,'Climate zones'!$I$2:$I$4292,0)),"")</f>
        <v/>
      </c>
      <c r="AW229" s="165" t="str">
        <f>IFERROR(INDEX('Climate zones'!$A$2:$A$4292,MATCH(AW$4&amp;" "&amp;$N229,'Climate zones'!$I$2:$I$4292,0)),"")</f>
        <v/>
      </c>
      <c r="AX229" s="165" t="str">
        <f>IFERROR(INDEX('Climate zones'!$A$2:$A$4292,MATCH(AX$4&amp;" "&amp;$N229,'Climate zones'!$I$2:$I$4292,0)),"")</f>
        <v/>
      </c>
      <c r="AY229" s="165" t="str">
        <f>IFERROR(INDEX('Climate zones'!$A$2:$A$4292,MATCH(AY$4&amp;" "&amp;$N229,'Climate zones'!$I$2:$I$4292,0)),"")</f>
        <v/>
      </c>
      <c r="AZ229" s="165" t="str">
        <f>IFERROR(INDEX('Climate zones'!$A$2:$A$4292,MATCH(AZ$4&amp;" "&amp;$N229,'Climate zones'!$I$2:$I$4292,0)),"")</f>
        <v/>
      </c>
      <c r="BA229" s="165" t="str">
        <f>IFERROR(INDEX('Climate zones'!$A$2:$A$4292,MATCH(BA$4&amp;" "&amp;$N229,'Climate zones'!$I$2:$I$4292,0)),"")</f>
        <v/>
      </c>
      <c r="BB229" s="165" t="str">
        <f>IFERROR(INDEX('Climate zones'!$A$2:$A$4292,MATCH(BB$4&amp;" "&amp;$N229,'Climate zones'!$I$2:$I$4292,0)),"")</f>
        <v/>
      </c>
      <c r="BC229" s="165" t="str">
        <f>IFERROR(INDEX('Climate zones'!$A$2:$A$4292,MATCH(BC$4&amp;" "&amp;$N229,'Climate zones'!$I$2:$I$4292,0)),"")</f>
        <v/>
      </c>
      <c r="BD229" s="165" t="str">
        <f>IFERROR(INDEX('Climate zones'!$A$2:$A$4292,MATCH(BD$4&amp;" "&amp;$N229,'Climate zones'!$I$2:$I$4292,0)),"")</f>
        <v/>
      </c>
      <c r="BE229" s="165" t="str">
        <f>IFERROR(INDEX('Climate zones'!$A$2:$A$4292,MATCH(BE$4&amp;" "&amp;$N229,'Climate zones'!$I$2:$I$4292,0)),"")</f>
        <v/>
      </c>
      <c r="BF229" s="165" t="str">
        <f>IFERROR(INDEX('Climate zones'!$A$2:$A$4292,MATCH(BF$4&amp;" "&amp;$N229,'Climate zones'!$I$2:$I$4292,0)),"")</f>
        <v/>
      </c>
      <c r="BG229" s="165" t="str">
        <f>IFERROR(INDEX('Climate zones'!$A$2:$A$4292,MATCH(BG$4&amp;" "&amp;$N229,'Climate zones'!$I$2:$I$4292,0)),"")</f>
        <v/>
      </c>
      <c r="BH229" s="165" t="str">
        <f>IFERROR(INDEX('Climate zones'!$A$2:$A$4292,MATCH(BH$4&amp;" "&amp;$N229,'Climate zones'!$I$2:$I$4292,0)),"")</f>
        <v/>
      </c>
      <c r="BI229" s="165" t="str">
        <f>IFERROR(INDEX('Climate zones'!$A$2:$A$4292,MATCH(BI$4&amp;" "&amp;$N229,'Climate zones'!$I$2:$I$4292,0)),"")</f>
        <v/>
      </c>
      <c r="BJ229" s="165" t="str">
        <f>IFERROR(INDEX('Climate zones'!$A$2:$A$4292,MATCH(BJ$4&amp;" "&amp;$N229,'Climate zones'!$I$2:$I$4292,0)),"")</f>
        <v/>
      </c>
      <c r="BK229" s="165" t="str">
        <f>IFERROR(INDEX('Climate zones'!$A$2:$A$4292,MATCH(BK$4&amp;" "&amp;$N229,'Climate zones'!$I$2:$I$4292,0)),"")</f>
        <v/>
      </c>
      <c r="BL229" s="165" t="str">
        <f>IFERROR(INDEX('Climate zones'!$A$2:$A$4292,MATCH(BL$4&amp;" "&amp;$N229,'Climate zones'!$I$2:$I$4292,0)),"")</f>
        <v/>
      </c>
      <c r="BM229" s="165" t="str">
        <f>IFERROR(INDEX('Climate zones'!$A$2:$A$4292,MATCH(BM$4&amp;" "&amp;$N229,'Climate zones'!$I$2:$I$4292,0)),"")</f>
        <v/>
      </c>
      <c r="BN229" s="165" t="str">
        <f>IFERROR(INDEX('Climate zones'!$A$2:$A$4292,MATCH(BN$4&amp;" "&amp;$N229,'Climate zones'!$I$2:$I$4292,0)),"")</f>
        <v/>
      </c>
      <c r="BO229" s="165" t="str">
        <f>IFERROR(INDEX('Climate zones'!$A$2:$A$4292,MATCH(BO$4&amp;" "&amp;$N229,'Climate zones'!$I$2:$I$4292,0)),"")</f>
        <v/>
      </c>
      <c r="BP229" s="165" t="str">
        <f>IFERROR(INDEX('Climate zones'!$A$2:$A$4292,MATCH(BP$4&amp;" "&amp;$N229,'Climate zones'!$I$2:$I$4292,0)),"")</f>
        <v/>
      </c>
      <c r="BQ229" s="165" t="str">
        <f>IFERROR(INDEX('Climate zones'!$A$2:$A$4292,MATCH(BQ$4&amp;" "&amp;$N229,'Climate zones'!$I$2:$I$4292,0)),"")</f>
        <v/>
      </c>
      <c r="BR229" s="165" t="str">
        <f>IFERROR(INDEX('Climate zones'!$A$2:$A$4292,MATCH(BR$4&amp;" "&amp;$N229,'Climate zones'!$I$2:$I$4292,0)),"")</f>
        <v/>
      </c>
      <c r="BS229" s="165" t="str">
        <f>IFERROR(INDEX('Climate zones'!$A$2:$A$4292,MATCH(BS$4&amp;" "&amp;$N229,'Climate zones'!$I$2:$I$4292,0)),"")</f>
        <v/>
      </c>
      <c r="BT229" s="165" t="str">
        <f>IFERROR(INDEX('Climate zones'!$A$2:$A$4292,MATCH(BT$4&amp;" "&amp;$N229,'Climate zones'!$I$2:$I$4292,0)),"")</f>
        <v/>
      </c>
      <c r="BU229" s="165" t="str">
        <f>IFERROR(INDEX('Climate zones'!$A$2:$A$4292,MATCH(BU$4&amp;" "&amp;$N229,'Climate zones'!$I$2:$I$4292,0)),"")</f>
        <v/>
      </c>
      <c r="BV229" s="165" t="str">
        <f>IFERROR(INDEX('Climate zones'!$A$2:$A$4292,MATCH(BV$4&amp;" "&amp;$N229,'Climate zones'!$I$2:$I$4292,0)),"")</f>
        <v/>
      </c>
      <c r="BW229" s="165" t="str">
        <f>IFERROR(INDEX('Climate zones'!$A$2:$A$4292,MATCH(BW$4&amp;" "&amp;$N229,'Climate zones'!$I$2:$I$4292,0)),"")</f>
        <v/>
      </c>
      <c r="BX229" s="165" t="str">
        <f>IFERROR(INDEX('Climate zones'!$A$2:$A$4292,MATCH(BX$4&amp;" "&amp;$N229,'Climate zones'!$I$2:$I$4292,0)),"")</f>
        <v/>
      </c>
      <c r="BY229" s="165" t="str">
        <f>IFERROR(INDEX('Climate zones'!$A$2:$A$4292,MATCH(BY$4&amp;" "&amp;$N229,'Climate zones'!$I$2:$I$4292,0)),"")</f>
        <v/>
      </c>
      <c r="BZ229" s="165" t="str">
        <f>IFERROR(INDEX('Climate zones'!$A$2:$A$4292,MATCH(BZ$4&amp;" "&amp;$N229,'Climate zones'!$I$2:$I$4292,0)),"")</f>
        <v/>
      </c>
      <c r="CA229" s="165" t="str">
        <f>IFERROR(INDEX('Climate zones'!$A$2:$A$4292,MATCH(CA$4&amp;" "&amp;$N229,'Climate zones'!$I$2:$I$4292,0)),"")</f>
        <v/>
      </c>
      <c r="CB229" s="165" t="str">
        <f>IFERROR(INDEX('Climate zones'!$A$2:$A$4292,MATCH(CB$4&amp;" "&amp;$N229,'Climate zones'!$I$2:$I$4292,0)),"")</f>
        <v/>
      </c>
      <c r="CC229" s="165" t="str">
        <f>IFERROR(INDEX('Climate zones'!$A$2:$A$4292,MATCH(CC$4&amp;" "&amp;$N229,'Climate zones'!$I$2:$I$4292,0)),"")</f>
        <v/>
      </c>
      <c r="CD229" s="165" t="str">
        <f>IFERROR(INDEX('Climate zones'!$A$2:$A$4292,MATCH(CD$4&amp;" "&amp;$N229,'Climate zones'!$I$2:$I$4292,0)),"")</f>
        <v/>
      </c>
      <c r="CE229" s="165" t="str">
        <f>IFERROR(INDEX('Climate zones'!$A$2:$A$4292,MATCH(CE$4&amp;" "&amp;$N229,'Climate zones'!$I$2:$I$4292,0)),"")</f>
        <v/>
      </c>
      <c r="CF229" s="165" t="str">
        <f>IFERROR(INDEX('Climate zones'!$A$2:$A$4292,MATCH(CF$4&amp;" "&amp;$N229,'Climate zones'!$I$2:$I$4292,0)),"")</f>
        <v/>
      </c>
      <c r="CG229" s="165" t="str">
        <f>IFERROR(INDEX('Climate zones'!$A$2:$A$4292,MATCH(CG$4&amp;" "&amp;$N229,'Climate zones'!$I$2:$I$4292,0)),"")</f>
        <v/>
      </c>
      <c r="CH229" s="165" t="str">
        <f>IFERROR(INDEX('Climate zones'!$A$2:$A$4292,MATCH(CH$4&amp;" "&amp;$N229,'Climate zones'!$I$2:$I$4292,0)),"")</f>
        <v/>
      </c>
    </row>
    <row r="230" spans="1:86">
      <c r="A230" s="156" t="s">
        <v>400</v>
      </c>
      <c r="B230" s="156" t="s">
        <v>101</v>
      </c>
      <c r="C230" s="156" t="s">
        <v>93</v>
      </c>
      <c r="D230" s="156" t="s">
        <v>398</v>
      </c>
      <c r="E230" s="157">
        <v>-41</v>
      </c>
      <c r="F230" s="157">
        <v>175.53</v>
      </c>
      <c r="G230" s="156" t="str">
        <f t="shared" si="12"/>
        <v>Carterton District WI</v>
      </c>
      <c r="H230" s="156">
        <f t="shared" si="13"/>
        <v>3</v>
      </c>
      <c r="I230" s="156" t="str">
        <f t="shared" si="14"/>
        <v>Carterton District 3</v>
      </c>
      <c r="N230" s="162">
        <f t="shared" si="15"/>
        <v>226</v>
      </c>
      <c r="O230" s="163" t="str">
        <f>IFERROR(INDEX('Climate zones'!$A$2:$A$4292,MATCH(O$4&amp;" "&amp;$N230,'Climate zones'!$I$2:$I$4292,0)),"")</f>
        <v/>
      </c>
      <c r="P230" s="163" t="str">
        <f>IFERROR(INDEX('Climate zones'!$A$2:$A$4292,MATCH(P$4&amp;" "&amp;$N230,'Climate zones'!$I$2:$I$4292,0)),"")</f>
        <v/>
      </c>
      <c r="Q230" s="163" t="str">
        <f>IFERROR(INDEX('Climate zones'!$A$2:$A$4292,MATCH(Q$4&amp;" "&amp;$N230,'Climate zones'!$I$2:$I$4292,0)),"")</f>
        <v/>
      </c>
      <c r="R230" s="163" t="str">
        <f>IFERROR(INDEX('Climate zones'!$A$2:$A$4292,MATCH(R$4&amp;" "&amp;$N230,'Climate zones'!$I$2:$I$4292,0)),"")</f>
        <v/>
      </c>
      <c r="S230" s="163" t="str">
        <f>IFERROR(INDEX('Climate zones'!$A$2:$A$4292,MATCH(S$4&amp;" "&amp;$N230,'Climate zones'!$I$2:$I$4292,0)),"")</f>
        <v/>
      </c>
      <c r="T230" s="163" t="str">
        <f>IFERROR(INDEX('Climate zones'!$A$2:$A$4292,MATCH(T$4&amp;" "&amp;$N230,'Climate zones'!$I$2:$I$4292,0)),"")</f>
        <v/>
      </c>
      <c r="U230" s="163" t="str">
        <f>IFERROR(INDEX('Climate zones'!$A$2:$A$4292,MATCH(U$4&amp;" "&amp;$N230,'Climate zones'!$I$2:$I$4292,0)),"")</f>
        <v/>
      </c>
      <c r="V230" s="163" t="str">
        <f>IFERROR(INDEX('Climate zones'!$A$2:$A$4292,MATCH(V$4&amp;" "&amp;$N230,'Climate zones'!$I$2:$I$4292,0)),"")</f>
        <v/>
      </c>
      <c r="W230" s="163" t="str">
        <f>IFERROR(INDEX('Climate zones'!$A$2:$A$4292,MATCH(W$4&amp;" "&amp;$N230,'Climate zones'!$I$2:$I$4292,0)),"")</f>
        <v/>
      </c>
      <c r="X230" s="163" t="str">
        <f>IFERROR(INDEX('Climate zones'!$A$2:$A$4292,MATCH(X$4&amp;" "&amp;$N230,'Climate zones'!$I$2:$I$4292,0)),"")</f>
        <v>Tutekehua</v>
      </c>
      <c r="Y230" s="163" t="str">
        <f>IFERROR(INDEX('Climate zones'!$A$2:$A$4292,MATCH(Y$4&amp;" "&amp;$N230,'Climate zones'!$I$2:$I$4292,0)),"")</f>
        <v/>
      </c>
      <c r="Z230" s="163" t="str">
        <f>IFERROR(INDEX('Climate zones'!$A$2:$A$4292,MATCH(Z$4&amp;" "&amp;$N230,'Climate zones'!$I$2:$I$4292,0)),"")</f>
        <v/>
      </c>
      <c r="AA230" s="163" t="str">
        <f>IFERROR(INDEX('Climate zones'!$A$2:$A$4292,MATCH(AA$4&amp;" "&amp;$N230,'Climate zones'!$I$2:$I$4292,0)),"")</f>
        <v/>
      </c>
      <c r="AB230" s="163" t="str">
        <f>IFERROR(INDEX('Climate zones'!$A$2:$A$4292,MATCH(AB$4&amp;" "&amp;$N230,'Climate zones'!$I$2:$I$4292,0)),"")</f>
        <v/>
      </c>
      <c r="AC230" s="163" t="str">
        <f>IFERROR(INDEX('Climate zones'!$A$2:$A$4292,MATCH(AC$4&amp;" "&amp;$N230,'Climate zones'!$I$2:$I$4292,0)),"")</f>
        <v/>
      </c>
      <c r="AD230" s="163" t="str">
        <f>IFERROR(INDEX('Climate zones'!$A$2:$A$4292,MATCH(AD$4&amp;" "&amp;$N230,'Climate zones'!$I$2:$I$4292,0)),"")</f>
        <v/>
      </c>
      <c r="AE230" s="163" t="str">
        <f>IFERROR(INDEX('Climate zones'!$A$2:$A$4292,MATCH(AE$4&amp;" "&amp;$N230,'Climate zones'!$I$2:$I$4292,0)),"")</f>
        <v/>
      </c>
      <c r="AF230" s="163" t="str">
        <f>IFERROR(INDEX('Climate zones'!$A$2:$A$4292,MATCH(AF$4&amp;" "&amp;$N230,'Climate zones'!$I$2:$I$4292,0)),"")</f>
        <v/>
      </c>
      <c r="AG230" s="163" t="str">
        <f>IFERROR(INDEX('Climate zones'!$A$2:$A$4292,MATCH(AG$4&amp;" "&amp;$N230,'Climate zones'!$I$2:$I$4292,0)),"")</f>
        <v/>
      </c>
      <c r="AH230" s="163" t="str">
        <f>IFERROR(INDEX('Climate zones'!$A$2:$A$4292,MATCH(AH$4&amp;" "&amp;$N230,'Climate zones'!$I$2:$I$4292,0)),"")</f>
        <v/>
      </c>
      <c r="AI230" s="163" t="str">
        <f>IFERROR(INDEX('Climate zones'!$A$2:$A$4292,MATCH(AI$4&amp;" "&amp;$N230,'Climate zones'!$I$2:$I$4292,0)),"")</f>
        <v/>
      </c>
      <c r="AJ230" s="163" t="str">
        <f>IFERROR(INDEX('Climate zones'!$A$2:$A$4292,MATCH(AJ$4&amp;" "&amp;$N230,'Climate zones'!$I$2:$I$4292,0)),"")</f>
        <v/>
      </c>
      <c r="AK230" s="163" t="str">
        <f>IFERROR(INDEX('Climate zones'!$A$2:$A$4292,MATCH(AK$4&amp;" "&amp;$N230,'Climate zones'!$I$2:$I$4292,0)),"")</f>
        <v/>
      </c>
      <c r="AL230" s="163" t="str">
        <f>IFERROR(INDEX('Climate zones'!$A$2:$A$4292,MATCH(AL$4&amp;" "&amp;$N230,'Climate zones'!$I$2:$I$4292,0)),"")</f>
        <v/>
      </c>
      <c r="AM230" s="163" t="str">
        <f>IFERROR(INDEX('Climate zones'!$A$2:$A$4292,MATCH(AM$4&amp;" "&amp;$N230,'Climate zones'!$I$2:$I$4292,0)),"")</f>
        <v/>
      </c>
      <c r="AN230" s="163" t="str">
        <f>IFERROR(INDEX('Climate zones'!$A$2:$A$4292,MATCH(AN$4&amp;" "&amp;$N230,'Climate zones'!$I$2:$I$4292,0)),"")</f>
        <v/>
      </c>
      <c r="AO230" s="163" t="str">
        <f>IFERROR(INDEX('Climate zones'!$A$2:$A$4292,MATCH(AO$4&amp;" "&amp;$N230,'Climate zones'!$I$2:$I$4292,0)),"")</f>
        <v/>
      </c>
      <c r="AP230" s="163" t="str">
        <f>IFERROR(INDEX('Climate zones'!$A$2:$A$4292,MATCH(AP$4&amp;" "&amp;$N230,'Climate zones'!$I$2:$I$4292,0)),"")</f>
        <v/>
      </c>
      <c r="AQ230" s="163" t="str">
        <f>IFERROR(INDEX('Climate zones'!$A$2:$A$4292,MATCH(AQ$4&amp;" "&amp;$N230,'Climate zones'!$I$2:$I$4292,0)),"")</f>
        <v/>
      </c>
      <c r="AR230" s="163" t="str">
        <f>IFERROR(INDEX('Climate zones'!$A$2:$A$4292,MATCH(AR$4&amp;" "&amp;$N230,'Climate zones'!$I$2:$I$4292,0)),"")</f>
        <v/>
      </c>
      <c r="AS230" s="163" t="str">
        <f>IFERROR(INDEX('Climate zones'!$A$2:$A$4292,MATCH(AS$4&amp;" "&amp;$N230,'Climate zones'!$I$2:$I$4292,0)),"")</f>
        <v/>
      </c>
      <c r="AT230" s="163" t="str">
        <f>IFERROR(INDEX('Climate zones'!$A$2:$A$4292,MATCH(AT$4&amp;" "&amp;$N230,'Climate zones'!$I$2:$I$4292,0)),"")</f>
        <v/>
      </c>
      <c r="AU230" s="163" t="str">
        <f>IFERROR(INDEX('Climate zones'!$A$2:$A$4292,MATCH(AU$4&amp;" "&amp;$N230,'Climate zones'!$I$2:$I$4292,0)),"")</f>
        <v/>
      </c>
      <c r="AV230" s="163" t="str">
        <f>IFERROR(INDEX('Climate zones'!$A$2:$A$4292,MATCH(AV$4&amp;" "&amp;$N230,'Climate zones'!$I$2:$I$4292,0)),"")</f>
        <v/>
      </c>
      <c r="AW230" s="163" t="str">
        <f>IFERROR(INDEX('Climate zones'!$A$2:$A$4292,MATCH(AW$4&amp;" "&amp;$N230,'Climate zones'!$I$2:$I$4292,0)),"")</f>
        <v/>
      </c>
      <c r="AX230" s="163" t="str">
        <f>IFERROR(INDEX('Climate zones'!$A$2:$A$4292,MATCH(AX$4&amp;" "&amp;$N230,'Climate zones'!$I$2:$I$4292,0)),"")</f>
        <v/>
      </c>
      <c r="AY230" s="163" t="str">
        <f>IFERROR(INDEX('Climate zones'!$A$2:$A$4292,MATCH(AY$4&amp;" "&amp;$N230,'Climate zones'!$I$2:$I$4292,0)),"")</f>
        <v/>
      </c>
      <c r="AZ230" s="163" t="str">
        <f>IFERROR(INDEX('Climate zones'!$A$2:$A$4292,MATCH(AZ$4&amp;" "&amp;$N230,'Climate zones'!$I$2:$I$4292,0)),"")</f>
        <v/>
      </c>
      <c r="BA230" s="163" t="str">
        <f>IFERROR(INDEX('Climate zones'!$A$2:$A$4292,MATCH(BA$4&amp;" "&amp;$N230,'Climate zones'!$I$2:$I$4292,0)),"")</f>
        <v/>
      </c>
      <c r="BB230" s="163" t="str">
        <f>IFERROR(INDEX('Climate zones'!$A$2:$A$4292,MATCH(BB$4&amp;" "&amp;$N230,'Climate zones'!$I$2:$I$4292,0)),"")</f>
        <v/>
      </c>
      <c r="BC230" s="163" t="str">
        <f>IFERROR(INDEX('Climate zones'!$A$2:$A$4292,MATCH(BC$4&amp;" "&amp;$N230,'Climate zones'!$I$2:$I$4292,0)),"")</f>
        <v/>
      </c>
      <c r="BD230" s="163" t="str">
        <f>IFERROR(INDEX('Climate zones'!$A$2:$A$4292,MATCH(BD$4&amp;" "&amp;$N230,'Climate zones'!$I$2:$I$4292,0)),"")</f>
        <v/>
      </c>
      <c r="BE230" s="163" t="str">
        <f>IFERROR(INDEX('Climate zones'!$A$2:$A$4292,MATCH(BE$4&amp;" "&amp;$N230,'Climate zones'!$I$2:$I$4292,0)),"")</f>
        <v/>
      </c>
      <c r="BF230" s="163" t="str">
        <f>IFERROR(INDEX('Climate zones'!$A$2:$A$4292,MATCH(BF$4&amp;" "&amp;$N230,'Climate zones'!$I$2:$I$4292,0)),"")</f>
        <v/>
      </c>
      <c r="BG230" s="163" t="str">
        <f>IFERROR(INDEX('Climate zones'!$A$2:$A$4292,MATCH(BG$4&amp;" "&amp;$N230,'Climate zones'!$I$2:$I$4292,0)),"")</f>
        <v/>
      </c>
      <c r="BH230" s="163" t="str">
        <f>IFERROR(INDEX('Climate zones'!$A$2:$A$4292,MATCH(BH$4&amp;" "&amp;$N230,'Climate zones'!$I$2:$I$4292,0)),"")</f>
        <v/>
      </c>
      <c r="BI230" s="163" t="str">
        <f>IFERROR(INDEX('Climate zones'!$A$2:$A$4292,MATCH(BI$4&amp;" "&amp;$N230,'Climate zones'!$I$2:$I$4292,0)),"")</f>
        <v/>
      </c>
      <c r="BJ230" s="163" t="str">
        <f>IFERROR(INDEX('Climate zones'!$A$2:$A$4292,MATCH(BJ$4&amp;" "&amp;$N230,'Climate zones'!$I$2:$I$4292,0)),"")</f>
        <v/>
      </c>
      <c r="BK230" s="163" t="str">
        <f>IFERROR(INDEX('Climate zones'!$A$2:$A$4292,MATCH(BK$4&amp;" "&amp;$N230,'Climate zones'!$I$2:$I$4292,0)),"")</f>
        <v/>
      </c>
      <c r="BL230" s="163" t="str">
        <f>IFERROR(INDEX('Climate zones'!$A$2:$A$4292,MATCH(BL$4&amp;" "&amp;$N230,'Climate zones'!$I$2:$I$4292,0)),"")</f>
        <v/>
      </c>
      <c r="BM230" s="163" t="str">
        <f>IFERROR(INDEX('Climate zones'!$A$2:$A$4292,MATCH(BM$4&amp;" "&amp;$N230,'Climate zones'!$I$2:$I$4292,0)),"")</f>
        <v/>
      </c>
      <c r="BN230" s="163" t="str">
        <f>IFERROR(INDEX('Climate zones'!$A$2:$A$4292,MATCH(BN$4&amp;" "&amp;$N230,'Climate zones'!$I$2:$I$4292,0)),"")</f>
        <v/>
      </c>
      <c r="BO230" s="163" t="str">
        <f>IFERROR(INDEX('Climate zones'!$A$2:$A$4292,MATCH(BO$4&amp;" "&amp;$N230,'Climate zones'!$I$2:$I$4292,0)),"")</f>
        <v/>
      </c>
      <c r="BP230" s="163" t="str">
        <f>IFERROR(INDEX('Climate zones'!$A$2:$A$4292,MATCH(BP$4&amp;" "&amp;$N230,'Climate zones'!$I$2:$I$4292,0)),"")</f>
        <v/>
      </c>
      <c r="BQ230" s="163" t="str">
        <f>IFERROR(INDEX('Climate zones'!$A$2:$A$4292,MATCH(BQ$4&amp;" "&amp;$N230,'Climate zones'!$I$2:$I$4292,0)),"")</f>
        <v/>
      </c>
      <c r="BR230" s="163" t="str">
        <f>IFERROR(INDEX('Climate zones'!$A$2:$A$4292,MATCH(BR$4&amp;" "&amp;$N230,'Climate zones'!$I$2:$I$4292,0)),"")</f>
        <v/>
      </c>
      <c r="BS230" s="163" t="str">
        <f>IFERROR(INDEX('Climate zones'!$A$2:$A$4292,MATCH(BS$4&amp;" "&amp;$N230,'Climate zones'!$I$2:$I$4292,0)),"")</f>
        <v/>
      </c>
      <c r="BT230" s="163" t="str">
        <f>IFERROR(INDEX('Climate zones'!$A$2:$A$4292,MATCH(BT$4&amp;" "&amp;$N230,'Climate zones'!$I$2:$I$4292,0)),"")</f>
        <v/>
      </c>
      <c r="BU230" s="163" t="str">
        <f>IFERROR(INDEX('Climate zones'!$A$2:$A$4292,MATCH(BU$4&amp;" "&amp;$N230,'Climate zones'!$I$2:$I$4292,0)),"")</f>
        <v/>
      </c>
      <c r="BV230" s="163" t="str">
        <f>IFERROR(INDEX('Climate zones'!$A$2:$A$4292,MATCH(BV$4&amp;" "&amp;$N230,'Climate zones'!$I$2:$I$4292,0)),"")</f>
        <v/>
      </c>
      <c r="BW230" s="163" t="str">
        <f>IFERROR(INDEX('Climate zones'!$A$2:$A$4292,MATCH(BW$4&amp;" "&amp;$N230,'Climate zones'!$I$2:$I$4292,0)),"")</f>
        <v/>
      </c>
      <c r="BX230" s="163" t="str">
        <f>IFERROR(INDEX('Climate zones'!$A$2:$A$4292,MATCH(BX$4&amp;" "&amp;$N230,'Climate zones'!$I$2:$I$4292,0)),"")</f>
        <v/>
      </c>
      <c r="BY230" s="163" t="str">
        <f>IFERROR(INDEX('Climate zones'!$A$2:$A$4292,MATCH(BY$4&amp;" "&amp;$N230,'Climate zones'!$I$2:$I$4292,0)),"")</f>
        <v/>
      </c>
      <c r="BZ230" s="163" t="str">
        <f>IFERROR(INDEX('Climate zones'!$A$2:$A$4292,MATCH(BZ$4&amp;" "&amp;$N230,'Climate zones'!$I$2:$I$4292,0)),"")</f>
        <v/>
      </c>
      <c r="CA230" s="163" t="str">
        <f>IFERROR(INDEX('Climate zones'!$A$2:$A$4292,MATCH(CA$4&amp;" "&amp;$N230,'Climate zones'!$I$2:$I$4292,0)),"")</f>
        <v/>
      </c>
      <c r="CB230" s="163" t="str">
        <f>IFERROR(INDEX('Climate zones'!$A$2:$A$4292,MATCH(CB$4&amp;" "&amp;$N230,'Climate zones'!$I$2:$I$4292,0)),"")</f>
        <v/>
      </c>
      <c r="CC230" s="163" t="str">
        <f>IFERROR(INDEX('Climate zones'!$A$2:$A$4292,MATCH(CC$4&amp;" "&amp;$N230,'Climate zones'!$I$2:$I$4292,0)),"")</f>
        <v/>
      </c>
      <c r="CD230" s="163" t="str">
        <f>IFERROR(INDEX('Climate zones'!$A$2:$A$4292,MATCH(CD$4&amp;" "&amp;$N230,'Climate zones'!$I$2:$I$4292,0)),"")</f>
        <v/>
      </c>
      <c r="CE230" s="163" t="str">
        <f>IFERROR(INDEX('Climate zones'!$A$2:$A$4292,MATCH(CE$4&amp;" "&amp;$N230,'Climate zones'!$I$2:$I$4292,0)),"")</f>
        <v/>
      </c>
      <c r="CF230" s="163" t="str">
        <f>IFERROR(INDEX('Climate zones'!$A$2:$A$4292,MATCH(CF$4&amp;" "&amp;$N230,'Climate zones'!$I$2:$I$4292,0)),"")</f>
        <v/>
      </c>
      <c r="CG230" s="163" t="str">
        <f>IFERROR(INDEX('Climate zones'!$A$2:$A$4292,MATCH(CG$4&amp;" "&amp;$N230,'Climate zones'!$I$2:$I$4292,0)),"")</f>
        <v/>
      </c>
      <c r="CH230" s="163" t="str">
        <f>IFERROR(INDEX('Climate zones'!$A$2:$A$4292,MATCH(CH$4&amp;" "&amp;$N230,'Climate zones'!$I$2:$I$4292,0)),"")</f>
        <v/>
      </c>
    </row>
    <row r="231" spans="1:86">
      <c r="A231" s="156" t="s">
        <v>401</v>
      </c>
      <c r="B231" s="156" t="s">
        <v>101</v>
      </c>
      <c r="C231" s="156" t="s">
        <v>93</v>
      </c>
      <c r="D231" s="156" t="s">
        <v>398</v>
      </c>
      <c r="E231" s="157">
        <v>-41.03</v>
      </c>
      <c r="F231" s="157">
        <v>175.48</v>
      </c>
      <c r="G231" s="156" t="str">
        <f t="shared" si="12"/>
        <v>Carterton District WI</v>
      </c>
      <c r="H231" s="156">
        <f t="shared" si="13"/>
        <v>4</v>
      </c>
      <c r="I231" s="156" t="str">
        <f t="shared" si="14"/>
        <v>Carterton District 4</v>
      </c>
      <c r="N231" s="164">
        <f t="shared" si="15"/>
        <v>227</v>
      </c>
      <c r="O231" s="165" t="str">
        <f>IFERROR(INDEX('Climate zones'!$A$2:$A$4292,MATCH(O$4&amp;" "&amp;$N231,'Climate zones'!$I$2:$I$4292,0)),"")</f>
        <v/>
      </c>
      <c r="P231" s="165" t="str">
        <f>IFERROR(INDEX('Climate zones'!$A$2:$A$4292,MATCH(P$4&amp;" "&amp;$N231,'Climate zones'!$I$2:$I$4292,0)),"")</f>
        <v/>
      </c>
      <c r="Q231" s="165" t="str">
        <f>IFERROR(INDEX('Climate zones'!$A$2:$A$4292,MATCH(Q$4&amp;" "&amp;$N231,'Climate zones'!$I$2:$I$4292,0)),"")</f>
        <v/>
      </c>
      <c r="R231" s="165" t="str">
        <f>IFERROR(INDEX('Climate zones'!$A$2:$A$4292,MATCH(R$4&amp;" "&amp;$N231,'Climate zones'!$I$2:$I$4292,0)),"")</f>
        <v/>
      </c>
      <c r="S231" s="165" t="str">
        <f>IFERROR(INDEX('Climate zones'!$A$2:$A$4292,MATCH(S$4&amp;" "&amp;$N231,'Climate zones'!$I$2:$I$4292,0)),"")</f>
        <v/>
      </c>
      <c r="T231" s="165" t="str">
        <f>IFERROR(INDEX('Climate zones'!$A$2:$A$4292,MATCH(T$4&amp;" "&amp;$N231,'Climate zones'!$I$2:$I$4292,0)),"")</f>
        <v/>
      </c>
      <c r="U231" s="165" t="str">
        <f>IFERROR(INDEX('Climate zones'!$A$2:$A$4292,MATCH(U$4&amp;" "&amp;$N231,'Climate zones'!$I$2:$I$4292,0)),"")</f>
        <v/>
      </c>
      <c r="V231" s="165" t="str">
        <f>IFERROR(INDEX('Climate zones'!$A$2:$A$4292,MATCH(V$4&amp;" "&amp;$N231,'Climate zones'!$I$2:$I$4292,0)),"")</f>
        <v/>
      </c>
      <c r="W231" s="165" t="str">
        <f>IFERROR(INDEX('Climate zones'!$A$2:$A$4292,MATCH(W$4&amp;" "&amp;$N231,'Climate zones'!$I$2:$I$4292,0)),"")</f>
        <v/>
      </c>
      <c r="X231" s="165" t="str">
        <f>IFERROR(INDEX('Climate zones'!$A$2:$A$4292,MATCH(X$4&amp;" "&amp;$N231,'Climate zones'!$I$2:$I$4292,0)),"")</f>
        <v>Umawera</v>
      </c>
      <c r="Y231" s="165" t="str">
        <f>IFERROR(INDEX('Climate zones'!$A$2:$A$4292,MATCH(Y$4&amp;" "&amp;$N231,'Climate zones'!$I$2:$I$4292,0)),"")</f>
        <v/>
      </c>
      <c r="Z231" s="165" t="str">
        <f>IFERROR(INDEX('Climate zones'!$A$2:$A$4292,MATCH(Z$4&amp;" "&amp;$N231,'Climate zones'!$I$2:$I$4292,0)),"")</f>
        <v/>
      </c>
      <c r="AA231" s="165" t="str">
        <f>IFERROR(INDEX('Climate zones'!$A$2:$A$4292,MATCH(AA$4&amp;" "&amp;$N231,'Climate zones'!$I$2:$I$4292,0)),"")</f>
        <v/>
      </c>
      <c r="AB231" s="165" t="str">
        <f>IFERROR(INDEX('Climate zones'!$A$2:$A$4292,MATCH(AB$4&amp;" "&amp;$N231,'Climate zones'!$I$2:$I$4292,0)),"")</f>
        <v/>
      </c>
      <c r="AC231" s="165" t="str">
        <f>IFERROR(INDEX('Climate zones'!$A$2:$A$4292,MATCH(AC$4&amp;" "&amp;$N231,'Climate zones'!$I$2:$I$4292,0)),"")</f>
        <v/>
      </c>
      <c r="AD231" s="165" t="str">
        <f>IFERROR(INDEX('Climate zones'!$A$2:$A$4292,MATCH(AD$4&amp;" "&amp;$N231,'Climate zones'!$I$2:$I$4292,0)),"")</f>
        <v/>
      </c>
      <c r="AE231" s="165" t="str">
        <f>IFERROR(INDEX('Climate zones'!$A$2:$A$4292,MATCH(AE$4&amp;" "&amp;$N231,'Climate zones'!$I$2:$I$4292,0)),"")</f>
        <v/>
      </c>
      <c r="AF231" s="165" t="str">
        <f>IFERROR(INDEX('Climate zones'!$A$2:$A$4292,MATCH(AF$4&amp;" "&amp;$N231,'Climate zones'!$I$2:$I$4292,0)),"")</f>
        <v/>
      </c>
      <c r="AG231" s="165" t="str">
        <f>IFERROR(INDEX('Climate zones'!$A$2:$A$4292,MATCH(AG$4&amp;" "&amp;$N231,'Climate zones'!$I$2:$I$4292,0)),"")</f>
        <v/>
      </c>
      <c r="AH231" s="165" t="str">
        <f>IFERROR(INDEX('Climate zones'!$A$2:$A$4292,MATCH(AH$4&amp;" "&amp;$N231,'Climate zones'!$I$2:$I$4292,0)),"")</f>
        <v/>
      </c>
      <c r="AI231" s="165" t="str">
        <f>IFERROR(INDEX('Climate zones'!$A$2:$A$4292,MATCH(AI$4&amp;" "&amp;$N231,'Climate zones'!$I$2:$I$4292,0)),"")</f>
        <v/>
      </c>
      <c r="AJ231" s="165" t="str">
        <f>IFERROR(INDEX('Climate zones'!$A$2:$A$4292,MATCH(AJ$4&amp;" "&amp;$N231,'Climate zones'!$I$2:$I$4292,0)),"")</f>
        <v/>
      </c>
      <c r="AK231" s="165" t="str">
        <f>IFERROR(INDEX('Climate zones'!$A$2:$A$4292,MATCH(AK$4&amp;" "&amp;$N231,'Climate zones'!$I$2:$I$4292,0)),"")</f>
        <v/>
      </c>
      <c r="AL231" s="165" t="str">
        <f>IFERROR(INDEX('Climate zones'!$A$2:$A$4292,MATCH(AL$4&amp;" "&amp;$N231,'Climate zones'!$I$2:$I$4292,0)),"")</f>
        <v/>
      </c>
      <c r="AM231" s="165" t="str">
        <f>IFERROR(INDEX('Climate zones'!$A$2:$A$4292,MATCH(AM$4&amp;" "&amp;$N231,'Climate zones'!$I$2:$I$4292,0)),"")</f>
        <v/>
      </c>
      <c r="AN231" s="165" t="str">
        <f>IFERROR(INDEX('Climate zones'!$A$2:$A$4292,MATCH(AN$4&amp;" "&amp;$N231,'Climate zones'!$I$2:$I$4292,0)),"")</f>
        <v/>
      </c>
      <c r="AO231" s="165" t="str">
        <f>IFERROR(INDEX('Climate zones'!$A$2:$A$4292,MATCH(AO$4&amp;" "&amp;$N231,'Climate zones'!$I$2:$I$4292,0)),"")</f>
        <v/>
      </c>
      <c r="AP231" s="165" t="str">
        <f>IFERROR(INDEX('Climate zones'!$A$2:$A$4292,MATCH(AP$4&amp;" "&amp;$N231,'Climate zones'!$I$2:$I$4292,0)),"")</f>
        <v/>
      </c>
      <c r="AQ231" s="165" t="str">
        <f>IFERROR(INDEX('Climate zones'!$A$2:$A$4292,MATCH(AQ$4&amp;" "&amp;$N231,'Climate zones'!$I$2:$I$4292,0)),"")</f>
        <v/>
      </c>
      <c r="AR231" s="165" t="str">
        <f>IFERROR(INDEX('Climate zones'!$A$2:$A$4292,MATCH(AR$4&amp;" "&amp;$N231,'Climate zones'!$I$2:$I$4292,0)),"")</f>
        <v/>
      </c>
      <c r="AS231" s="165" t="str">
        <f>IFERROR(INDEX('Climate zones'!$A$2:$A$4292,MATCH(AS$4&amp;" "&amp;$N231,'Climate zones'!$I$2:$I$4292,0)),"")</f>
        <v/>
      </c>
      <c r="AT231" s="165" t="str">
        <f>IFERROR(INDEX('Climate zones'!$A$2:$A$4292,MATCH(AT$4&amp;" "&amp;$N231,'Climate zones'!$I$2:$I$4292,0)),"")</f>
        <v/>
      </c>
      <c r="AU231" s="165" t="str">
        <f>IFERROR(INDEX('Climate zones'!$A$2:$A$4292,MATCH(AU$4&amp;" "&amp;$N231,'Climate zones'!$I$2:$I$4292,0)),"")</f>
        <v/>
      </c>
      <c r="AV231" s="165" t="str">
        <f>IFERROR(INDEX('Climate zones'!$A$2:$A$4292,MATCH(AV$4&amp;" "&amp;$N231,'Climate zones'!$I$2:$I$4292,0)),"")</f>
        <v/>
      </c>
      <c r="AW231" s="165" t="str">
        <f>IFERROR(INDEX('Climate zones'!$A$2:$A$4292,MATCH(AW$4&amp;" "&amp;$N231,'Climate zones'!$I$2:$I$4292,0)),"")</f>
        <v/>
      </c>
      <c r="AX231" s="165" t="str">
        <f>IFERROR(INDEX('Climate zones'!$A$2:$A$4292,MATCH(AX$4&amp;" "&amp;$N231,'Climate zones'!$I$2:$I$4292,0)),"")</f>
        <v/>
      </c>
      <c r="AY231" s="165" t="str">
        <f>IFERROR(INDEX('Climate zones'!$A$2:$A$4292,MATCH(AY$4&amp;" "&amp;$N231,'Climate zones'!$I$2:$I$4292,0)),"")</f>
        <v/>
      </c>
      <c r="AZ231" s="165" t="str">
        <f>IFERROR(INDEX('Climate zones'!$A$2:$A$4292,MATCH(AZ$4&amp;" "&amp;$N231,'Climate zones'!$I$2:$I$4292,0)),"")</f>
        <v/>
      </c>
      <c r="BA231" s="165" t="str">
        <f>IFERROR(INDEX('Climate zones'!$A$2:$A$4292,MATCH(BA$4&amp;" "&amp;$N231,'Climate zones'!$I$2:$I$4292,0)),"")</f>
        <v/>
      </c>
      <c r="BB231" s="165" t="str">
        <f>IFERROR(INDEX('Climate zones'!$A$2:$A$4292,MATCH(BB$4&amp;" "&amp;$N231,'Climate zones'!$I$2:$I$4292,0)),"")</f>
        <v/>
      </c>
      <c r="BC231" s="165" t="str">
        <f>IFERROR(INDEX('Climate zones'!$A$2:$A$4292,MATCH(BC$4&amp;" "&amp;$N231,'Climate zones'!$I$2:$I$4292,0)),"")</f>
        <v/>
      </c>
      <c r="BD231" s="165" t="str">
        <f>IFERROR(INDEX('Climate zones'!$A$2:$A$4292,MATCH(BD$4&amp;" "&amp;$N231,'Climate zones'!$I$2:$I$4292,0)),"")</f>
        <v/>
      </c>
      <c r="BE231" s="165" t="str">
        <f>IFERROR(INDEX('Climate zones'!$A$2:$A$4292,MATCH(BE$4&amp;" "&amp;$N231,'Climate zones'!$I$2:$I$4292,0)),"")</f>
        <v/>
      </c>
      <c r="BF231" s="165" t="str">
        <f>IFERROR(INDEX('Climate zones'!$A$2:$A$4292,MATCH(BF$4&amp;" "&amp;$N231,'Climate zones'!$I$2:$I$4292,0)),"")</f>
        <v/>
      </c>
      <c r="BG231" s="165" t="str">
        <f>IFERROR(INDEX('Climate zones'!$A$2:$A$4292,MATCH(BG$4&amp;" "&amp;$N231,'Climate zones'!$I$2:$I$4292,0)),"")</f>
        <v/>
      </c>
      <c r="BH231" s="165" t="str">
        <f>IFERROR(INDEX('Climate zones'!$A$2:$A$4292,MATCH(BH$4&amp;" "&amp;$N231,'Climate zones'!$I$2:$I$4292,0)),"")</f>
        <v/>
      </c>
      <c r="BI231" s="165" t="str">
        <f>IFERROR(INDEX('Climate zones'!$A$2:$A$4292,MATCH(BI$4&amp;" "&amp;$N231,'Climate zones'!$I$2:$I$4292,0)),"")</f>
        <v/>
      </c>
      <c r="BJ231" s="165" t="str">
        <f>IFERROR(INDEX('Climate zones'!$A$2:$A$4292,MATCH(BJ$4&amp;" "&amp;$N231,'Climate zones'!$I$2:$I$4292,0)),"")</f>
        <v/>
      </c>
      <c r="BK231" s="165" t="str">
        <f>IFERROR(INDEX('Climate zones'!$A$2:$A$4292,MATCH(BK$4&amp;" "&amp;$N231,'Climate zones'!$I$2:$I$4292,0)),"")</f>
        <v/>
      </c>
      <c r="BL231" s="165" t="str">
        <f>IFERROR(INDEX('Climate zones'!$A$2:$A$4292,MATCH(BL$4&amp;" "&amp;$N231,'Climate zones'!$I$2:$I$4292,0)),"")</f>
        <v/>
      </c>
      <c r="BM231" s="165" t="str">
        <f>IFERROR(INDEX('Climate zones'!$A$2:$A$4292,MATCH(BM$4&amp;" "&amp;$N231,'Climate zones'!$I$2:$I$4292,0)),"")</f>
        <v/>
      </c>
      <c r="BN231" s="165" t="str">
        <f>IFERROR(INDEX('Climate zones'!$A$2:$A$4292,MATCH(BN$4&amp;" "&amp;$N231,'Climate zones'!$I$2:$I$4292,0)),"")</f>
        <v/>
      </c>
      <c r="BO231" s="165" t="str">
        <f>IFERROR(INDEX('Climate zones'!$A$2:$A$4292,MATCH(BO$4&amp;" "&amp;$N231,'Climate zones'!$I$2:$I$4292,0)),"")</f>
        <v/>
      </c>
      <c r="BP231" s="165" t="str">
        <f>IFERROR(INDEX('Climate zones'!$A$2:$A$4292,MATCH(BP$4&amp;" "&amp;$N231,'Climate zones'!$I$2:$I$4292,0)),"")</f>
        <v/>
      </c>
      <c r="BQ231" s="165" t="str">
        <f>IFERROR(INDEX('Climate zones'!$A$2:$A$4292,MATCH(BQ$4&amp;" "&amp;$N231,'Climate zones'!$I$2:$I$4292,0)),"")</f>
        <v/>
      </c>
      <c r="BR231" s="165" t="str">
        <f>IFERROR(INDEX('Climate zones'!$A$2:$A$4292,MATCH(BR$4&amp;" "&amp;$N231,'Climate zones'!$I$2:$I$4292,0)),"")</f>
        <v/>
      </c>
      <c r="BS231" s="165" t="str">
        <f>IFERROR(INDEX('Climate zones'!$A$2:$A$4292,MATCH(BS$4&amp;" "&amp;$N231,'Climate zones'!$I$2:$I$4292,0)),"")</f>
        <v/>
      </c>
      <c r="BT231" s="165" t="str">
        <f>IFERROR(INDEX('Climate zones'!$A$2:$A$4292,MATCH(BT$4&amp;" "&amp;$N231,'Climate zones'!$I$2:$I$4292,0)),"")</f>
        <v/>
      </c>
      <c r="BU231" s="165" t="str">
        <f>IFERROR(INDEX('Climate zones'!$A$2:$A$4292,MATCH(BU$4&amp;" "&amp;$N231,'Climate zones'!$I$2:$I$4292,0)),"")</f>
        <v/>
      </c>
      <c r="BV231" s="165" t="str">
        <f>IFERROR(INDEX('Climate zones'!$A$2:$A$4292,MATCH(BV$4&amp;" "&amp;$N231,'Climate zones'!$I$2:$I$4292,0)),"")</f>
        <v/>
      </c>
      <c r="BW231" s="165" t="str">
        <f>IFERROR(INDEX('Climate zones'!$A$2:$A$4292,MATCH(BW$4&amp;" "&amp;$N231,'Climate zones'!$I$2:$I$4292,0)),"")</f>
        <v/>
      </c>
      <c r="BX231" s="165" t="str">
        <f>IFERROR(INDEX('Climate zones'!$A$2:$A$4292,MATCH(BX$4&amp;" "&amp;$N231,'Climate zones'!$I$2:$I$4292,0)),"")</f>
        <v/>
      </c>
      <c r="BY231" s="165" t="str">
        <f>IFERROR(INDEX('Climate zones'!$A$2:$A$4292,MATCH(BY$4&amp;" "&amp;$N231,'Climate zones'!$I$2:$I$4292,0)),"")</f>
        <v/>
      </c>
      <c r="BZ231" s="165" t="str">
        <f>IFERROR(INDEX('Climate zones'!$A$2:$A$4292,MATCH(BZ$4&amp;" "&amp;$N231,'Climate zones'!$I$2:$I$4292,0)),"")</f>
        <v/>
      </c>
      <c r="CA231" s="165" t="str">
        <f>IFERROR(INDEX('Climate zones'!$A$2:$A$4292,MATCH(CA$4&amp;" "&amp;$N231,'Climate zones'!$I$2:$I$4292,0)),"")</f>
        <v/>
      </c>
      <c r="CB231" s="165" t="str">
        <f>IFERROR(INDEX('Climate zones'!$A$2:$A$4292,MATCH(CB$4&amp;" "&amp;$N231,'Climate zones'!$I$2:$I$4292,0)),"")</f>
        <v/>
      </c>
      <c r="CC231" s="165" t="str">
        <f>IFERROR(INDEX('Climate zones'!$A$2:$A$4292,MATCH(CC$4&amp;" "&amp;$N231,'Climate zones'!$I$2:$I$4292,0)),"")</f>
        <v/>
      </c>
      <c r="CD231" s="165" t="str">
        <f>IFERROR(INDEX('Climate zones'!$A$2:$A$4292,MATCH(CD$4&amp;" "&amp;$N231,'Climate zones'!$I$2:$I$4292,0)),"")</f>
        <v/>
      </c>
      <c r="CE231" s="165" t="str">
        <f>IFERROR(INDEX('Climate zones'!$A$2:$A$4292,MATCH(CE$4&amp;" "&amp;$N231,'Climate zones'!$I$2:$I$4292,0)),"")</f>
        <v/>
      </c>
      <c r="CF231" s="165" t="str">
        <f>IFERROR(INDEX('Climate zones'!$A$2:$A$4292,MATCH(CF$4&amp;" "&amp;$N231,'Climate zones'!$I$2:$I$4292,0)),"")</f>
        <v/>
      </c>
      <c r="CG231" s="165" t="str">
        <f>IFERROR(INDEX('Climate zones'!$A$2:$A$4292,MATCH(CG$4&amp;" "&amp;$N231,'Climate zones'!$I$2:$I$4292,0)),"")</f>
        <v/>
      </c>
      <c r="CH231" s="165" t="str">
        <f>IFERROR(INDEX('Climate zones'!$A$2:$A$4292,MATCH(CH$4&amp;" "&amp;$N231,'Climate zones'!$I$2:$I$4292,0)),"")</f>
        <v/>
      </c>
    </row>
    <row r="232" spans="1:86">
      <c r="A232" s="156" t="s">
        <v>402</v>
      </c>
      <c r="B232" s="156" t="s">
        <v>101</v>
      </c>
      <c r="C232" s="156" t="s">
        <v>93</v>
      </c>
      <c r="D232" s="156" t="s">
        <v>398</v>
      </c>
      <c r="E232" s="157">
        <v>-41.08</v>
      </c>
      <c r="F232" s="157">
        <v>175.64</v>
      </c>
      <c r="G232" s="156" t="str">
        <f t="shared" si="12"/>
        <v>Carterton District WI</v>
      </c>
      <c r="H232" s="156">
        <f t="shared" si="13"/>
        <v>5</v>
      </c>
      <c r="I232" s="156" t="str">
        <f t="shared" si="14"/>
        <v>Carterton District 5</v>
      </c>
      <c r="N232" s="162">
        <f t="shared" si="15"/>
        <v>228</v>
      </c>
      <c r="O232" s="163" t="str">
        <f>IFERROR(INDEX('Climate zones'!$A$2:$A$4292,MATCH(O$4&amp;" "&amp;$N232,'Climate zones'!$I$2:$I$4292,0)),"")</f>
        <v/>
      </c>
      <c r="P232" s="163" t="str">
        <f>IFERROR(INDEX('Climate zones'!$A$2:$A$4292,MATCH(P$4&amp;" "&amp;$N232,'Climate zones'!$I$2:$I$4292,0)),"")</f>
        <v/>
      </c>
      <c r="Q232" s="163" t="str">
        <f>IFERROR(INDEX('Climate zones'!$A$2:$A$4292,MATCH(Q$4&amp;" "&amp;$N232,'Climate zones'!$I$2:$I$4292,0)),"")</f>
        <v/>
      </c>
      <c r="R232" s="163" t="str">
        <f>IFERROR(INDEX('Climate zones'!$A$2:$A$4292,MATCH(R$4&amp;" "&amp;$N232,'Climate zones'!$I$2:$I$4292,0)),"")</f>
        <v/>
      </c>
      <c r="S232" s="163" t="str">
        <f>IFERROR(INDEX('Climate zones'!$A$2:$A$4292,MATCH(S$4&amp;" "&amp;$N232,'Climate zones'!$I$2:$I$4292,0)),"")</f>
        <v/>
      </c>
      <c r="T232" s="163" t="str">
        <f>IFERROR(INDEX('Climate zones'!$A$2:$A$4292,MATCH(T$4&amp;" "&amp;$N232,'Climate zones'!$I$2:$I$4292,0)),"")</f>
        <v/>
      </c>
      <c r="U232" s="163" t="str">
        <f>IFERROR(INDEX('Climate zones'!$A$2:$A$4292,MATCH(U$4&amp;" "&amp;$N232,'Climate zones'!$I$2:$I$4292,0)),"")</f>
        <v/>
      </c>
      <c r="V232" s="163" t="str">
        <f>IFERROR(INDEX('Climate zones'!$A$2:$A$4292,MATCH(V$4&amp;" "&amp;$N232,'Climate zones'!$I$2:$I$4292,0)),"")</f>
        <v/>
      </c>
      <c r="W232" s="163" t="str">
        <f>IFERROR(INDEX('Climate zones'!$A$2:$A$4292,MATCH(W$4&amp;" "&amp;$N232,'Climate zones'!$I$2:$I$4292,0)),"")</f>
        <v/>
      </c>
      <c r="X232" s="163" t="str">
        <f>IFERROR(INDEX('Climate zones'!$A$2:$A$4292,MATCH(X$4&amp;" "&amp;$N232,'Climate zones'!$I$2:$I$4292,0)),"")</f>
        <v>Unahi</v>
      </c>
      <c r="Y232" s="163" t="str">
        <f>IFERROR(INDEX('Climate zones'!$A$2:$A$4292,MATCH(Y$4&amp;" "&amp;$N232,'Climate zones'!$I$2:$I$4292,0)),"")</f>
        <v/>
      </c>
      <c r="Z232" s="163" t="str">
        <f>IFERROR(INDEX('Climate zones'!$A$2:$A$4292,MATCH(Z$4&amp;" "&amp;$N232,'Climate zones'!$I$2:$I$4292,0)),"")</f>
        <v/>
      </c>
      <c r="AA232" s="163" t="str">
        <f>IFERROR(INDEX('Climate zones'!$A$2:$A$4292,MATCH(AA$4&amp;" "&amp;$N232,'Climate zones'!$I$2:$I$4292,0)),"")</f>
        <v/>
      </c>
      <c r="AB232" s="163" t="str">
        <f>IFERROR(INDEX('Climate zones'!$A$2:$A$4292,MATCH(AB$4&amp;" "&amp;$N232,'Climate zones'!$I$2:$I$4292,0)),"")</f>
        <v/>
      </c>
      <c r="AC232" s="163" t="str">
        <f>IFERROR(INDEX('Climate zones'!$A$2:$A$4292,MATCH(AC$4&amp;" "&amp;$N232,'Climate zones'!$I$2:$I$4292,0)),"")</f>
        <v/>
      </c>
      <c r="AD232" s="163" t="str">
        <f>IFERROR(INDEX('Climate zones'!$A$2:$A$4292,MATCH(AD$4&amp;" "&amp;$N232,'Climate zones'!$I$2:$I$4292,0)),"")</f>
        <v/>
      </c>
      <c r="AE232" s="163" t="str">
        <f>IFERROR(INDEX('Climate zones'!$A$2:$A$4292,MATCH(AE$4&amp;" "&amp;$N232,'Climate zones'!$I$2:$I$4292,0)),"")</f>
        <v/>
      </c>
      <c r="AF232" s="163" t="str">
        <f>IFERROR(INDEX('Climate zones'!$A$2:$A$4292,MATCH(AF$4&amp;" "&amp;$N232,'Climate zones'!$I$2:$I$4292,0)),"")</f>
        <v/>
      </c>
      <c r="AG232" s="163" t="str">
        <f>IFERROR(INDEX('Climate zones'!$A$2:$A$4292,MATCH(AG$4&amp;" "&amp;$N232,'Climate zones'!$I$2:$I$4292,0)),"")</f>
        <v/>
      </c>
      <c r="AH232" s="163" t="str">
        <f>IFERROR(INDEX('Climate zones'!$A$2:$A$4292,MATCH(AH$4&amp;" "&amp;$N232,'Climate zones'!$I$2:$I$4292,0)),"")</f>
        <v/>
      </c>
      <c r="AI232" s="163" t="str">
        <f>IFERROR(INDEX('Climate zones'!$A$2:$A$4292,MATCH(AI$4&amp;" "&amp;$N232,'Climate zones'!$I$2:$I$4292,0)),"")</f>
        <v/>
      </c>
      <c r="AJ232" s="163" t="str">
        <f>IFERROR(INDEX('Climate zones'!$A$2:$A$4292,MATCH(AJ$4&amp;" "&amp;$N232,'Climate zones'!$I$2:$I$4292,0)),"")</f>
        <v/>
      </c>
      <c r="AK232" s="163" t="str">
        <f>IFERROR(INDEX('Climate zones'!$A$2:$A$4292,MATCH(AK$4&amp;" "&amp;$N232,'Climate zones'!$I$2:$I$4292,0)),"")</f>
        <v/>
      </c>
      <c r="AL232" s="163" t="str">
        <f>IFERROR(INDEX('Climate zones'!$A$2:$A$4292,MATCH(AL$4&amp;" "&amp;$N232,'Climate zones'!$I$2:$I$4292,0)),"")</f>
        <v/>
      </c>
      <c r="AM232" s="163" t="str">
        <f>IFERROR(INDEX('Climate zones'!$A$2:$A$4292,MATCH(AM$4&amp;" "&amp;$N232,'Climate zones'!$I$2:$I$4292,0)),"")</f>
        <v/>
      </c>
      <c r="AN232" s="163" t="str">
        <f>IFERROR(INDEX('Climate zones'!$A$2:$A$4292,MATCH(AN$4&amp;" "&amp;$N232,'Climate zones'!$I$2:$I$4292,0)),"")</f>
        <v/>
      </c>
      <c r="AO232" s="163" t="str">
        <f>IFERROR(INDEX('Climate zones'!$A$2:$A$4292,MATCH(AO$4&amp;" "&amp;$N232,'Climate zones'!$I$2:$I$4292,0)),"")</f>
        <v/>
      </c>
      <c r="AP232" s="163" t="str">
        <f>IFERROR(INDEX('Climate zones'!$A$2:$A$4292,MATCH(AP$4&amp;" "&amp;$N232,'Climate zones'!$I$2:$I$4292,0)),"")</f>
        <v/>
      </c>
      <c r="AQ232" s="163" t="str">
        <f>IFERROR(INDEX('Climate zones'!$A$2:$A$4292,MATCH(AQ$4&amp;" "&amp;$N232,'Climate zones'!$I$2:$I$4292,0)),"")</f>
        <v/>
      </c>
      <c r="AR232" s="163" t="str">
        <f>IFERROR(INDEX('Climate zones'!$A$2:$A$4292,MATCH(AR$4&amp;" "&amp;$N232,'Climate zones'!$I$2:$I$4292,0)),"")</f>
        <v/>
      </c>
      <c r="AS232" s="163" t="str">
        <f>IFERROR(INDEX('Climate zones'!$A$2:$A$4292,MATCH(AS$4&amp;" "&amp;$N232,'Climate zones'!$I$2:$I$4292,0)),"")</f>
        <v/>
      </c>
      <c r="AT232" s="163" t="str">
        <f>IFERROR(INDEX('Climate zones'!$A$2:$A$4292,MATCH(AT$4&amp;" "&amp;$N232,'Climate zones'!$I$2:$I$4292,0)),"")</f>
        <v/>
      </c>
      <c r="AU232" s="163" t="str">
        <f>IFERROR(INDEX('Climate zones'!$A$2:$A$4292,MATCH(AU$4&amp;" "&amp;$N232,'Climate zones'!$I$2:$I$4292,0)),"")</f>
        <v/>
      </c>
      <c r="AV232" s="163" t="str">
        <f>IFERROR(INDEX('Climate zones'!$A$2:$A$4292,MATCH(AV$4&amp;" "&amp;$N232,'Climate zones'!$I$2:$I$4292,0)),"")</f>
        <v/>
      </c>
      <c r="AW232" s="163" t="str">
        <f>IFERROR(INDEX('Climate zones'!$A$2:$A$4292,MATCH(AW$4&amp;" "&amp;$N232,'Climate zones'!$I$2:$I$4292,0)),"")</f>
        <v/>
      </c>
      <c r="AX232" s="163" t="str">
        <f>IFERROR(INDEX('Climate zones'!$A$2:$A$4292,MATCH(AX$4&amp;" "&amp;$N232,'Climate zones'!$I$2:$I$4292,0)),"")</f>
        <v/>
      </c>
      <c r="AY232" s="163" t="str">
        <f>IFERROR(INDEX('Climate zones'!$A$2:$A$4292,MATCH(AY$4&amp;" "&amp;$N232,'Climate zones'!$I$2:$I$4292,0)),"")</f>
        <v/>
      </c>
      <c r="AZ232" s="163" t="str">
        <f>IFERROR(INDEX('Climate zones'!$A$2:$A$4292,MATCH(AZ$4&amp;" "&amp;$N232,'Climate zones'!$I$2:$I$4292,0)),"")</f>
        <v/>
      </c>
      <c r="BA232" s="163" t="str">
        <f>IFERROR(INDEX('Climate zones'!$A$2:$A$4292,MATCH(BA$4&amp;" "&amp;$N232,'Climate zones'!$I$2:$I$4292,0)),"")</f>
        <v/>
      </c>
      <c r="BB232" s="163" t="str">
        <f>IFERROR(INDEX('Climate zones'!$A$2:$A$4292,MATCH(BB$4&amp;" "&amp;$N232,'Climate zones'!$I$2:$I$4292,0)),"")</f>
        <v/>
      </c>
      <c r="BC232" s="163" t="str">
        <f>IFERROR(INDEX('Climate zones'!$A$2:$A$4292,MATCH(BC$4&amp;" "&amp;$N232,'Climate zones'!$I$2:$I$4292,0)),"")</f>
        <v/>
      </c>
      <c r="BD232" s="163" t="str">
        <f>IFERROR(INDEX('Climate zones'!$A$2:$A$4292,MATCH(BD$4&amp;" "&amp;$N232,'Climate zones'!$I$2:$I$4292,0)),"")</f>
        <v/>
      </c>
      <c r="BE232" s="163" t="str">
        <f>IFERROR(INDEX('Climate zones'!$A$2:$A$4292,MATCH(BE$4&amp;" "&amp;$N232,'Climate zones'!$I$2:$I$4292,0)),"")</f>
        <v/>
      </c>
      <c r="BF232" s="163" t="str">
        <f>IFERROR(INDEX('Climate zones'!$A$2:$A$4292,MATCH(BF$4&amp;" "&amp;$N232,'Climate zones'!$I$2:$I$4292,0)),"")</f>
        <v/>
      </c>
      <c r="BG232" s="163" t="str">
        <f>IFERROR(INDEX('Climate zones'!$A$2:$A$4292,MATCH(BG$4&amp;" "&amp;$N232,'Climate zones'!$I$2:$I$4292,0)),"")</f>
        <v/>
      </c>
      <c r="BH232" s="163" t="str">
        <f>IFERROR(INDEX('Climate zones'!$A$2:$A$4292,MATCH(BH$4&amp;" "&amp;$N232,'Climate zones'!$I$2:$I$4292,0)),"")</f>
        <v/>
      </c>
      <c r="BI232" s="163" t="str">
        <f>IFERROR(INDEX('Climate zones'!$A$2:$A$4292,MATCH(BI$4&amp;" "&amp;$N232,'Climate zones'!$I$2:$I$4292,0)),"")</f>
        <v/>
      </c>
      <c r="BJ232" s="163" t="str">
        <f>IFERROR(INDEX('Climate zones'!$A$2:$A$4292,MATCH(BJ$4&amp;" "&amp;$N232,'Climate zones'!$I$2:$I$4292,0)),"")</f>
        <v/>
      </c>
      <c r="BK232" s="163" t="str">
        <f>IFERROR(INDEX('Climate zones'!$A$2:$A$4292,MATCH(BK$4&amp;" "&amp;$N232,'Climate zones'!$I$2:$I$4292,0)),"")</f>
        <v/>
      </c>
      <c r="BL232" s="163" t="str">
        <f>IFERROR(INDEX('Climate zones'!$A$2:$A$4292,MATCH(BL$4&amp;" "&amp;$N232,'Climate zones'!$I$2:$I$4292,0)),"")</f>
        <v/>
      </c>
      <c r="BM232" s="163" t="str">
        <f>IFERROR(INDEX('Climate zones'!$A$2:$A$4292,MATCH(BM$4&amp;" "&amp;$N232,'Climate zones'!$I$2:$I$4292,0)),"")</f>
        <v/>
      </c>
      <c r="BN232" s="163" t="str">
        <f>IFERROR(INDEX('Climate zones'!$A$2:$A$4292,MATCH(BN$4&amp;" "&amp;$N232,'Climate zones'!$I$2:$I$4292,0)),"")</f>
        <v/>
      </c>
      <c r="BO232" s="163" t="str">
        <f>IFERROR(INDEX('Climate zones'!$A$2:$A$4292,MATCH(BO$4&amp;" "&amp;$N232,'Climate zones'!$I$2:$I$4292,0)),"")</f>
        <v/>
      </c>
      <c r="BP232" s="163" t="str">
        <f>IFERROR(INDEX('Climate zones'!$A$2:$A$4292,MATCH(BP$4&amp;" "&amp;$N232,'Climate zones'!$I$2:$I$4292,0)),"")</f>
        <v/>
      </c>
      <c r="BQ232" s="163" t="str">
        <f>IFERROR(INDEX('Climate zones'!$A$2:$A$4292,MATCH(BQ$4&amp;" "&amp;$N232,'Climate zones'!$I$2:$I$4292,0)),"")</f>
        <v/>
      </c>
      <c r="BR232" s="163" t="str">
        <f>IFERROR(INDEX('Climate zones'!$A$2:$A$4292,MATCH(BR$4&amp;" "&amp;$N232,'Climate zones'!$I$2:$I$4292,0)),"")</f>
        <v/>
      </c>
      <c r="BS232" s="163" t="str">
        <f>IFERROR(INDEX('Climate zones'!$A$2:$A$4292,MATCH(BS$4&amp;" "&amp;$N232,'Climate zones'!$I$2:$I$4292,0)),"")</f>
        <v/>
      </c>
      <c r="BT232" s="163" t="str">
        <f>IFERROR(INDEX('Climate zones'!$A$2:$A$4292,MATCH(BT$4&amp;" "&amp;$N232,'Climate zones'!$I$2:$I$4292,0)),"")</f>
        <v/>
      </c>
      <c r="BU232" s="163" t="str">
        <f>IFERROR(INDEX('Climate zones'!$A$2:$A$4292,MATCH(BU$4&amp;" "&amp;$N232,'Climate zones'!$I$2:$I$4292,0)),"")</f>
        <v/>
      </c>
      <c r="BV232" s="163" t="str">
        <f>IFERROR(INDEX('Climate zones'!$A$2:$A$4292,MATCH(BV$4&amp;" "&amp;$N232,'Climate zones'!$I$2:$I$4292,0)),"")</f>
        <v/>
      </c>
      <c r="BW232" s="163" t="str">
        <f>IFERROR(INDEX('Climate zones'!$A$2:$A$4292,MATCH(BW$4&amp;" "&amp;$N232,'Climate zones'!$I$2:$I$4292,0)),"")</f>
        <v/>
      </c>
      <c r="BX232" s="163" t="str">
        <f>IFERROR(INDEX('Climate zones'!$A$2:$A$4292,MATCH(BX$4&amp;" "&amp;$N232,'Climate zones'!$I$2:$I$4292,0)),"")</f>
        <v/>
      </c>
      <c r="BY232" s="163" t="str">
        <f>IFERROR(INDEX('Climate zones'!$A$2:$A$4292,MATCH(BY$4&amp;" "&amp;$N232,'Climate zones'!$I$2:$I$4292,0)),"")</f>
        <v/>
      </c>
      <c r="BZ232" s="163" t="str">
        <f>IFERROR(INDEX('Climate zones'!$A$2:$A$4292,MATCH(BZ$4&amp;" "&amp;$N232,'Climate zones'!$I$2:$I$4292,0)),"")</f>
        <v/>
      </c>
      <c r="CA232" s="163" t="str">
        <f>IFERROR(INDEX('Climate zones'!$A$2:$A$4292,MATCH(CA$4&amp;" "&amp;$N232,'Climate zones'!$I$2:$I$4292,0)),"")</f>
        <v/>
      </c>
      <c r="CB232" s="163" t="str">
        <f>IFERROR(INDEX('Climate zones'!$A$2:$A$4292,MATCH(CB$4&amp;" "&amp;$N232,'Climate zones'!$I$2:$I$4292,0)),"")</f>
        <v/>
      </c>
      <c r="CC232" s="163" t="str">
        <f>IFERROR(INDEX('Climate zones'!$A$2:$A$4292,MATCH(CC$4&amp;" "&amp;$N232,'Climate zones'!$I$2:$I$4292,0)),"")</f>
        <v/>
      </c>
      <c r="CD232" s="163" t="str">
        <f>IFERROR(INDEX('Climate zones'!$A$2:$A$4292,MATCH(CD$4&amp;" "&amp;$N232,'Climate zones'!$I$2:$I$4292,0)),"")</f>
        <v/>
      </c>
      <c r="CE232" s="163" t="str">
        <f>IFERROR(INDEX('Climate zones'!$A$2:$A$4292,MATCH(CE$4&amp;" "&amp;$N232,'Climate zones'!$I$2:$I$4292,0)),"")</f>
        <v/>
      </c>
      <c r="CF232" s="163" t="str">
        <f>IFERROR(INDEX('Climate zones'!$A$2:$A$4292,MATCH(CF$4&amp;" "&amp;$N232,'Climate zones'!$I$2:$I$4292,0)),"")</f>
        <v/>
      </c>
      <c r="CG232" s="163" t="str">
        <f>IFERROR(INDEX('Climate zones'!$A$2:$A$4292,MATCH(CG$4&amp;" "&amp;$N232,'Climate zones'!$I$2:$I$4292,0)),"")</f>
        <v/>
      </c>
      <c r="CH232" s="163" t="str">
        <f>IFERROR(INDEX('Climate zones'!$A$2:$A$4292,MATCH(CH$4&amp;" "&amp;$N232,'Climate zones'!$I$2:$I$4292,0)),"")</f>
        <v/>
      </c>
    </row>
    <row r="233" spans="1:86">
      <c r="A233" s="156" t="s">
        <v>403</v>
      </c>
      <c r="B233" s="156" t="s">
        <v>101</v>
      </c>
      <c r="C233" s="156" t="s">
        <v>93</v>
      </c>
      <c r="D233" s="156" t="s">
        <v>398</v>
      </c>
      <c r="E233" s="157">
        <v>-41.15</v>
      </c>
      <c r="F233" s="157">
        <v>175.6</v>
      </c>
      <c r="G233" s="156" t="str">
        <f t="shared" si="12"/>
        <v>Carterton District WI</v>
      </c>
      <c r="H233" s="156">
        <f t="shared" si="13"/>
        <v>6</v>
      </c>
      <c r="I233" s="156" t="str">
        <f t="shared" si="14"/>
        <v>Carterton District 6</v>
      </c>
      <c r="N233" s="164">
        <f t="shared" si="15"/>
        <v>229</v>
      </c>
      <c r="O233" s="165" t="str">
        <f>IFERROR(INDEX('Climate zones'!$A$2:$A$4292,MATCH(O$4&amp;" "&amp;$N233,'Climate zones'!$I$2:$I$4292,0)),"")</f>
        <v/>
      </c>
      <c r="P233" s="165" t="str">
        <f>IFERROR(INDEX('Climate zones'!$A$2:$A$4292,MATCH(P$4&amp;" "&amp;$N233,'Climate zones'!$I$2:$I$4292,0)),"")</f>
        <v/>
      </c>
      <c r="Q233" s="165" t="str">
        <f>IFERROR(INDEX('Climate zones'!$A$2:$A$4292,MATCH(Q$4&amp;" "&amp;$N233,'Climate zones'!$I$2:$I$4292,0)),"")</f>
        <v/>
      </c>
      <c r="R233" s="165" t="str">
        <f>IFERROR(INDEX('Climate zones'!$A$2:$A$4292,MATCH(R$4&amp;" "&amp;$N233,'Climate zones'!$I$2:$I$4292,0)),"")</f>
        <v/>
      </c>
      <c r="S233" s="165" t="str">
        <f>IFERROR(INDEX('Climate zones'!$A$2:$A$4292,MATCH(S$4&amp;" "&amp;$N233,'Climate zones'!$I$2:$I$4292,0)),"")</f>
        <v/>
      </c>
      <c r="T233" s="165" t="str">
        <f>IFERROR(INDEX('Climate zones'!$A$2:$A$4292,MATCH(T$4&amp;" "&amp;$N233,'Climate zones'!$I$2:$I$4292,0)),"")</f>
        <v/>
      </c>
      <c r="U233" s="165" t="str">
        <f>IFERROR(INDEX('Climate zones'!$A$2:$A$4292,MATCH(U$4&amp;" "&amp;$N233,'Climate zones'!$I$2:$I$4292,0)),"")</f>
        <v/>
      </c>
      <c r="V233" s="165" t="str">
        <f>IFERROR(INDEX('Climate zones'!$A$2:$A$4292,MATCH(V$4&amp;" "&amp;$N233,'Climate zones'!$I$2:$I$4292,0)),"")</f>
        <v/>
      </c>
      <c r="W233" s="165" t="str">
        <f>IFERROR(INDEX('Climate zones'!$A$2:$A$4292,MATCH(W$4&amp;" "&amp;$N233,'Climate zones'!$I$2:$I$4292,0)),"")</f>
        <v/>
      </c>
      <c r="X233" s="165" t="str">
        <f>IFERROR(INDEX('Climate zones'!$A$2:$A$4292,MATCH(X$4&amp;" "&amp;$N233,'Climate zones'!$I$2:$I$4292,0)),"")</f>
        <v>Upokorau</v>
      </c>
      <c r="Y233" s="165" t="str">
        <f>IFERROR(INDEX('Climate zones'!$A$2:$A$4292,MATCH(Y$4&amp;" "&amp;$N233,'Climate zones'!$I$2:$I$4292,0)),"")</f>
        <v/>
      </c>
      <c r="Z233" s="165" t="str">
        <f>IFERROR(INDEX('Climate zones'!$A$2:$A$4292,MATCH(Z$4&amp;" "&amp;$N233,'Climate zones'!$I$2:$I$4292,0)),"")</f>
        <v/>
      </c>
      <c r="AA233" s="165" t="str">
        <f>IFERROR(INDEX('Climate zones'!$A$2:$A$4292,MATCH(AA$4&amp;" "&amp;$N233,'Climate zones'!$I$2:$I$4292,0)),"")</f>
        <v/>
      </c>
      <c r="AB233" s="165" t="str">
        <f>IFERROR(INDEX('Climate zones'!$A$2:$A$4292,MATCH(AB$4&amp;" "&amp;$N233,'Climate zones'!$I$2:$I$4292,0)),"")</f>
        <v/>
      </c>
      <c r="AC233" s="165" t="str">
        <f>IFERROR(INDEX('Climate zones'!$A$2:$A$4292,MATCH(AC$4&amp;" "&amp;$N233,'Climate zones'!$I$2:$I$4292,0)),"")</f>
        <v/>
      </c>
      <c r="AD233" s="165" t="str">
        <f>IFERROR(INDEX('Climate zones'!$A$2:$A$4292,MATCH(AD$4&amp;" "&amp;$N233,'Climate zones'!$I$2:$I$4292,0)),"")</f>
        <v/>
      </c>
      <c r="AE233" s="165" t="str">
        <f>IFERROR(INDEX('Climate zones'!$A$2:$A$4292,MATCH(AE$4&amp;" "&amp;$N233,'Climate zones'!$I$2:$I$4292,0)),"")</f>
        <v/>
      </c>
      <c r="AF233" s="165" t="str">
        <f>IFERROR(INDEX('Climate zones'!$A$2:$A$4292,MATCH(AF$4&amp;" "&amp;$N233,'Climate zones'!$I$2:$I$4292,0)),"")</f>
        <v/>
      </c>
      <c r="AG233" s="165" t="str">
        <f>IFERROR(INDEX('Climate zones'!$A$2:$A$4292,MATCH(AG$4&amp;" "&amp;$N233,'Climate zones'!$I$2:$I$4292,0)),"")</f>
        <v/>
      </c>
      <c r="AH233" s="165" t="str">
        <f>IFERROR(INDEX('Climate zones'!$A$2:$A$4292,MATCH(AH$4&amp;" "&amp;$N233,'Climate zones'!$I$2:$I$4292,0)),"")</f>
        <v/>
      </c>
      <c r="AI233" s="165" t="str">
        <f>IFERROR(INDEX('Climate zones'!$A$2:$A$4292,MATCH(AI$4&amp;" "&amp;$N233,'Climate zones'!$I$2:$I$4292,0)),"")</f>
        <v/>
      </c>
      <c r="AJ233" s="165" t="str">
        <f>IFERROR(INDEX('Climate zones'!$A$2:$A$4292,MATCH(AJ$4&amp;" "&amp;$N233,'Climate zones'!$I$2:$I$4292,0)),"")</f>
        <v/>
      </c>
      <c r="AK233" s="165" t="str">
        <f>IFERROR(INDEX('Climate zones'!$A$2:$A$4292,MATCH(AK$4&amp;" "&amp;$N233,'Climate zones'!$I$2:$I$4292,0)),"")</f>
        <v/>
      </c>
      <c r="AL233" s="165" t="str">
        <f>IFERROR(INDEX('Climate zones'!$A$2:$A$4292,MATCH(AL$4&amp;" "&amp;$N233,'Climate zones'!$I$2:$I$4292,0)),"")</f>
        <v/>
      </c>
      <c r="AM233" s="165" t="str">
        <f>IFERROR(INDEX('Climate zones'!$A$2:$A$4292,MATCH(AM$4&amp;" "&amp;$N233,'Climate zones'!$I$2:$I$4292,0)),"")</f>
        <v/>
      </c>
      <c r="AN233" s="165" t="str">
        <f>IFERROR(INDEX('Climate zones'!$A$2:$A$4292,MATCH(AN$4&amp;" "&amp;$N233,'Climate zones'!$I$2:$I$4292,0)),"")</f>
        <v/>
      </c>
      <c r="AO233" s="165" t="str">
        <f>IFERROR(INDEX('Climate zones'!$A$2:$A$4292,MATCH(AO$4&amp;" "&amp;$N233,'Climate zones'!$I$2:$I$4292,0)),"")</f>
        <v/>
      </c>
      <c r="AP233" s="165" t="str">
        <f>IFERROR(INDEX('Climate zones'!$A$2:$A$4292,MATCH(AP$4&amp;" "&amp;$N233,'Climate zones'!$I$2:$I$4292,0)),"")</f>
        <v/>
      </c>
      <c r="AQ233" s="165" t="str">
        <f>IFERROR(INDEX('Climate zones'!$A$2:$A$4292,MATCH(AQ$4&amp;" "&amp;$N233,'Climate zones'!$I$2:$I$4292,0)),"")</f>
        <v/>
      </c>
      <c r="AR233" s="165" t="str">
        <f>IFERROR(INDEX('Climate zones'!$A$2:$A$4292,MATCH(AR$4&amp;" "&amp;$N233,'Climate zones'!$I$2:$I$4292,0)),"")</f>
        <v/>
      </c>
      <c r="AS233" s="165" t="str">
        <f>IFERROR(INDEX('Climate zones'!$A$2:$A$4292,MATCH(AS$4&amp;" "&amp;$N233,'Climate zones'!$I$2:$I$4292,0)),"")</f>
        <v/>
      </c>
      <c r="AT233" s="165" t="str">
        <f>IFERROR(INDEX('Climate zones'!$A$2:$A$4292,MATCH(AT$4&amp;" "&amp;$N233,'Climate zones'!$I$2:$I$4292,0)),"")</f>
        <v/>
      </c>
      <c r="AU233" s="165" t="str">
        <f>IFERROR(INDEX('Climate zones'!$A$2:$A$4292,MATCH(AU$4&amp;" "&amp;$N233,'Climate zones'!$I$2:$I$4292,0)),"")</f>
        <v/>
      </c>
      <c r="AV233" s="165" t="str">
        <f>IFERROR(INDEX('Climate zones'!$A$2:$A$4292,MATCH(AV$4&amp;" "&amp;$N233,'Climate zones'!$I$2:$I$4292,0)),"")</f>
        <v/>
      </c>
      <c r="AW233" s="165" t="str">
        <f>IFERROR(INDEX('Climate zones'!$A$2:$A$4292,MATCH(AW$4&amp;" "&amp;$N233,'Climate zones'!$I$2:$I$4292,0)),"")</f>
        <v/>
      </c>
      <c r="AX233" s="165" t="str">
        <f>IFERROR(INDEX('Climate zones'!$A$2:$A$4292,MATCH(AX$4&amp;" "&amp;$N233,'Climate zones'!$I$2:$I$4292,0)),"")</f>
        <v/>
      </c>
      <c r="AY233" s="165" t="str">
        <f>IFERROR(INDEX('Climate zones'!$A$2:$A$4292,MATCH(AY$4&amp;" "&amp;$N233,'Climate zones'!$I$2:$I$4292,0)),"")</f>
        <v/>
      </c>
      <c r="AZ233" s="165" t="str">
        <f>IFERROR(INDEX('Climate zones'!$A$2:$A$4292,MATCH(AZ$4&amp;" "&amp;$N233,'Climate zones'!$I$2:$I$4292,0)),"")</f>
        <v/>
      </c>
      <c r="BA233" s="165" t="str">
        <f>IFERROR(INDEX('Climate zones'!$A$2:$A$4292,MATCH(BA$4&amp;" "&amp;$N233,'Climate zones'!$I$2:$I$4292,0)),"")</f>
        <v/>
      </c>
      <c r="BB233" s="165" t="str">
        <f>IFERROR(INDEX('Climate zones'!$A$2:$A$4292,MATCH(BB$4&amp;" "&amp;$N233,'Climate zones'!$I$2:$I$4292,0)),"")</f>
        <v/>
      </c>
      <c r="BC233" s="165" t="str">
        <f>IFERROR(INDEX('Climate zones'!$A$2:$A$4292,MATCH(BC$4&amp;" "&amp;$N233,'Climate zones'!$I$2:$I$4292,0)),"")</f>
        <v/>
      </c>
      <c r="BD233" s="165" t="str">
        <f>IFERROR(INDEX('Climate zones'!$A$2:$A$4292,MATCH(BD$4&amp;" "&amp;$N233,'Climate zones'!$I$2:$I$4292,0)),"")</f>
        <v/>
      </c>
      <c r="BE233" s="165" t="str">
        <f>IFERROR(INDEX('Climate zones'!$A$2:$A$4292,MATCH(BE$4&amp;" "&amp;$N233,'Climate zones'!$I$2:$I$4292,0)),"")</f>
        <v/>
      </c>
      <c r="BF233" s="165" t="str">
        <f>IFERROR(INDEX('Climate zones'!$A$2:$A$4292,MATCH(BF$4&amp;" "&amp;$N233,'Climate zones'!$I$2:$I$4292,0)),"")</f>
        <v/>
      </c>
      <c r="BG233" s="165" t="str">
        <f>IFERROR(INDEX('Climate zones'!$A$2:$A$4292,MATCH(BG$4&amp;" "&amp;$N233,'Climate zones'!$I$2:$I$4292,0)),"")</f>
        <v/>
      </c>
      <c r="BH233" s="165" t="str">
        <f>IFERROR(INDEX('Climate zones'!$A$2:$A$4292,MATCH(BH$4&amp;" "&amp;$N233,'Climate zones'!$I$2:$I$4292,0)),"")</f>
        <v/>
      </c>
      <c r="BI233" s="165" t="str">
        <f>IFERROR(INDEX('Climate zones'!$A$2:$A$4292,MATCH(BI$4&amp;" "&amp;$N233,'Climate zones'!$I$2:$I$4292,0)),"")</f>
        <v/>
      </c>
      <c r="BJ233" s="165" t="str">
        <f>IFERROR(INDEX('Climate zones'!$A$2:$A$4292,MATCH(BJ$4&amp;" "&amp;$N233,'Climate zones'!$I$2:$I$4292,0)),"")</f>
        <v/>
      </c>
      <c r="BK233" s="165" t="str">
        <f>IFERROR(INDEX('Climate zones'!$A$2:$A$4292,MATCH(BK$4&amp;" "&amp;$N233,'Climate zones'!$I$2:$I$4292,0)),"")</f>
        <v/>
      </c>
      <c r="BL233" s="165" t="str">
        <f>IFERROR(INDEX('Climate zones'!$A$2:$A$4292,MATCH(BL$4&amp;" "&amp;$N233,'Climate zones'!$I$2:$I$4292,0)),"")</f>
        <v/>
      </c>
      <c r="BM233" s="165" t="str">
        <f>IFERROR(INDEX('Climate zones'!$A$2:$A$4292,MATCH(BM$4&amp;" "&amp;$N233,'Climate zones'!$I$2:$I$4292,0)),"")</f>
        <v/>
      </c>
      <c r="BN233" s="165" t="str">
        <f>IFERROR(INDEX('Climate zones'!$A$2:$A$4292,MATCH(BN$4&amp;" "&amp;$N233,'Climate zones'!$I$2:$I$4292,0)),"")</f>
        <v/>
      </c>
      <c r="BO233" s="165" t="str">
        <f>IFERROR(INDEX('Climate zones'!$A$2:$A$4292,MATCH(BO$4&amp;" "&amp;$N233,'Climate zones'!$I$2:$I$4292,0)),"")</f>
        <v/>
      </c>
      <c r="BP233" s="165" t="str">
        <f>IFERROR(INDEX('Climate zones'!$A$2:$A$4292,MATCH(BP$4&amp;" "&amp;$N233,'Climate zones'!$I$2:$I$4292,0)),"")</f>
        <v/>
      </c>
      <c r="BQ233" s="165" t="str">
        <f>IFERROR(INDEX('Climate zones'!$A$2:$A$4292,MATCH(BQ$4&amp;" "&amp;$N233,'Climate zones'!$I$2:$I$4292,0)),"")</f>
        <v/>
      </c>
      <c r="BR233" s="165" t="str">
        <f>IFERROR(INDEX('Climate zones'!$A$2:$A$4292,MATCH(BR$4&amp;" "&amp;$N233,'Climate zones'!$I$2:$I$4292,0)),"")</f>
        <v/>
      </c>
      <c r="BS233" s="165" t="str">
        <f>IFERROR(INDEX('Climate zones'!$A$2:$A$4292,MATCH(BS$4&amp;" "&amp;$N233,'Climate zones'!$I$2:$I$4292,0)),"")</f>
        <v/>
      </c>
      <c r="BT233" s="165" t="str">
        <f>IFERROR(INDEX('Climate zones'!$A$2:$A$4292,MATCH(BT$4&amp;" "&amp;$N233,'Climate zones'!$I$2:$I$4292,0)),"")</f>
        <v/>
      </c>
      <c r="BU233" s="165" t="str">
        <f>IFERROR(INDEX('Climate zones'!$A$2:$A$4292,MATCH(BU$4&amp;" "&amp;$N233,'Climate zones'!$I$2:$I$4292,0)),"")</f>
        <v/>
      </c>
      <c r="BV233" s="165" t="str">
        <f>IFERROR(INDEX('Climate zones'!$A$2:$A$4292,MATCH(BV$4&amp;" "&amp;$N233,'Climate zones'!$I$2:$I$4292,0)),"")</f>
        <v/>
      </c>
      <c r="BW233" s="165" t="str">
        <f>IFERROR(INDEX('Climate zones'!$A$2:$A$4292,MATCH(BW$4&amp;" "&amp;$N233,'Climate zones'!$I$2:$I$4292,0)),"")</f>
        <v/>
      </c>
      <c r="BX233" s="165" t="str">
        <f>IFERROR(INDEX('Climate zones'!$A$2:$A$4292,MATCH(BX$4&amp;" "&amp;$N233,'Climate zones'!$I$2:$I$4292,0)),"")</f>
        <v/>
      </c>
      <c r="BY233" s="165" t="str">
        <f>IFERROR(INDEX('Climate zones'!$A$2:$A$4292,MATCH(BY$4&amp;" "&amp;$N233,'Climate zones'!$I$2:$I$4292,0)),"")</f>
        <v/>
      </c>
      <c r="BZ233" s="165" t="str">
        <f>IFERROR(INDEX('Climate zones'!$A$2:$A$4292,MATCH(BZ$4&amp;" "&amp;$N233,'Climate zones'!$I$2:$I$4292,0)),"")</f>
        <v/>
      </c>
      <c r="CA233" s="165" t="str">
        <f>IFERROR(INDEX('Climate zones'!$A$2:$A$4292,MATCH(CA$4&amp;" "&amp;$N233,'Climate zones'!$I$2:$I$4292,0)),"")</f>
        <v/>
      </c>
      <c r="CB233" s="165" t="str">
        <f>IFERROR(INDEX('Climate zones'!$A$2:$A$4292,MATCH(CB$4&amp;" "&amp;$N233,'Climate zones'!$I$2:$I$4292,0)),"")</f>
        <v/>
      </c>
      <c r="CC233" s="165" t="str">
        <f>IFERROR(INDEX('Climate zones'!$A$2:$A$4292,MATCH(CC$4&amp;" "&amp;$N233,'Climate zones'!$I$2:$I$4292,0)),"")</f>
        <v/>
      </c>
      <c r="CD233" s="165" t="str">
        <f>IFERROR(INDEX('Climate zones'!$A$2:$A$4292,MATCH(CD$4&amp;" "&amp;$N233,'Climate zones'!$I$2:$I$4292,0)),"")</f>
        <v/>
      </c>
      <c r="CE233" s="165" t="str">
        <f>IFERROR(INDEX('Climate zones'!$A$2:$A$4292,MATCH(CE$4&amp;" "&amp;$N233,'Climate zones'!$I$2:$I$4292,0)),"")</f>
        <v/>
      </c>
      <c r="CF233" s="165" t="str">
        <f>IFERROR(INDEX('Climate zones'!$A$2:$A$4292,MATCH(CF$4&amp;" "&amp;$N233,'Climate zones'!$I$2:$I$4292,0)),"")</f>
        <v/>
      </c>
      <c r="CG233" s="165" t="str">
        <f>IFERROR(INDEX('Climate zones'!$A$2:$A$4292,MATCH(CG$4&amp;" "&amp;$N233,'Climate zones'!$I$2:$I$4292,0)),"")</f>
        <v/>
      </c>
      <c r="CH233" s="165" t="str">
        <f>IFERROR(INDEX('Climate zones'!$A$2:$A$4292,MATCH(CH$4&amp;" "&amp;$N233,'Climate zones'!$I$2:$I$4292,0)),"")</f>
        <v/>
      </c>
    </row>
    <row r="234" spans="1:86">
      <c r="A234" s="156" t="s">
        <v>404</v>
      </c>
      <c r="B234" s="156" t="s">
        <v>101</v>
      </c>
      <c r="C234" s="156" t="s">
        <v>93</v>
      </c>
      <c r="D234" s="156" t="s">
        <v>398</v>
      </c>
      <c r="E234" s="157">
        <v>-41.05</v>
      </c>
      <c r="F234" s="157">
        <v>175.43</v>
      </c>
      <c r="G234" s="156" t="str">
        <f t="shared" si="12"/>
        <v>Carterton District WI</v>
      </c>
      <c r="H234" s="156">
        <f t="shared" si="13"/>
        <v>7</v>
      </c>
      <c r="I234" s="156" t="str">
        <f t="shared" si="14"/>
        <v>Carterton District 7</v>
      </c>
      <c r="N234" s="162">
        <f t="shared" si="15"/>
        <v>230</v>
      </c>
      <c r="O234" s="163" t="str">
        <f>IFERROR(INDEX('Climate zones'!$A$2:$A$4292,MATCH(O$4&amp;" "&amp;$N234,'Climate zones'!$I$2:$I$4292,0)),"")</f>
        <v/>
      </c>
      <c r="P234" s="163" t="str">
        <f>IFERROR(INDEX('Climate zones'!$A$2:$A$4292,MATCH(P$4&amp;" "&amp;$N234,'Climate zones'!$I$2:$I$4292,0)),"")</f>
        <v/>
      </c>
      <c r="Q234" s="163" t="str">
        <f>IFERROR(INDEX('Climate zones'!$A$2:$A$4292,MATCH(Q$4&amp;" "&amp;$N234,'Climate zones'!$I$2:$I$4292,0)),"")</f>
        <v/>
      </c>
      <c r="R234" s="163" t="str">
        <f>IFERROR(INDEX('Climate zones'!$A$2:$A$4292,MATCH(R$4&amp;" "&amp;$N234,'Climate zones'!$I$2:$I$4292,0)),"")</f>
        <v/>
      </c>
      <c r="S234" s="163" t="str">
        <f>IFERROR(INDEX('Climate zones'!$A$2:$A$4292,MATCH(S$4&amp;" "&amp;$N234,'Climate zones'!$I$2:$I$4292,0)),"")</f>
        <v/>
      </c>
      <c r="T234" s="163" t="str">
        <f>IFERROR(INDEX('Climate zones'!$A$2:$A$4292,MATCH(T$4&amp;" "&amp;$N234,'Climate zones'!$I$2:$I$4292,0)),"")</f>
        <v/>
      </c>
      <c r="U234" s="163" t="str">
        <f>IFERROR(INDEX('Climate zones'!$A$2:$A$4292,MATCH(U$4&amp;" "&amp;$N234,'Climate zones'!$I$2:$I$4292,0)),"")</f>
        <v/>
      </c>
      <c r="V234" s="163" t="str">
        <f>IFERROR(INDEX('Climate zones'!$A$2:$A$4292,MATCH(V$4&amp;" "&amp;$N234,'Climate zones'!$I$2:$I$4292,0)),"")</f>
        <v/>
      </c>
      <c r="W234" s="163" t="str">
        <f>IFERROR(INDEX('Climate zones'!$A$2:$A$4292,MATCH(W$4&amp;" "&amp;$N234,'Climate zones'!$I$2:$I$4292,0)),"")</f>
        <v/>
      </c>
      <c r="X234" s="163" t="str">
        <f>IFERROR(INDEX('Climate zones'!$A$2:$A$4292,MATCH(X$4&amp;" "&amp;$N234,'Climate zones'!$I$2:$I$4292,0)),"")</f>
        <v>Urungaio</v>
      </c>
      <c r="Y234" s="163" t="str">
        <f>IFERROR(INDEX('Climate zones'!$A$2:$A$4292,MATCH(Y$4&amp;" "&amp;$N234,'Climate zones'!$I$2:$I$4292,0)),"")</f>
        <v/>
      </c>
      <c r="Z234" s="163" t="str">
        <f>IFERROR(INDEX('Climate zones'!$A$2:$A$4292,MATCH(Z$4&amp;" "&amp;$N234,'Climate zones'!$I$2:$I$4292,0)),"")</f>
        <v/>
      </c>
      <c r="AA234" s="163" t="str">
        <f>IFERROR(INDEX('Climate zones'!$A$2:$A$4292,MATCH(AA$4&amp;" "&amp;$N234,'Climate zones'!$I$2:$I$4292,0)),"")</f>
        <v/>
      </c>
      <c r="AB234" s="163" t="str">
        <f>IFERROR(INDEX('Climate zones'!$A$2:$A$4292,MATCH(AB$4&amp;" "&amp;$N234,'Climate zones'!$I$2:$I$4292,0)),"")</f>
        <v/>
      </c>
      <c r="AC234" s="163" t="str">
        <f>IFERROR(INDEX('Climate zones'!$A$2:$A$4292,MATCH(AC$4&amp;" "&amp;$N234,'Climate zones'!$I$2:$I$4292,0)),"")</f>
        <v/>
      </c>
      <c r="AD234" s="163" t="str">
        <f>IFERROR(INDEX('Climate zones'!$A$2:$A$4292,MATCH(AD$4&amp;" "&amp;$N234,'Climate zones'!$I$2:$I$4292,0)),"")</f>
        <v/>
      </c>
      <c r="AE234" s="163" t="str">
        <f>IFERROR(INDEX('Climate zones'!$A$2:$A$4292,MATCH(AE$4&amp;" "&amp;$N234,'Climate zones'!$I$2:$I$4292,0)),"")</f>
        <v/>
      </c>
      <c r="AF234" s="163" t="str">
        <f>IFERROR(INDEX('Climate zones'!$A$2:$A$4292,MATCH(AF$4&amp;" "&amp;$N234,'Climate zones'!$I$2:$I$4292,0)),"")</f>
        <v/>
      </c>
      <c r="AG234" s="163" t="str">
        <f>IFERROR(INDEX('Climate zones'!$A$2:$A$4292,MATCH(AG$4&amp;" "&amp;$N234,'Climate zones'!$I$2:$I$4292,0)),"")</f>
        <v/>
      </c>
      <c r="AH234" s="163" t="str">
        <f>IFERROR(INDEX('Climate zones'!$A$2:$A$4292,MATCH(AH$4&amp;" "&amp;$N234,'Climate zones'!$I$2:$I$4292,0)),"")</f>
        <v/>
      </c>
      <c r="AI234" s="163" t="str">
        <f>IFERROR(INDEX('Climate zones'!$A$2:$A$4292,MATCH(AI$4&amp;" "&amp;$N234,'Climate zones'!$I$2:$I$4292,0)),"")</f>
        <v/>
      </c>
      <c r="AJ234" s="163" t="str">
        <f>IFERROR(INDEX('Climate zones'!$A$2:$A$4292,MATCH(AJ$4&amp;" "&amp;$N234,'Climate zones'!$I$2:$I$4292,0)),"")</f>
        <v/>
      </c>
      <c r="AK234" s="163" t="str">
        <f>IFERROR(INDEX('Climate zones'!$A$2:$A$4292,MATCH(AK$4&amp;" "&amp;$N234,'Climate zones'!$I$2:$I$4292,0)),"")</f>
        <v/>
      </c>
      <c r="AL234" s="163" t="str">
        <f>IFERROR(INDEX('Climate zones'!$A$2:$A$4292,MATCH(AL$4&amp;" "&amp;$N234,'Climate zones'!$I$2:$I$4292,0)),"")</f>
        <v/>
      </c>
      <c r="AM234" s="163" t="str">
        <f>IFERROR(INDEX('Climate zones'!$A$2:$A$4292,MATCH(AM$4&amp;" "&amp;$N234,'Climate zones'!$I$2:$I$4292,0)),"")</f>
        <v/>
      </c>
      <c r="AN234" s="163" t="str">
        <f>IFERROR(INDEX('Climate zones'!$A$2:$A$4292,MATCH(AN$4&amp;" "&amp;$N234,'Climate zones'!$I$2:$I$4292,0)),"")</f>
        <v/>
      </c>
      <c r="AO234" s="163" t="str">
        <f>IFERROR(INDEX('Climate zones'!$A$2:$A$4292,MATCH(AO$4&amp;" "&amp;$N234,'Climate zones'!$I$2:$I$4292,0)),"")</f>
        <v/>
      </c>
      <c r="AP234" s="163" t="str">
        <f>IFERROR(INDEX('Climate zones'!$A$2:$A$4292,MATCH(AP$4&amp;" "&amp;$N234,'Climate zones'!$I$2:$I$4292,0)),"")</f>
        <v/>
      </c>
      <c r="AQ234" s="163" t="str">
        <f>IFERROR(INDEX('Climate zones'!$A$2:$A$4292,MATCH(AQ$4&amp;" "&amp;$N234,'Climate zones'!$I$2:$I$4292,0)),"")</f>
        <v/>
      </c>
      <c r="AR234" s="163" t="str">
        <f>IFERROR(INDEX('Climate zones'!$A$2:$A$4292,MATCH(AR$4&amp;" "&amp;$N234,'Climate zones'!$I$2:$I$4292,0)),"")</f>
        <v/>
      </c>
      <c r="AS234" s="163" t="str">
        <f>IFERROR(INDEX('Climate zones'!$A$2:$A$4292,MATCH(AS$4&amp;" "&amp;$N234,'Climate zones'!$I$2:$I$4292,0)),"")</f>
        <v/>
      </c>
      <c r="AT234" s="163" t="str">
        <f>IFERROR(INDEX('Climate zones'!$A$2:$A$4292,MATCH(AT$4&amp;" "&amp;$N234,'Climate zones'!$I$2:$I$4292,0)),"")</f>
        <v/>
      </c>
      <c r="AU234" s="163" t="str">
        <f>IFERROR(INDEX('Climate zones'!$A$2:$A$4292,MATCH(AU$4&amp;" "&amp;$N234,'Climate zones'!$I$2:$I$4292,0)),"")</f>
        <v/>
      </c>
      <c r="AV234" s="163" t="str">
        <f>IFERROR(INDEX('Climate zones'!$A$2:$A$4292,MATCH(AV$4&amp;" "&amp;$N234,'Climate zones'!$I$2:$I$4292,0)),"")</f>
        <v/>
      </c>
      <c r="AW234" s="163" t="str">
        <f>IFERROR(INDEX('Climate zones'!$A$2:$A$4292,MATCH(AW$4&amp;" "&amp;$N234,'Climate zones'!$I$2:$I$4292,0)),"")</f>
        <v/>
      </c>
      <c r="AX234" s="163" t="str">
        <f>IFERROR(INDEX('Climate zones'!$A$2:$A$4292,MATCH(AX$4&amp;" "&amp;$N234,'Climate zones'!$I$2:$I$4292,0)),"")</f>
        <v/>
      </c>
      <c r="AY234" s="163" t="str">
        <f>IFERROR(INDEX('Climate zones'!$A$2:$A$4292,MATCH(AY$4&amp;" "&amp;$N234,'Climate zones'!$I$2:$I$4292,0)),"")</f>
        <v/>
      </c>
      <c r="AZ234" s="163" t="str">
        <f>IFERROR(INDEX('Climate zones'!$A$2:$A$4292,MATCH(AZ$4&amp;" "&amp;$N234,'Climate zones'!$I$2:$I$4292,0)),"")</f>
        <v/>
      </c>
      <c r="BA234" s="163" t="str">
        <f>IFERROR(INDEX('Climate zones'!$A$2:$A$4292,MATCH(BA$4&amp;" "&amp;$N234,'Climate zones'!$I$2:$I$4292,0)),"")</f>
        <v/>
      </c>
      <c r="BB234" s="163" t="str">
        <f>IFERROR(INDEX('Climate zones'!$A$2:$A$4292,MATCH(BB$4&amp;" "&amp;$N234,'Climate zones'!$I$2:$I$4292,0)),"")</f>
        <v/>
      </c>
      <c r="BC234" s="163" t="str">
        <f>IFERROR(INDEX('Climate zones'!$A$2:$A$4292,MATCH(BC$4&amp;" "&amp;$N234,'Climate zones'!$I$2:$I$4292,0)),"")</f>
        <v/>
      </c>
      <c r="BD234" s="163" t="str">
        <f>IFERROR(INDEX('Climate zones'!$A$2:$A$4292,MATCH(BD$4&amp;" "&amp;$N234,'Climate zones'!$I$2:$I$4292,0)),"")</f>
        <v/>
      </c>
      <c r="BE234" s="163" t="str">
        <f>IFERROR(INDEX('Climate zones'!$A$2:$A$4292,MATCH(BE$4&amp;" "&amp;$N234,'Climate zones'!$I$2:$I$4292,0)),"")</f>
        <v/>
      </c>
      <c r="BF234" s="163" t="str">
        <f>IFERROR(INDEX('Climate zones'!$A$2:$A$4292,MATCH(BF$4&amp;" "&amp;$N234,'Climate zones'!$I$2:$I$4292,0)),"")</f>
        <v/>
      </c>
      <c r="BG234" s="163" t="str">
        <f>IFERROR(INDEX('Climate zones'!$A$2:$A$4292,MATCH(BG$4&amp;" "&amp;$N234,'Climate zones'!$I$2:$I$4292,0)),"")</f>
        <v/>
      </c>
      <c r="BH234" s="163" t="str">
        <f>IFERROR(INDEX('Climate zones'!$A$2:$A$4292,MATCH(BH$4&amp;" "&amp;$N234,'Climate zones'!$I$2:$I$4292,0)),"")</f>
        <v/>
      </c>
      <c r="BI234" s="163" t="str">
        <f>IFERROR(INDEX('Climate zones'!$A$2:$A$4292,MATCH(BI$4&amp;" "&amp;$N234,'Climate zones'!$I$2:$I$4292,0)),"")</f>
        <v/>
      </c>
      <c r="BJ234" s="163" t="str">
        <f>IFERROR(INDEX('Climate zones'!$A$2:$A$4292,MATCH(BJ$4&amp;" "&amp;$N234,'Climate zones'!$I$2:$I$4292,0)),"")</f>
        <v/>
      </c>
      <c r="BK234" s="163" t="str">
        <f>IFERROR(INDEX('Climate zones'!$A$2:$A$4292,MATCH(BK$4&amp;" "&amp;$N234,'Climate zones'!$I$2:$I$4292,0)),"")</f>
        <v/>
      </c>
      <c r="BL234" s="163" t="str">
        <f>IFERROR(INDEX('Climate zones'!$A$2:$A$4292,MATCH(BL$4&amp;" "&amp;$N234,'Climate zones'!$I$2:$I$4292,0)),"")</f>
        <v/>
      </c>
      <c r="BM234" s="163" t="str">
        <f>IFERROR(INDEX('Climate zones'!$A$2:$A$4292,MATCH(BM$4&amp;" "&amp;$N234,'Climate zones'!$I$2:$I$4292,0)),"")</f>
        <v/>
      </c>
      <c r="BN234" s="163" t="str">
        <f>IFERROR(INDEX('Climate zones'!$A$2:$A$4292,MATCH(BN$4&amp;" "&amp;$N234,'Climate zones'!$I$2:$I$4292,0)),"")</f>
        <v/>
      </c>
      <c r="BO234" s="163" t="str">
        <f>IFERROR(INDEX('Climate zones'!$A$2:$A$4292,MATCH(BO$4&amp;" "&amp;$N234,'Climate zones'!$I$2:$I$4292,0)),"")</f>
        <v/>
      </c>
      <c r="BP234" s="163" t="str">
        <f>IFERROR(INDEX('Climate zones'!$A$2:$A$4292,MATCH(BP$4&amp;" "&amp;$N234,'Climate zones'!$I$2:$I$4292,0)),"")</f>
        <v/>
      </c>
      <c r="BQ234" s="163" t="str">
        <f>IFERROR(INDEX('Climate zones'!$A$2:$A$4292,MATCH(BQ$4&amp;" "&amp;$N234,'Climate zones'!$I$2:$I$4292,0)),"")</f>
        <v/>
      </c>
      <c r="BR234" s="163" t="str">
        <f>IFERROR(INDEX('Climate zones'!$A$2:$A$4292,MATCH(BR$4&amp;" "&amp;$N234,'Climate zones'!$I$2:$I$4292,0)),"")</f>
        <v/>
      </c>
      <c r="BS234" s="163" t="str">
        <f>IFERROR(INDEX('Climate zones'!$A$2:$A$4292,MATCH(BS$4&amp;" "&amp;$N234,'Climate zones'!$I$2:$I$4292,0)),"")</f>
        <v/>
      </c>
      <c r="BT234" s="163" t="str">
        <f>IFERROR(INDEX('Climate zones'!$A$2:$A$4292,MATCH(BT$4&amp;" "&amp;$N234,'Climate zones'!$I$2:$I$4292,0)),"")</f>
        <v/>
      </c>
      <c r="BU234" s="163" t="str">
        <f>IFERROR(INDEX('Climate zones'!$A$2:$A$4292,MATCH(BU$4&amp;" "&amp;$N234,'Climate zones'!$I$2:$I$4292,0)),"")</f>
        <v/>
      </c>
      <c r="BV234" s="163" t="str">
        <f>IFERROR(INDEX('Climate zones'!$A$2:$A$4292,MATCH(BV$4&amp;" "&amp;$N234,'Climate zones'!$I$2:$I$4292,0)),"")</f>
        <v/>
      </c>
      <c r="BW234" s="163" t="str">
        <f>IFERROR(INDEX('Climate zones'!$A$2:$A$4292,MATCH(BW$4&amp;" "&amp;$N234,'Climate zones'!$I$2:$I$4292,0)),"")</f>
        <v/>
      </c>
      <c r="BX234" s="163" t="str">
        <f>IFERROR(INDEX('Climate zones'!$A$2:$A$4292,MATCH(BX$4&amp;" "&amp;$N234,'Climate zones'!$I$2:$I$4292,0)),"")</f>
        <v/>
      </c>
      <c r="BY234" s="163" t="str">
        <f>IFERROR(INDEX('Climate zones'!$A$2:$A$4292,MATCH(BY$4&amp;" "&amp;$N234,'Climate zones'!$I$2:$I$4292,0)),"")</f>
        <v/>
      </c>
      <c r="BZ234" s="163" t="str">
        <f>IFERROR(INDEX('Climate zones'!$A$2:$A$4292,MATCH(BZ$4&amp;" "&amp;$N234,'Climate zones'!$I$2:$I$4292,0)),"")</f>
        <v/>
      </c>
      <c r="CA234" s="163" t="str">
        <f>IFERROR(INDEX('Climate zones'!$A$2:$A$4292,MATCH(CA$4&amp;" "&amp;$N234,'Climate zones'!$I$2:$I$4292,0)),"")</f>
        <v/>
      </c>
      <c r="CB234" s="163" t="str">
        <f>IFERROR(INDEX('Climate zones'!$A$2:$A$4292,MATCH(CB$4&amp;" "&amp;$N234,'Climate zones'!$I$2:$I$4292,0)),"")</f>
        <v/>
      </c>
      <c r="CC234" s="163" t="str">
        <f>IFERROR(INDEX('Climate zones'!$A$2:$A$4292,MATCH(CC$4&amp;" "&amp;$N234,'Climate zones'!$I$2:$I$4292,0)),"")</f>
        <v/>
      </c>
      <c r="CD234" s="163" t="str">
        <f>IFERROR(INDEX('Climate zones'!$A$2:$A$4292,MATCH(CD$4&amp;" "&amp;$N234,'Climate zones'!$I$2:$I$4292,0)),"")</f>
        <v/>
      </c>
      <c r="CE234" s="163" t="str">
        <f>IFERROR(INDEX('Climate zones'!$A$2:$A$4292,MATCH(CE$4&amp;" "&amp;$N234,'Climate zones'!$I$2:$I$4292,0)),"")</f>
        <v/>
      </c>
      <c r="CF234" s="163" t="str">
        <f>IFERROR(INDEX('Climate zones'!$A$2:$A$4292,MATCH(CF$4&amp;" "&amp;$N234,'Climate zones'!$I$2:$I$4292,0)),"")</f>
        <v/>
      </c>
      <c r="CG234" s="163" t="str">
        <f>IFERROR(INDEX('Climate zones'!$A$2:$A$4292,MATCH(CG$4&amp;" "&amp;$N234,'Climate zones'!$I$2:$I$4292,0)),"")</f>
        <v/>
      </c>
      <c r="CH234" s="163" t="str">
        <f>IFERROR(INDEX('Climate zones'!$A$2:$A$4292,MATCH(CH$4&amp;" "&amp;$N234,'Climate zones'!$I$2:$I$4292,0)),"")</f>
        <v/>
      </c>
    </row>
    <row r="235" spans="1:86">
      <c r="A235" s="156" t="s">
        <v>405</v>
      </c>
      <c r="B235" s="156" t="s">
        <v>101</v>
      </c>
      <c r="C235" s="156" t="s">
        <v>93</v>
      </c>
      <c r="D235" s="156" t="s">
        <v>398</v>
      </c>
      <c r="E235" s="157">
        <v>-41.1</v>
      </c>
      <c r="F235" s="157">
        <v>175.57</v>
      </c>
      <c r="G235" s="156" t="str">
        <f t="shared" si="12"/>
        <v>Carterton District WI</v>
      </c>
      <c r="H235" s="156">
        <f t="shared" si="13"/>
        <v>8</v>
      </c>
      <c r="I235" s="156" t="str">
        <f t="shared" si="14"/>
        <v>Carterton District 8</v>
      </c>
      <c r="N235" s="164">
        <f t="shared" si="15"/>
        <v>231</v>
      </c>
      <c r="O235" s="165" t="str">
        <f>IFERROR(INDEX('Climate zones'!$A$2:$A$4292,MATCH(O$4&amp;" "&amp;$N235,'Climate zones'!$I$2:$I$4292,0)),"")</f>
        <v/>
      </c>
      <c r="P235" s="165" t="str">
        <f>IFERROR(INDEX('Climate zones'!$A$2:$A$4292,MATCH(P$4&amp;" "&amp;$N235,'Climate zones'!$I$2:$I$4292,0)),"")</f>
        <v/>
      </c>
      <c r="Q235" s="165" t="str">
        <f>IFERROR(INDEX('Climate zones'!$A$2:$A$4292,MATCH(Q$4&amp;" "&amp;$N235,'Climate zones'!$I$2:$I$4292,0)),"")</f>
        <v/>
      </c>
      <c r="R235" s="165" t="str">
        <f>IFERROR(INDEX('Climate zones'!$A$2:$A$4292,MATCH(R$4&amp;" "&amp;$N235,'Climate zones'!$I$2:$I$4292,0)),"")</f>
        <v/>
      </c>
      <c r="S235" s="165" t="str">
        <f>IFERROR(INDEX('Climate zones'!$A$2:$A$4292,MATCH(S$4&amp;" "&amp;$N235,'Climate zones'!$I$2:$I$4292,0)),"")</f>
        <v/>
      </c>
      <c r="T235" s="165" t="str">
        <f>IFERROR(INDEX('Climate zones'!$A$2:$A$4292,MATCH(T$4&amp;" "&amp;$N235,'Climate zones'!$I$2:$I$4292,0)),"")</f>
        <v/>
      </c>
      <c r="U235" s="165" t="str">
        <f>IFERROR(INDEX('Climate zones'!$A$2:$A$4292,MATCH(U$4&amp;" "&amp;$N235,'Climate zones'!$I$2:$I$4292,0)),"")</f>
        <v/>
      </c>
      <c r="V235" s="165" t="str">
        <f>IFERROR(INDEX('Climate zones'!$A$2:$A$4292,MATCH(V$4&amp;" "&amp;$N235,'Climate zones'!$I$2:$I$4292,0)),"")</f>
        <v/>
      </c>
      <c r="W235" s="165" t="str">
        <f>IFERROR(INDEX('Climate zones'!$A$2:$A$4292,MATCH(W$4&amp;" "&amp;$N235,'Climate zones'!$I$2:$I$4292,0)),"")</f>
        <v/>
      </c>
      <c r="X235" s="165" t="str">
        <f>IFERROR(INDEX('Climate zones'!$A$2:$A$4292,MATCH(X$4&amp;" "&amp;$N235,'Climate zones'!$I$2:$I$4292,0)),"")</f>
        <v>Utakura</v>
      </c>
      <c r="Y235" s="165" t="str">
        <f>IFERROR(INDEX('Climate zones'!$A$2:$A$4292,MATCH(Y$4&amp;" "&amp;$N235,'Climate zones'!$I$2:$I$4292,0)),"")</f>
        <v/>
      </c>
      <c r="Z235" s="165" t="str">
        <f>IFERROR(INDEX('Climate zones'!$A$2:$A$4292,MATCH(Z$4&amp;" "&amp;$N235,'Climate zones'!$I$2:$I$4292,0)),"")</f>
        <v/>
      </c>
      <c r="AA235" s="165" t="str">
        <f>IFERROR(INDEX('Climate zones'!$A$2:$A$4292,MATCH(AA$4&amp;" "&amp;$N235,'Climate zones'!$I$2:$I$4292,0)),"")</f>
        <v/>
      </c>
      <c r="AB235" s="165" t="str">
        <f>IFERROR(INDEX('Climate zones'!$A$2:$A$4292,MATCH(AB$4&amp;" "&amp;$N235,'Climate zones'!$I$2:$I$4292,0)),"")</f>
        <v/>
      </c>
      <c r="AC235" s="165" t="str">
        <f>IFERROR(INDEX('Climate zones'!$A$2:$A$4292,MATCH(AC$4&amp;" "&amp;$N235,'Climate zones'!$I$2:$I$4292,0)),"")</f>
        <v/>
      </c>
      <c r="AD235" s="165" t="str">
        <f>IFERROR(INDEX('Climate zones'!$A$2:$A$4292,MATCH(AD$4&amp;" "&amp;$N235,'Climate zones'!$I$2:$I$4292,0)),"")</f>
        <v/>
      </c>
      <c r="AE235" s="165" t="str">
        <f>IFERROR(INDEX('Climate zones'!$A$2:$A$4292,MATCH(AE$4&amp;" "&amp;$N235,'Climate zones'!$I$2:$I$4292,0)),"")</f>
        <v/>
      </c>
      <c r="AF235" s="165" t="str">
        <f>IFERROR(INDEX('Climate zones'!$A$2:$A$4292,MATCH(AF$4&amp;" "&amp;$N235,'Climate zones'!$I$2:$I$4292,0)),"")</f>
        <v/>
      </c>
      <c r="AG235" s="165" t="str">
        <f>IFERROR(INDEX('Climate zones'!$A$2:$A$4292,MATCH(AG$4&amp;" "&amp;$N235,'Climate zones'!$I$2:$I$4292,0)),"")</f>
        <v/>
      </c>
      <c r="AH235" s="165" t="str">
        <f>IFERROR(INDEX('Climate zones'!$A$2:$A$4292,MATCH(AH$4&amp;" "&amp;$N235,'Climate zones'!$I$2:$I$4292,0)),"")</f>
        <v/>
      </c>
      <c r="AI235" s="165" t="str">
        <f>IFERROR(INDEX('Climate zones'!$A$2:$A$4292,MATCH(AI$4&amp;" "&amp;$N235,'Climate zones'!$I$2:$I$4292,0)),"")</f>
        <v/>
      </c>
      <c r="AJ235" s="165" t="str">
        <f>IFERROR(INDEX('Climate zones'!$A$2:$A$4292,MATCH(AJ$4&amp;" "&amp;$N235,'Climate zones'!$I$2:$I$4292,0)),"")</f>
        <v/>
      </c>
      <c r="AK235" s="165" t="str">
        <f>IFERROR(INDEX('Climate zones'!$A$2:$A$4292,MATCH(AK$4&amp;" "&amp;$N235,'Climate zones'!$I$2:$I$4292,0)),"")</f>
        <v/>
      </c>
      <c r="AL235" s="165" t="str">
        <f>IFERROR(INDEX('Climate zones'!$A$2:$A$4292,MATCH(AL$4&amp;" "&amp;$N235,'Climate zones'!$I$2:$I$4292,0)),"")</f>
        <v/>
      </c>
      <c r="AM235" s="165" t="str">
        <f>IFERROR(INDEX('Climate zones'!$A$2:$A$4292,MATCH(AM$4&amp;" "&amp;$N235,'Climate zones'!$I$2:$I$4292,0)),"")</f>
        <v/>
      </c>
      <c r="AN235" s="165" t="str">
        <f>IFERROR(INDEX('Climate zones'!$A$2:$A$4292,MATCH(AN$4&amp;" "&amp;$N235,'Climate zones'!$I$2:$I$4292,0)),"")</f>
        <v/>
      </c>
      <c r="AO235" s="165" t="str">
        <f>IFERROR(INDEX('Climate zones'!$A$2:$A$4292,MATCH(AO$4&amp;" "&amp;$N235,'Climate zones'!$I$2:$I$4292,0)),"")</f>
        <v/>
      </c>
      <c r="AP235" s="165" t="str">
        <f>IFERROR(INDEX('Climate zones'!$A$2:$A$4292,MATCH(AP$4&amp;" "&amp;$N235,'Climate zones'!$I$2:$I$4292,0)),"")</f>
        <v/>
      </c>
      <c r="AQ235" s="165" t="str">
        <f>IFERROR(INDEX('Climate zones'!$A$2:$A$4292,MATCH(AQ$4&amp;" "&amp;$N235,'Climate zones'!$I$2:$I$4292,0)),"")</f>
        <v/>
      </c>
      <c r="AR235" s="165" t="str">
        <f>IFERROR(INDEX('Climate zones'!$A$2:$A$4292,MATCH(AR$4&amp;" "&amp;$N235,'Climate zones'!$I$2:$I$4292,0)),"")</f>
        <v/>
      </c>
      <c r="AS235" s="165" t="str">
        <f>IFERROR(INDEX('Climate zones'!$A$2:$A$4292,MATCH(AS$4&amp;" "&amp;$N235,'Climate zones'!$I$2:$I$4292,0)),"")</f>
        <v/>
      </c>
      <c r="AT235" s="165" t="str">
        <f>IFERROR(INDEX('Climate zones'!$A$2:$A$4292,MATCH(AT$4&amp;" "&amp;$N235,'Climate zones'!$I$2:$I$4292,0)),"")</f>
        <v/>
      </c>
      <c r="AU235" s="165" t="str">
        <f>IFERROR(INDEX('Climate zones'!$A$2:$A$4292,MATCH(AU$4&amp;" "&amp;$N235,'Climate zones'!$I$2:$I$4292,0)),"")</f>
        <v/>
      </c>
      <c r="AV235" s="165" t="str">
        <f>IFERROR(INDEX('Climate zones'!$A$2:$A$4292,MATCH(AV$4&amp;" "&amp;$N235,'Climate zones'!$I$2:$I$4292,0)),"")</f>
        <v/>
      </c>
      <c r="AW235" s="165" t="str">
        <f>IFERROR(INDEX('Climate zones'!$A$2:$A$4292,MATCH(AW$4&amp;" "&amp;$N235,'Climate zones'!$I$2:$I$4292,0)),"")</f>
        <v/>
      </c>
      <c r="AX235" s="165" t="str">
        <f>IFERROR(INDEX('Climate zones'!$A$2:$A$4292,MATCH(AX$4&amp;" "&amp;$N235,'Climate zones'!$I$2:$I$4292,0)),"")</f>
        <v/>
      </c>
      <c r="AY235" s="165" t="str">
        <f>IFERROR(INDEX('Climate zones'!$A$2:$A$4292,MATCH(AY$4&amp;" "&amp;$N235,'Climate zones'!$I$2:$I$4292,0)),"")</f>
        <v/>
      </c>
      <c r="AZ235" s="165" t="str">
        <f>IFERROR(INDEX('Climate zones'!$A$2:$A$4292,MATCH(AZ$4&amp;" "&amp;$N235,'Climate zones'!$I$2:$I$4292,0)),"")</f>
        <v/>
      </c>
      <c r="BA235" s="165" t="str">
        <f>IFERROR(INDEX('Climate zones'!$A$2:$A$4292,MATCH(BA$4&amp;" "&amp;$N235,'Climate zones'!$I$2:$I$4292,0)),"")</f>
        <v/>
      </c>
      <c r="BB235" s="165" t="str">
        <f>IFERROR(INDEX('Climate zones'!$A$2:$A$4292,MATCH(BB$4&amp;" "&amp;$N235,'Climate zones'!$I$2:$I$4292,0)),"")</f>
        <v/>
      </c>
      <c r="BC235" s="165" t="str">
        <f>IFERROR(INDEX('Climate zones'!$A$2:$A$4292,MATCH(BC$4&amp;" "&amp;$N235,'Climate zones'!$I$2:$I$4292,0)),"")</f>
        <v/>
      </c>
      <c r="BD235" s="165" t="str">
        <f>IFERROR(INDEX('Climate zones'!$A$2:$A$4292,MATCH(BD$4&amp;" "&amp;$N235,'Climate zones'!$I$2:$I$4292,0)),"")</f>
        <v/>
      </c>
      <c r="BE235" s="165" t="str">
        <f>IFERROR(INDEX('Climate zones'!$A$2:$A$4292,MATCH(BE$4&amp;" "&amp;$N235,'Climate zones'!$I$2:$I$4292,0)),"")</f>
        <v/>
      </c>
      <c r="BF235" s="165" t="str">
        <f>IFERROR(INDEX('Climate zones'!$A$2:$A$4292,MATCH(BF$4&amp;" "&amp;$N235,'Climate zones'!$I$2:$I$4292,0)),"")</f>
        <v/>
      </c>
      <c r="BG235" s="165" t="str">
        <f>IFERROR(INDEX('Climate zones'!$A$2:$A$4292,MATCH(BG$4&amp;" "&amp;$N235,'Climate zones'!$I$2:$I$4292,0)),"")</f>
        <v/>
      </c>
      <c r="BH235" s="165" t="str">
        <f>IFERROR(INDEX('Climate zones'!$A$2:$A$4292,MATCH(BH$4&amp;" "&amp;$N235,'Climate zones'!$I$2:$I$4292,0)),"")</f>
        <v/>
      </c>
      <c r="BI235" s="165" t="str">
        <f>IFERROR(INDEX('Climate zones'!$A$2:$A$4292,MATCH(BI$4&amp;" "&amp;$N235,'Climate zones'!$I$2:$I$4292,0)),"")</f>
        <v/>
      </c>
      <c r="BJ235" s="165" t="str">
        <f>IFERROR(INDEX('Climate zones'!$A$2:$A$4292,MATCH(BJ$4&amp;" "&amp;$N235,'Climate zones'!$I$2:$I$4292,0)),"")</f>
        <v/>
      </c>
      <c r="BK235" s="165" t="str">
        <f>IFERROR(INDEX('Climate zones'!$A$2:$A$4292,MATCH(BK$4&amp;" "&amp;$N235,'Climate zones'!$I$2:$I$4292,0)),"")</f>
        <v/>
      </c>
      <c r="BL235" s="165" t="str">
        <f>IFERROR(INDEX('Climate zones'!$A$2:$A$4292,MATCH(BL$4&amp;" "&amp;$N235,'Climate zones'!$I$2:$I$4292,0)),"")</f>
        <v/>
      </c>
      <c r="BM235" s="165" t="str">
        <f>IFERROR(INDEX('Climate zones'!$A$2:$A$4292,MATCH(BM$4&amp;" "&amp;$N235,'Climate zones'!$I$2:$I$4292,0)),"")</f>
        <v/>
      </c>
      <c r="BN235" s="165" t="str">
        <f>IFERROR(INDEX('Climate zones'!$A$2:$A$4292,MATCH(BN$4&amp;" "&amp;$N235,'Climate zones'!$I$2:$I$4292,0)),"")</f>
        <v/>
      </c>
      <c r="BO235" s="165" t="str">
        <f>IFERROR(INDEX('Climate zones'!$A$2:$A$4292,MATCH(BO$4&amp;" "&amp;$N235,'Climate zones'!$I$2:$I$4292,0)),"")</f>
        <v/>
      </c>
      <c r="BP235" s="165" t="str">
        <f>IFERROR(INDEX('Climate zones'!$A$2:$A$4292,MATCH(BP$4&amp;" "&amp;$N235,'Climate zones'!$I$2:$I$4292,0)),"")</f>
        <v/>
      </c>
      <c r="BQ235" s="165" t="str">
        <f>IFERROR(INDEX('Climate zones'!$A$2:$A$4292,MATCH(BQ$4&amp;" "&amp;$N235,'Climate zones'!$I$2:$I$4292,0)),"")</f>
        <v/>
      </c>
      <c r="BR235" s="165" t="str">
        <f>IFERROR(INDEX('Climate zones'!$A$2:$A$4292,MATCH(BR$4&amp;" "&amp;$N235,'Climate zones'!$I$2:$I$4292,0)),"")</f>
        <v/>
      </c>
      <c r="BS235" s="165" t="str">
        <f>IFERROR(INDEX('Climate zones'!$A$2:$A$4292,MATCH(BS$4&amp;" "&amp;$N235,'Climate zones'!$I$2:$I$4292,0)),"")</f>
        <v/>
      </c>
      <c r="BT235" s="165" t="str">
        <f>IFERROR(INDEX('Climate zones'!$A$2:$A$4292,MATCH(BT$4&amp;" "&amp;$N235,'Climate zones'!$I$2:$I$4292,0)),"")</f>
        <v/>
      </c>
      <c r="BU235" s="165" t="str">
        <f>IFERROR(INDEX('Climate zones'!$A$2:$A$4292,MATCH(BU$4&amp;" "&amp;$N235,'Climate zones'!$I$2:$I$4292,0)),"")</f>
        <v/>
      </c>
      <c r="BV235" s="165" t="str">
        <f>IFERROR(INDEX('Climate zones'!$A$2:$A$4292,MATCH(BV$4&amp;" "&amp;$N235,'Climate zones'!$I$2:$I$4292,0)),"")</f>
        <v/>
      </c>
      <c r="BW235" s="165" t="str">
        <f>IFERROR(INDEX('Climate zones'!$A$2:$A$4292,MATCH(BW$4&amp;" "&amp;$N235,'Climate zones'!$I$2:$I$4292,0)),"")</f>
        <v/>
      </c>
      <c r="BX235" s="165" t="str">
        <f>IFERROR(INDEX('Climate zones'!$A$2:$A$4292,MATCH(BX$4&amp;" "&amp;$N235,'Climate zones'!$I$2:$I$4292,0)),"")</f>
        <v/>
      </c>
      <c r="BY235" s="165" t="str">
        <f>IFERROR(INDEX('Climate zones'!$A$2:$A$4292,MATCH(BY$4&amp;" "&amp;$N235,'Climate zones'!$I$2:$I$4292,0)),"")</f>
        <v/>
      </c>
      <c r="BZ235" s="165" t="str">
        <f>IFERROR(INDEX('Climate zones'!$A$2:$A$4292,MATCH(BZ$4&amp;" "&amp;$N235,'Climate zones'!$I$2:$I$4292,0)),"")</f>
        <v/>
      </c>
      <c r="CA235" s="165" t="str">
        <f>IFERROR(INDEX('Climate zones'!$A$2:$A$4292,MATCH(CA$4&amp;" "&amp;$N235,'Climate zones'!$I$2:$I$4292,0)),"")</f>
        <v/>
      </c>
      <c r="CB235" s="165" t="str">
        <f>IFERROR(INDEX('Climate zones'!$A$2:$A$4292,MATCH(CB$4&amp;" "&amp;$N235,'Climate zones'!$I$2:$I$4292,0)),"")</f>
        <v/>
      </c>
      <c r="CC235" s="165" t="str">
        <f>IFERROR(INDEX('Climate zones'!$A$2:$A$4292,MATCH(CC$4&amp;" "&amp;$N235,'Climate zones'!$I$2:$I$4292,0)),"")</f>
        <v/>
      </c>
      <c r="CD235" s="165" t="str">
        <f>IFERROR(INDEX('Climate zones'!$A$2:$A$4292,MATCH(CD$4&amp;" "&amp;$N235,'Climate zones'!$I$2:$I$4292,0)),"")</f>
        <v/>
      </c>
      <c r="CE235" s="165" t="str">
        <f>IFERROR(INDEX('Climate zones'!$A$2:$A$4292,MATCH(CE$4&amp;" "&amp;$N235,'Climate zones'!$I$2:$I$4292,0)),"")</f>
        <v/>
      </c>
      <c r="CF235" s="165" t="str">
        <f>IFERROR(INDEX('Climate zones'!$A$2:$A$4292,MATCH(CF$4&amp;" "&amp;$N235,'Climate zones'!$I$2:$I$4292,0)),"")</f>
        <v/>
      </c>
      <c r="CG235" s="165" t="str">
        <f>IFERROR(INDEX('Climate zones'!$A$2:$A$4292,MATCH(CG$4&amp;" "&amp;$N235,'Climate zones'!$I$2:$I$4292,0)),"")</f>
        <v/>
      </c>
      <c r="CH235" s="165" t="str">
        <f>IFERROR(INDEX('Climate zones'!$A$2:$A$4292,MATCH(CH$4&amp;" "&amp;$N235,'Climate zones'!$I$2:$I$4292,0)),"")</f>
        <v/>
      </c>
    </row>
    <row r="236" spans="1:86">
      <c r="A236" s="156" t="s">
        <v>406</v>
      </c>
      <c r="B236" s="156" t="s">
        <v>101</v>
      </c>
      <c r="C236" s="156" t="s">
        <v>93</v>
      </c>
      <c r="D236" s="156" t="s">
        <v>398</v>
      </c>
      <c r="E236" s="157">
        <v>-41.03</v>
      </c>
      <c r="F236" s="157">
        <v>175.7</v>
      </c>
      <c r="G236" s="156" t="str">
        <f t="shared" si="12"/>
        <v>Carterton District WI</v>
      </c>
      <c r="H236" s="156">
        <f t="shared" si="13"/>
        <v>9</v>
      </c>
      <c r="I236" s="156" t="str">
        <f t="shared" si="14"/>
        <v>Carterton District 9</v>
      </c>
      <c r="N236" s="162">
        <f t="shared" si="15"/>
        <v>232</v>
      </c>
      <c r="O236" s="163" t="str">
        <f>IFERROR(INDEX('Climate zones'!$A$2:$A$4292,MATCH(O$4&amp;" "&amp;$N236,'Climate zones'!$I$2:$I$4292,0)),"")</f>
        <v/>
      </c>
      <c r="P236" s="163" t="str">
        <f>IFERROR(INDEX('Climate zones'!$A$2:$A$4292,MATCH(P$4&amp;" "&amp;$N236,'Climate zones'!$I$2:$I$4292,0)),"")</f>
        <v/>
      </c>
      <c r="Q236" s="163" t="str">
        <f>IFERROR(INDEX('Climate zones'!$A$2:$A$4292,MATCH(Q$4&amp;" "&amp;$N236,'Climate zones'!$I$2:$I$4292,0)),"")</f>
        <v/>
      </c>
      <c r="R236" s="163" t="str">
        <f>IFERROR(INDEX('Climate zones'!$A$2:$A$4292,MATCH(R$4&amp;" "&amp;$N236,'Climate zones'!$I$2:$I$4292,0)),"")</f>
        <v/>
      </c>
      <c r="S236" s="163" t="str">
        <f>IFERROR(INDEX('Climate zones'!$A$2:$A$4292,MATCH(S$4&amp;" "&amp;$N236,'Climate zones'!$I$2:$I$4292,0)),"")</f>
        <v/>
      </c>
      <c r="T236" s="163" t="str">
        <f>IFERROR(INDEX('Climate zones'!$A$2:$A$4292,MATCH(T$4&amp;" "&amp;$N236,'Climate zones'!$I$2:$I$4292,0)),"")</f>
        <v/>
      </c>
      <c r="U236" s="163" t="str">
        <f>IFERROR(INDEX('Climate zones'!$A$2:$A$4292,MATCH(U$4&amp;" "&amp;$N236,'Climate zones'!$I$2:$I$4292,0)),"")</f>
        <v/>
      </c>
      <c r="V236" s="163" t="str">
        <f>IFERROR(INDEX('Climate zones'!$A$2:$A$4292,MATCH(V$4&amp;" "&amp;$N236,'Climate zones'!$I$2:$I$4292,0)),"")</f>
        <v/>
      </c>
      <c r="W236" s="163" t="str">
        <f>IFERROR(INDEX('Climate zones'!$A$2:$A$4292,MATCH(W$4&amp;" "&amp;$N236,'Climate zones'!$I$2:$I$4292,0)),"")</f>
        <v/>
      </c>
      <c r="X236" s="163" t="str">
        <f>IFERROR(INDEX('Climate zones'!$A$2:$A$4292,MATCH(X$4&amp;" "&amp;$N236,'Climate zones'!$I$2:$I$4292,0)),"")</f>
        <v>Victoria Valley</v>
      </c>
      <c r="Y236" s="163" t="str">
        <f>IFERROR(INDEX('Climate zones'!$A$2:$A$4292,MATCH(Y$4&amp;" "&amp;$N236,'Climate zones'!$I$2:$I$4292,0)),"")</f>
        <v/>
      </c>
      <c r="Z236" s="163" t="str">
        <f>IFERROR(INDEX('Climate zones'!$A$2:$A$4292,MATCH(Z$4&amp;" "&amp;$N236,'Climate zones'!$I$2:$I$4292,0)),"")</f>
        <v/>
      </c>
      <c r="AA236" s="163" t="str">
        <f>IFERROR(INDEX('Climate zones'!$A$2:$A$4292,MATCH(AA$4&amp;" "&amp;$N236,'Climate zones'!$I$2:$I$4292,0)),"")</f>
        <v/>
      </c>
      <c r="AB236" s="163" t="str">
        <f>IFERROR(INDEX('Climate zones'!$A$2:$A$4292,MATCH(AB$4&amp;" "&amp;$N236,'Climate zones'!$I$2:$I$4292,0)),"")</f>
        <v/>
      </c>
      <c r="AC236" s="163" t="str">
        <f>IFERROR(INDEX('Climate zones'!$A$2:$A$4292,MATCH(AC$4&amp;" "&amp;$N236,'Climate zones'!$I$2:$I$4292,0)),"")</f>
        <v/>
      </c>
      <c r="AD236" s="163" t="str">
        <f>IFERROR(INDEX('Climate zones'!$A$2:$A$4292,MATCH(AD$4&amp;" "&amp;$N236,'Climate zones'!$I$2:$I$4292,0)),"")</f>
        <v/>
      </c>
      <c r="AE236" s="163" t="str">
        <f>IFERROR(INDEX('Climate zones'!$A$2:$A$4292,MATCH(AE$4&amp;" "&amp;$N236,'Climate zones'!$I$2:$I$4292,0)),"")</f>
        <v/>
      </c>
      <c r="AF236" s="163" t="str">
        <f>IFERROR(INDEX('Climate zones'!$A$2:$A$4292,MATCH(AF$4&amp;" "&amp;$N236,'Climate zones'!$I$2:$I$4292,0)),"")</f>
        <v/>
      </c>
      <c r="AG236" s="163" t="str">
        <f>IFERROR(INDEX('Climate zones'!$A$2:$A$4292,MATCH(AG$4&amp;" "&amp;$N236,'Climate zones'!$I$2:$I$4292,0)),"")</f>
        <v/>
      </c>
      <c r="AH236" s="163" t="str">
        <f>IFERROR(INDEX('Climate zones'!$A$2:$A$4292,MATCH(AH$4&amp;" "&amp;$N236,'Climate zones'!$I$2:$I$4292,0)),"")</f>
        <v/>
      </c>
      <c r="AI236" s="163" t="str">
        <f>IFERROR(INDEX('Climate zones'!$A$2:$A$4292,MATCH(AI$4&amp;" "&amp;$N236,'Climate zones'!$I$2:$I$4292,0)),"")</f>
        <v/>
      </c>
      <c r="AJ236" s="163" t="str">
        <f>IFERROR(INDEX('Climate zones'!$A$2:$A$4292,MATCH(AJ$4&amp;" "&amp;$N236,'Climate zones'!$I$2:$I$4292,0)),"")</f>
        <v/>
      </c>
      <c r="AK236" s="163" t="str">
        <f>IFERROR(INDEX('Climate zones'!$A$2:$A$4292,MATCH(AK$4&amp;" "&amp;$N236,'Climate zones'!$I$2:$I$4292,0)),"")</f>
        <v/>
      </c>
      <c r="AL236" s="163" t="str">
        <f>IFERROR(INDEX('Climate zones'!$A$2:$A$4292,MATCH(AL$4&amp;" "&amp;$N236,'Climate zones'!$I$2:$I$4292,0)),"")</f>
        <v/>
      </c>
      <c r="AM236" s="163" t="str">
        <f>IFERROR(INDEX('Climate zones'!$A$2:$A$4292,MATCH(AM$4&amp;" "&amp;$N236,'Climate zones'!$I$2:$I$4292,0)),"")</f>
        <v/>
      </c>
      <c r="AN236" s="163" t="str">
        <f>IFERROR(INDEX('Climate zones'!$A$2:$A$4292,MATCH(AN$4&amp;" "&amp;$N236,'Climate zones'!$I$2:$I$4292,0)),"")</f>
        <v/>
      </c>
      <c r="AO236" s="163" t="str">
        <f>IFERROR(INDEX('Climate zones'!$A$2:$A$4292,MATCH(AO$4&amp;" "&amp;$N236,'Climate zones'!$I$2:$I$4292,0)),"")</f>
        <v/>
      </c>
      <c r="AP236" s="163" t="str">
        <f>IFERROR(INDEX('Climate zones'!$A$2:$A$4292,MATCH(AP$4&amp;" "&amp;$N236,'Climate zones'!$I$2:$I$4292,0)),"")</f>
        <v/>
      </c>
      <c r="AQ236" s="163" t="str">
        <f>IFERROR(INDEX('Climate zones'!$A$2:$A$4292,MATCH(AQ$4&amp;" "&amp;$N236,'Climate zones'!$I$2:$I$4292,0)),"")</f>
        <v/>
      </c>
      <c r="AR236" s="163" t="str">
        <f>IFERROR(INDEX('Climate zones'!$A$2:$A$4292,MATCH(AR$4&amp;" "&amp;$N236,'Climate zones'!$I$2:$I$4292,0)),"")</f>
        <v/>
      </c>
      <c r="AS236" s="163" t="str">
        <f>IFERROR(INDEX('Climate zones'!$A$2:$A$4292,MATCH(AS$4&amp;" "&amp;$N236,'Climate zones'!$I$2:$I$4292,0)),"")</f>
        <v/>
      </c>
      <c r="AT236" s="163" t="str">
        <f>IFERROR(INDEX('Climate zones'!$A$2:$A$4292,MATCH(AT$4&amp;" "&amp;$N236,'Climate zones'!$I$2:$I$4292,0)),"")</f>
        <v/>
      </c>
      <c r="AU236" s="163" t="str">
        <f>IFERROR(INDEX('Climate zones'!$A$2:$A$4292,MATCH(AU$4&amp;" "&amp;$N236,'Climate zones'!$I$2:$I$4292,0)),"")</f>
        <v/>
      </c>
      <c r="AV236" s="163" t="str">
        <f>IFERROR(INDEX('Climate zones'!$A$2:$A$4292,MATCH(AV$4&amp;" "&amp;$N236,'Climate zones'!$I$2:$I$4292,0)),"")</f>
        <v/>
      </c>
      <c r="AW236" s="163" t="str">
        <f>IFERROR(INDEX('Climate zones'!$A$2:$A$4292,MATCH(AW$4&amp;" "&amp;$N236,'Climate zones'!$I$2:$I$4292,0)),"")</f>
        <v/>
      </c>
      <c r="AX236" s="163" t="str">
        <f>IFERROR(INDEX('Climate zones'!$A$2:$A$4292,MATCH(AX$4&amp;" "&amp;$N236,'Climate zones'!$I$2:$I$4292,0)),"")</f>
        <v/>
      </c>
      <c r="AY236" s="163" t="str">
        <f>IFERROR(INDEX('Climate zones'!$A$2:$A$4292,MATCH(AY$4&amp;" "&amp;$N236,'Climate zones'!$I$2:$I$4292,0)),"")</f>
        <v/>
      </c>
      <c r="AZ236" s="163" t="str">
        <f>IFERROR(INDEX('Climate zones'!$A$2:$A$4292,MATCH(AZ$4&amp;" "&amp;$N236,'Climate zones'!$I$2:$I$4292,0)),"")</f>
        <v/>
      </c>
      <c r="BA236" s="163" t="str">
        <f>IFERROR(INDEX('Climate zones'!$A$2:$A$4292,MATCH(BA$4&amp;" "&amp;$N236,'Climate zones'!$I$2:$I$4292,0)),"")</f>
        <v/>
      </c>
      <c r="BB236" s="163" t="str">
        <f>IFERROR(INDEX('Climate zones'!$A$2:$A$4292,MATCH(BB$4&amp;" "&amp;$N236,'Climate zones'!$I$2:$I$4292,0)),"")</f>
        <v/>
      </c>
      <c r="BC236" s="163" t="str">
        <f>IFERROR(INDEX('Climate zones'!$A$2:$A$4292,MATCH(BC$4&amp;" "&amp;$N236,'Climate zones'!$I$2:$I$4292,0)),"")</f>
        <v/>
      </c>
      <c r="BD236" s="163" t="str">
        <f>IFERROR(INDEX('Climate zones'!$A$2:$A$4292,MATCH(BD$4&amp;" "&amp;$N236,'Climate zones'!$I$2:$I$4292,0)),"")</f>
        <v/>
      </c>
      <c r="BE236" s="163" t="str">
        <f>IFERROR(INDEX('Climate zones'!$A$2:$A$4292,MATCH(BE$4&amp;" "&amp;$N236,'Climate zones'!$I$2:$I$4292,0)),"")</f>
        <v/>
      </c>
      <c r="BF236" s="163" t="str">
        <f>IFERROR(INDEX('Climate zones'!$A$2:$A$4292,MATCH(BF$4&amp;" "&amp;$N236,'Climate zones'!$I$2:$I$4292,0)),"")</f>
        <v/>
      </c>
      <c r="BG236" s="163" t="str">
        <f>IFERROR(INDEX('Climate zones'!$A$2:$A$4292,MATCH(BG$4&amp;" "&amp;$N236,'Climate zones'!$I$2:$I$4292,0)),"")</f>
        <v/>
      </c>
      <c r="BH236" s="163" t="str">
        <f>IFERROR(INDEX('Climate zones'!$A$2:$A$4292,MATCH(BH$4&amp;" "&amp;$N236,'Climate zones'!$I$2:$I$4292,0)),"")</f>
        <v/>
      </c>
      <c r="BI236" s="163" t="str">
        <f>IFERROR(INDEX('Climate zones'!$A$2:$A$4292,MATCH(BI$4&amp;" "&amp;$N236,'Climate zones'!$I$2:$I$4292,0)),"")</f>
        <v/>
      </c>
      <c r="BJ236" s="163" t="str">
        <f>IFERROR(INDEX('Climate zones'!$A$2:$A$4292,MATCH(BJ$4&amp;" "&amp;$N236,'Climate zones'!$I$2:$I$4292,0)),"")</f>
        <v/>
      </c>
      <c r="BK236" s="163" t="str">
        <f>IFERROR(INDEX('Climate zones'!$A$2:$A$4292,MATCH(BK$4&amp;" "&amp;$N236,'Climate zones'!$I$2:$I$4292,0)),"")</f>
        <v/>
      </c>
      <c r="BL236" s="163" t="str">
        <f>IFERROR(INDEX('Climate zones'!$A$2:$A$4292,MATCH(BL$4&amp;" "&amp;$N236,'Climate zones'!$I$2:$I$4292,0)),"")</f>
        <v/>
      </c>
      <c r="BM236" s="163" t="str">
        <f>IFERROR(INDEX('Climate zones'!$A$2:$A$4292,MATCH(BM$4&amp;" "&amp;$N236,'Climate zones'!$I$2:$I$4292,0)),"")</f>
        <v/>
      </c>
      <c r="BN236" s="163" t="str">
        <f>IFERROR(INDEX('Climate zones'!$A$2:$A$4292,MATCH(BN$4&amp;" "&amp;$N236,'Climate zones'!$I$2:$I$4292,0)),"")</f>
        <v/>
      </c>
      <c r="BO236" s="163" t="str">
        <f>IFERROR(INDEX('Climate zones'!$A$2:$A$4292,MATCH(BO$4&amp;" "&amp;$N236,'Climate zones'!$I$2:$I$4292,0)),"")</f>
        <v/>
      </c>
      <c r="BP236" s="163" t="str">
        <f>IFERROR(INDEX('Climate zones'!$A$2:$A$4292,MATCH(BP$4&amp;" "&amp;$N236,'Climate zones'!$I$2:$I$4292,0)),"")</f>
        <v/>
      </c>
      <c r="BQ236" s="163" t="str">
        <f>IFERROR(INDEX('Climate zones'!$A$2:$A$4292,MATCH(BQ$4&amp;" "&amp;$N236,'Climate zones'!$I$2:$I$4292,0)),"")</f>
        <v/>
      </c>
      <c r="BR236" s="163" t="str">
        <f>IFERROR(INDEX('Climate zones'!$A$2:$A$4292,MATCH(BR$4&amp;" "&amp;$N236,'Climate zones'!$I$2:$I$4292,0)),"")</f>
        <v/>
      </c>
      <c r="BS236" s="163" t="str">
        <f>IFERROR(INDEX('Climate zones'!$A$2:$A$4292,MATCH(BS$4&amp;" "&amp;$N236,'Climate zones'!$I$2:$I$4292,0)),"")</f>
        <v/>
      </c>
      <c r="BT236" s="163" t="str">
        <f>IFERROR(INDEX('Climate zones'!$A$2:$A$4292,MATCH(BT$4&amp;" "&amp;$N236,'Climate zones'!$I$2:$I$4292,0)),"")</f>
        <v/>
      </c>
      <c r="BU236" s="163" t="str">
        <f>IFERROR(INDEX('Climate zones'!$A$2:$A$4292,MATCH(BU$4&amp;" "&amp;$N236,'Climate zones'!$I$2:$I$4292,0)),"")</f>
        <v/>
      </c>
      <c r="BV236" s="163" t="str">
        <f>IFERROR(INDEX('Climate zones'!$A$2:$A$4292,MATCH(BV$4&amp;" "&amp;$N236,'Climate zones'!$I$2:$I$4292,0)),"")</f>
        <v/>
      </c>
      <c r="BW236" s="163" t="str">
        <f>IFERROR(INDEX('Climate zones'!$A$2:$A$4292,MATCH(BW$4&amp;" "&amp;$N236,'Climate zones'!$I$2:$I$4292,0)),"")</f>
        <v/>
      </c>
      <c r="BX236" s="163" t="str">
        <f>IFERROR(INDEX('Climate zones'!$A$2:$A$4292,MATCH(BX$4&amp;" "&amp;$N236,'Climate zones'!$I$2:$I$4292,0)),"")</f>
        <v/>
      </c>
      <c r="BY236" s="163" t="str">
        <f>IFERROR(INDEX('Climate zones'!$A$2:$A$4292,MATCH(BY$4&amp;" "&amp;$N236,'Climate zones'!$I$2:$I$4292,0)),"")</f>
        <v/>
      </c>
      <c r="BZ236" s="163" t="str">
        <f>IFERROR(INDEX('Climate zones'!$A$2:$A$4292,MATCH(BZ$4&amp;" "&amp;$N236,'Climate zones'!$I$2:$I$4292,0)),"")</f>
        <v/>
      </c>
      <c r="CA236" s="163" t="str">
        <f>IFERROR(INDEX('Climate zones'!$A$2:$A$4292,MATCH(CA$4&amp;" "&amp;$N236,'Climate zones'!$I$2:$I$4292,0)),"")</f>
        <v/>
      </c>
      <c r="CB236" s="163" t="str">
        <f>IFERROR(INDEX('Climate zones'!$A$2:$A$4292,MATCH(CB$4&amp;" "&amp;$N236,'Climate zones'!$I$2:$I$4292,0)),"")</f>
        <v/>
      </c>
      <c r="CC236" s="163" t="str">
        <f>IFERROR(INDEX('Climate zones'!$A$2:$A$4292,MATCH(CC$4&amp;" "&amp;$N236,'Climate zones'!$I$2:$I$4292,0)),"")</f>
        <v/>
      </c>
      <c r="CD236" s="163" t="str">
        <f>IFERROR(INDEX('Climate zones'!$A$2:$A$4292,MATCH(CD$4&amp;" "&amp;$N236,'Climate zones'!$I$2:$I$4292,0)),"")</f>
        <v/>
      </c>
      <c r="CE236" s="163" t="str">
        <f>IFERROR(INDEX('Climate zones'!$A$2:$A$4292,MATCH(CE$4&amp;" "&amp;$N236,'Climate zones'!$I$2:$I$4292,0)),"")</f>
        <v/>
      </c>
      <c r="CF236" s="163" t="str">
        <f>IFERROR(INDEX('Climate zones'!$A$2:$A$4292,MATCH(CF$4&amp;" "&amp;$N236,'Climate zones'!$I$2:$I$4292,0)),"")</f>
        <v/>
      </c>
      <c r="CG236" s="163" t="str">
        <f>IFERROR(INDEX('Climate zones'!$A$2:$A$4292,MATCH(CG$4&amp;" "&amp;$N236,'Climate zones'!$I$2:$I$4292,0)),"")</f>
        <v/>
      </c>
      <c r="CH236" s="163" t="str">
        <f>IFERROR(INDEX('Climate zones'!$A$2:$A$4292,MATCH(CH$4&amp;" "&amp;$N236,'Climate zones'!$I$2:$I$4292,0)),"")</f>
        <v/>
      </c>
    </row>
    <row r="237" spans="1:86">
      <c r="A237" s="156" t="s">
        <v>407</v>
      </c>
      <c r="B237" s="156" t="s">
        <v>101</v>
      </c>
      <c r="C237" s="156" t="s">
        <v>93</v>
      </c>
      <c r="D237" s="156" t="s">
        <v>398</v>
      </c>
      <c r="E237" s="157">
        <v>-41.18</v>
      </c>
      <c r="F237" s="157">
        <v>175.83</v>
      </c>
      <c r="G237" s="156" t="str">
        <f t="shared" si="12"/>
        <v>Carterton District WI</v>
      </c>
      <c r="H237" s="156">
        <f t="shared" si="13"/>
        <v>10</v>
      </c>
      <c r="I237" s="156" t="str">
        <f t="shared" si="14"/>
        <v>Carterton District 10</v>
      </c>
      <c r="N237" s="164">
        <f t="shared" si="15"/>
        <v>233</v>
      </c>
      <c r="O237" s="165" t="str">
        <f>IFERROR(INDEX('Climate zones'!$A$2:$A$4292,MATCH(O$4&amp;" "&amp;$N237,'Climate zones'!$I$2:$I$4292,0)),"")</f>
        <v/>
      </c>
      <c r="P237" s="165" t="str">
        <f>IFERROR(INDEX('Climate zones'!$A$2:$A$4292,MATCH(P$4&amp;" "&amp;$N237,'Climate zones'!$I$2:$I$4292,0)),"")</f>
        <v/>
      </c>
      <c r="Q237" s="165" t="str">
        <f>IFERROR(INDEX('Climate zones'!$A$2:$A$4292,MATCH(Q$4&amp;" "&amp;$N237,'Climate zones'!$I$2:$I$4292,0)),"")</f>
        <v/>
      </c>
      <c r="R237" s="165" t="str">
        <f>IFERROR(INDEX('Climate zones'!$A$2:$A$4292,MATCH(R$4&amp;" "&amp;$N237,'Climate zones'!$I$2:$I$4292,0)),"")</f>
        <v/>
      </c>
      <c r="S237" s="165" t="str">
        <f>IFERROR(INDEX('Climate zones'!$A$2:$A$4292,MATCH(S$4&amp;" "&amp;$N237,'Climate zones'!$I$2:$I$4292,0)),"")</f>
        <v/>
      </c>
      <c r="T237" s="165" t="str">
        <f>IFERROR(INDEX('Climate zones'!$A$2:$A$4292,MATCH(T$4&amp;" "&amp;$N237,'Climate zones'!$I$2:$I$4292,0)),"")</f>
        <v/>
      </c>
      <c r="U237" s="165" t="str">
        <f>IFERROR(INDEX('Climate zones'!$A$2:$A$4292,MATCH(U$4&amp;" "&amp;$N237,'Climate zones'!$I$2:$I$4292,0)),"")</f>
        <v/>
      </c>
      <c r="V237" s="165" t="str">
        <f>IFERROR(INDEX('Climate zones'!$A$2:$A$4292,MATCH(V$4&amp;" "&amp;$N237,'Climate zones'!$I$2:$I$4292,0)),"")</f>
        <v/>
      </c>
      <c r="W237" s="165" t="str">
        <f>IFERROR(INDEX('Climate zones'!$A$2:$A$4292,MATCH(W$4&amp;" "&amp;$N237,'Climate zones'!$I$2:$I$4292,0)),"")</f>
        <v/>
      </c>
      <c r="X237" s="165" t="str">
        <f>IFERROR(INDEX('Climate zones'!$A$2:$A$4292,MATCH(X$4&amp;" "&amp;$N237,'Climate zones'!$I$2:$I$4292,0)),"")</f>
        <v>Waiare</v>
      </c>
      <c r="Y237" s="165" t="str">
        <f>IFERROR(INDEX('Climate zones'!$A$2:$A$4292,MATCH(Y$4&amp;" "&amp;$N237,'Climate zones'!$I$2:$I$4292,0)),"")</f>
        <v/>
      </c>
      <c r="Z237" s="165" t="str">
        <f>IFERROR(INDEX('Climate zones'!$A$2:$A$4292,MATCH(Z$4&amp;" "&amp;$N237,'Climate zones'!$I$2:$I$4292,0)),"")</f>
        <v/>
      </c>
      <c r="AA237" s="165" t="str">
        <f>IFERROR(INDEX('Climate zones'!$A$2:$A$4292,MATCH(AA$4&amp;" "&amp;$N237,'Climate zones'!$I$2:$I$4292,0)),"")</f>
        <v/>
      </c>
      <c r="AB237" s="165" t="str">
        <f>IFERROR(INDEX('Climate zones'!$A$2:$A$4292,MATCH(AB$4&amp;" "&amp;$N237,'Climate zones'!$I$2:$I$4292,0)),"")</f>
        <v/>
      </c>
      <c r="AC237" s="165" t="str">
        <f>IFERROR(INDEX('Climate zones'!$A$2:$A$4292,MATCH(AC$4&amp;" "&amp;$N237,'Climate zones'!$I$2:$I$4292,0)),"")</f>
        <v/>
      </c>
      <c r="AD237" s="165" t="str">
        <f>IFERROR(INDEX('Climate zones'!$A$2:$A$4292,MATCH(AD$4&amp;" "&amp;$N237,'Climate zones'!$I$2:$I$4292,0)),"")</f>
        <v/>
      </c>
      <c r="AE237" s="165" t="str">
        <f>IFERROR(INDEX('Climate zones'!$A$2:$A$4292,MATCH(AE$4&amp;" "&amp;$N237,'Climate zones'!$I$2:$I$4292,0)),"")</f>
        <v/>
      </c>
      <c r="AF237" s="165" t="str">
        <f>IFERROR(INDEX('Climate zones'!$A$2:$A$4292,MATCH(AF$4&amp;" "&amp;$N237,'Climate zones'!$I$2:$I$4292,0)),"")</f>
        <v/>
      </c>
      <c r="AG237" s="165" t="str">
        <f>IFERROR(INDEX('Climate zones'!$A$2:$A$4292,MATCH(AG$4&amp;" "&amp;$N237,'Climate zones'!$I$2:$I$4292,0)),"")</f>
        <v/>
      </c>
      <c r="AH237" s="165" t="str">
        <f>IFERROR(INDEX('Climate zones'!$A$2:$A$4292,MATCH(AH$4&amp;" "&amp;$N237,'Climate zones'!$I$2:$I$4292,0)),"")</f>
        <v/>
      </c>
      <c r="AI237" s="165" t="str">
        <f>IFERROR(INDEX('Climate zones'!$A$2:$A$4292,MATCH(AI$4&amp;" "&amp;$N237,'Climate zones'!$I$2:$I$4292,0)),"")</f>
        <v/>
      </c>
      <c r="AJ237" s="165" t="str">
        <f>IFERROR(INDEX('Climate zones'!$A$2:$A$4292,MATCH(AJ$4&amp;" "&amp;$N237,'Climate zones'!$I$2:$I$4292,0)),"")</f>
        <v/>
      </c>
      <c r="AK237" s="165" t="str">
        <f>IFERROR(INDEX('Climate zones'!$A$2:$A$4292,MATCH(AK$4&amp;" "&amp;$N237,'Climate zones'!$I$2:$I$4292,0)),"")</f>
        <v/>
      </c>
      <c r="AL237" s="165" t="str">
        <f>IFERROR(INDEX('Climate zones'!$A$2:$A$4292,MATCH(AL$4&amp;" "&amp;$N237,'Climate zones'!$I$2:$I$4292,0)),"")</f>
        <v/>
      </c>
      <c r="AM237" s="165" t="str">
        <f>IFERROR(INDEX('Climate zones'!$A$2:$A$4292,MATCH(AM$4&amp;" "&amp;$N237,'Climate zones'!$I$2:$I$4292,0)),"")</f>
        <v/>
      </c>
      <c r="AN237" s="165" t="str">
        <f>IFERROR(INDEX('Climate zones'!$A$2:$A$4292,MATCH(AN$4&amp;" "&amp;$N237,'Climate zones'!$I$2:$I$4292,0)),"")</f>
        <v/>
      </c>
      <c r="AO237" s="165" t="str">
        <f>IFERROR(INDEX('Climate zones'!$A$2:$A$4292,MATCH(AO$4&amp;" "&amp;$N237,'Climate zones'!$I$2:$I$4292,0)),"")</f>
        <v/>
      </c>
      <c r="AP237" s="165" t="str">
        <f>IFERROR(INDEX('Climate zones'!$A$2:$A$4292,MATCH(AP$4&amp;" "&amp;$N237,'Climate zones'!$I$2:$I$4292,0)),"")</f>
        <v/>
      </c>
      <c r="AQ237" s="165" t="str">
        <f>IFERROR(INDEX('Climate zones'!$A$2:$A$4292,MATCH(AQ$4&amp;" "&amp;$N237,'Climate zones'!$I$2:$I$4292,0)),"")</f>
        <v/>
      </c>
      <c r="AR237" s="165" t="str">
        <f>IFERROR(INDEX('Climate zones'!$A$2:$A$4292,MATCH(AR$4&amp;" "&amp;$N237,'Climate zones'!$I$2:$I$4292,0)),"")</f>
        <v/>
      </c>
      <c r="AS237" s="165" t="str">
        <f>IFERROR(INDEX('Climate zones'!$A$2:$A$4292,MATCH(AS$4&amp;" "&amp;$N237,'Climate zones'!$I$2:$I$4292,0)),"")</f>
        <v/>
      </c>
      <c r="AT237" s="165" t="str">
        <f>IFERROR(INDEX('Climate zones'!$A$2:$A$4292,MATCH(AT$4&amp;" "&amp;$N237,'Climate zones'!$I$2:$I$4292,0)),"")</f>
        <v/>
      </c>
      <c r="AU237" s="165" t="str">
        <f>IFERROR(INDEX('Climate zones'!$A$2:$A$4292,MATCH(AU$4&amp;" "&amp;$N237,'Climate zones'!$I$2:$I$4292,0)),"")</f>
        <v/>
      </c>
      <c r="AV237" s="165" t="str">
        <f>IFERROR(INDEX('Climate zones'!$A$2:$A$4292,MATCH(AV$4&amp;" "&amp;$N237,'Climate zones'!$I$2:$I$4292,0)),"")</f>
        <v/>
      </c>
      <c r="AW237" s="165" t="str">
        <f>IFERROR(INDEX('Climate zones'!$A$2:$A$4292,MATCH(AW$4&amp;" "&amp;$N237,'Climate zones'!$I$2:$I$4292,0)),"")</f>
        <v/>
      </c>
      <c r="AX237" s="165" t="str">
        <f>IFERROR(INDEX('Climate zones'!$A$2:$A$4292,MATCH(AX$4&amp;" "&amp;$N237,'Climate zones'!$I$2:$I$4292,0)),"")</f>
        <v/>
      </c>
      <c r="AY237" s="165" t="str">
        <f>IFERROR(INDEX('Climate zones'!$A$2:$A$4292,MATCH(AY$4&amp;" "&amp;$N237,'Climate zones'!$I$2:$I$4292,0)),"")</f>
        <v/>
      </c>
      <c r="AZ237" s="165" t="str">
        <f>IFERROR(INDEX('Climate zones'!$A$2:$A$4292,MATCH(AZ$4&amp;" "&amp;$N237,'Climate zones'!$I$2:$I$4292,0)),"")</f>
        <v/>
      </c>
      <c r="BA237" s="165" t="str">
        <f>IFERROR(INDEX('Climate zones'!$A$2:$A$4292,MATCH(BA$4&amp;" "&amp;$N237,'Climate zones'!$I$2:$I$4292,0)),"")</f>
        <v/>
      </c>
      <c r="BB237" s="165" t="str">
        <f>IFERROR(INDEX('Climate zones'!$A$2:$A$4292,MATCH(BB$4&amp;" "&amp;$N237,'Climate zones'!$I$2:$I$4292,0)),"")</f>
        <v/>
      </c>
      <c r="BC237" s="165" t="str">
        <f>IFERROR(INDEX('Climate zones'!$A$2:$A$4292,MATCH(BC$4&amp;" "&amp;$N237,'Climate zones'!$I$2:$I$4292,0)),"")</f>
        <v/>
      </c>
      <c r="BD237" s="165" t="str">
        <f>IFERROR(INDEX('Climate zones'!$A$2:$A$4292,MATCH(BD$4&amp;" "&amp;$N237,'Climate zones'!$I$2:$I$4292,0)),"")</f>
        <v/>
      </c>
      <c r="BE237" s="165" t="str">
        <f>IFERROR(INDEX('Climate zones'!$A$2:$A$4292,MATCH(BE$4&amp;" "&amp;$N237,'Climate zones'!$I$2:$I$4292,0)),"")</f>
        <v/>
      </c>
      <c r="BF237" s="165" t="str">
        <f>IFERROR(INDEX('Climate zones'!$A$2:$A$4292,MATCH(BF$4&amp;" "&amp;$N237,'Climate zones'!$I$2:$I$4292,0)),"")</f>
        <v/>
      </c>
      <c r="BG237" s="165" t="str">
        <f>IFERROR(INDEX('Climate zones'!$A$2:$A$4292,MATCH(BG$4&amp;" "&amp;$N237,'Climate zones'!$I$2:$I$4292,0)),"")</f>
        <v/>
      </c>
      <c r="BH237" s="165" t="str">
        <f>IFERROR(INDEX('Climate zones'!$A$2:$A$4292,MATCH(BH$4&amp;" "&amp;$N237,'Climate zones'!$I$2:$I$4292,0)),"")</f>
        <v/>
      </c>
      <c r="BI237" s="165" t="str">
        <f>IFERROR(INDEX('Climate zones'!$A$2:$A$4292,MATCH(BI$4&amp;" "&amp;$N237,'Climate zones'!$I$2:$I$4292,0)),"")</f>
        <v/>
      </c>
      <c r="BJ237" s="165" t="str">
        <f>IFERROR(INDEX('Climate zones'!$A$2:$A$4292,MATCH(BJ$4&amp;" "&amp;$N237,'Climate zones'!$I$2:$I$4292,0)),"")</f>
        <v/>
      </c>
      <c r="BK237" s="165" t="str">
        <f>IFERROR(INDEX('Climate zones'!$A$2:$A$4292,MATCH(BK$4&amp;" "&amp;$N237,'Climate zones'!$I$2:$I$4292,0)),"")</f>
        <v/>
      </c>
      <c r="BL237" s="165" t="str">
        <f>IFERROR(INDEX('Climate zones'!$A$2:$A$4292,MATCH(BL$4&amp;" "&amp;$N237,'Climate zones'!$I$2:$I$4292,0)),"")</f>
        <v/>
      </c>
      <c r="BM237" s="165" t="str">
        <f>IFERROR(INDEX('Climate zones'!$A$2:$A$4292,MATCH(BM$4&amp;" "&amp;$N237,'Climate zones'!$I$2:$I$4292,0)),"")</f>
        <v/>
      </c>
      <c r="BN237" s="165" t="str">
        <f>IFERROR(INDEX('Climate zones'!$A$2:$A$4292,MATCH(BN$4&amp;" "&amp;$N237,'Climate zones'!$I$2:$I$4292,0)),"")</f>
        <v/>
      </c>
      <c r="BO237" s="165" t="str">
        <f>IFERROR(INDEX('Climate zones'!$A$2:$A$4292,MATCH(BO$4&amp;" "&amp;$N237,'Climate zones'!$I$2:$I$4292,0)),"")</f>
        <v/>
      </c>
      <c r="BP237" s="165" t="str">
        <f>IFERROR(INDEX('Climate zones'!$A$2:$A$4292,MATCH(BP$4&amp;" "&amp;$N237,'Climate zones'!$I$2:$I$4292,0)),"")</f>
        <v/>
      </c>
      <c r="BQ237" s="165" t="str">
        <f>IFERROR(INDEX('Climate zones'!$A$2:$A$4292,MATCH(BQ$4&amp;" "&amp;$N237,'Climate zones'!$I$2:$I$4292,0)),"")</f>
        <v/>
      </c>
      <c r="BR237" s="165" t="str">
        <f>IFERROR(INDEX('Climate zones'!$A$2:$A$4292,MATCH(BR$4&amp;" "&amp;$N237,'Climate zones'!$I$2:$I$4292,0)),"")</f>
        <v/>
      </c>
      <c r="BS237" s="165" t="str">
        <f>IFERROR(INDEX('Climate zones'!$A$2:$A$4292,MATCH(BS$4&amp;" "&amp;$N237,'Climate zones'!$I$2:$I$4292,0)),"")</f>
        <v/>
      </c>
      <c r="BT237" s="165" t="str">
        <f>IFERROR(INDEX('Climate zones'!$A$2:$A$4292,MATCH(BT$4&amp;" "&amp;$N237,'Climate zones'!$I$2:$I$4292,0)),"")</f>
        <v/>
      </c>
      <c r="BU237" s="165" t="str">
        <f>IFERROR(INDEX('Climate zones'!$A$2:$A$4292,MATCH(BU$4&amp;" "&amp;$N237,'Climate zones'!$I$2:$I$4292,0)),"")</f>
        <v/>
      </c>
      <c r="BV237" s="165" t="str">
        <f>IFERROR(INDEX('Climate zones'!$A$2:$A$4292,MATCH(BV$4&amp;" "&amp;$N237,'Climate zones'!$I$2:$I$4292,0)),"")</f>
        <v/>
      </c>
      <c r="BW237" s="165" t="str">
        <f>IFERROR(INDEX('Climate zones'!$A$2:$A$4292,MATCH(BW$4&amp;" "&amp;$N237,'Climate zones'!$I$2:$I$4292,0)),"")</f>
        <v/>
      </c>
      <c r="BX237" s="165" t="str">
        <f>IFERROR(INDEX('Climate zones'!$A$2:$A$4292,MATCH(BX$4&amp;" "&amp;$N237,'Climate zones'!$I$2:$I$4292,0)),"")</f>
        <v/>
      </c>
      <c r="BY237" s="165" t="str">
        <f>IFERROR(INDEX('Climate zones'!$A$2:$A$4292,MATCH(BY$4&amp;" "&amp;$N237,'Climate zones'!$I$2:$I$4292,0)),"")</f>
        <v/>
      </c>
      <c r="BZ237" s="165" t="str">
        <f>IFERROR(INDEX('Climate zones'!$A$2:$A$4292,MATCH(BZ$4&amp;" "&amp;$N237,'Climate zones'!$I$2:$I$4292,0)),"")</f>
        <v/>
      </c>
      <c r="CA237" s="165" t="str">
        <f>IFERROR(INDEX('Climate zones'!$A$2:$A$4292,MATCH(CA$4&amp;" "&amp;$N237,'Climate zones'!$I$2:$I$4292,0)),"")</f>
        <v/>
      </c>
      <c r="CB237" s="165" t="str">
        <f>IFERROR(INDEX('Climate zones'!$A$2:$A$4292,MATCH(CB$4&amp;" "&amp;$N237,'Climate zones'!$I$2:$I$4292,0)),"")</f>
        <v/>
      </c>
      <c r="CC237" s="165" t="str">
        <f>IFERROR(INDEX('Climate zones'!$A$2:$A$4292,MATCH(CC$4&amp;" "&amp;$N237,'Climate zones'!$I$2:$I$4292,0)),"")</f>
        <v/>
      </c>
      <c r="CD237" s="165" t="str">
        <f>IFERROR(INDEX('Climate zones'!$A$2:$A$4292,MATCH(CD$4&amp;" "&amp;$N237,'Climate zones'!$I$2:$I$4292,0)),"")</f>
        <v/>
      </c>
      <c r="CE237" s="165" t="str">
        <f>IFERROR(INDEX('Climate zones'!$A$2:$A$4292,MATCH(CE$4&amp;" "&amp;$N237,'Climate zones'!$I$2:$I$4292,0)),"")</f>
        <v/>
      </c>
      <c r="CF237" s="165" t="str">
        <f>IFERROR(INDEX('Climate zones'!$A$2:$A$4292,MATCH(CF$4&amp;" "&amp;$N237,'Climate zones'!$I$2:$I$4292,0)),"")</f>
        <v/>
      </c>
      <c r="CG237" s="165" t="str">
        <f>IFERROR(INDEX('Climate zones'!$A$2:$A$4292,MATCH(CG$4&amp;" "&amp;$N237,'Climate zones'!$I$2:$I$4292,0)),"")</f>
        <v/>
      </c>
      <c r="CH237" s="165" t="str">
        <f>IFERROR(INDEX('Climate zones'!$A$2:$A$4292,MATCH(CH$4&amp;" "&amp;$N237,'Climate zones'!$I$2:$I$4292,0)),"")</f>
        <v/>
      </c>
    </row>
    <row r="238" spans="1:86">
      <c r="A238" s="156" t="s">
        <v>408</v>
      </c>
      <c r="B238" s="156" t="s">
        <v>101</v>
      </c>
      <c r="C238" s="156" t="s">
        <v>93</v>
      </c>
      <c r="D238" s="156" t="s">
        <v>398</v>
      </c>
      <c r="E238" s="157">
        <v>-40.880000000000003</v>
      </c>
      <c r="F238" s="157">
        <v>175.49</v>
      </c>
      <c r="G238" s="156" t="str">
        <f t="shared" si="12"/>
        <v>Carterton District WI</v>
      </c>
      <c r="H238" s="156">
        <f t="shared" si="13"/>
        <v>11</v>
      </c>
      <c r="I238" s="156" t="str">
        <f t="shared" si="14"/>
        <v>Carterton District 11</v>
      </c>
      <c r="N238" s="162">
        <f t="shared" si="15"/>
        <v>234</v>
      </c>
      <c r="O238" s="163" t="str">
        <f>IFERROR(INDEX('Climate zones'!$A$2:$A$4292,MATCH(O$4&amp;" "&amp;$N238,'Climate zones'!$I$2:$I$4292,0)),"")</f>
        <v/>
      </c>
      <c r="P238" s="163" t="str">
        <f>IFERROR(INDEX('Climate zones'!$A$2:$A$4292,MATCH(P$4&amp;" "&amp;$N238,'Climate zones'!$I$2:$I$4292,0)),"")</f>
        <v/>
      </c>
      <c r="Q238" s="163" t="str">
        <f>IFERROR(INDEX('Climate zones'!$A$2:$A$4292,MATCH(Q$4&amp;" "&amp;$N238,'Climate zones'!$I$2:$I$4292,0)),"")</f>
        <v/>
      </c>
      <c r="R238" s="163" t="str">
        <f>IFERROR(INDEX('Climate zones'!$A$2:$A$4292,MATCH(R$4&amp;" "&amp;$N238,'Climate zones'!$I$2:$I$4292,0)),"")</f>
        <v/>
      </c>
      <c r="S238" s="163" t="str">
        <f>IFERROR(INDEX('Climate zones'!$A$2:$A$4292,MATCH(S$4&amp;" "&amp;$N238,'Climate zones'!$I$2:$I$4292,0)),"")</f>
        <v/>
      </c>
      <c r="T238" s="163" t="str">
        <f>IFERROR(INDEX('Climate zones'!$A$2:$A$4292,MATCH(T$4&amp;" "&amp;$N238,'Climate zones'!$I$2:$I$4292,0)),"")</f>
        <v/>
      </c>
      <c r="U238" s="163" t="str">
        <f>IFERROR(INDEX('Climate zones'!$A$2:$A$4292,MATCH(U$4&amp;" "&amp;$N238,'Climate zones'!$I$2:$I$4292,0)),"")</f>
        <v/>
      </c>
      <c r="V238" s="163" t="str">
        <f>IFERROR(INDEX('Climate zones'!$A$2:$A$4292,MATCH(V$4&amp;" "&amp;$N238,'Climate zones'!$I$2:$I$4292,0)),"")</f>
        <v/>
      </c>
      <c r="W238" s="163" t="str">
        <f>IFERROR(INDEX('Climate zones'!$A$2:$A$4292,MATCH(W$4&amp;" "&amp;$N238,'Climate zones'!$I$2:$I$4292,0)),"")</f>
        <v/>
      </c>
      <c r="X238" s="163" t="str">
        <f>IFERROR(INDEX('Climate zones'!$A$2:$A$4292,MATCH(X$4&amp;" "&amp;$N238,'Climate zones'!$I$2:$I$4292,0)),"")</f>
        <v>Waihaha</v>
      </c>
      <c r="Y238" s="163" t="str">
        <f>IFERROR(INDEX('Climate zones'!$A$2:$A$4292,MATCH(Y$4&amp;" "&amp;$N238,'Climate zones'!$I$2:$I$4292,0)),"")</f>
        <v/>
      </c>
      <c r="Z238" s="163" t="str">
        <f>IFERROR(INDEX('Climate zones'!$A$2:$A$4292,MATCH(Z$4&amp;" "&amp;$N238,'Climate zones'!$I$2:$I$4292,0)),"")</f>
        <v/>
      </c>
      <c r="AA238" s="163" t="str">
        <f>IFERROR(INDEX('Climate zones'!$A$2:$A$4292,MATCH(AA$4&amp;" "&amp;$N238,'Climate zones'!$I$2:$I$4292,0)),"")</f>
        <v/>
      </c>
      <c r="AB238" s="163" t="str">
        <f>IFERROR(INDEX('Climate zones'!$A$2:$A$4292,MATCH(AB$4&amp;" "&amp;$N238,'Climate zones'!$I$2:$I$4292,0)),"")</f>
        <v/>
      </c>
      <c r="AC238" s="163" t="str">
        <f>IFERROR(INDEX('Climate zones'!$A$2:$A$4292,MATCH(AC$4&amp;" "&amp;$N238,'Climate zones'!$I$2:$I$4292,0)),"")</f>
        <v/>
      </c>
      <c r="AD238" s="163" t="str">
        <f>IFERROR(INDEX('Climate zones'!$A$2:$A$4292,MATCH(AD$4&amp;" "&amp;$N238,'Climate zones'!$I$2:$I$4292,0)),"")</f>
        <v/>
      </c>
      <c r="AE238" s="163" t="str">
        <f>IFERROR(INDEX('Climate zones'!$A$2:$A$4292,MATCH(AE$4&amp;" "&amp;$N238,'Climate zones'!$I$2:$I$4292,0)),"")</f>
        <v/>
      </c>
      <c r="AF238" s="163" t="str">
        <f>IFERROR(INDEX('Climate zones'!$A$2:$A$4292,MATCH(AF$4&amp;" "&amp;$N238,'Climate zones'!$I$2:$I$4292,0)),"")</f>
        <v/>
      </c>
      <c r="AG238" s="163" t="str">
        <f>IFERROR(INDEX('Climate zones'!$A$2:$A$4292,MATCH(AG$4&amp;" "&amp;$N238,'Climate zones'!$I$2:$I$4292,0)),"")</f>
        <v/>
      </c>
      <c r="AH238" s="163" t="str">
        <f>IFERROR(INDEX('Climate zones'!$A$2:$A$4292,MATCH(AH$4&amp;" "&amp;$N238,'Climate zones'!$I$2:$I$4292,0)),"")</f>
        <v/>
      </c>
      <c r="AI238" s="163" t="str">
        <f>IFERROR(INDEX('Climate zones'!$A$2:$A$4292,MATCH(AI$4&amp;" "&amp;$N238,'Climate zones'!$I$2:$I$4292,0)),"")</f>
        <v/>
      </c>
      <c r="AJ238" s="163" t="str">
        <f>IFERROR(INDEX('Climate zones'!$A$2:$A$4292,MATCH(AJ$4&amp;" "&amp;$N238,'Climate zones'!$I$2:$I$4292,0)),"")</f>
        <v/>
      </c>
      <c r="AK238" s="163" t="str">
        <f>IFERROR(INDEX('Climate zones'!$A$2:$A$4292,MATCH(AK$4&amp;" "&amp;$N238,'Climate zones'!$I$2:$I$4292,0)),"")</f>
        <v/>
      </c>
      <c r="AL238" s="163" t="str">
        <f>IFERROR(INDEX('Climate zones'!$A$2:$A$4292,MATCH(AL$4&amp;" "&amp;$N238,'Climate zones'!$I$2:$I$4292,0)),"")</f>
        <v/>
      </c>
      <c r="AM238" s="163" t="str">
        <f>IFERROR(INDEX('Climate zones'!$A$2:$A$4292,MATCH(AM$4&amp;" "&amp;$N238,'Climate zones'!$I$2:$I$4292,0)),"")</f>
        <v/>
      </c>
      <c r="AN238" s="163" t="str">
        <f>IFERROR(INDEX('Climate zones'!$A$2:$A$4292,MATCH(AN$4&amp;" "&amp;$N238,'Climate zones'!$I$2:$I$4292,0)),"")</f>
        <v/>
      </c>
      <c r="AO238" s="163" t="str">
        <f>IFERROR(INDEX('Climate zones'!$A$2:$A$4292,MATCH(AO$4&amp;" "&amp;$N238,'Climate zones'!$I$2:$I$4292,0)),"")</f>
        <v/>
      </c>
      <c r="AP238" s="163" t="str">
        <f>IFERROR(INDEX('Climate zones'!$A$2:$A$4292,MATCH(AP$4&amp;" "&amp;$N238,'Climate zones'!$I$2:$I$4292,0)),"")</f>
        <v/>
      </c>
      <c r="AQ238" s="163" t="str">
        <f>IFERROR(INDEX('Climate zones'!$A$2:$A$4292,MATCH(AQ$4&amp;" "&amp;$N238,'Climate zones'!$I$2:$I$4292,0)),"")</f>
        <v/>
      </c>
      <c r="AR238" s="163" t="str">
        <f>IFERROR(INDEX('Climate zones'!$A$2:$A$4292,MATCH(AR$4&amp;" "&amp;$N238,'Climate zones'!$I$2:$I$4292,0)),"")</f>
        <v/>
      </c>
      <c r="AS238" s="163" t="str">
        <f>IFERROR(INDEX('Climate zones'!$A$2:$A$4292,MATCH(AS$4&amp;" "&amp;$N238,'Climate zones'!$I$2:$I$4292,0)),"")</f>
        <v/>
      </c>
      <c r="AT238" s="163" t="str">
        <f>IFERROR(INDEX('Climate zones'!$A$2:$A$4292,MATCH(AT$4&amp;" "&amp;$N238,'Climate zones'!$I$2:$I$4292,0)),"")</f>
        <v/>
      </c>
      <c r="AU238" s="163" t="str">
        <f>IFERROR(INDEX('Climate zones'!$A$2:$A$4292,MATCH(AU$4&amp;" "&amp;$N238,'Climate zones'!$I$2:$I$4292,0)),"")</f>
        <v/>
      </c>
      <c r="AV238" s="163" t="str">
        <f>IFERROR(INDEX('Climate zones'!$A$2:$A$4292,MATCH(AV$4&amp;" "&amp;$N238,'Climate zones'!$I$2:$I$4292,0)),"")</f>
        <v/>
      </c>
      <c r="AW238" s="163" t="str">
        <f>IFERROR(INDEX('Climate zones'!$A$2:$A$4292,MATCH(AW$4&amp;" "&amp;$N238,'Climate zones'!$I$2:$I$4292,0)),"")</f>
        <v/>
      </c>
      <c r="AX238" s="163" t="str">
        <f>IFERROR(INDEX('Climate zones'!$A$2:$A$4292,MATCH(AX$4&amp;" "&amp;$N238,'Climate zones'!$I$2:$I$4292,0)),"")</f>
        <v/>
      </c>
      <c r="AY238" s="163" t="str">
        <f>IFERROR(INDEX('Climate zones'!$A$2:$A$4292,MATCH(AY$4&amp;" "&amp;$N238,'Climate zones'!$I$2:$I$4292,0)),"")</f>
        <v/>
      </c>
      <c r="AZ238" s="163" t="str">
        <f>IFERROR(INDEX('Climate zones'!$A$2:$A$4292,MATCH(AZ$4&amp;" "&amp;$N238,'Climate zones'!$I$2:$I$4292,0)),"")</f>
        <v/>
      </c>
      <c r="BA238" s="163" t="str">
        <f>IFERROR(INDEX('Climate zones'!$A$2:$A$4292,MATCH(BA$4&amp;" "&amp;$N238,'Climate zones'!$I$2:$I$4292,0)),"")</f>
        <v/>
      </c>
      <c r="BB238" s="163" t="str">
        <f>IFERROR(INDEX('Climate zones'!$A$2:$A$4292,MATCH(BB$4&amp;" "&amp;$N238,'Climate zones'!$I$2:$I$4292,0)),"")</f>
        <v/>
      </c>
      <c r="BC238" s="163" t="str">
        <f>IFERROR(INDEX('Climate zones'!$A$2:$A$4292,MATCH(BC$4&amp;" "&amp;$N238,'Climate zones'!$I$2:$I$4292,0)),"")</f>
        <v/>
      </c>
      <c r="BD238" s="163" t="str">
        <f>IFERROR(INDEX('Climate zones'!$A$2:$A$4292,MATCH(BD$4&amp;" "&amp;$N238,'Climate zones'!$I$2:$I$4292,0)),"")</f>
        <v/>
      </c>
      <c r="BE238" s="163" t="str">
        <f>IFERROR(INDEX('Climate zones'!$A$2:$A$4292,MATCH(BE$4&amp;" "&amp;$N238,'Climate zones'!$I$2:$I$4292,0)),"")</f>
        <v/>
      </c>
      <c r="BF238" s="163" t="str">
        <f>IFERROR(INDEX('Climate zones'!$A$2:$A$4292,MATCH(BF$4&amp;" "&amp;$N238,'Climate zones'!$I$2:$I$4292,0)),"")</f>
        <v/>
      </c>
      <c r="BG238" s="163" t="str">
        <f>IFERROR(INDEX('Climate zones'!$A$2:$A$4292,MATCH(BG$4&amp;" "&amp;$N238,'Climate zones'!$I$2:$I$4292,0)),"")</f>
        <v/>
      </c>
      <c r="BH238" s="163" t="str">
        <f>IFERROR(INDEX('Climate zones'!$A$2:$A$4292,MATCH(BH$4&amp;" "&amp;$N238,'Climate zones'!$I$2:$I$4292,0)),"")</f>
        <v/>
      </c>
      <c r="BI238" s="163" t="str">
        <f>IFERROR(INDEX('Climate zones'!$A$2:$A$4292,MATCH(BI$4&amp;" "&amp;$N238,'Climate zones'!$I$2:$I$4292,0)),"")</f>
        <v/>
      </c>
      <c r="BJ238" s="163" t="str">
        <f>IFERROR(INDEX('Climate zones'!$A$2:$A$4292,MATCH(BJ$4&amp;" "&amp;$N238,'Climate zones'!$I$2:$I$4292,0)),"")</f>
        <v/>
      </c>
      <c r="BK238" s="163" t="str">
        <f>IFERROR(INDEX('Climate zones'!$A$2:$A$4292,MATCH(BK$4&amp;" "&amp;$N238,'Climate zones'!$I$2:$I$4292,0)),"")</f>
        <v/>
      </c>
      <c r="BL238" s="163" t="str">
        <f>IFERROR(INDEX('Climate zones'!$A$2:$A$4292,MATCH(BL$4&amp;" "&amp;$N238,'Climate zones'!$I$2:$I$4292,0)),"")</f>
        <v/>
      </c>
      <c r="BM238" s="163" t="str">
        <f>IFERROR(INDEX('Climate zones'!$A$2:$A$4292,MATCH(BM$4&amp;" "&amp;$N238,'Climate zones'!$I$2:$I$4292,0)),"")</f>
        <v/>
      </c>
      <c r="BN238" s="163" t="str">
        <f>IFERROR(INDEX('Climate zones'!$A$2:$A$4292,MATCH(BN$4&amp;" "&amp;$N238,'Climate zones'!$I$2:$I$4292,0)),"")</f>
        <v/>
      </c>
      <c r="BO238" s="163" t="str">
        <f>IFERROR(INDEX('Climate zones'!$A$2:$A$4292,MATCH(BO$4&amp;" "&amp;$N238,'Climate zones'!$I$2:$I$4292,0)),"")</f>
        <v/>
      </c>
      <c r="BP238" s="163" t="str">
        <f>IFERROR(INDEX('Climate zones'!$A$2:$A$4292,MATCH(BP$4&amp;" "&amp;$N238,'Climate zones'!$I$2:$I$4292,0)),"")</f>
        <v/>
      </c>
      <c r="BQ238" s="163" t="str">
        <f>IFERROR(INDEX('Climate zones'!$A$2:$A$4292,MATCH(BQ$4&amp;" "&amp;$N238,'Climate zones'!$I$2:$I$4292,0)),"")</f>
        <v/>
      </c>
      <c r="BR238" s="163" t="str">
        <f>IFERROR(INDEX('Climate zones'!$A$2:$A$4292,MATCH(BR$4&amp;" "&amp;$N238,'Climate zones'!$I$2:$I$4292,0)),"")</f>
        <v/>
      </c>
      <c r="BS238" s="163" t="str">
        <f>IFERROR(INDEX('Climate zones'!$A$2:$A$4292,MATCH(BS$4&amp;" "&amp;$N238,'Climate zones'!$I$2:$I$4292,0)),"")</f>
        <v/>
      </c>
      <c r="BT238" s="163" t="str">
        <f>IFERROR(INDEX('Climate zones'!$A$2:$A$4292,MATCH(BT$4&amp;" "&amp;$N238,'Climate zones'!$I$2:$I$4292,0)),"")</f>
        <v/>
      </c>
      <c r="BU238" s="163" t="str">
        <f>IFERROR(INDEX('Climate zones'!$A$2:$A$4292,MATCH(BU$4&amp;" "&amp;$N238,'Climate zones'!$I$2:$I$4292,0)),"")</f>
        <v/>
      </c>
      <c r="BV238" s="163" t="str">
        <f>IFERROR(INDEX('Climate zones'!$A$2:$A$4292,MATCH(BV$4&amp;" "&amp;$N238,'Climate zones'!$I$2:$I$4292,0)),"")</f>
        <v/>
      </c>
      <c r="BW238" s="163" t="str">
        <f>IFERROR(INDEX('Climate zones'!$A$2:$A$4292,MATCH(BW$4&amp;" "&amp;$N238,'Climate zones'!$I$2:$I$4292,0)),"")</f>
        <v/>
      </c>
      <c r="BX238" s="163" t="str">
        <f>IFERROR(INDEX('Climate zones'!$A$2:$A$4292,MATCH(BX$4&amp;" "&amp;$N238,'Climate zones'!$I$2:$I$4292,0)),"")</f>
        <v/>
      </c>
      <c r="BY238" s="163" t="str">
        <f>IFERROR(INDEX('Climate zones'!$A$2:$A$4292,MATCH(BY$4&amp;" "&amp;$N238,'Climate zones'!$I$2:$I$4292,0)),"")</f>
        <v/>
      </c>
      <c r="BZ238" s="163" t="str">
        <f>IFERROR(INDEX('Climate zones'!$A$2:$A$4292,MATCH(BZ$4&amp;" "&amp;$N238,'Climate zones'!$I$2:$I$4292,0)),"")</f>
        <v/>
      </c>
      <c r="CA238" s="163" t="str">
        <f>IFERROR(INDEX('Climate zones'!$A$2:$A$4292,MATCH(CA$4&amp;" "&amp;$N238,'Climate zones'!$I$2:$I$4292,0)),"")</f>
        <v/>
      </c>
      <c r="CB238" s="163" t="str">
        <f>IFERROR(INDEX('Climate zones'!$A$2:$A$4292,MATCH(CB$4&amp;" "&amp;$N238,'Climate zones'!$I$2:$I$4292,0)),"")</f>
        <v/>
      </c>
      <c r="CC238" s="163" t="str">
        <f>IFERROR(INDEX('Climate zones'!$A$2:$A$4292,MATCH(CC$4&amp;" "&amp;$N238,'Climate zones'!$I$2:$I$4292,0)),"")</f>
        <v/>
      </c>
      <c r="CD238" s="163" t="str">
        <f>IFERROR(INDEX('Climate zones'!$A$2:$A$4292,MATCH(CD$4&amp;" "&amp;$N238,'Climate zones'!$I$2:$I$4292,0)),"")</f>
        <v/>
      </c>
      <c r="CE238" s="163" t="str">
        <f>IFERROR(INDEX('Climate zones'!$A$2:$A$4292,MATCH(CE$4&amp;" "&amp;$N238,'Climate zones'!$I$2:$I$4292,0)),"")</f>
        <v/>
      </c>
      <c r="CF238" s="163" t="str">
        <f>IFERROR(INDEX('Climate zones'!$A$2:$A$4292,MATCH(CF$4&amp;" "&amp;$N238,'Climate zones'!$I$2:$I$4292,0)),"")</f>
        <v/>
      </c>
      <c r="CG238" s="163" t="str">
        <f>IFERROR(INDEX('Climate zones'!$A$2:$A$4292,MATCH(CG$4&amp;" "&amp;$N238,'Climate zones'!$I$2:$I$4292,0)),"")</f>
        <v/>
      </c>
      <c r="CH238" s="163" t="str">
        <f>IFERROR(INDEX('Climate zones'!$A$2:$A$4292,MATCH(CH$4&amp;" "&amp;$N238,'Climate zones'!$I$2:$I$4292,0)),"")</f>
        <v/>
      </c>
    </row>
    <row r="239" spans="1:86">
      <c r="A239" s="156" t="s">
        <v>409</v>
      </c>
      <c r="B239" s="156" t="s">
        <v>101</v>
      </c>
      <c r="C239" s="156" t="s">
        <v>93</v>
      </c>
      <c r="D239" s="156" t="s">
        <v>398</v>
      </c>
      <c r="E239" s="157">
        <v>-40.96</v>
      </c>
      <c r="F239" s="157">
        <v>175.58</v>
      </c>
      <c r="G239" s="156" t="str">
        <f t="shared" si="12"/>
        <v>Carterton District WI</v>
      </c>
      <c r="H239" s="156">
        <f t="shared" si="13"/>
        <v>12</v>
      </c>
      <c r="I239" s="156" t="str">
        <f t="shared" si="14"/>
        <v>Carterton District 12</v>
      </c>
      <c r="N239" s="164">
        <f t="shared" si="15"/>
        <v>235</v>
      </c>
      <c r="O239" s="165" t="str">
        <f>IFERROR(INDEX('Climate zones'!$A$2:$A$4292,MATCH(O$4&amp;" "&amp;$N239,'Climate zones'!$I$2:$I$4292,0)),"")</f>
        <v/>
      </c>
      <c r="P239" s="165" t="str">
        <f>IFERROR(INDEX('Climate zones'!$A$2:$A$4292,MATCH(P$4&amp;" "&amp;$N239,'Climate zones'!$I$2:$I$4292,0)),"")</f>
        <v/>
      </c>
      <c r="Q239" s="165" t="str">
        <f>IFERROR(INDEX('Climate zones'!$A$2:$A$4292,MATCH(Q$4&amp;" "&amp;$N239,'Climate zones'!$I$2:$I$4292,0)),"")</f>
        <v/>
      </c>
      <c r="R239" s="165" t="str">
        <f>IFERROR(INDEX('Climate zones'!$A$2:$A$4292,MATCH(R$4&amp;" "&amp;$N239,'Climate zones'!$I$2:$I$4292,0)),"")</f>
        <v/>
      </c>
      <c r="S239" s="165" t="str">
        <f>IFERROR(INDEX('Climate zones'!$A$2:$A$4292,MATCH(S$4&amp;" "&amp;$N239,'Climate zones'!$I$2:$I$4292,0)),"")</f>
        <v/>
      </c>
      <c r="T239" s="165" t="str">
        <f>IFERROR(INDEX('Climate zones'!$A$2:$A$4292,MATCH(T$4&amp;" "&amp;$N239,'Climate zones'!$I$2:$I$4292,0)),"")</f>
        <v/>
      </c>
      <c r="U239" s="165" t="str">
        <f>IFERROR(INDEX('Climate zones'!$A$2:$A$4292,MATCH(U$4&amp;" "&amp;$N239,'Climate zones'!$I$2:$I$4292,0)),"")</f>
        <v/>
      </c>
      <c r="V239" s="165" t="str">
        <f>IFERROR(INDEX('Climate zones'!$A$2:$A$4292,MATCH(V$4&amp;" "&amp;$N239,'Climate zones'!$I$2:$I$4292,0)),"")</f>
        <v/>
      </c>
      <c r="W239" s="165" t="str">
        <f>IFERROR(INDEX('Climate zones'!$A$2:$A$4292,MATCH(W$4&amp;" "&amp;$N239,'Climate zones'!$I$2:$I$4292,0)),"")</f>
        <v/>
      </c>
      <c r="X239" s="165" t="str">
        <f>IFERROR(INDEX('Climate zones'!$A$2:$A$4292,MATCH(X$4&amp;" "&amp;$N239,'Climate zones'!$I$2:$I$4292,0)),"")</f>
        <v>Waihapa</v>
      </c>
      <c r="Y239" s="165" t="str">
        <f>IFERROR(INDEX('Climate zones'!$A$2:$A$4292,MATCH(Y$4&amp;" "&amp;$N239,'Climate zones'!$I$2:$I$4292,0)),"")</f>
        <v/>
      </c>
      <c r="Z239" s="165" t="str">
        <f>IFERROR(INDEX('Climate zones'!$A$2:$A$4292,MATCH(Z$4&amp;" "&amp;$N239,'Climate zones'!$I$2:$I$4292,0)),"")</f>
        <v/>
      </c>
      <c r="AA239" s="165" t="str">
        <f>IFERROR(INDEX('Climate zones'!$A$2:$A$4292,MATCH(AA$4&amp;" "&amp;$N239,'Climate zones'!$I$2:$I$4292,0)),"")</f>
        <v/>
      </c>
      <c r="AB239" s="165" t="str">
        <f>IFERROR(INDEX('Climate zones'!$A$2:$A$4292,MATCH(AB$4&amp;" "&amp;$N239,'Climate zones'!$I$2:$I$4292,0)),"")</f>
        <v/>
      </c>
      <c r="AC239" s="165" t="str">
        <f>IFERROR(INDEX('Climate zones'!$A$2:$A$4292,MATCH(AC$4&amp;" "&amp;$N239,'Climate zones'!$I$2:$I$4292,0)),"")</f>
        <v/>
      </c>
      <c r="AD239" s="165" t="str">
        <f>IFERROR(INDEX('Climate zones'!$A$2:$A$4292,MATCH(AD$4&amp;" "&amp;$N239,'Climate zones'!$I$2:$I$4292,0)),"")</f>
        <v/>
      </c>
      <c r="AE239" s="165" t="str">
        <f>IFERROR(INDEX('Climate zones'!$A$2:$A$4292,MATCH(AE$4&amp;" "&amp;$N239,'Climate zones'!$I$2:$I$4292,0)),"")</f>
        <v/>
      </c>
      <c r="AF239" s="165" t="str">
        <f>IFERROR(INDEX('Climate zones'!$A$2:$A$4292,MATCH(AF$4&amp;" "&amp;$N239,'Climate zones'!$I$2:$I$4292,0)),"")</f>
        <v/>
      </c>
      <c r="AG239" s="165" t="str">
        <f>IFERROR(INDEX('Climate zones'!$A$2:$A$4292,MATCH(AG$4&amp;" "&amp;$N239,'Climate zones'!$I$2:$I$4292,0)),"")</f>
        <v/>
      </c>
      <c r="AH239" s="165" t="str">
        <f>IFERROR(INDEX('Climate zones'!$A$2:$A$4292,MATCH(AH$4&amp;" "&amp;$N239,'Climate zones'!$I$2:$I$4292,0)),"")</f>
        <v/>
      </c>
      <c r="AI239" s="165" t="str">
        <f>IFERROR(INDEX('Climate zones'!$A$2:$A$4292,MATCH(AI$4&amp;" "&amp;$N239,'Climate zones'!$I$2:$I$4292,0)),"")</f>
        <v/>
      </c>
      <c r="AJ239" s="165" t="str">
        <f>IFERROR(INDEX('Climate zones'!$A$2:$A$4292,MATCH(AJ$4&amp;" "&amp;$N239,'Climate zones'!$I$2:$I$4292,0)),"")</f>
        <v/>
      </c>
      <c r="AK239" s="165" t="str">
        <f>IFERROR(INDEX('Climate zones'!$A$2:$A$4292,MATCH(AK$4&amp;" "&amp;$N239,'Climate zones'!$I$2:$I$4292,0)),"")</f>
        <v/>
      </c>
      <c r="AL239" s="165" t="str">
        <f>IFERROR(INDEX('Climate zones'!$A$2:$A$4292,MATCH(AL$4&amp;" "&amp;$N239,'Climate zones'!$I$2:$I$4292,0)),"")</f>
        <v/>
      </c>
      <c r="AM239" s="165" t="str">
        <f>IFERROR(INDEX('Climate zones'!$A$2:$A$4292,MATCH(AM$4&amp;" "&amp;$N239,'Climate zones'!$I$2:$I$4292,0)),"")</f>
        <v/>
      </c>
      <c r="AN239" s="165" t="str">
        <f>IFERROR(INDEX('Climate zones'!$A$2:$A$4292,MATCH(AN$4&amp;" "&amp;$N239,'Climate zones'!$I$2:$I$4292,0)),"")</f>
        <v/>
      </c>
      <c r="AO239" s="165" t="str">
        <f>IFERROR(INDEX('Climate zones'!$A$2:$A$4292,MATCH(AO$4&amp;" "&amp;$N239,'Climate zones'!$I$2:$I$4292,0)),"")</f>
        <v/>
      </c>
      <c r="AP239" s="165" t="str">
        <f>IFERROR(INDEX('Climate zones'!$A$2:$A$4292,MATCH(AP$4&amp;" "&amp;$N239,'Climate zones'!$I$2:$I$4292,0)),"")</f>
        <v/>
      </c>
      <c r="AQ239" s="165" t="str">
        <f>IFERROR(INDEX('Climate zones'!$A$2:$A$4292,MATCH(AQ$4&amp;" "&amp;$N239,'Climate zones'!$I$2:$I$4292,0)),"")</f>
        <v/>
      </c>
      <c r="AR239" s="165" t="str">
        <f>IFERROR(INDEX('Climate zones'!$A$2:$A$4292,MATCH(AR$4&amp;" "&amp;$N239,'Climate zones'!$I$2:$I$4292,0)),"")</f>
        <v/>
      </c>
      <c r="AS239" s="165" t="str">
        <f>IFERROR(INDEX('Climate zones'!$A$2:$A$4292,MATCH(AS$4&amp;" "&amp;$N239,'Climate zones'!$I$2:$I$4292,0)),"")</f>
        <v/>
      </c>
      <c r="AT239" s="165" t="str">
        <f>IFERROR(INDEX('Climate zones'!$A$2:$A$4292,MATCH(AT$4&amp;" "&amp;$N239,'Climate zones'!$I$2:$I$4292,0)),"")</f>
        <v/>
      </c>
      <c r="AU239" s="165" t="str">
        <f>IFERROR(INDEX('Climate zones'!$A$2:$A$4292,MATCH(AU$4&amp;" "&amp;$N239,'Climate zones'!$I$2:$I$4292,0)),"")</f>
        <v/>
      </c>
      <c r="AV239" s="165" t="str">
        <f>IFERROR(INDEX('Climate zones'!$A$2:$A$4292,MATCH(AV$4&amp;" "&amp;$N239,'Climate zones'!$I$2:$I$4292,0)),"")</f>
        <v/>
      </c>
      <c r="AW239" s="165" t="str">
        <f>IFERROR(INDEX('Climate zones'!$A$2:$A$4292,MATCH(AW$4&amp;" "&amp;$N239,'Climate zones'!$I$2:$I$4292,0)),"")</f>
        <v/>
      </c>
      <c r="AX239" s="165" t="str">
        <f>IFERROR(INDEX('Climate zones'!$A$2:$A$4292,MATCH(AX$4&amp;" "&amp;$N239,'Climate zones'!$I$2:$I$4292,0)),"")</f>
        <v/>
      </c>
      <c r="AY239" s="165" t="str">
        <f>IFERROR(INDEX('Climate zones'!$A$2:$A$4292,MATCH(AY$4&amp;" "&amp;$N239,'Climate zones'!$I$2:$I$4292,0)),"")</f>
        <v/>
      </c>
      <c r="AZ239" s="165" t="str">
        <f>IFERROR(INDEX('Climate zones'!$A$2:$A$4292,MATCH(AZ$4&amp;" "&amp;$N239,'Climate zones'!$I$2:$I$4292,0)),"")</f>
        <v/>
      </c>
      <c r="BA239" s="165" t="str">
        <f>IFERROR(INDEX('Climate zones'!$A$2:$A$4292,MATCH(BA$4&amp;" "&amp;$N239,'Climate zones'!$I$2:$I$4292,0)),"")</f>
        <v/>
      </c>
      <c r="BB239" s="165" t="str">
        <f>IFERROR(INDEX('Climate zones'!$A$2:$A$4292,MATCH(BB$4&amp;" "&amp;$N239,'Climate zones'!$I$2:$I$4292,0)),"")</f>
        <v/>
      </c>
      <c r="BC239" s="165" t="str">
        <f>IFERROR(INDEX('Climate zones'!$A$2:$A$4292,MATCH(BC$4&amp;" "&amp;$N239,'Climate zones'!$I$2:$I$4292,0)),"")</f>
        <v/>
      </c>
      <c r="BD239" s="165" t="str">
        <f>IFERROR(INDEX('Climate zones'!$A$2:$A$4292,MATCH(BD$4&amp;" "&amp;$N239,'Climate zones'!$I$2:$I$4292,0)),"")</f>
        <v/>
      </c>
      <c r="BE239" s="165" t="str">
        <f>IFERROR(INDEX('Climate zones'!$A$2:$A$4292,MATCH(BE$4&amp;" "&amp;$N239,'Climate zones'!$I$2:$I$4292,0)),"")</f>
        <v/>
      </c>
      <c r="BF239" s="165" t="str">
        <f>IFERROR(INDEX('Climate zones'!$A$2:$A$4292,MATCH(BF$4&amp;" "&amp;$N239,'Climate zones'!$I$2:$I$4292,0)),"")</f>
        <v/>
      </c>
      <c r="BG239" s="165" t="str">
        <f>IFERROR(INDEX('Climate zones'!$A$2:$A$4292,MATCH(BG$4&amp;" "&amp;$N239,'Climate zones'!$I$2:$I$4292,0)),"")</f>
        <v/>
      </c>
      <c r="BH239" s="165" t="str">
        <f>IFERROR(INDEX('Climate zones'!$A$2:$A$4292,MATCH(BH$4&amp;" "&amp;$N239,'Climate zones'!$I$2:$I$4292,0)),"")</f>
        <v/>
      </c>
      <c r="BI239" s="165" t="str">
        <f>IFERROR(INDEX('Climate zones'!$A$2:$A$4292,MATCH(BI$4&amp;" "&amp;$N239,'Climate zones'!$I$2:$I$4292,0)),"")</f>
        <v/>
      </c>
      <c r="BJ239" s="165" t="str">
        <f>IFERROR(INDEX('Climate zones'!$A$2:$A$4292,MATCH(BJ$4&amp;" "&amp;$N239,'Climate zones'!$I$2:$I$4292,0)),"")</f>
        <v/>
      </c>
      <c r="BK239" s="165" t="str">
        <f>IFERROR(INDEX('Climate zones'!$A$2:$A$4292,MATCH(BK$4&amp;" "&amp;$N239,'Climate zones'!$I$2:$I$4292,0)),"")</f>
        <v/>
      </c>
      <c r="BL239" s="165" t="str">
        <f>IFERROR(INDEX('Climate zones'!$A$2:$A$4292,MATCH(BL$4&amp;" "&amp;$N239,'Climate zones'!$I$2:$I$4292,0)),"")</f>
        <v/>
      </c>
      <c r="BM239" s="165" t="str">
        <f>IFERROR(INDEX('Climate zones'!$A$2:$A$4292,MATCH(BM$4&amp;" "&amp;$N239,'Climate zones'!$I$2:$I$4292,0)),"")</f>
        <v/>
      </c>
      <c r="BN239" s="165" t="str">
        <f>IFERROR(INDEX('Climate zones'!$A$2:$A$4292,MATCH(BN$4&amp;" "&amp;$N239,'Climate zones'!$I$2:$I$4292,0)),"")</f>
        <v/>
      </c>
      <c r="BO239" s="165" t="str">
        <f>IFERROR(INDEX('Climate zones'!$A$2:$A$4292,MATCH(BO$4&amp;" "&amp;$N239,'Climate zones'!$I$2:$I$4292,0)),"")</f>
        <v/>
      </c>
      <c r="BP239" s="165" t="str">
        <f>IFERROR(INDEX('Climate zones'!$A$2:$A$4292,MATCH(BP$4&amp;" "&amp;$N239,'Climate zones'!$I$2:$I$4292,0)),"")</f>
        <v/>
      </c>
      <c r="BQ239" s="165" t="str">
        <f>IFERROR(INDEX('Climate zones'!$A$2:$A$4292,MATCH(BQ$4&amp;" "&amp;$N239,'Climate zones'!$I$2:$I$4292,0)),"")</f>
        <v/>
      </c>
      <c r="BR239" s="165" t="str">
        <f>IFERROR(INDEX('Climate zones'!$A$2:$A$4292,MATCH(BR$4&amp;" "&amp;$N239,'Climate zones'!$I$2:$I$4292,0)),"")</f>
        <v/>
      </c>
      <c r="BS239" s="165" t="str">
        <f>IFERROR(INDEX('Climate zones'!$A$2:$A$4292,MATCH(BS$4&amp;" "&amp;$N239,'Climate zones'!$I$2:$I$4292,0)),"")</f>
        <v/>
      </c>
      <c r="BT239" s="165" t="str">
        <f>IFERROR(INDEX('Climate zones'!$A$2:$A$4292,MATCH(BT$4&amp;" "&amp;$N239,'Climate zones'!$I$2:$I$4292,0)),"")</f>
        <v/>
      </c>
      <c r="BU239" s="165" t="str">
        <f>IFERROR(INDEX('Climate zones'!$A$2:$A$4292,MATCH(BU$4&amp;" "&amp;$N239,'Climate zones'!$I$2:$I$4292,0)),"")</f>
        <v/>
      </c>
      <c r="BV239" s="165" t="str">
        <f>IFERROR(INDEX('Climate zones'!$A$2:$A$4292,MATCH(BV$4&amp;" "&amp;$N239,'Climate zones'!$I$2:$I$4292,0)),"")</f>
        <v/>
      </c>
      <c r="BW239" s="165" t="str">
        <f>IFERROR(INDEX('Climate zones'!$A$2:$A$4292,MATCH(BW$4&amp;" "&amp;$N239,'Climate zones'!$I$2:$I$4292,0)),"")</f>
        <v/>
      </c>
      <c r="BX239" s="165" t="str">
        <f>IFERROR(INDEX('Climate zones'!$A$2:$A$4292,MATCH(BX$4&amp;" "&amp;$N239,'Climate zones'!$I$2:$I$4292,0)),"")</f>
        <v/>
      </c>
      <c r="BY239" s="165" t="str">
        <f>IFERROR(INDEX('Climate zones'!$A$2:$A$4292,MATCH(BY$4&amp;" "&amp;$N239,'Climate zones'!$I$2:$I$4292,0)),"")</f>
        <v/>
      </c>
      <c r="BZ239" s="165" t="str">
        <f>IFERROR(INDEX('Climate zones'!$A$2:$A$4292,MATCH(BZ$4&amp;" "&amp;$N239,'Climate zones'!$I$2:$I$4292,0)),"")</f>
        <v/>
      </c>
      <c r="CA239" s="165" t="str">
        <f>IFERROR(INDEX('Climate zones'!$A$2:$A$4292,MATCH(CA$4&amp;" "&amp;$N239,'Climate zones'!$I$2:$I$4292,0)),"")</f>
        <v/>
      </c>
      <c r="CB239" s="165" t="str">
        <f>IFERROR(INDEX('Climate zones'!$A$2:$A$4292,MATCH(CB$4&amp;" "&amp;$N239,'Climate zones'!$I$2:$I$4292,0)),"")</f>
        <v/>
      </c>
      <c r="CC239" s="165" t="str">
        <f>IFERROR(INDEX('Climate zones'!$A$2:$A$4292,MATCH(CC$4&amp;" "&amp;$N239,'Climate zones'!$I$2:$I$4292,0)),"")</f>
        <v/>
      </c>
      <c r="CD239" s="165" t="str">
        <f>IFERROR(INDEX('Climate zones'!$A$2:$A$4292,MATCH(CD$4&amp;" "&amp;$N239,'Climate zones'!$I$2:$I$4292,0)),"")</f>
        <v/>
      </c>
      <c r="CE239" s="165" t="str">
        <f>IFERROR(INDEX('Climate zones'!$A$2:$A$4292,MATCH(CE$4&amp;" "&amp;$N239,'Climate zones'!$I$2:$I$4292,0)),"")</f>
        <v/>
      </c>
      <c r="CF239" s="165" t="str">
        <f>IFERROR(INDEX('Climate zones'!$A$2:$A$4292,MATCH(CF$4&amp;" "&amp;$N239,'Climate zones'!$I$2:$I$4292,0)),"")</f>
        <v/>
      </c>
      <c r="CG239" s="165" t="str">
        <f>IFERROR(INDEX('Climate zones'!$A$2:$A$4292,MATCH(CG$4&amp;" "&amp;$N239,'Climate zones'!$I$2:$I$4292,0)),"")</f>
        <v/>
      </c>
      <c r="CH239" s="165" t="str">
        <f>IFERROR(INDEX('Climate zones'!$A$2:$A$4292,MATCH(CH$4&amp;" "&amp;$N239,'Climate zones'!$I$2:$I$4292,0)),"")</f>
        <v/>
      </c>
    </row>
    <row r="240" spans="1:86">
      <c r="A240" s="156" t="s">
        <v>410</v>
      </c>
      <c r="B240" s="156" t="s">
        <v>102</v>
      </c>
      <c r="C240" s="156" t="s">
        <v>93</v>
      </c>
      <c r="D240" s="156" t="s">
        <v>411</v>
      </c>
      <c r="E240" s="157">
        <v>-40.15</v>
      </c>
      <c r="F240" s="157">
        <v>176.83</v>
      </c>
      <c r="G240" s="156" t="str">
        <f t="shared" si="12"/>
        <v>Central Hawke's Bay District EC</v>
      </c>
      <c r="H240" s="156">
        <f t="shared" si="13"/>
        <v>1</v>
      </c>
      <c r="I240" s="156" t="str">
        <f t="shared" si="14"/>
        <v>Central Hawke's Bay District 1</v>
      </c>
      <c r="N240" s="162">
        <f t="shared" si="15"/>
        <v>236</v>
      </c>
      <c r="O240" s="163" t="str">
        <f>IFERROR(INDEX('Climate zones'!$A$2:$A$4292,MATCH(O$4&amp;" "&amp;$N240,'Climate zones'!$I$2:$I$4292,0)),"")</f>
        <v/>
      </c>
      <c r="P240" s="163" t="str">
        <f>IFERROR(INDEX('Climate zones'!$A$2:$A$4292,MATCH(P$4&amp;" "&amp;$N240,'Climate zones'!$I$2:$I$4292,0)),"")</f>
        <v/>
      </c>
      <c r="Q240" s="163" t="str">
        <f>IFERROR(INDEX('Climate zones'!$A$2:$A$4292,MATCH(Q$4&amp;" "&amp;$N240,'Climate zones'!$I$2:$I$4292,0)),"")</f>
        <v/>
      </c>
      <c r="R240" s="163" t="str">
        <f>IFERROR(INDEX('Climate zones'!$A$2:$A$4292,MATCH(R$4&amp;" "&amp;$N240,'Climate zones'!$I$2:$I$4292,0)),"")</f>
        <v/>
      </c>
      <c r="S240" s="163" t="str">
        <f>IFERROR(INDEX('Climate zones'!$A$2:$A$4292,MATCH(S$4&amp;" "&amp;$N240,'Climate zones'!$I$2:$I$4292,0)),"")</f>
        <v/>
      </c>
      <c r="T240" s="163" t="str">
        <f>IFERROR(INDEX('Climate zones'!$A$2:$A$4292,MATCH(T$4&amp;" "&amp;$N240,'Climate zones'!$I$2:$I$4292,0)),"")</f>
        <v/>
      </c>
      <c r="U240" s="163" t="str">
        <f>IFERROR(INDEX('Climate zones'!$A$2:$A$4292,MATCH(U$4&amp;" "&amp;$N240,'Climate zones'!$I$2:$I$4292,0)),"")</f>
        <v/>
      </c>
      <c r="V240" s="163" t="str">
        <f>IFERROR(INDEX('Climate zones'!$A$2:$A$4292,MATCH(V$4&amp;" "&amp;$N240,'Climate zones'!$I$2:$I$4292,0)),"")</f>
        <v/>
      </c>
      <c r="W240" s="163" t="str">
        <f>IFERROR(INDEX('Climate zones'!$A$2:$A$4292,MATCH(W$4&amp;" "&amp;$N240,'Climate zones'!$I$2:$I$4292,0)),"")</f>
        <v/>
      </c>
      <c r="X240" s="163" t="str">
        <f>IFERROR(INDEX('Climate zones'!$A$2:$A$4292,MATCH(X$4&amp;" "&amp;$N240,'Climate zones'!$I$2:$I$4292,0)),"")</f>
        <v>Waiharara</v>
      </c>
      <c r="Y240" s="163" t="str">
        <f>IFERROR(INDEX('Climate zones'!$A$2:$A$4292,MATCH(Y$4&amp;" "&amp;$N240,'Climate zones'!$I$2:$I$4292,0)),"")</f>
        <v/>
      </c>
      <c r="Z240" s="163" t="str">
        <f>IFERROR(INDEX('Climate zones'!$A$2:$A$4292,MATCH(Z$4&amp;" "&amp;$N240,'Climate zones'!$I$2:$I$4292,0)),"")</f>
        <v/>
      </c>
      <c r="AA240" s="163" t="str">
        <f>IFERROR(INDEX('Climate zones'!$A$2:$A$4292,MATCH(AA$4&amp;" "&amp;$N240,'Climate zones'!$I$2:$I$4292,0)),"")</f>
        <v/>
      </c>
      <c r="AB240" s="163" t="str">
        <f>IFERROR(INDEX('Climate zones'!$A$2:$A$4292,MATCH(AB$4&amp;" "&amp;$N240,'Climate zones'!$I$2:$I$4292,0)),"")</f>
        <v/>
      </c>
      <c r="AC240" s="163" t="str">
        <f>IFERROR(INDEX('Climate zones'!$A$2:$A$4292,MATCH(AC$4&amp;" "&amp;$N240,'Climate zones'!$I$2:$I$4292,0)),"")</f>
        <v/>
      </c>
      <c r="AD240" s="163" t="str">
        <f>IFERROR(INDEX('Climate zones'!$A$2:$A$4292,MATCH(AD$4&amp;" "&amp;$N240,'Climate zones'!$I$2:$I$4292,0)),"")</f>
        <v/>
      </c>
      <c r="AE240" s="163" t="str">
        <f>IFERROR(INDEX('Climate zones'!$A$2:$A$4292,MATCH(AE$4&amp;" "&amp;$N240,'Climate zones'!$I$2:$I$4292,0)),"")</f>
        <v/>
      </c>
      <c r="AF240" s="163" t="str">
        <f>IFERROR(INDEX('Climate zones'!$A$2:$A$4292,MATCH(AF$4&amp;" "&amp;$N240,'Climate zones'!$I$2:$I$4292,0)),"")</f>
        <v/>
      </c>
      <c r="AG240" s="163" t="str">
        <f>IFERROR(INDEX('Climate zones'!$A$2:$A$4292,MATCH(AG$4&amp;" "&amp;$N240,'Climate zones'!$I$2:$I$4292,0)),"")</f>
        <v/>
      </c>
      <c r="AH240" s="163" t="str">
        <f>IFERROR(INDEX('Climate zones'!$A$2:$A$4292,MATCH(AH$4&amp;" "&amp;$N240,'Climate zones'!$I$2:$I$4292,0)),"")</f>
        <v/>
      </c>
      <c r="AI240" s="163" t="str">
        <f>IFERROR(INDEX('Climate zones'!$A$2:$A$4292,MATCH(AI$4&amp;" "&amp;$N240,'Climate zones'!$I$2:$I$4292,0)),"")</f>
        <v/>
      </c>
      <c r="AJ240" s="163" t="str">
        <f>IFERROR(INDEX('Climate zones'!$A$2:$A$4292,MATCH(AJ$4&amp;" "&amp;$N240,'Climate zones'!$I$2:$I$4292,0)),"")</f>
        <v/>
      </c>
      <c r="AK240" s="163" t="str">
        <f>IFERROR(INDEX('Climate zones'!$A$2:$A$4292,MATCH(AK$4&amp;" "&amp;$N240,'Climate zones'!$I$2:$I$4292,0)),"")</f>
        <v/>
      </c>
      <c r="AL240" s="163" t="str">
        <f>IFERROR(INDEX('Climate zones'!$A$2:$A$4292,MATCH(AL$4&amp;" "&amp;$N240,'Climate zones'!$I$2:$I$4292,0)),"")</f>
        <v/>
      </c>
      <c r="AM240" s="163" t="str">
        <f>IFERROR(INDEX('Climate zones'!$A$2:$A$4292,MATCH(AM$4&amp;" "&amp;$N240,'Climate zones'!$I$2:$I$4292,0)),"")</f>
        <v/>
      </c>
      <c r="AN240" s="163" t="str">
        <f>IFERROR(INDEX('Climate zones'!$A$2:$A$4292,MATCH(AN$4&amp;" "&amp;$N240,'Climate zones'!$I$2:$I$4292,0)),"")</f>
        <v/>
      </c>
      <c r="AO240" s="163" t="str">
        <f>IFERROR(INDEX('Climate zones'!$A$2:$A$4292,MATCH(AO$4&amp;" "&amp;$N240,'Climate zones'!$I$2:$I$4292,0)),"")</f>
        <v/>
      </c>
      <c r="AP240" s="163" t="str">
        <f>IFERROR(INDEX('Climate zones'!$A$2:$A$4292,MATCH(AP$4&amp;" "&amp;$N240,'Climate zones'!$I$2:$I$4292,0)),"")</f>
        <v/>
      </c>
      <c r="AQ240" s="163" t="str">
        <f>IFERROR(INDEX('Climate zones'!$A$2:$A$4292,MATCH(AQ$4&amp;" "&amp;$N240,'Climate zones'!$I$2:$I$4292,0)),"")</f>
        <v/>
      </c>
      <c r="AR240" s="163" t="str">
        <f>IFERROR(INDEX('Climate zones'!$A$2:$A$4292,MATCH(AR$4&amp;" "&amp;$N240,'Climate zones'!$I$2:$I$4292,0)),"")</f>
        <v/>
      </c>
      <c r="AS240" s="163" t="str">
        <f>IFERROR(INDEX('Climate zones'!$A$2:$A$4292,MATCH(AS$4&amp;" "&amp;$N240,'Climate zones'!$I$2:$I$4292,0)),"")</f>
        <v/>
      </c>
      <c r="AT240" s="163" t="str">
        <f>IFERROR(INDEX('Climate zones'!$A$2:$A$4292,MATCH(AT$4&amp;" "&amp;$N240,'Climate zones'!$I$2:$I$4292,0)),"")</f>
        <v/>
      </c>
      <c r="AU240" s="163" t="str">
        <f>IFERROR(INDEX('Climate zones'!$A$2:$A$4292,MATCH(AU$4&amp;" "&amp;$N240,'Climate zones'!$I$2:$I$4292,0)),"")</f>
        <v/>
      </c>
      <c r="AV240" s="163" t="str">
        <f>IFERROR(INDEX('Climate zones'!$A$2:$A$4292,MATCH(AV$4&amp;" "&amp;$N240,'Climate zones'!$I$2:$I$4292,0)),"")</f>
        <v/>
      </c>
      <c r="AW240" s="163" t="str">
        <f>IFERROR(INDEX('Climate zones'!$A$2:$A$4292,MATCH(AW$4&amp;" "&amp;$N240,'Climate zones'!$I$2:$I$4292,0)),"")</f>
        <v/>
      </c>
      <c r="AX240" s="163" t="str">
        <f>IFERROR(INDEX('Climate zones'!$A$2:$A$4292,MATCH(AX$4&amp;" "&amp;$N240,'Climate zones'!$I$2:$I$4292,0)),"")</f>
        <v/>
      </c>
      <c r="AY240" s="163" t="str">
        <f>IFERROR(INDEX('Climate zones'!$A$2:$A$4292,MATCH(AY$4&amp;" "&amp;$N240,'Climate zones'!$I$2:$I$4292,0)),"")</f>
        <v/>
      </c>
      <c r="AZ240" s="163" t="str">
        <f>IFERROR(INDEX('Climate zones'!$A$2:$A$4292,MATCH(AZ$4&amp;" "&amp;$N240,'Climate zones'!$I$2:$I$4292,0)),"")</f>
        <v/>
      </c>
      <c r="BA240" s="163" t="str">
        <f>IFERROR(INDEX('Climate zones'!$A$2:$A$4292,MATCH(BA$4&amp;" "&amp;$N240,'Climate zones'!$I$2:$I$4292,0)),"")</f>
        <v/>
      </c>
      <c r="BB240" s="163" t="str">
        <f>IFERROR(INDEX('Climate zones'!$A$2:$A$4292,MATCH(BB$4&amp;" "&amp;$N240,'Climate zones'!$I$2:$I$4292,0)),"")</f>
        <v/>
      </c>
      <c r="BC240" s="163" t="str">
        <f>IFERROR(INDEX('Climate zones'!$A$2:$A$4292,MATCH(BC$4&amp;" "&amp;$N240,'Climate zones'!$I$2:$I$4292,0)),"")</f>
        <v/>
      </c>
      <c r="BD240" s="163" t="str">
        <f>IFERROR(INDEX('Climate zones'!$A$2:$A$4292,MATCH(BD$4&amp;" "&amp;$N240,'Climate zones'!$I$2:$I$4292,0)),"")</f>
        <v/>
      </c>
      <c r="BE240" s="163" t="str">
        <f>IFERROR(INDEX('Climate zones'!$A$2:$A$4292,MATCH(BE$4&amp;" "&amp;$N240,'Climate zones'!$I$2:$I$4292,0)),"")</f>
        <v/>
      </c>
      <c r="BF240" s="163" t="str">
        <f>IFERROR(INDEX('Climate zones'!$A$2:$A$4292,MATCH(BF$4&amp;" "&amp;$N240,'Climate zones'!$I$2:$I$4292,0)),"")</f>
        <v/>
      </c>
      <c r="BG240" s="163" t="str">
        <f>IFERROR(INDEX('Climate zones'!$A$2:$A$4292,MATCH(BG$4&amp;" "&amp;$N240,'Climate zones'!$I$2:$I$4292,0)),"")</f>
        <v/>
      </c>
      <c r="BH240" s="163" t="str">
        <f>IFERROR(INDEX('Climate zones'!$A$2:$A$4292,MATCH(BH$4&amp;" "&amp;$N240,'Climate zones'!$I$2:$I$4292,0)),"")</f>
        <v/>
      </c>
      <c r="BI240" s="163" t="str">
        <f>IFERROR(INDEX('Climate zones'!$A$2:$A$4292,MATCH(BI$4&amp;" "&amp;$N240,'Climate zones'!$I$2:$I$4292,0)),"")</f>
        <v/>
      </c>
      <c r="BJ240" s="163" t="str">
        <f>IFERROR(INDEX('Climate zones'!$A$2:$A$4292,MATCH(BJ$4&amp;" "&amp;$N240,'Climate zones'!$I$2:$I$4292,0)),"")</f>
        <v/>
      </c>
      <c r="BK240" s="163" t="str">
        <f>IFERROR(INDEX('Climate zones'!$A$2:$A$4292,MATCH(BK$4&amp;" "&amp;$N240,'Climate zones'!$I$2:$I$4292,0)),"")</f>
        <v/>
      </c>
      <c r="BL240" s="163" t="str">
        <f>IFERROR(INDEX('Climate zones'!$A$2:$A$4292,MATCH(BL$4&amp;" "&amp;$N240,'Climate zones'!$I$2:$I$4292,0)),"")</f>
        <v/>
      </c>
      <c r="BM240" s="163" t="str">
        <f>IFERROR(INDEX('Climate zones'!$A$2:$A$4292,MATCH(BM$4&amp;" "&amp;$N240,'Climate zones'!$I$2:$I$4292,0)),"")</f>
        <v/>
      </c>
      <c r="BN240" s="163" t="str">
        <f>IFERROR(INDEX('Climate zones'!$A$2:$A$4292,MATCH(BN$4&amp;" "&amp;$N240,'Climate zones'!$I$2:$I$4292,0)),"")</f>
        <v/>
      </c>
      <c r="BO240" s="163" t="str">
        <f>IFERROR(INDEX('Climate zones'!$A$2:$A$4292,MATCH(BO$4&amp;" "&amp;$N240,'Climate zones'!$I$2:$I$4292,0)),"")</f>
        <v/>
      </c>
      <c r="BP240" s="163" t="str">
        <f>IFERROR(INDEX('Climate zones'!$A$2:$A$4292,MATCH(BP$4&amp;" "&amp;$N240,'Climate zones'!$I$2:$I$4292,0)),"")</f>
        <v/>
      </c>
      <c r="BQ240" s="163" t="str">
        <f>IFERROR(INDEX('Climate zones'!$A$2:$A$4292,MATCH(BQ$4&amp;" "&amp;$N240,'Climate zones'!$I$2:$I$4292,0)),"")</f>
        <v/>
      </c>
      <c r="BR240" s="163" t="str">
        <f>IFERROR(INDEX('Climate zones'!$A$2:$A$4292,MATCH(BR$4&amp;" "&amp;$N240,'Climate zones'!$I$2:$I$4292,0)),"")</f>
        <v/>
      </c>
      <c r="BS240" s="163" t="str">
        <f>IFERROR(INDEX('Climate zones'!$A$2:$A$4292,MATCH(BS$4&amp;" "&amp;$N240,'Climate zones'!$I$2:$I$4292,0)),"")</f>
        <v/>
      </c>
      <c r="BT240" s="163" t="str">
        <f>IFERROR(INDEX('Climate zones'!$A$2:$A$4292,MATCH(BT$4&amp;" "&amp;$N240,'Climate zones'!$I$2:$I$4292,0)),"")</f>
        <v/>
      </c>
      <c r="BU240" s="163" t="str">
        <f>IFERROR(INDEX('Climate zones'!$A$2:$A$4292,MATCH(BU$4&amp;" "&amp;$N240,'Climate zones'!$I$2:$I$4292,0)),"")</f>
        <v/>
      </c>
      <c r="BV240" s="163" t="str">
        <f>IFERROR(INDEX('Climate zones'!$A$2:$A$4292,MATCH(BV$4&amp;" "&amp;$N240,'Climate zones'!$I$2:$I$4292,0)),"")</f>
        <v/>
      </c>
      <c r="BW240" s="163" t="str">
        <f>IFERROR(INDEX('Climate zones'!$A$2:$A$4292,MATCH(BW$4&amp;" "&amp;$N240,'Climate zones'!$I$2:$I$4292,0)),"")</f>
        <v/>
      </c>
      <c r="BX240" s="163" t="str">
        <f>IFERROR(INDEX('Climate zones'!$A$2:$A$4292,MATCH(BX$4&amp;" "&amp;$N240,'Climate zones'!$I$2:$I$4292,0)),"")</f>
        <v/>
      </c>
      <c r="BY240" s="163" t="str">
        <f>IFERROR(INDEX('Climate zones'!$A$2:$A$4292,MATCH(BY$4&amp;" "&amp;$N240,'Climate zones'!$I$2:$I$4292,0)),"")</f>
        <v/>
      </c>
      <c r="BZ240" s="163" t="str">
        <f>IFERROR(INDEX('Climate zones'!$A$2:$A$4292,MATCH(BZ$4&amp;" "&amp;$N240,'Climate zones'!$I$2:$I$4292,0)),"")</f>
        <v/>
      </c>
      <c r="CA240" s="163" t="str">
        <f>IFERROR(INDEX('Climate zones'!$A$2:$A$4292,MATCH(CA$4&amp;" "&amp;$N240,'Climate zones'!$I$2:$I$4292,0)),"")</f>
        <v/>
      </c>
      <c r="CB240" s="163" t="str">
        <f>IFERROR(INDEX('Climate zones'!$A$2:$A$4292,MATCH(CB$4&amp;" "&amp;$N240,'Climate zones'!$I$2:$I$4292,0)),"")</f>
        <v/>
      </c>
      <c r="CC240" s="163" t="str">
        <f>IFERROR(INDEX('Climate zones'!$A$2:$A$4292,MATCH(CC$4&amp;" "&amp;$N240,'Climate zones'!$I$2:$I$4292,0)),"")</f>
        <v/>
      </c>
      <c r="CD240" s="163" t="str">
        <f>IFERROR(INDEX('Climate zones'!$A$2:$A$4292,MATCH(CD$4&amp;" "&amp;$N240,'Climate zones'!$I$2:$I$4292,0)),"")</f>
        <v/>
      </c>
      <c r="CE240" s="163" t="str">
        <f>IFERROR(INDEX('Climate zones'!$A$2:$A$4292,MATCH(CE$4&amp;" "&amp;$N240,'Climate zones'!$I$2:$I$4292,0)),"")</f>
        <v/>
      </c>
      <c r="CF240" s="163" t="str">
        <f>IFERROR(INDEX('Climate zones'!$A$2:$A$4292,MATCH(CF$4&amp;" "&amp;$N240,'Climate zones'!$I$2:$I$4292,0)),"")</f>
        <v/>
      </c>
      <c r="CG240" s="163" t="str">
        <f>IFERROR(INDEX('Climate zones'!$A$2:$A$4292,MATCH(CG$4&amp;" "&amp;$N240,'Climate zones'!$I$2:$I$4292,0)),"")</f>
        <v/>
      </c>
      <c r="CH240" s="163" t="str">
        <f>IFERROR(INDEX('Climate zones'!$A$2:$A$4292,MATCH(CH$4&amp;" "&amp;$N240,'Climate zones'!$I$2:$I$4292,0)),"")</f>
        <v/>
      </c>
    </row>
    <row r="241" spans="1:86">
      <c r="A241" s="156" t="s">
        <v>412</v>
      </c>
      <c r="B241" s="156" t="s">
        <v>102</v>
      </c>
      <c r="C241" s="156" t="s">
        <v>93</v>
      </c>
      <c r="D241" s="156" t="s">
        <v>411</v>
      </c>
      <c r="E241" s="157">
        <v>-39.86</v>
      </c>
      <c r="F241" s="157">
        <v>176.53</v>
      </c>
      <c r="G241" s="156" t="str">
        <f t="shared" si="12"/>
        <v>Central Hawke's Bay District EC</v>
      </c>
      <c r="H241" s="156">
        <f t="shared" si="13"/>
        <v>2</v>
      </c>
      <c r="I241" s="156" t="str">
        <f t="shared" si="14"/>
        <v>Central Hawke's Bay District 2</v>
      </c>
      <c r="N241" s="164">
        <f t="shared" si="15"/>
        <v>237</v>
      </c>
      <c r="O241" s="165" t="str">
        <f>IFERROR(INDEX('Climate zones'!$A$2:$A$4292,MATCH(O$4&amp;" "&amp;$N241,'Climate zones'!$I$2:$I$4292,0)),"")</f>
        <v/>
      </c>
      <c r="P241" s="165" t="str">
        <f>IFERROR(INDEX('Climate zones'!$A$2:$A$4292,MATCH(P$4&amp;" "&amp;$N241,'Climate zones'!$I$2:$I$4292,0)),"")</f>
        <v/>
      </c>
      <c r="Q241" s="165" t="str">
        <f>IFERROR(INDEX('Climate zones'!$A$2:$A$4292,MATCH(Q$4&amp;" "&amp;$N241,'Climate zones'!$I$2:$I$4292,0)),"")</f>
        <v/>
      </c>
      <c r="R241" s="165" t="str">
        <f>IFERROR(INDEX('Climate zones'!$A$2:$A$4292,MATCH(R$4&amp;" "&amp;$N241,'Climate zones'!$I$2:$I$4292,0)),"")</f>
        <v/>
      </c>
      <c r="S241" s="165" t="str">
        <f>IFERROR(INDEX('Climate zones'!$A$2:$A$4292,MATCH(S$4&amp;" "&amp;$N241,'Climate zones'!$I$2:$I$4292,0)),"")</f>
        <v/>
      </c>
      <c r="T241" s="165" t="str">
        <f>IFERROR(INDEX('Climate zones'!$A$2:$A$4292,MATCH(T$4&amp;" "&amp;$N241,'Climate zones'!$I$2:$I$4292,0)),"")</f>
        <v/>
      </c>
      <c r="U241" s="165" t="str">
        <f>IFERROR(INDEX('Climate zones'!$A$2:$A$4292,MATCH(U$4&amp;" "&amp;$N241,'Climate zones'!$I$2:$I$4292,0)),"")</f>
        <v/>
      </c>
      <c r="V241" s="165" t="str">
        <f>IFERROR(INDEX('Climate zones'!$A$2:$A$4292,MATCH(V$4&amp;" "&amp;$N241,'Climate zones'!$I$2:$I$4292,0)),"")</f>
        <v/>
      </c>
      <c r="W241" s="165" t="str">
        <f>IFERROR(INDEX('Climate zones'!$A$2:$A$4292,MATCH(W$4&amp;" "&amp;$N241,'Climate zones'!$I$2:$I$4292,0)),"")</f>
        <v/>
      </c>
      <c r="X241" s="165" t="str">
        <f>IFERROR(INDEX('Climate zones'!$A$2:$A$4292,MATCH(X$4&amp;" "&amp;$N241,'Climate zones'!$I$2:$I$4292,0)),"")</f>
        <v>Waihopo</v>
      </c>
      <c r="Y241" s="165" t="str">
        <f>IFERROR(INDEX('Climate zones'!$A$2:$A$4292,MATCH(Y$4&amp;" "&amp;$N241,'Climate zones'!$I$2:$I$4292,0)),"")</f>
        <v/>
      </c>
      <c r="Z241" s="165" t="str">
        <f>IFERROR(INDEX('Climate zones'!$A$2:$A$4292,MATCH(Z$4&amp;" "&amp;$N241,'Climate zones'!$I$2:$I$4292,0)),"")</f>
        <v/>
      </c>
      <c r="AA241" s="165" t="str">
        <f>IFERROR(INDEX('Climate zones'!$A$2:$A$4292,MATCH(AA$4&amp;" "&amp;$N241,'Climate zones'!$I$2:$I$4292,0)),"")</f>
        <v/>
      </c>
      <c r="AB241" s="165" t="str">
        <f>IFERROR(INDEX('Climate zones'!$A$2:$A$4292,MATCH(AB$4&amp;" "&amp;$N241,'Climate zones'!$I$2:$I$4292,0)),"")</f>
        <v/>
      </c>
      <c r="AC241" s="165" t="str">
        <f>IFERROR(INDEX('Climate zones'!$A$2:$A$4292,MATCH(AC$4&amp;" "&amp;$N241,'Climate zones'!$I$2:$I$4292,0)),"")</f>
        <v/>
      </c>
      <c r="AD241" s="165" t="str">
        <f>IFERROR(INDEX('Climate zones'!$A$2:$A$4292,MATCH(AD$4&amp;" "&amp;$N241,'Climate zones'!$I$2:$I$4292,0)),"")</f>
        <v/>
      </c>
      <c r="AE241" s="165" t="str">
        <f>IFERROR(INDEX('Climate zones'!$A$2:$A$4292,MATCH(AE$4&amp;" "&amp;$N241,'Climate zones'!$I$2:$I$4292,0)),"")</f>
        <v/>
      </c>
      <c r="AF241" s="165" t="str">
        <f>IFERROR(INDEX('Climate zones'!$A$2:$A$4292,MATCH(AF$4&amp;" "&amp;$N241,'Climate zones'!$I$2:$I$4292,0)),"")</f>
        <v/>
      </c>
      <c r="AG241" s="165" t="str">
        <f>IFERROR(INDEX('Climate zones'!$A$2:$A$4292,MATCH(AG$4&amp;" "&amp;$N241,'Climate zones'!$I$2:$I$4292,0)),"")</f>
        <v/>
      </c>
      <c r="AH241" s="165" t="str">
        <f>IFERROR(INDEX('Climate zones'!$A$2:$A$4292,MATCH(AH$4&amp;" "&amp;$N241,'Climate zones'!$I$2:$I$4292,0)),"")</f>
        <v/>
      </c>
      <c r="AI241" s="165" t="str">
        <f>IFERROR(INDEX('Climate zones'!$A$2:$A$4292,MATCH(AI$4&amp;" "&amp;$N241,'Climate zones'!$I$2:$I$4292,0)),"")</f>
        <v/>
      </c>
      <c r="AJ241" s="165" t="str">
        <f>IFERROR(INDEX('Climate zones'!$A$2:$A$4292,MATCH(AJ$4&amp;" "&amp;$N241,'Climate zones'!$I$2:$I$4292,0)),"")</f>
        <v/>
      </c>
      <c r="AK241" s="165" t="str">
        <f>IFERROR(INDEX('Climate zones'!$A$2:$A$4292,MATCH(AK$4&amp;" "&amp;$N241,'Climate zones'!$I$2:$I$4292,0)),"")</f>
        <v/>
      </c>
      <c r="AL241" s="165" t="str">
        <f>IFERROR(INDEX('Climate zones'!$A$2:$A$4292,MATCH(AL$4&amp;" "&amp;$N241,'Climate zones'!$I$2:$I$4292,0)),"")</f>
        <v/>
      </c>
      <c r="AM241" s="165" t="str">
        <f>IFERROR(INDEX('Climate zones'!$A$2:$A$4292,MATCH(AM$4&amp;" "&amp;$N241,'Climate zones'!$I$2:$I$4292,0)),"")</f>
        <v/>
      </c>
      <c r="AN241" s="165" t="str">
        <f>IFERROR(INDEX('Climate zones'!$A$2:$A$4292,MATCH(AN$4&amp;" "&amp;$N241,'Climate zones'!$I$2:$I$4292,0)),"")</f>
        <v/>
      </c>
      <c r="AO241" s="165" t="str">
        <f>IFERROR(INDEX('Climate zones'!$A$2:$A$4292,MATCH(AO$4&amp;" "&amp;$N241,'Climate zones'!$I$2:$I$4292,0)),"")</f>
        <v/>
      </c>
      <c r="AP241" s="165" t="str">
        <f>IFERROR(INDEX('Climate zones'!$A$2:$A$4292,MATCH(AP$4&amp;" "&amp;$N241,'Climate zones'!$I$2:$I$4292,0)),"")</f>
        <v/>
      </c>
      <c r="AQ241" s="165" t="str">
        <f>IFERROR(INDEX('Climate zones'!$A$2:$A$4292,MATCH(AQ$4&amp;" "&amp;$N241,'Climate zones'!$I$2:$I$4292,0)),"")</f>
        <v/>
      </c>
      <c r="AR241" s="165" t="str">
        <f>IFERROR(INDEX('Climate zones'!$A$2:$A$4292,MATCH(AR$4&amp;" "&amp;$N241,'Climate zones'!$I$2:$I$4292,0)),"")</f>
        <v/>
      </c>
      <c r="AS241" s="165" t="str">
        <f>IFERROR(INDEX('Climate zones'!$A$2:$A$4292,MATCH(AS$4&amp;" "&amp;$N241,'Climate zones'!$I$2:$I$4292,0)),"")</f>
        <v/>
      </c>
      <c r="AT241" s="165" t="str">
        <f>IFERROR(INDEX('Climate zones'!$A$2:$A$4292,MATCH(AT$4&amp;" "&amp;$N241,'Climate zones'!$I$2:$I$4292,0)),"")</f>
        <v/>
      </c>
      <c r="AU241" s="165" t="str">
        <f>IFERROR(INDEX('Climate zones'!$A$2:$A$4292,MATCH(AU$4&amp;" "&amp;$N241,'Climate zones'!$I$2:$I$4292,0)),"")</f>
        <v/>
      </c>
      <c r="AV241" s="165" t="str">
        <f>IFERROR(INDEX('Climate zones'!$A$2:$A$4292,MATCH(AV$4&amp;" "&amp;$N241,'Climate zones'!$I$2:$I$4292,0)),"")</f>
        <v/>
      </c>
      <c r="AW241" s="165" t="str">
        <f>IFERROR(INDEX('Climate zones'!$A$2:$A$4292,MATCH(AW$4&amp;" "&amp;$N241,'Climate zones'!$I$2:$I$4292,0)),"")</f>
        <v/>
      </c>
      <c r="AX241" s="165" t="str">
        <f>IFERROR(INDEX('Climate zones'!$A$2:$A$4292,MATCH(AX$4&amp;" "&amp;$N241,'Climate zones'!$I$2:$I$4292,0)),"")</f>
        <v/>
      </c>
      <c r="AY241" s="165" t="str">
        <f>IFERROR(INDEX('Climate zones'!$A$2:$A$4292,MATCH(AY$4&amp;" "&amp;$N241,'Climate zones'!$I$2:$I$4292,0)),"")</f>
        <v/>
      </c>
      <c r="AZ241" s="165" t="str">
        <f>IFERROR(INDEX('Climate zones'!$A$2:$A$4292,MATCH(AZ$4&amp;" "&amp;$N241,'Climate zones'!$I$2:$I$4292,0)),"")</f>
        <v/>
      </c>
      <c r="BA241" s="165" t="str">
        <f>IFERROR(INDEX('Climate zones'!$A$2:$A$4292,MATCH(BA$4&amp;" "&amp;$N241,'Climate zones'!$I$2:$I$4292,0)),"")</f>
        <v/>
      </c>
      <c r="BB241" s="165" t="str">
        <f>IFERROR(INDEX('Climate zones'!$A$2:$A$4292,MATCH(BB$4&amp;" "&amp;$N241,'Climate zones'!$I$2:$I$4292,0)),"")</f>
        <v/>
      </c>
      <c r="BC241" s="165" t="str">
        <f>IFERROR(INDEX('Climate zones'!$A$2:$A$4292,MATCH(BC$4&amp;" "&amp;$N241,'Climate zones'!$I$2:$I$4292,0)),"")</f>
        <v/>
      </c>
      <c r="BD241" s="165" t="str">
        <f>IFERROR(INDEX('Climate zones'!$A$2:$A$4292,MATCH(BD$4&amp;" "&amp;$N241,'Climate zones'!$I$2:$I$4292,0)),"")</f>
        <v/>
      </c>
      <c r="BE241" s="165" t="str">
        <f>IFERROR(INDEX('Climate zones'!$A$2:$A$4292,MATCH(BE$4&amp;" "&amp;$N241,'Climate zones'!$I$2:$I$4292,0)),"")</f>
        <v/>
      </c>
      <c r="BF241" s="165" t="str">
        <f>IFERROR(INDEX('Climate zones'!$A$2:$A$4292,MATCH(BF$4&amp;" "&amp;$N241,'Climate zones'!$I$2:$I$4292,0)),"")</f>
        <v/>
      </c>
      <c r="BG241" s="165" t="str">
        <f>IFERROR(INDEX('Climate zones'!$A$2:$A$4292,MATCH(BG$4&amp;" "&amp;$N241,'Climate zones'!$I$2:$I$4292,0)),"")</f>
        <v/>
      </c>
      <c r="BH241" s="165" t="str">
        <f>IFERROR(INDEX('Climate zones'!$A$2:$A$4292,MATCH(BH$4&amp;" "&amp;$N241,'Climate zones'!$I$2:$I$4292,0)),"")</f>
        <v/>
      </c>
      <c r="BI241" s="165" t="str">
        <f>IFERROR(INDEX('Climate zones'!$A$2:$A$4292,MATCH(BI$4&amp;" "&amp;$N241,'Climate zones'!$I$2:$I$4292,0)),"")</f>
        <v/>
      </c>
      <c r="BJ241" s="165" t="str">
        <f>IFERROR(INDEX('Climate zones'!$A$2:$A$4292,MATCH(BJ$4&amp;" "&amp;$N241,'Climate zones'!$I$2:$I$4292,0)),"")</f>
        <v/>
      </c>
      <c r="BK241" s="165" t="str">
        <f>IFERROR(INDEX('Climate zones'!$A$2:$A$4292,MATCH(BK$4&amp;" "&amp;$N241,'Climate zones'!$I$2:$I$4292,0)),"")</f>
        <v/>
      </c>
      <c r="BL241" s="165" t="str">
        <f>IFERROR(INDEX('Climate zones'!$A$2:$A$4292,MATCH(BL$4&amp;" "&amp;$N241,'Climate zones'!$I$2:$I$4292,0)),"")</f>
        <v/>
      </c>
      <c r="BM241" s="165" t="str">
        <f>IFERROR(INDEX('Climate zones'!$A$2:$A$4292,MATCH(BM$4&amp;" "&amp;$N241,'Climate zones'!$I$2:$I$4292,0)),"")</f>
        <v/>
      </c>
      <c r="BN241" s="165" t="str">
        <f>IFERROR(INDEX('Climate zones'!$A$2:$A$4292,MATCH(BN$4&amp;" "&amp;$N241,'Climate zones'!$I$2:$I$4292,0)),"")</f>
        <v/>
      </c>
      <c r="BO241" s="165" t="str">
        <f>IFERROR(INDEX('Climate zones'!$A$2:$A$4292,MATCH(BO$4&amp;" "&amp;$N241,'Climate zones'!$I$2:$I$4292,0)),"")</f>
        <v/>
      </c>
      <c r="BP241" s="165" t="str">
        <f>IFERROR(INDEX('Climate zones'!$A$2:$A$4292,MATCH(BP$4&amp;" "&amp;$N241,'Climate zones'!$I$2:$I$4292,0)),"")</f>
        <v/>
      </c>
      <c r="BQ241" s="165" t="str">
        <f>IFERROR(INDEX('Climate zones'!$A$2:$A$4292,MATCH(BQ$4&amp;" "&amp;$N241,'Climate zones'!$I$2:$I$4292,0)),"")</f>
        <v/>
      </c>
      <c r="BR241" s="165" t="str">
        <f>IFERROR(INDEX('Climate zones'!$A$2:$A$4292,MATCH(BR$4&amp;" "&amp;$N241,'Climate zones'!$I$2:$I$4292,0)),"")</f>
        <v/>
      </c>
      <c r="BS241" s="165" t="str">
        <f>IFERROR(INDEX('Climate zones'!$A$2:$A$4292,MATCH(BS$4&amp;" "&amp;$N241,'Climate zones'!$I$2:$I$4292,0)),"")</f>
        <v/>
      </c>
      <c r="BT241" s="165" t="str">
        <f>IFERROR(INDEX('Climate zones'!$A$2:$A$4292,MATCH(BT$4&amp;" "&amp;$N241,'Climate zones'!$I$2:$I$4292,0)),"")</f>
        <v/>
      </c>
      <c r="BU241" s="165" t="str">
        <f>IFERROR(INDEX('Climate zones'!$A$2:$A$4292,MATCH(BU$4&amp;" "&amp;$N241,'Climate zones'!$I$2:$I$4292,0)),"")</f>
        <v/>
      </c>
      <c r="BV241" s="165" t="str">
        <f>IFERROR(INDEX('Climate zones'!$A$2:$A$4292,MATCH(BV$4&amp;" "&amp;$N241,'Climate zones'!$I$2:$I$4292,0)),"")</f>
        <v/>
      </c>
      <c r="BW241" s="165" t="str">
        <f>IFERROR(INDEX('Climate zones'!$A$2:$A$4292,MATCH(BW$4&amp;" "&amp;$N241,'Climate zones'!$I$2:$I$4292,0)),"")</f>
        <v/>
      </c>
      <c r="BX241" s="165" t="str">
        <f>IFERROR(INDEX('Climate zones'!$A$2:$A$4292,MATCH(BX$4&amp;" "&amp;$N241,'Climate zones'!$I$2:$I$4292,0)),"")</f>
        <v/>
      </c>
      <c r="BY241" s="165" t="str">
        <f>IFERROR(INDEX('Climate zones'!$A$2:$A$4292,MATCH(BY$4&amp;" "&amp;$N241,'Climate zones'!$I$2:$I$4292,0)),"")</f>
        <v/>
      </c>
      <c r="BZ241" s="165" t="str">
        <f>IFERROR(INDEX('Climate zones'!$A$2:$A$4292,MATCH(BZ$4&amp;" "&amp;$N241,'Climate zones'!$I$2:$I$4292,0)),"")</f>
        <v/>
      </c>
      <c r="CA241" s="165" t="str">
        <f>IFERROR(INDEX('Climate zones'!$A$2:$A$4292,MATCH(CA$4&amp;" "&amp;$N241,'Climate zones'!$I$2:$I$4292,0)),"")</f>
        <v/>
      </c>
      <c r="CB241" s="165" t="str">
        <f>IFERROR(INDEX('Climate zones'!$A$2:$A$4292,MATCH(CB$4&amp;" "&amp;$N241,'Climate zones'!$I$2:$I$4292,0)),"")</f>
        <v/>
      </c>
      <c r="CC241" s="165" t="str">
        <f>IFERROR(INDEX('Climate zones'!$A$2:$A$4292,MATCH(CC$4&amp;" "&amp;$N241,'Climate zones'!$I$2:$I$4292,0)),"")</f>
        <v/>
      </c>
      <c r="CD241" s="165" t="str">
        <f>IFERROR(INDEX('Climate zones'!$A$2:$A$4292,MATCH(CD$4&amp;" "&amp;$N241,'Climate zones'!$I$2:$I$4292,0)),"")</f>
        <v/>
      </c>
      <c r="CE241" s="165" t="str">
        <f>IFERROR(INDEX('Climate zones'!$A$2:$A$4292,MATCH(CE$4&amp;" "&amp;$N241,'Climate zones'!$I$2:$I$4292,0)),"")</f>
        <v/>
      </c>
      <c r="CF241" s="165" t="str">
        <f>IFERROR(INDEX('Climate zones'!$A$2:$A$4292,MATCH(CF$4&amp;" "&amp;$N241,'Climate zones'!$I$2:$I$4292,0)),"")</f>
        <v/>
      </c>
      <c r="CG241" s="165" t="str">
        <f>IFERROR(INDEX('Climate zones'!$A$2:$A$4292,MATCH(CG$4&amp;" "&amp;$N241,'Climate zones'!$I$2:$I$4292,0)),"")</f>
        <v/>
      </c>
      <c r="CH241" s="165" t="str">
        <f>IFERROR(INDEX('Climate zones'!$A$2:$A$4292,MATCH(CH$4&amp;" "&amp;$N241,'Climate zones'!$I$2:$I$4292,0)),"")</f>
        <v/>
      </c>
    </row>
    <row r="242" spans="1:86">
      <c r="A242" s="156" t="s">
        <v>413</v>
      </c>
      <c r="B242" s="156" t="s">
        <v>102</v>
      </c>
      <c r="C242" s="156" t="s">
        <v>93</v>
      </c>
      <c r="D242" s="156" t="s">
        <v>411</v>
      </c>
      <c r="E242" s="157">
        <v>-39.950000000000003</v>
      </c>
      <c r="F242" s="157">
        <v>176.35</v>
      </c>
      <c r="G242" s="156" t="str">
        <f t="shared" si="12"/>
        <v>Central Hawke's Bay District EC</v>
      </c>
      <c r="H242" s="156">
        <f t="shared" si="13"/>
        <v>3</v>
      </c>
      <c r="I242" s="156" t="str">
        <f t="shared" si="14"/>
        <v>Central Hawke's Bay District 3</v>
      </c>
      <c r="N242" s="162">
        <f t="shared" si="15"/>
        <v>238</v>
      </c>
      <c r="O242" s="163" t="str">
        <f>IFERROR(INDEX('Climate zones'!$A$2:$A$4292,MATCH(O$4&amp;" "&amp;$N242,'Climate zones'!$I$2:$I$4292,0)),"")</f>
        <v/>
      </c>
      <c r="P242" s="163" t="str">
        <f>IFERROR(INDEX('Climate zones'!$A$2:$A$4292,MATCH(P$4&amp;" "&amp;$N242,'Climate zones'!$I$2:$I$4292,0)),"")</f>
        <v/>
      </c>
      <c r="Q242" s="163" t="str">
        <f>IFERROR(INDEX('Climate zones'!$A$2:$A$4292,MATCH(Q$4&amp;" "&amp;$N242,'Climate zones'!$I$2:$I$4292,0)),"")</f>
        <v/>
      </c>
      <c r="R242" s="163" t="str">
        <f>IFERROR(INDEX('Climate zones'!$A$2:$A$4292,MATCH(R$4&amp;" "&amp;$N242,'Climate zones'!$I$2:$I$4292,0)),"")</f>
        <v/>
      </c>
      <c r="S242" s="163" t="str">
        <f>IFERROR(INDEX('Climate zones'!$A$2:$A$4292,MATCH(S$4&amp;" "&amp;$N242,'Climate zones'!$I$2:$I$4292,0)),"")</f>
        <v/>
      </c>
      <c r="T242" s="163" t="str">
        <f>IFERROR(INDEX('Climate zones'!$A$2:$A$4292,MATCH(T$4&amp;" "&amp;$N242,'Climate zones'!$I$2:$I$4292,0)),"")</f>
        <v/>
      </c>
      <c r="U242" s="163" t="str">
        <f>IFERROR(INDEX('Climate zones'!$A$2:$A$4292,MATCH(U$4&amp;" "&amp;$N242,'Climate zones'!$I$2:$I$4292,0)),"")</f>
        <v/>
      </c>
      <c r="V242" s="163" t="str">
        <f>IFERROR(INDEX('Climate zones'!$A$2:$A$4292,MATCH(V$4&amp;" "&amp;$N242,'Climate zones'!$I$2:$I$4292,0)),"")</f>
        <v/>
      </c>
      <c r="W242" s="163" t="str">
        <f>IFERROR(INDEX('Climate zones'!$A$2:$A$4292,MATCH(W$4&amp;" "&amp;$N242,'Climate zones'!$I$2:$I$4292,0)),"")</f>
        <v/>
      </c>
      <c r="X242" s="163" t="str">
        <f>IFERROR(INDEX('Climate zones'!$A$2:$A$4292,MATCH(X$4&amp;" "&amp;$N242,'Climate zones'!$I$2:$I$4292,0)),"")</f>
        <v>Waihou Valley</v>
      </c>
      <c r="Y242" s="163" t="str">
        <f>IFERROR(INDEX('Climate zones'!$A$2:$A$4292,MATCH(Y$4&amp;" "&amp;$N242,'Climate zones'!$I$2:$I$4292,0)),"")</f>
        <v/>
      </c>
      <c r="Z242" s="163" t="str">
        <f>IFERROR(INDEX('Climate zones'!$A$2:$A$4292,MATCH(Z$4&amp;" "&amp;$N242,'Climate zones'!$I$2:$I$4292,0)),"")</f>
        <v/>
      </c>
      <c r="AA242" s="163" t="str">
        <f>IFERROR(INDEX('Climate zones'!$A$2:$A$4292,MATCH(AA$4&amp;" "&amp;$N242,'Climate zones'!$I$2:$I$4292,0)),"")</f>
        <v/>
      </c>
      <c r="AB242" s="163" t="str">
        <f>IFERROR(INDEX('Climate zones'!$A$2:$A$4292,MATCH(AB$4&amp;" "&amp;$N242,'Climate zones'!$I$2:$I$4292,0)),"")</f>
        <v/>
      </c>
      <c r="AC242" s="163" t="str">
        <f>IFERROR(INDEX('Climate zones'!$A$2:$A$4292,MATCH(AC$4&amp;" "&amp;$N242,'Climate zones'!$I$2:$I$4292,0)),"")</f>
        <v/>
      </c>
      <c r="AD242" s="163" t="str">
        <f>IFERROR(INDEX('Climate zones'!$A$2:$A$4292,MATCH(AD$4&amp;" "&amp;$N242,'Climate zones'!$I$2:$I$4292,0)),"")</f>
        <v/>
      </c>
      <c r="AE242" s="163" t="str">
        <f>IFERROR(INDEX('Climate zones'!$A$2:$A$4292,MATCH(AE$4&amp;" "&amp;$N242,'Climate zones'!$I$2:$I$4292,0)),"")</f>
        <v/>
      </c>
      <c r="AF242" s="163" t="str">
        <f>IFERROR(INDEX('Climate zones'!$A$2:$A$4292,MATCH(AF$4&amp;" "&amp;$N242,'Climate zones'!$I$2:$I$4292,0)),"")</f>
        <v/>
      </c>
      <c r="AG242" s="163" t="str">
        <f>IFERROR(INDEX('Climate zones'!$A$2:$A$4292,MATCH(AG$4&amp;" "&amp;$N242,'Climate zones'!$I$2:$I$4292,0)),"")</f>
        <v/>
      </c>
      <c r="AH242" s="163" t="str">
        <f>IFERROR(INDEX('Climate zones'!$A$2:$A$4292,MATCH(AH$4&amp;" "&amp;$N242,'Climate zones'!$I$2:$I$4292,0)),"")</f>
        <v/>
      </c>
      <c r="AI242" s="163" t="str">
        <f>IFERROR(INDEX('Climate zones'!$A$2:$A$4292,MATCH(AI$4&amp;" "&amp;$N242,'Climate zones'!$I$2:$I$4292,0)),"")</f>
        <v/>
      </c>
      <c r="AJ242" s="163" t="str">
        <f>IFERROR(INDEX('Climate zones'!$A$2:$A$4292,MATCH(AJ$4&amp;" "&amp;$N242,'Climate zones'!$I$2:$I$4292,0)),"")</f>
        <v/>
      </c>
      <c r="AK242" s="163" t="str">
        <f>IFERROR(INDEX('Climate zones'!$A$2:$A$4292,MATCH(AK$4&amp;" "&amp;$N242,'Climate zones'!$I$2:$I$4292,0)),"")</f>
        <v/>
      </c>
      <c r="AL242" s="163" t="str">
        <f>IFERROR(INDEX('Climate zones'!$A$2:$A$4292,MATCH(AL$4&amp;" "&amp;$N242,'Climate zones'!$I$2:$I$4292,0)),"")</f>
        <v/>
      </c>
      <c r="AM242" s="163" t="str">
        <f>IFERROR(INDEX('Climate zones'!$A$2:$A$4292,MATCH(AM$4&amp;" "&amp;$N242,'Climate zones'!$I$2:$I$4292,0)),"")</f>
        <v/>
      </c>
      <c r="AN242" s="163" t="str">
        <f>IFERROR(INDEX('Climate zones'!$A$2:$A$4292,MATCH(AN$4&amp;" "&amp;$N242,'Climate zones'!$I$2:$I$4292,0)),"")</f>
        <v/>
      </c>
      <c r="AO242" s="163" t="str">
        <f>IFERROR(INDEX('Climate zones'!$A$2:$A$4292,MATCH(AO$4&amp;" "&amp;$N242,'Climate zones'!$I$2:$I$4292,0)),"")</f>
        <v/>
      </c>
      <c r="AP242" s="163" t="str">
        <f>IFERROR(INDEX('Climate zones'!$A$2:$A$4292,MATCH(AP$4&amp;" "&amp;$N242,'Climate zones'!$I$2:$I$4292,0)),"")</f>
        <v/>
      </c>
      <c r="AQ242" s="163" t="str">
        <f>IFERROR(INDEX('Climate zones'!$A$2:$A$4292,MATCH(AQ$4&amp;" "&amp;$N242,'Climate zones'!$I$2:$I$4292,0)),"")</f>
        <v/>
      </c>
      <c r="AR242" s="163" t="str">
        <f>IFERROR(INDEX('Climate zones'!$A$2:$A$4292,MATCH(AR$4&amp;" "&amp;$N242,'Climate zones'!$I$2:$I$4292,0)),"")</f>
        <v/>
      </c>
      <c r="AS242" s="163" t="str">
        <f>IFERROR(INDEX('Climate zones'!$A$2:$A$4292,MATCH(AS$4&amp;" "&amp;$N242,'Climate zones'!$I$2:$I$4292,0)),"")</f>
        <v/>
      </c>
      <c r="AT242" s="163" t="str">
        <f>IFERROR(INDEX('Climate zones'!$A$2:$A$4292,MATCH(AT$4&amp;" "&amp;$N242,'Climate zones'!$I$2:$I$4292,0)),"")</f>
        <v/>
      </c>
      <c r="AU242" s="163" t="str">
        <f>IFERROR(INDEX('Climate zones'!$A$2:$A$4292,MATCH(AU$4&amp;" "&amp;$N242,'Climate zones'!$I$2:$I$4292,0)),"")</f>
        <v/>
      </c>
      <c r="AV242" s="163" t="str">
        <f>IFERROR(INDEX('Climate zones'!$A$2:$A$4292,MATCH(AV$4&amp;" "&amp;$N242,'Climate zones'!$I$2:$I$4292,0)),"")</f>
        <v/>
      </c>
      <c r="AW242" s="163" t="str">
        <f>IFERROR(INDEX('Climate zones'!$A$2:$A$4292,MATCH(AW$4&amp;" "&amp;$N242,'Climate zones'!$I$2:$I$4292,0)),"")</f>
        <v/>
      </c>
      <c r="AX242" s="163" t="str">
        <f>IFERROR(INDEX('Climate zones'!$A$2:$A$4292,MATCH(AX$4&amp;" "&amp;$N242,'Climate zones'!$I$2:$I$4292,0)),"")</f>
        <v/>
      </c>
      <c r="AY242" s="163" t="str">
        <f>IFERROR(INDEX('Climate zones'!$A$2:$A$4292,MATCH(AY$4&amp;" "&amp;$N242,'Climate zones'!$I$2:$I$4292,0)),"")</f>
        <v/>
      </c>
      <c r="AZ242" s="163" t="str">
        <f>IFERROR(INDEX('Climate zones'!$A$2:$A$4292,MATCH(AZ$4&amp;" "&amp;$N242,'Climate zones'!$I$2:$I$4292,0)),"")</f>
        <v/>
      </c>
      <c r="BA242" s="163" t="str">
        <f>IFERROR(INDEX('Climate zones'!$A$2:$A$4292,MATCH(BA$4&amp;" "&amp;$N242,'Climate zones'!$I$2:$I$4292,0)),"")</f>
        <v/>
      </c>
      <c r="BB242" s="163" t="str">
        <f>IFERROR(INDEX('Climate zones'!$A$2:$A$4292,MATCH(BB$4&amp;" "&amp;$N242,'Climate zones'!$I$2:$I$4292,0)),"")</f>
        <v/>
      </c>
      <c r="BC242" s="163" t="str">
        <f>IFERROR(INDEX('Climate zones'!$A$2:$A$4292,MATCH(BC$4&amp;" "&amp;$N242,'Climate zones'!$I$2:$I$4292,0)),"")</f>
        <v/>
      </c>
      <c r="BD242" s="163" t="str">
        <f>IFERROR(INDEX('Climate zones'!$A$2:$A$4292,MATCH(BD$4&amp;" "&amp;$N242,'Climate zones'!$I$2:$I$4292,0)),"")</f>
        <v/>
      </c>
      <c r="BE242" s="163" t="str">
        <f>IFERROR(INDEX('Climate zones'!$A$2:$A$4292,MATCH(BE$4&amp;" "&amp;$N242,'Climate zones'!$I$2:$I$4292,0)),"")</f>
        <v/>
      </c>
      <c r="BF242" s="163" t="str">
        <f>IFERROR(INDEX('Climate zones'!$A$2:$A$4292,MATCH(BF$4&amp;" "&amp;$N242,'Climate zones'!$I$2:$I$4292,0)),"")</f>
        <v/>
      </c>
      <c r="BG242" s="163" t="str">
        <f>IFERROR(INDEX('Climate zones'!$A$2:$A$4292,MATCH(BG$4&amp;" "&amp;$N242,'Climate zones'!$I$2:$I$4292,0)),"")</f>
        <v/>
      </c>
      <c r="BH242" s="163" t="str">
        <f>IFERROR(INDEX('Climate zones'!$A$2:$A$4292,MATCH(BH$4&amp;" "&amp;$N242,'Climate zones'!$I$2:$I$4292,0)),"")</f>
        <v/>
      </c>
      <c r="BI242" s="163" t="str">
        <f>IFERROR(INDEX('Climate zones'!$A$2:$A$4292,MATCH(BI$4&amp;" "&amp;$N242,'Climate zones'!$I$2:$I$4292,0)),"")</f>
        <v/>
      </c>
      <c r="BJ242" s="163" t="str">
        <f>IFERROR(INDEX('Climate zones'!$A$2:$A$4292,MATCH(BJ$4&amp;" "&amp;$N242,'Climate zones'!$I$2:$I$4292,0)),"")</f>
        <v/>
      </c>
      <c r="BK242" s="163" t="str">
        <f>IFERROR(INDEX('Climate zones'!$A$2:$A$4292,MATCH(BK$4&amp;" "&amp;$N242,'Climate zones'!$I$2:$I$4292,0)),"")</f>
        <v/>
      </c>
      <c r="BL242" s="163" t="str">
        <f>IFERROR(INDEX('Climate zones'!$A$2:$A$4292,MATCH(BL$4&amp;" "&amp;$N242,'Climate zones'!$I$2:$I$4292,0)),"")</f>
        <v/>
      </c>
      <c r="BM242" s="163" t="str">
        <f>IFERROR(INDEX('Climate zones'!$A$2:$A$4292,MATCH(BM$4&amp;" "&amp;$N242,'Climate zones'!$I$2:$I$4292,0)),"")</f>
        <v/>
      </c>
      <c r="BN242" s="163" t="str">
        <f>IFERROR(INDEX('Climate zones'!$A$2:$A$4292,MATCH(BN$4&amp;" "&amp;$N242,'Climate zones'!$I$2:$I$4292,0)),"")</f>
        <v/>
      </c>
      <c r="BO242" s="163" t="str">
        <f>IFERROR(INDEX('Climate zones'!$A$2:$A$4292,MATCH(BO$4&amp;" "&amp;$N242,'Climate zones'!$I$2:$I$4292,0)),"")</f>
        <v/>
      </c>
      <c r="BP242" s="163" t="str">
        <f>IFERROR(INDEX('Climate zones'!$A$2:$A$4292,MATCH(BP$4&amp;" "&amp;$N242,'Climate zones'!$I$2:$I$4292,0)),"")</f>
        <v/>
      </c>
      <c r="BQ242" s="163" t="str">
        <f>IFERROR(INDEX('Climate zones'!$A$2:$A$4292,MATCH(BQ$4&amp;" "&amp;$N242,'Climate zones'!$I$2:$I$4292,0)),"")</f>
        <v/>
      </c>
      <c r="BR242" s="163" t="str">
        <f>IFERROR(INDEX('Climate zones'!$A$2:$A$4292,MATCH(BR$4&amp;" "&amp;$N242,'Climate zones'!$I$2:$I$4292,0)),"")</f>
        <v/>
      </c>
      <c r="BS242" s="163" t="str">
        <f>IFERROR(INDEX('Climate zones'!$A$2:$A$4292,MATCH(BS$4&amp;" "&amp;$N242,'Climate zones'!$I$2:$I$4292,0)),"")</f>
        <v/>
      </c>
      <c r="BT242" s="163" t="str">
        <f>IFERROR(INDEX('Climate zones'!$A$2:$A$4292,MATCH(BT$4&amp;" "&amp;$N242,'Climate zones'!$I$2:$I$4292,0)),"")</f>
        <v/>
      </c>
      <c r="BU242" s="163" t="str">
        <f>IFERROR(INDEX('Climate zones'!$A$2:$A$4292,MATCH(BU$4&amp;" "&amp;$N242,'Climate zones'!$I$2:$I$4292,0)),"")</f>
        <v/>
      </c>
      <c r="BV242" s="163" t="str">
        <f>IFERROR(INDEX('Climate zones'!$A$2:$A$4292,MATCH(BV$4&amp;" "&amp;$N242,'Climate zones'!$I$2:$I$4292,0)),"")</f>
        <v/>
      </c>
      <c r="BW242" s="163" t="str">
        <f>IFERROR(INDEX('Climate zones'!$A$2:$A$4292,MATCH(BW$4&amp;" "&amp;$N242,'Climate zones'!$I$2:$I$4292,0)),"")</f>
        <v/>
      </c>
      <c r="BX242" s="163" t="str">
        <f>IFERROR(INDEX('Climate zones'!$A$2:$A$4292,MATCH(BX$4&amp;" "&amp;$N242,'Climate zones'!$I$2:$I$4292,0)),"")</f>
        <v/>
      </c>
      <c r="BY242" s="163" t="str">
        <f>IFERROR(INDEX('Climate zones'!$A$2:$A$4292,MATCH(BY$4&amp;" "&amp;$N242,'Climate zones'!$I$2:$I$4292,0)),"")</f>
        <v/>
      </c>
      <c r="BZ242" s="163" t="str">
        <f>IFERROR(INDEX('Climate zones'!$A$2:$A$4292,MATCH(BZ$4&amp;" "&amp;$N242,'Climate zones'!$I$2:$I$4292,0)),"")</f>
        <v/>
      </c>
      <c r="CA242" s="163" t="str">
        <f>IFERROR(INDEX('Climate zones'!$A$2:$A$4292,MATCH(CA$4&amp;" "&amp;$N242,'Climate zones'!$I$2:$I$4292,0)),"")</f>
        <v/>
      </c>
      <c r="CB242" s="163" t="str">
        <f>IFERROR(INDEX('Climate zones'!$A$2:$A$4292,MATCH(CB$4&amp;" "&amp;$N242,'Climate zones'!$I$2:$I$4292,0)),"")</f>
        <v/>
      </c>
      <c r="CC242" s="163" t="str">
        <f>IFERROR(INDEX('Climate zones'!$A$2:$A$4292,MATCH(CC$4&amp;" "&amp;$N242,'Climate zones'!$I$2:$I$4292,0)),"")</f>
        <v/>
      </c>
      <c r="CD242" s="163" t="str">
        <f>IFERROR(INDEX('Climate zones'!$A$2:$A$4292,MATCH(CD$4&amp;" "&amp;$N242,'Climate zones'!$I$2:$I$4292,0)),"")</f>
        <v/>
      </c>
      <c r="CE242" s="163" t="str">
        <f>IFERROR(INDEX('Climate zones'!$A$2:$A$4292,MATCH(CE$4&amp;" "&amp;$N242,'Climate zones'!$I$2:$I$4292,0)),"")</f>
        <v/>
      </c>
      <c r="CF242" s="163" t="str">
        <f>IFERROR(INDEX('Climate zones'!$A$2:$A$4292,MATCH(CF$4&amp;" "&amp;$N242,'Climate zones'!$I$2:$I$4292,0)),"")</f>
        <v/>
      </c>
      <c r="CG242" s="163" t="str">
        <f>IFERROR(INDEX('Climate zones'!$A$2:$A$4292,MATCH(CG$4&amp;" "&amp;$N242,'Climate zones'!$I$2:$I$4292,0)),"")</f>
        <v/>
      </c>
      <c r="CH242" s="163" t="str">
        <f>IFERROR(INDEX('Climate zones'!$A$2:$A$4292,MATCH(CH$4&amp;" "&amp;$N242,'Climate zones'!$I$2:$I$4292,0)),"")</f>
        <v/>
      </c>
    </row>
    <row r="243" spans="1:86">
      <c r="A243" s="156" t="s">
        <v>414</v>
      </c>
      <c r="B243" s="156" t="s">
        <v>102</v>
      </c>
      <c r="C243" s="156" t="s">
        <v>93</v>
      </c>
      <c r="D243" s="156" t="s">
        <v>411</v>
      </c>
      <c r="E243" s="157">
        <v>-39.94</v>
      </c>
      <c r="F243" s="157">
        <v>176.25</v>
      </c>
      <c r="G243" s="156" t="str">
        <f t="shared" si="12"/>
        <v>Central Hawke's Bay District EC</v>
      </c>
      <c r="H243" s="156">
        <f t="shared" si="13"/>
        <v>4</v>
      </c>
      <c r="I243" s="156" t="str">
        <f t="shared" si="14"/>
        <v>Central Hawke's Bay District 4</v>
      </c>
      <c r="N243" s="164">
        <f t="shared" si="15"/>
        <v>239</v>
      </c>
      <c r="O243" s="165" t="str">
        <f>IFERROR(INDEX('Climate zones'!$A$2:$A$4292,MATCH(O$4&amp;" "&amp;$N243,'Climate zones'!$I$2:$I$4292,0)),"")</f>
        <v/>
      </c>
      <c r="P243" s="165" t="str">
        <f>IFERROR(INDEX('Climate zones'!$A$2:$A$4292,MATCH(P$4&amp;" "&amp;$N243,'Climate zones'!$I$2:$I$4292,0)),"")</f>
        <v/>
      </c>
      <c r="Q243" s="165" t="str">
        <f>IFERROR(INDEX('Climate zones'!$A$2:$A$4292,MATCH(Q$4&amp;" "&amp;$N243,'Climate zones'!$I$2:$I$4292,0)),"")</f>
        <v/>
      </c>
      <c r="R243" s="165" t="str">
        <f>IFERROR(INDEX('Climate zones'!$A$2:$A$4292,MATCH(R$4&amp;" "&amp;$N243,'Climate zones'!$I$2:$I$4292,0)),"")</f>
        <v/>
      </c>
      <c r="S243" s="165" t="str">
        <f>IFERROR(INDEX('Climate zones'!$A$2:$A$4292,MATCH(S$4&amp;" "&amp;$N243,'Climate zones'!$I$2:$I$4292,0)),"")</f>
        <v/>
      </c>
      <c r="T243" s="165" t="str">
        <f>IFERROR(INDEX('Climate zones'!$A$2:$A$4292,MATCH(T$4&amp;" "&amp;$N243,'Climate zones'!$I$2:$I$4292,0)),"")</f>
        <v/>
      </c>
      <c r="U243" s="165" t="str">
        <f>IFERROR(INDEX('Climate zones'!$A$2:$A$4292,MATCH(U$4&amp;" "&amp;$N243,'Climate zones'!$I$2:$I$4292,0)),"")</f>
        <v/>
      </c>
      <c r="V243" s="165" t="str">
        <f>IFERROR(INDEX('Climate zones'!$A$2:$A$4292,MATCH(V$4&amp;" "&amp;$N243,'Climate zones'!$I$2:$I$4292,0)),"")</f>
        <v/>
      </c>
      <c r="W243" s="165" t="str">
        <f>IFERROR(INDEX('Climate zones'!$A$2:$A$4292,MATCH(W$4&amp;" "&amp;$N243,'Climate zones'!$I$2:$I$4292,0)),"")</f>
        <v/>
      </c>
      <c r="X243" s="165" t="str">
        <f>IFERROR(INDEX('Climate zones'!$A$2:$A$4292,MATCH(X$4&amp;" "&amp;$N243,'Climate zones'!$I$2:$I$4292,0)),"")</f>
        <v>Waihuka</v>
      </c>
      <c r="Y243" s="165" t="str">
        <f>IFERROR(INDEX('Climate zones'!$A$2:$A$4292,MATCH(Y$4&amp;" "&amp;$N243,'Climate zones'!$I$2:$I$4292,0)),"")</f>
        <v/>
      </c>
      <c r="Z243" s="165" t="str">
        <f>IFERROR(INDEX('Climate zones'!$A$2:$A$4292,MATCH(Z$4&amp;" "&amp;$N243,'Climate zones'!$I$2:$I$4292,0)),"")</f>
        <v/>
      </c>
      <c r="AA243" s="165" t="str">
        <f>IFERROR(INDEX('Climate zones'!$A$2:$A$4292,MATCH(AA$4&amp;" "&amp;$N243,'Climate zones'!$I$2:$I$4292,0)),"")</f>
        <v/>
      </c>
      <c r="AB243" s="165" t="str">
        <f>IFERROR(INDEX('Climate zones'!$A$2:$A$4292,MATCH(AB$4&amp;" "&amp;$N243,'Climate zones'!$I$2:$I$4292,0)),"")</f>
        <v/>
      </c>
      <c r="AC243" s="165" t="str">
        <f>IFERROR(INDEX('Climate zones'!$A$2:$A$4292,MATCH(AC$4&amp;" "&amp;$N243,'Climate zones'!$I$2:$I$4292,0)),"")</f>
        <v/>
      </c>
      <c r="AD243" s="165" t="str">
        <f>IFERROR(INDEX('Climate zones'!$A$2:$A$4292,MATCH(AD$4&amp;" "&amp;$N243,'Climate zones'!$I$2:$I$4292,0)),"")</f>
        <v/>
      </c>
      <c r="AE243" s="165" t="str">
        <f>IFERROR(INDEX('Climate zones'!$A$2:$A$4292,MATCH(AE$4&amp;" "&amp;$N243,'Climate zones'!$I$2:$I$4292,0)),"")</f>
        <v/>
      </c>
      <c r="AF243" s="165" t="str">
        <f>IFERROR(INDEX('Climate zones'!$A$2:$A$4292,MATCH(AF$4&amp;" "&amp;$N243,'Climate zones'!$I$2:$I$4292,0)),"")</f>
        <v/>
      </c>
      <c r="AG243" s="165" t="str">
        <f>IFERROR(INDEX('Climate zones'!$A$2:$A$4292,MATCH(AG$4&amp;" "&amp;$N243,'Climate zones'!$I$2:$I$4292,0)),"")</f>
        <v/>
      </c>
      <c r="AH243" s="165" t="str">
        <f>IFERROR(INDEX('Climate zones'!$A$2:$A$4292,MATCH(AH$4&amp;" "&amp;$N243,'Climate zones'!$I$2:$I$4292,0)),"")</f>
        <v/>
      </c>
      <c r="AI243" s="165" t="str">
        <f>IFERROR(INDEX('Climate zones'!$A$2:$A$4292,MATCH(AI$4&amp;" "&amp;$N243,'Climate zones'!$I$2:$I$4292,0)),"")</f>
        <v/>
      </c>
      <c r="AJ243" s="165" t="str">
        <f>IFERROR(INDEX('Climate zones'!$A$2:$A$4292,MATCH(AJ$4&amp;" "&amp;$N243,'Climate zones'!$I$2:$I$4292,0)),"")</f>
        <v/>
      </c>
      <c r="AK243" s="165" t="str">
        <f>IFERROR(INDEX('Climate zones'!$A$2:$A$4292,MATCH(AK$4&amp;" "&amp;$N243,'Climate zones'!$I$2:$I$4292,0)),"")</f>
        <v/>
      </c>
      <c r="AL243" s="165" t="str">
        <f>IFERROR(INDEX('Climate zones'!$A$2:$A$4292,MATCH(AL$4&amp;" "&amp;$N243,'Climate zones'!$I$2:$I$4292,0)),"")</f>
        <v/>
      </c>
      <c r="AM243" s="165" t="str">
        <f>IFERROR(INDEX('Climate zones'!$A$2:$A$4292,MATCH(AM$4&amp;" "&amp;$N243,'Climate zones'!$I$2:$I$4292,0)),"")</f>
        <v/>
      </c>
      <c r="AN243" s="165" t="str">
        <f>IFERROR(INDEX('Climate zones'!$A$2:$A$4292,MATCH(AN$4&amp;" "&amp;$N243,'Climate zones'!$I$2:$I$4292,0)),"")</f>
        <v/>
      </c>
      <c r="AO243" s="165" t="str">
        <f>IFERROR(INDEX('Climate zones'!$A$2:$A$4292,MATCH(AO$4&amp;" "&amp;$N243,'Climate zones'!$I$2:$I$4292,0)),"")</f>
        <v/>
      </c>
      <c r="AP243" s="165" t="str">
        <f>IFERROR(INDEX('Climate zones'!$A$2:$A$4292,MATCH(AP$4&amp;" "&amp;$N243,'Climate zones'!$I$2:$I$4292,0)),"")</f>
        <v/>
      </c>
      <c r="AQ243" s="165" t="str">
        <f>IFERROR(INDEX('Climate zones'!$A$2:$A$4292,MATCH(AQ$4&amp;" "&amp;$N243,'Climate zones'!$I$2:$I$4292,0)),"")</f>
        <v/>
      </c>
      <c r="AR243" s="165" t="str">
        <f>IFERROR(INDEX('Climate zones'!$A$2:$A$4292,MATCH(AR$4&amp;" "&amp;$N243,'Climate zones'!$I$2:$I$4292,0)),"")</f>
        <v/>
      </c>
      <c r="AS243" s="165" t="str">
        <f>IFERROR(INDEX('Climate zones'!$A$2:$A$4292,MATCH(AS$4&amp;" "&amp;$N243,'Climate zones'!$I$2:$I$4292,0)),"")</f>
        <v/>
      </c>
      <c r="AT243" s="165" t="str">
        <f>IFERROR(INDEX('Climate zones'!$A$2:$A$4292,MATCH(AT$4&amp;" "&amp;$N243,'Climate zones'!$I$2:$I$4292,0)),"")</f>
        <v/>
      </c>
      <c r="AU243" s="165" t="str">
        <f>IFERROR(INDEX('Climate zones'!$A$2:$A$4292,MATCH(AU$4&amp;" "&amp;$N243,'Climate zones'!$I$2:$I$4292,0)),"")</f>
        <v/>
      </c>
      <c r="AV243" s="165" t="str">
        <f>IFERROR(INDEX('Climate zones'!$A$2:$A$4292,MATCH(AV$4&amp;" "&amp;$N243,'Climate zones'!$I$2:$I$4292,0)),"")</f>
        <v/>
      </c>
      <c r="AW243" s="165" t="str">
        <f>IFERROR(INDEX('Climate zones'!$A$2:$A$4292,MATCH(AW$4&amp;" "&amp;$N243,'Climate zones'!$I$2:$I$4292,0)),"")</f>
        <v/>
      </c>
      <c r="AX243" s="165" t="str">
        <f>IFERROR(INDEX('Climate zones'!$A$2:$A$4292,MATCH(AX$4&amp;" "&amp;$N243,'Climate zones'!$I$2:$I$4292,0)),"")</f>
        <v/>
      </c>
      <c r="AY243" s="165" t="str">
        <f>IFERROR(INDEX('Climate zones'!$A$2:$A$4292,MATCH(AY$4&amp;" "&amp;$N243,'Climate zones'!$I$2:$I$4292,0)),"")</f>
        <v/>
      </c>
      <c r="AZ243" s="165" t="str">
        <f>IFERROR(INDEX('Climate zones'!$A$2:$A$4292,MATCH(AZ$4&amp;" "&amp;$N243,'Climate zones'!$I$2:$I$4292,0)),"")</f>
        <v/>
      </c>
      <c r="BA243" s="165" t="str">
        <f>IFERROR(INDEX('Climate zones'!$A$2:$A$4292,MATCH(BA$4&amp;" "&amp;$N243,'Climate zones'!$I$2:$I$4292,0)),"")</f>
        <v/>
      </c>
      <c r="BB243" s="165" t="str">
        <f>IFERROR(INDEX('Climate zones'!$A$2:$A$4292,MATCH(BB$4&amp;" "&amp;$N243,'Climate zones'!$I$2:$I$4292,0)),"")</f>
        <v/>
      </c>
      <c r="BC243" s="165" t="str">
        <f>IFERROR(INDEX('Climate zones'!$A$2:$A$4292,MATCH(BC$4&amp;" "&amp;$N243,'Climate zones'!$I$2:$I$4292,0)),"")</f>
        <v/>
      </c>
      <c r="BD243" s="165" t="str">
        <f>IFERROR(INDEX('Climate zones'!$A$2:$A$4292,MATCH(BD$4&amp;" "&amp;$N243,'Climate zones'!$I$2:$I$4292,0)),"")</f>
        <v/>
      </c>
      <c r="BE243" s="165" t="str">
        <f>IFERROR(INDEX('Climate zones'!$A$2:$A$4292,MATCH(BE$4&amp;" "&amp;$N243,'Climate zones'!$I$2:$I$4292,0)),"")</f>
        <v/>
      </c>
      <c r="BF243" s="165" t="str">
        <f>IFERROR(INDEX('Climate zones'!$A$2:$A$4292,MATCH(BF$4&amp;" "&amp;$N243,'Climate zones'!$I$2:$I$4292,0)),"")</f>
        <v/>
      </c>
      <c r="BG243" s="165" t="str">
        <f>IFERROR(INDEX('Climate zones'!$A$2:$A$4292,MATCH(BG$4&amp;" "&amp;$N243,'Climate zones'!$I$2:$I$4292,0)),"")</f>
        <v/>
      </c>
      <c r="BH243" s="165" t="str">
        <f>IFERROR(INDEX('Climate zones'!$A$2:$A$4292,MATCH(BH$4&amp;" "&amp;$N243,'Climate zones'!$I$2:$I$4292,0)),"")</f>
        <v/>
      </c>
      <c r="BI243" s="165" t="str">
        <f>IFERROR(INDEX('Climate zones'!$A$2:$A$4292,MATCH(BI$4&amp;" "&amp;$N243,'Climate zones'!$I$2:$I$4292,0)),"")</f>
        <v/>
      </c>
      <c r="BJ243" s="165" t="str">
        <f>IFERROR(INDEX('Climate zones'!$A$2:$A$4292,MATCH(BJ$4&amp;" "&amp;$N243,'Climate zones'!$I$2:$I$4292,0)),"")</f>
        <v/>
      </c>
      <c r="BK243" s="165" t="str">
        <f>IFERROR(INDEX('Climate zones'!$A$2:$A$4292,MATCH(BK$4&amp;" "&amp;$N243,'Climate zones'!$I$2:$I$4292,0)),"")</f>
        <v/>
      </c>
      <c r="BL243" s="165" t="str">
        <f>IFERROR(INDEX('Climate zones'!$A$2:$A$4292,MATCH(BL$4&amp;" "&amp;$N243,'Climate zones'!$I$2:$I$4292,0)),"")</f>
        <v/>
      </c>
      <c r="BM243" s="165" t="str">
        <f>IFERROR(INDEX('Climate zones'!$A$2:$A$4292,MATCH(BM$4&amp;" "&amp;$N243,'Climate zones'!$I$2:$I$4292,0)),"")</f>
        <v/>
      </c>
      <c r="BN243" s="165" t="str">
        <f>IFERROR(INDEX('Climate zones'!$A$2:$A$4292,MATCH(BN$4&amp;" "&amp;$N243,'Climate zones'!$I$2:$I$4292,0)),"")</f>
        <v/>
      </c>
      <c r="BO243" s="165" t="str">
        <f>IFERROR(INDEX('Climate zones'!$A$2:$A$4292,MATCH(BO$4&amp;" "&amp;$N243,'Climate zones'!$I$2:$I$4292,0)),"")</f>
        <v/>
      </c>
      <c r="BP243" s="165" t="str">
        <f>IFERROR(INDEX('Climate zones'!$A$2:$A$4292,MATCH(BP$4&amp;" "&amp;$N243,'Climate zones'!$I$2:$I$4292,0)),"")</f>
        <v/>
      </c>
      <c r="BQ243" s="165" t="str">
        <f>IFERROR(INDEX('Climate zones'!$A$2:$A$4292,MATCH(BQ$4&amp;" "&amp;$N243,'Climate zones'!$I$2:$I$4292,0)),"")</f>
        <v/>
      </c>
      <c r="BR243" s="165" t="str">
        <f>IFERROR(INDEX('Climate zones'!$A$2:$A$4292,MATCH(BR$4&amp;" "&amp;$N243,'Climate zones'!$I$2:$I$4292,0)),"")</f>
        <v/>
      </c>
      <c r="BS243" s="165" t="str">
        <f>IFERROR(INDEX('Climate zones'!$A$2:$A$4292,MATCH(BS$4&amp;" "&amp;$N243,'Climate zones'!$I$2:$I$4292,0)),"")</f>
        <v/>
      </c>
      <c r="BT243" s="165" t="str">
        <f>IFERROR(INDEX('Climate zones'!$A$2:$A$4292,MATCH(BT$4&amp;" "&amp;$N243,'Climate zones'!$I$2:$I$4292,0)),"")</f>
        <v/>
      </c>
      <c r="BU243" s="165" t="str">
        <f>IFERROR(INDEX('Climate zones'!$A$2:$A$4292,MATCH(BU$4&amp;" "&amp;$N243,'Climate zones'!$I$2:$I$4292,0)),"")</f>
        <v/>
      </c>
      <c r="BV243" s="165" t="str">
        <f>IFERROR(INDEX('Climate zones'!$A$2:$A$4292,MATCH(BV$4&amp;" "&amp;$N243,'Climate zones'!$I$2:$I$4292,0)),"")</f>
        <v/>
      </c>
      <c r="BW243" s="165" t="str">
        <f>IFERROR(INDEX('Climate zones'!$A$2:$A$4292,MATCH(BW$4&amp;" "&amp;$N243,'Climate zones'!$I$2:$I$4292,0)),"")</f>
        <v/>
      </c>
      <c r="BX243" s="165" t="str">
        <f>IFERROR(INDEX('Climate zones'!$A$2:$A$4292,MATCH(BX$4&amp;" "&amp;$N243,'Climate zones'!$I$2:$I$4292,0)),"")</f>
        <v/>
      </c>
      <c r="BY243" s="165" t="str">
        <f>IFERROR(INDEX('Climate zones'!$A$2:$A$4292,MATCH(BY$4&amp;" "&amp;$N243,'Climate zones'!$I$2:$I$4292,0)),"")</f>
        <v/>
      </c>
      <c r="BZ243" s="165" t="str">
        <f>IFERROR(INDEX('Climate zones'!$A$2:$A$4292,MATCH(BZ$4&amp;" "&amp;$N243,'Climate zones'!$I$2:$I$4292,0)),"")</f>
        <v/>
      </c>
      <c r="CA243" s="165" t="str">
        <f>IFERROR(INDEX('Climate zones'!$A$2:$A$4292,MATCH(CA$4&amp;" "&amp;$N243,'Climate zones'!$I$2:$I$4292,0)),"")</f>
        <v/>
      </c>
      <c r="CB243" s="165" t="str">
        <f>IFERROR(INDEX('Climate zones'!$A$2:$A$4292,MATCH(CB$4&amp;" "&amp;$N243,'Climate zones'!$I$2:$I$4292,0)),"")</f>
        <v/>
      </c>
      <c r="CC243" s="165" t="str">
        <f>IFERROR(INDEX('Climate zones'!$A$2:$A$4292,MATCH(CC$4&amp;" "&amp;$N243,'Climate zones'!$I$2:$I$4292,0)),"")</f>
        <v/>
      </c>
      <c r="CD243" s="165" t="str">
        <f>IFERROR(INDEX('Climate zones'!$A$2:$A$4292,MATCH(CD$4&amp;" "&amp;$N243,'Climate zones'!$I$2:$I$4292,0)),"")</f>
        <v/>
      </c>
      <c r="CE243" s="165" t="str">
        <f>IFERROR(INDEX('Climate zones'!$A$2:$A$4292,MATCH(CE$4&amp;" "&amp;$N243,'Climate zones'!$I$2:$I$4292,0)),"")</f>
        <v/>
      </c>
      <c r="CF243" s="165" t="str">
        <f>IFERROR(INDEX('Climate zones'!$A$2:$A$4292,MATCH(CF$4&amp;" "&amp;$N243,'Climate zones'!$I$2:$I$4292,0)),"")</f>
        <v/>
      </c>
      <c r="CG243" s="165" t="str">
        <f>IFERROR(INDEX('Climate zones'!$A$2:$A$4292,MATCH(CG$4&amp;" "&amp;$N243,'Climate zones'!$I$2:$I$4292,0)),"")</f>
        <v/>
      </c>
      <c r="CH243" s="165" t="str">
        <f>IFERROR(INDEX('Climate zones'!$A$2:$A$4292,MATCH(CH$4&amp;" "&amp;$N243,'Climate zones'!$I$2:$I$4292,0)),"")</f>
        <v/>
      </c>
    </row>
    <row r="244" spans="1:86">
      <c r="A244" s="156" t="s">
        <v>415</v>
      </c>
      <c r="B244" s="156" t="s">
        <v>102</v>
      </c>
      <c r="C244" s="156" t="s">
        <v>93</v>
      </c>
      <c r="D244" s="156" t="s">
        <v>411</v>
      </c>
      <c r="E244" s="157">
        <v>-39.86</v>
      </c>
      <c r="F244" s="157">
        <v>176.27</v>
      </c>
      <c r="G244" s="156" t="str">
        <f t="shared" si="12"/>
        <v>Central Hawke's Bay District EC</v>
      </c>
      <c r="H244" s="156">
        <f t="shared" si="13"/>
        <v>5</v>
      </c>
      <c r="I244" s="156" t="str">
        <f t="shared" si="14"/>
        <v>Central Hawke's Bay District 5</v>
      </c>
      <c r="N244" s="162">
        <f t="shared" si="15"/>
        <v>240</v>
      </c>
      <c r="O244" s="163" t="str">
        <f>IFERROR(INDEX('Climate zones'!$A$2:$A$4292,MATCH(O$4&amp;" "&amp;$N244,'Climate zones'!$I$2:$I$4292,0)),"")</f>
        <v/>
      </c>
      <c r="P244" s="163" t="str">
        <f>IFERROR(INDEX('Climate zones'!$A$2:$A$4292,MATCH(P$4&amp;" "&amp;$N244,'Climate zones'!$I$2:$I$4292,0)),"")</f>
        <v/>
      </c>
      <c r="Q244" s="163" t="str">
        <f>IFERROR(INDEX('Climate zones'!$A$2:$A$4292,MATCH(Q$4&amp;" "&amp;$N244,'Climate zones'!$I$2:$I$4292,0)),"")</f>
        <v/>
      </c>
      <c r="R244" s="163" t="str">
        <f>IFERROR(INDEX('Climate zones'!$A$2:$A$4292,MATCH(R$4&amp;" "&amp;$N244,'Climate zones'!$I$2:$I$4292,0)),"")</f>
        <v/>
      </c>
      <c r="S244" s="163" t="str">
        <f>IFERROR(INDEX('Climate zones'!$A$2:$A$4292,MATCH(S$4&amp;" "&amp;$N244,'Climate zones'!$I$2:$I$4292,0)),"")</f>
        <v/>
      </c>
      <c r="T244" s="163" t="str">
        <f>IFERROR(INDEX('Climate zones'!$A$2:$A$4292,MATCH(T$4&amp;" "&amp;$N244,'Climate zones'!$I$2:$I$4292,0)),"")</f>
        <v/>
      </c>
      <c r="U244" s="163" t="str">
        <f>IFERROR(INDEX('Climate zones'!$A$2:$A$4292,MATCH(U$4&amp;" "&amp;$N244,'Climate zones'!$I$2:$I$4292,0)),"")</f>
        <v/>
      </c>
      <c r="V244" s="163" t="str">
        <f>IFERROR(INDEX('Climate zones'!$A$2:$A$4292,MATCH(V$4&amp;" "&amp;$N244,'Climate zones'!$I$2:$I$4292,0)),"")</f>
        <v/>
      </c>
      <c r="W244" s="163" t="str">
        <f>IFERROR(INDEX('Climate zones'!$A$2:$A$4292,MATCH(W$4&amp;" "&amp;$N244,'Climate zones'!$I$2:$I$4292,0)),"")</f>
        <v/>
      </c>
      <c r="X244" s="163" t="str">
        <f>IFERROR(INDEX('Climate zones'!$A$2:$A$4292,MATCH(X$4&amp;" "&amp;$N244,'Climate zones'!$I$2:$I$4292,0)),"")</f>
        <v>Waikare</v>
      </c>
      <c r="Y244" s="163" t="str">
        <f>IFERROR(INDEX('Climate zones'!$A$2:$A$4292,MATCH(Y$4&amp;" "&amp;$N244,'Climate zones'!$I$2:$I$4292,0)),"")</f>
        <v/>
      </c>
      <c r="Z244" s="163" t="str">
        <f>IFERROR(INDEX('Climate zones'!$A$2:$A$4292,MATCH(Z$4&amp;" "&amp;$N244,'Climate zones'!$I$2:$I$4292,0)),"")</f>
        <v/>
      </c>
      <c r="AA244" s="163" t="str">
        <f>IFERROR(INDEX('Climate zones'!$A$2:$A$4292,MATCH(AA$4&amp;" "&amp;$N244,'Climate zones'!$I$2:$I$4292,0)),"")</f>
        <v/>
      </c>
      <c r="AB244" s="163" t="str">
        <f>IFERROR(INDEX('Climate zones'!$A$2:$A$4292,MATCH(AB$4&amp;" "&amp;$N244,'Climate zones'!$I$2:$I$4292,0)),"")</f>
        <v/>
      </c>
      <c r="AC244" s="163" t="str">
        <f>IFERROR(INDEX('Climate zones'!$A$2:$A$4292,MATCH(AC$4&amp;" "&amp;$N244,'Climate zones'!$I$2:$I$4292,0)),"")</f>
        <v/>
      </c>
      <c r="AD244" s="163" t="str">
        <f>IFERROR(INDEX('Climate zones'!$A$2:$A$4292,MATCH(AD$4&amp;" "&amp;$N244,'Climate zones'!$I$2:$I$4292,0)),"")</f>
        <v/>
      </c>
      <c r="AE244" s="163" t="str">
        <f>IFERROR(INDEX('Climate zones'!$A$2:$A$4292,MATCH(AE$4&amp;" "&amp;$N244,'Climate zones'!$I$2:$I$4292,0)),"")</f>
        <v/>
      </c>
      <c r="AF244" s="163" t="str">
        <f>IFERROR(INDEX('Climate zones'!$A$2:$A$4292,MATCH(AF$4&amp;" "&amp;$N244,'Climate zones'!$I$2:$I$4292,0)),"")</f>
        <v/>
      </c>
      <c r="AG244" s="163" t="str">
        <f>IFERROR(INDEX('Climate zones'!$A$2:$A$4292,MATCH(AG$4&amp;" "&amp;$N244,'Climate zones'!$I$2:$I$4292,0)),"")</f>
        <v/>
      </c>
      <c r="AH244" s="163" t="str">
        <f>IFERROR(INDEX('Climate zones'!$A$2:$A$4292,MATCH(AH$4&amp;" "&amp;$N244,'Climate zones'!$I$2:$I$4292,0)),"")</f>
        <v/>
      </c>
      <c r="AI244" s="163" t="str">
        <f>IFERROR(INDEX('Climate zones'!$A$2:$A$4292,MATCH(AI$4&amp;" "&amp;$N244,'Climate zones'!$I$2:$I$4292,0)),"")</f>
        <v/>
      </c>
      <c r="AJ244" s="163" t="str">
        <f>IFERROR(INDEX('Climate zones'!$A$2:$A$4292,MATCH(AJ$4&amp;" "&amp;$N244,'Climate zones'!$I$2:$I$4292,0)),"")</f>
        <v/>
      </c>
      <c r="AK244" s="163" t="str">
        <f>IFERROR(INDEX('Climate zones'!$A$2:$A$4292,MATCH(AK$4&amp;" "&amp;$N244,'Climate zones'!$I$2:$I$4292,0)),"")</f>
        <v/>
      </c>
      <c r="AL244" s="163" t="str">
        <f>IFERROR(INDEX('Climate zones'!$A$2:$A$4292,MATCH(AL$4&amp;" "&amp;$N244,'Climate zones'!$I$2:$I$4292,0)),"")</f>
        <v/>
      </c>
      <c r="AM244" s="163" t="str">
        <f>IFERROR(INDEX('Climate zones'!$A$2:$A$4292,MATCH(AM$4&amp;" "&amp;$N244,'Climate zones'!$I$2:$I$4292,0)),"")</f>
        <v/>
      </c>
      <c r="AN244" s="163" t="str">
        <f>IFERROR(INDEX('Climate zones'!$A$2:$A$4292,MATCH(AN$4&amp;" "&amp;$N244,'Climate zones'!$I$2:$I$4292,0)),"")</f>
        <v/>
      </c>
      <c r="AO244" s="163" t="str">
        <f>IFERROR(INDEX('Climate zones'!$A$2:$A$4292,MATCH(AO$4&amp;" "&amp;$N244,'Climate zones'!$I$2:$I$4292,0)),"")</f>
        <v/>
      </c>
      <c r="AP244" s="163" t="str">
        <f>IFERROR(INDEX('Climate zones'!$A$2:$A$4292,MATCH(AP$4&amp;" "&amp;$N244,'Climate zones'!$I$2:$I$4292,0)),"")</f>
        <v/>
      </c>
      <c r="AQ244" s="163" t="str">
        <f>IFERROR(INDEX('Climate zones'!$A$2:$A$4292,MATCH(AQ$4&amp;" "&amp;$N244,'Climate zones'!$I$2:$I$4292,0)),"")</f>
        <v/>
      </c>
      <c r="AR244" s="163" t="str">
        <f>IFERROR(INDEX('Climate zones'!$A$2:$A$4292,MATCH(AR$4&amp;" "&amp;$N244,'Climate zones'!$I$2:$I$4292,0)),"")</f>
        <v/>
      </c>
      <c r="AS244" s="163" t="str">
        <f>IFERROR(INDEX('Climate zones'!$A$2:$A$4292,MATCH(AS$4&amp;" "&amp;$N244,'Climate zones'!$I$2:$I$4292,0)),"")</f>
        <v/>
      </c>
      <c r="AT244" s="163" t="str">
        <f>IFERROR(INDEX('Climate zones'!$A$2:$A$4292,MATCH(AT$4&amp;" "&amp;$N244,'Climate zones'!$I$2:$I$4292,0)),"")</f>
        <v/>
      </c>
      <c r="AU244" s="163" t="str">
        <f>IFERROR(INDEX('Climate zones'!$A$2:$A$4292,MATCH(AU$4&amp;" "&amp;$N244,'Climate zones'!$I$2:$I$4292,0)),"")</f>
        <v/>
      </c>
      <c r="AV244" s="163" t="str">
        <f>IFERROR(INDEX('Climate zones'!$A$2:$A$4292,MATCH(AV$4&amp;" "&amp;$N244,'Climate zones'!$I$2:$I$4292,0)),"")</f>
        <v/>
      </c>
      <c r="AW244" s="163" t="str">
        <f>IFERROR(INDEX('Climate zones'!$A$2:$A$4292,MATCH(AW$4&amp;" "&amp;$N244,'Climate zones'!$I$2:$I$4292,0)),"")</f>
        <v/>
      </c>
      <c r="AX244" s="163" t="str">
        <f>IFERROR(INDEX('Climate zones'!$A$2:$A$4292,MATCH(AX$4&amp;" "&amp;$N244,'Climate zones'!$I$2:$I$4292,0)),"")</f>
        <v/>
      </c>
      <c r="AY244" s="163" t="str">
        <f>IFERROR(INDEX('Climate zones'!$A$2:$A$4292,MATCH(AY$4&amp;" "&amp;$N244,'Climate zones'!$I$2:$I$4292,0)),"")</f>
        <v/>
      </c>
      <c r="AZ244" s="163" t="str">
        <f>IFERROR(INDEX('Climate zones'!$A$2:$A$4292,MATCH(AZ$4&amp;" "&amp;$N244,'Climate zones'!$I$2:$I$4292,0)),"")</f>
        <v/>
      </c>
      <c r="BA244" s="163" t="str">
        <f>IFERROR(INDEX('Climate zones'!$A$2:$A$4292,MATCH(BA$4&amp;" "&amp;$N244,'Climate zones'!$I$2:$I$4292,0)),"")</f>
        <v/>
      </c>
      <c r="BB244" s="163" t="str">
        <f>IFERROR(INDEX('Climate zones'!$A$2:$A$4292,MATCH(BB$4&amp;" "&amp;$N244,'Climate zones'!$I$2:$I$4292,0)),"")</f>
        <v/>
      </c>
      <c r="BC244" s="163" t="str">
        <f>IFERROR(INDEX('Climate zones'!$A$2:$A$4292,MATCH(BC$4&amp;" "&amp;$N244,'Climate zones'!$I$2:$I$4292,0)),"")</f>
        <v/>
      </c>
      <c r="BD244" s="163" t="str">
        <f>IFERROR(INDEX('Climate zones'!$A$2:$A$4292,MATCH(BD$4&amp;" "&amp;$N244,'Climate zones'!$I$2:$I$4292,0)),"")</f>
        <v/>
      </c>
      <c r="BE244" s="163" t="str">
        <f>IFERROR(INDEX('Climate zones'!$A$2:$A$4292,MATCH(BE$4&amp;" "&amp;$N244,'Climate zones'!$I$2:$I$4292,0)),"")</f>
        <v/>
      </c>
      <c r="BF244" s="163" t="str">
        <f>IFERROR(INDEX('Climate zones'!$A$2:$A$4292,MATCH(BF$4&amp;" "&amp;$N244,'Climate zones'!$I$2:$I$4292,0)),"")</f>
        <v/>
      </c>
      <c r="BG244" s="163" t="str">
        <f>IFERROR(INDEX('Climate zones'!$A$2:$A$4292,MATCH(BG$4&amp;" "&amp;$N244,'Climate zones'!$I$2:$I$4292,0)),"")</f>
        <v/>
      </c>
      <c r="BH244" s="163" t="str">
        <f>IFERROR(INDEX('Climate zones'!$A$2:$A$4292,MATCH(BH$4&amp;" "&amp;$N244,'Climate zones'!$I$2:$I$4292,0)),"")</f>
        <v/>
      </c>
      <c r="BI244" s="163" t="str">
        <f>IFERROR(INDEX('Climate zones'!$A$2:$A$4292,MATCH(BI$4&amp;" "&amp;$N244,'Climate zones'!$I$2:$I$4292,0)),"")</f>
        <v/>
      </c>
      <c r="BJ244" s="163" t="str">
        <f>IFERROR(INDEX('Climate zones'!$A$2:$A$4292,MATCH(BJ$4&amp;" "&amp;$N244,'Climate zones'!$I$2:$I$4292,0)),"")</f>
        <v/>
      </c>
      <c r="BK244" s="163" t="str">
        <f>IFERROR(INDEX('Climate zones'!$A$2:$A$4292,MATCH(BK$4&amp;" "&amp;$N244,'Climate zones'!$I$2:$I$4292,0)),"")</f>
        <v/>
      </c>
      <c r="BL244" s="163" t="str">
        <f>IFERROR(INDEX('Climate zones'!$A$2:$A$4292,MATCH(BL$4&amp;" "&amp;$N244,'Climate zones'!$I$2:$I$4292,0)),"")</f>
        <v/>
      </c>
      <c r="BM244" s="163" t="str">
        <f>IFERROR(INDEX('Climate zones'!$A$2:$A$4292,MATCH(BM$4&amp;" "&amp;$N244,'Climate zones'!$I$2:$I$4292,0)),"")</f>
        <v/>
      </c>
      <c r="BN244" s="163" t="str">
        <f>IFERROR(INDEX('Climate zones'!$A$2:$A$4292,MATCH(BN$4&amp;" "&amp;$N244,'Climate zones'!$I$2:$I$4292,0)),"")</f>
        <v/>
      </c>
      <c r="BO244" s="163" t="str">
        <f>IFERROR(INDEX('Climate zones'!$A$2:$A$4292,MATCH(BO$4&amp;" "&amp;$N244,'Climate zones'!$I$2:$I$4292,0)),"")</f>
        <v/>
      </c>
      <c r="BP244" s="163" t="str">
        <f>IFERROR(INDEX('Climate zones'!$A$2:$A$4292,MATCH(BP$4&amp;" "&amp;$N244,'Climate zones'!$I$2:$I$4292,0)),"")</f>
        <v/>
      </c>
      <c r="BQ244" s="163" t="str">
        <f>IFERROR(INDEX('Climate zones'!$A$2:$A$4292,MATCH(BQ$4&amp;" "&amp;$N244,'Climate zones'!$I$2:$I$4292,0)),"")</f>
        <v/>
      </c>
      <c r="BR244" s="163" t="str">
        <f>IFERROR(INDEX('Climate zones'!$A$2:$A$4292,MATCH(BR$4&amp;" "&amp;$N244,'Climate zones'!$I$2:$I$4292,0)),"")</f>
        <v/>
      </c>
      <c r="BS244" s="163" t="str">
        <f>IFERROR(INDEX('Climate zones'!$A$2:$A$4292,MATCH(BS$4&amp;" "&amp;$N244,'Climate zones'!$I$2:$I$4292,0)),"")</f>
        <v/>
      </c>
      <c r="BT244" s="163" t="str">
        <f>IFERROR(INDEX('Climate zones'!$A$2:$A$4292,MATCH(BT$4&amp;" "&amp;$N244,'Climate zones'!$I$2:$I$4292,0)),"")</f>
        <v/>
      </c>
      <c r="BU244" s="163" t="str">
        <f>IFERROR(INDEX('Climate zones'!$A$2:$A$4292,MATCH(BU$4&amp;" "&amp;$N244,'Climate zones'!$I$2:$I$4292,0)),"")</f>
        <v/>
      </c>
      <c r="BV244" s="163" t="str">
        <f>IFERROR(INDEX('Climate zones'!$A$2:$A$4292,MATCH(BV$4&amp;" "&amp;$N244,'Climate zones'!$I$2:$I$4292,0)),"")</f>
        <v/>
      </c>
      <c r="BW244" s="163" t="str">
        <f>IFERROR(INDEX('Climate zones'!$A$2:$A$4292,MATCH(BW$4&amp;" "&amp;$N244,'Climate zones'!$I$2:$I$4292,0)),"")</f>
        <v/>
      </c>
      <c r="BX244" s="163" t="str">
        <f>IFERROR(INDEX('Climate zones'!$A$2:$A$4292,MATCH(BX$4&amp;" "&amp;$N244,'Climate zones'!$I$2:$I$4292,0)),"")</f>
        <v/>
      </c>
      <c r="BY244" s="163" t="str">
        <f>IFERROR(INDEX('Climate zones'!$A$2:$A$4292,MATCH(BY$4&amp;" "&amp;$N244,'Climate zones'!$I$2:$I$4292,0)),"")</f>
        <v/>
      </c>
      <c r="BZ244" s="163" t="str">
        <f>IFERROR(INDEX('Climate zones'!$A$2:$A$4292,MATCH(BZ$4&amp;" "&amp;$N244,'Climate zones'!$I$2:$I$4292,0)),"")</f>
        <v/>
      </c>
      <c r="CA244" s="163" t="str">
        <f>IFERROR(INDEX('Climate zones'!$A$2:$A$4292,MATCH(CA$4&amp;" "&amp;$N244,'Climate zones'!$I$2:$I$4292,0)),"")</f>
        <v/>
      </c>
      <c r="CB244" s="163" t="str">
        <f>IFERROR(INDEX('Climate zones'!$A$2:$A$4292,MATCH(CB$4&amp;" "&amp;$N244,'Climate zones'!$I$2:$I$4292,0)),"")</f>
        <v/>
      </c>
      <c r="CC244" s="163" t="str">
        <f>IFERROR(INDEX('Climate zones'!$A$2:$A$4292,MATCH(CC$4&amp;" "&amp;$N244,'Climate zones'!$I$2:$I$4292,0)),"")</f>
        <v/>
      </c>
      <c r="CD244" s="163" t="str">
        <f>IFERROR(INDEX('Climate zones'!$A$2:$A$4292,MATCH(CD$4&amp;" "&amp;$N244,'Climate zones'!$I$2:$I$4292,0)),"")</f>
        <v/>
      </c>
      <c r="CE244" s="163" t="str">
        <f>IFERROR(INDEX('Climate zones'!$A$2:$A$4292,MATCH(CE$4&amp;" "&amp;$N244,'Climate zones'!$I$2:$I$4292,0)),"")</f>
        <v/>
      </c>
      <c r="CF244" s="163" t="str">
        <f>IFERROR(INDEX('Climate zones'!$A$2:$A$4292,MATCH(CF$4&amp;" "&amp;$N244,'Climate zones'!$I$2:$I$4292,0)),"")</f>
        <v/>
      </c>
      <c r="CG244" s="163" t="str">
        <f>IFERROR(INDEX('Climate zones'!$A$2:$A$4292,MATCH(CG$4&amp;" "&amp;$N244,'Climate zones'!$I$2:$I$4292,0)),"")</f>
        <v/>
      </c>
      <c r="CH244" s="163" t="str">
        <f>IFERROR(INDEX('Climate zones'!$A$2:$A$4292,MATCH(CH$4&amp;" "&amp;$N244,'Climate zones'!$I$2:$I$4292,0)),"")</f>
        <v/>
      </c>
    </row>
    <row r="245" spans="1:86">
      <c r="A245" s="156" t="s">
        <v>416</v>
      </c>
      <c r="B245" s="156" t="s">
        <v>102</v>
      </c>
      <c r="C245" s="156" t="s">
        <v>93</v>
      </c>
      <c r="D245" s="156" t="s">
        <v>411</v>
      </c>
      <c r="E245" s="157">
        <v>-39.909999999999997</v>
      </c>
      <c r="F245" s="157">
        <v>176.81</v>
      </c>
      <c r="G245" s="156" t="str">
        <f t="shared" si="12"/>
        <v>Central Hawke's Bay District EC</v>
      </c>
      <c r="H245" s="156">
        <f t="shared" si="13"/>
        <v>6</v>
      </c>
      <c r="I245" s="156" t="str">
        <f t="shared" si="14"/>
        <v>Central Hawke's Bay District 6</v>
      </c>
      <c r="N245" s="164">
        <f t="shared" si="15"/>
        <v>241</v>
      </c>
      <c r="O245" s="165" t="str">
        <f>IFERROR(INDEX('Climate zones'!$A$2:$A$4292,MATCH(O$4&amp;" "&amp;$N245,'Climate zones'!$I$2:$I$4292,0)),"")</f>
        <v/>
      </c>
      <c r="P245" s="165" t="str">
        <f>IFERROR(INDEX('Climate zones'!$A$2:$A$4292,MATCH(P$4&amp;" "&amp;$N245,'Climate zones'!$I$2:$I$4292,0)),"")</f>
        <v/>
      </c>
      <c r="Q245" s="165" t="str">
        <f>IFERROR(INDEX('Climate zones'!$A$2:$A$4292,MATCH(Q$4&amp;" "&amp;$N245,'Climate zones'!$I$2:$I$4292,0)),"")</f>
        <v/>
      </c>
      <c r="R245" s="165" t="str">
        <f>IFERROR(INDEX('Climate zones'!$A$2:$A$4292,MATCH(R$4&amp;" "&amp;$N245,'Climate zones'!$I$2:$I$4292,0)),"")</f>
        <v/>
      </c>
      <c r="S245" s="165" t="str">
        <f>IFERROR(INDEX('Climate zones'!$A$2:$A$4292,MATCH(S$4&amp;" "&amp;$N245,'Climate zones'!$I$2:$I$4292,0)),"")</f>
        <v/>
      </c>
      <c r="T245" s="165" t="str">
        <f>IFERROR(INDEX('Climate zones'!$A$2:$A$4292,MATCH(T$4&amp;" "&amp;$N245,'Climate zones'!$I$2:$I$4292,0)),"")</f>
        <v/>
      </c>
      <c r="U245" s="165" t="str">
        <f>IFERROR(INDEX('Climate zones'!$A$2:$A$4292,MATCH(U$4&amp;" "&amp;$N245,'Climate zones'!$I$2:$I$4292,0)),"")</f>
        <v/>
      </c>
      <c r="V245" s="165" t="str">
        <f>IFERROR(INDEX('Climate zones'!$A$2:$A$4292,MATCH(V$4&amp;" "&amp;$N245,'Climate zones'!$I$2:$I$4292,0)),"")</f>
        <v/>
      </c>
      <c r="W245" s="165" t="str">
        <f>IFERROR(INDEX('Climate zones'!$A$2:$A$4292,MATCH(W$4&amp;" "&amp;$N245,'Climate zones'!$I$2:$I$4292,0)),"")</f>
        <v/>
      </c>
      <c r="X245" s="165" t="str">
        <f>IFERROR(INDEX('Climate zones'!$A$2:$A$4292,MATCH(X$4&amp;" "&amp;$N245,'Climate zones'!$I$2:$I$4292,0)),"")</f>
        <v>Waima</v>
      </c>
      <c r="Y245" s="165" t="str">
        <f>IFERROR(INDEX('Climate zones'!$A$2:$A$4292,MATCH(Y$4&amp;" "&amp;$N245,'Climate zones'!$I$2:$I$4292,0)),"")</f>
        <v/>
      </c>
      <c r="Z245" s="165" t="str">
        <f>IFERROR(INDEX('Climate zones'!$A$2:$A$4292,MATCH(Z$4&amp;" "&amp;$N245,'Climate zones'!$I$2:$I$4292,0)),"")</f>
        <v/>
      </c>
      <c r="AA245" s="165" t="str">
        <f>IFERROR(INDEX('Climate zones'!$A$2:$A$4292,MATCH(AA$4&amp;" "&amp;$N245,'Climate zones'!$I$2:$I$4292,0)),"")</f>
        <v/>
      </c>
      <c r="AB245" s="165" t="str">
        <f>IFERROR(INDEX('Climate zones'!$A$2:$A$4292,MATCH(AB$4&amp;" "&amp;$N245,'Climate zones'!$I$2:$I$4292,0)),"")</f>
        <v/>
      </c>
      <c r="AC245" s="165" t="str">
        <f>IFERROR(INDEX('Climate zones'!$A$2:$A$4292,MATCH(AC$4&amp;" "&amp;$N245,'Climate zones'!$I$2:$I$4292,0)),"")</f>
        <v/>
      </c>
      <c r="AD245" s="165" t="str">
        <f>IFERROR(INDEX('Climate zones'!$A$2:$A$4292,MATCH(AD$4&amp;" "&amp;$N245,'Climate zones'!$I$2:$I$4292,0)),"")</f>
        <v/>
      </c>
      <c r="AE245" s="165" t="str">
        <f>IFERROR(INDEX('Climate zones'!$A$2:$A$4292,MATCH(AE$4&amp;" "&amp;$N245,'Climate zones'!$I$2:$I$4292,0)),"")</f>
        <v/>
      </c>
      <c r="AF245" s="165" t="str">
        <f>IFERROR(INDEX('Climate zones'!$A$2:$A$4292,MATCH(AF$4&amp;" "&amp;$N245,'Climate zones'!$I$2:$I$4292,0)),"")</f>
        <v/>
      </c>
      <c r="AG245" s="165" t="str">
        <f>IFERROR(INDEX('Climate zones'!$A$2:$A$4292,MATCH(AG$4&amp;" "&amp;$N245,'Climate zones'!$I$2:$I$4292,0)),"")</f>
        <v/>
      </c>
      <c r="AH245" s="165" t="str">
        <f>IFERROR(INDEX('Climate zones'!$A$2:$A$4292,MATCH(AH$4&amp;" "&amp;$N245,'Climate zones'!$I$2:$I$4292,0)),"")</f>
        <v/>
      </c>
      <c r="AI245" s="165" t="str">
        <f>IFERROR(INDEX('Climate zones'!$A$2:$A$4292,MATCH(AI$4&amp;" "&amp;$N245,'Climate zones'!$I$2:$I$4292,0)),"")</f>
        <v/>
      </c>
      <c r="AJ245" s="165" t="str">
        <f>IFERROR(INDEX('Climate zones'!$A$2:$A$4292,MATCH(AJ$4&amp;" "&amp;$N245,'Climate zones'!$I$2:$I$4292,0)),"")</f>
        <v/>
      </c>
      <c r="AK245" s="165" t="str">
        <f>IFERROR(INDEX('Climate zones'!$A$2:$A$4292,MATCH(AK$4&amp;" "&amp;$N245,'Climate zones'!$I$2:$I$4292,0)),"")</f>
        <v/>
      </c>
      <c r="AL245" s="165" t="str">
        <f>IFERROR(INDEX('Climate zones'!$A$2:$A$4292,MATCH(AL$4&amp;" "&amp;$N245,'Climate zones'!$I$2:$I$4292,0)),"")</f>
        <v/>
      </c>
      <c r="AM245" s="165" t="str">
        <f>IFERROR(INDEX('Climate zones'!$A$2:$A$4292,MATCH(AM$4&amp;" "&amp;$N245,'Climate zones'!$I$2:$I$4292,0)),"")</f>
        <v/>
      </c>
      <c r="AN245" s="165" t="str">
        <f>IFERROR(INDEX('Climate zones'!$A$2:$A$4292,MATCH(AN$4&amp;" "&amp;$N245,'Climate zones'!$I$2:$I$4292,0)),"")</f>
        <v/>
      </c>
      <c r="AO245" s="165" t="str">
        <f>IFERROR(INDEX('Climate zones'!$A$2:$A$4292,MATCH(AO$4&amp;" "&amp;$N245,'Climate zones'!$I$2:$I$4292,0)),"")</f>
        <v/>
      </c>
      <c r="AP245" s="165" t="str">
        <f>IFERROR(INDEX('Climate zones'!$A$2:$A$4292,MATCH(AP$4&amp;" "&amp;$N245,'Climate zones'!$I$2:$I$4292,0)),"")</f>
        <v/>
      </c>
      <c r="AQ245" s="165" t="str">
        <f>IFERROR(INDEX('Climate zones'!$A$2:$A$4292,MATCH(AQ$4&amp;" "&amp;$N245,'Climate zones'!$I$2:$I$4292,0)),"")</f>
        <v/>
      </c>
      <c r="AR245" s="165" t="str">
        <f>IFERROR(INDEX('Climate zones'!$A$2:$A$4292,MATCH(AR$4&amp;" "&amp;$N245,'Climate zones'!$I$2:$I$4292,0)),"")</f>
        <v/>
      </c>
      <c r="AS245" s="165" t="str">
        <f>IFERROR(INDEX('Climate zones'!$A$2:$A$4292,MATCH(AS$4&amp;" "&amp;$N245,'Climate zones'!$I$2:$I$4292,0)),"")</f>
        <v/>
      </c>
      <c r="AT245" s="165" t="str">
        <f>IFERROR(INDEX('Climate zones'!$A$2:$A$4292,MATCH(AT$4&amp;" "&amp;$N245,'Climate zones'!$I$2:$I$4292,0)),"")</f>
        <v/>
      </c>
      <c r="AU245" s="165" t="str">
        <f>IFERROR(INDEX('Climate zones'!$A$2:$A$4292,MATCH(AU$4&amp;" "&amp;$N245,'Climate zones'!$I$2:$I$4292,0)),"")</f>
        <v/>
      </c>
      <c r="AV245" s="165" t="str">
        <f>IFERROR(INDEX('Climate zones'!$A$2:$A$4292,MATCH(AV$4&amp;" "&amp;$N245,'Climate zones'!$I$2:$I$4292,0)),"")</f>
        <v/>
      </c>
      <c r="AW245" s="165" t="str">
        <f>IFERROR(INDEX('Climate zones'!$A$2:$A$4292,MATCH(AW$4&amp;" "&amp;$N245,'Climate zones'!$I$2:$I$4292,0)),"")</f>
        <v/>
      </c>
      <c r="AX245" s="165" t="str">
        <f>IFERROR(INDEX('Climate zones'!$A$2:$A$4292,MATCH(AX$4&amp;" "&amp;$N245,'Climate zones'!$I$2:$I$4292,0)),"")</f>
        <v/>
      </c>
      <c r="AY245" s="165" t="str">
        <f>IFERROR(INDEX('Climate zones'!$A$2:$A$4292,MATCH(AY$4&amp;" "&amp;$N245,'Climate zones'!$I$2:$I$4292,0)),"")</f>
        <v/>
      </c>
      <c r="AZ245" s="165" t="str">
        <f>IFERROR(INDEX('Climate zones'!$A$2:$A$4292,MATCH(AZ$4&amp;" "&amp;$N245,'Climate zones'!$I$2:$I$4292,0)),"")</f>
        <v/>
      </c>
      <c r="BA245" s="165" t="str">
        <f>IFERROR(INDEX('Climate zones'!$A$2:$A$4292,MATCH(BA$4&amp;" "&amp;$N245,'Climate zones'!$I$2:$I$4292,0)),"")</f>
        <v/>
      </c>
      <c r="BB245" s="165" t="str">
        <f>IFERROR(INDEX('Climate zones'!$A$2:$A$4292,MATCH(BB$4&amp;" "&amp;$N245,'Climate zones'!$I$2:$I$4292,0)),"")</f>
        <v/>
      </c>
      <c r="BC245" s="165" t="str">
        <f>IFERROR(INDEX('Climate zones'!$A$2:$A$4292,MATCH(BC$4&amp;" "&amp;$N245,'Climate zones'!$I$2:$I$4292,0)),"")</f>
        <v/>
      </c>
      <c r="BD245" s="165" t="str">
        <f>IFERROR(INDEX('Climate zones'!$A$2:$A$4292,MATCH(BD$4&amp;" "&amp;$N245,'Climate zones'!$I$2:$I$4292,0)),"")</f>
        <v/>
      </c>
      <c r="BE245" s="165" t="str">
        <f>IFERROR(INDEX('Climate zones'!$A$2:$A$4292,MATCH(BE$4&amp;" "&amp;$N245,'Climate zones'!$I$2:$I$4292,0)),"")</f>
        <v/>
      </c>
      <c r="BF245" s="165" t="str">
        <f>IFERROR(INDEX('Climate zones'!$A$2:$A$4292,MATCH(BF$4&amp;" "&amp;$N245,'Climate zones'!$I$2:$I$4292,0)),"")</f>
        <v/>
      </c>
      <c r="BG245" s="165" t="str">
        <f>IFERROR(INDEX('Climate zones'!$A$2:$A$4292,MATCH(BG$4&amp;" "&amp;$N245,'Climate zones'!$I$2:$I$4292,0)),"")</f>
        <v/>
      </c>
      <c r="BH245" s="165" t="str">
        <f>IFERROR(INDEX('Climate zones'!$A$2:$A$4292,MATCH(BH$4&amp;" "&amp;$N245,'Climate zones'!$I$2:$I$4292,0)),"")</f>
        <v/>
      </c>
      <c r="BI245" s="165" t="str">
        <f>IFERROR(INDEX('Climate zones'!$A$2:$A$4292,MATCH(BI$4&amp;" "&amp;$N245,'Climate zones'!$I$2:$I$4292,0)),"")</f>
        <v/>
      </c>
      <c r="BJ245" s="165" t="str">
        <f>IFERROR(INDEX('Climate zones'!$A$2:$A$4292,MATCH(BJ$4&amp;" "&amp;$N245,'Climate zones'!$I$2:$I$4292,0)),"")</f>
        <v/>
      </c>
      <c r="BK245" s="165" t="str">
        <f>IFERROR(INDEX('Climate zones'!$A$2:$A$4292,MATCH(BK$4&amp;" "&amp;$N245,'Climate zones'!$I$2:$I$4292,0)),"")</f>
        <v/>
      </c>
      <c r="BL245" s="165" t="str">
        <f>IFERROR(INDEX('Climate zones'!$A$2:$A$4292,MATCH(BL$4&amp;" "&amp;$N245,'Climate zones'!$I$2:$I$4292,0)),"")</f>
        <v/>
      </c>
      <c r="BM245" s="165" t="str">
        <f>IFERROR(INDEX('Climate zones'!$A$2:$A$4292,MATCH(BM$4&amp;" "&amp;$N245,'Climate zones'!$I$2:$I$4292,0)),"")</f>
        <v/>
      </c>
      <c r="BN245" s="165" t="str">
        <f>IFERROR(INDEX('Climate zones'!$A$2:$A$4292,MATCH(BN$4&amp;" "&amp;$N245,'Climate zones'!$I$2:$I$4292,0)),"")</f>
        <v/>
      </c>
      <c r="BO245" s="165" t="str">
        <f>IFERROR(INDEX('Climate zones'!$A$2:$A$4292,MATCH(BO$4&amp;" "&amp;$N245,'Climate zones'!$I$2:$I$4292,0)),"")</f>
        <v/>
      </c>
      <c r="BP245" s="165" t="str">
        <f>IFERROR(INDEX('Climate zones'!$A$2:$A$4292,MATCH(BP$4&amp;" "&amp;$N245,'Climate zones'!$I$2:$I$4292,0)),"")</f>
        <v/>
      </c>
      <c r="BQ245" s="165" t="str">
        <f>IFERROR(INDEX('Climate zones'!$A$2:$A$4292,MATCH(BQ$4&amp;" "&amp;$N245,'Climate zones'!$I$2:$I$4292,0)),"")</f>
        <v/>
      </c>
      <c r="BR245" s="165" t="str">
        <f>IFERROR(INDEX('Climate zones'!$A$2:$A$4292,MATCH(BR$4&amp;" "&amp;$N245,'Climate zones'!$I$2:$I$4292,0)),"")</f>
        <v/>
      </c>
      <c r="BS245" s="165" t="str">
        <f>IFERROR(INDEX('Climate zones'!$A$2:$A$4292,MATCH(BS$4&amp;" "&amp;$N245,'Climate zones'!$I$2:$I$4292,0)),"")</f>
        <v/>
      </c>
      <c r="BT245" s="165" t="str">
        <f>IFERROR(INDEX('Climate zones'!$A$2:$A$4292,MATCH(BT$4&amp;" "&amp;$N245,'Climate zones'!$I$2:$I$4292,0)),"")</f>
        <v/>
      </c>
      <c r="BU245" s="165" t="str">
        <f>IFERROR(INDEX('Climate zones'!$A$2:$A$4292,MATCH(BU$4&amp;" "&amp;$N245,'Climate zones'!$I$2:$I$4292,0)),"")</f>
        <v/>
      </c>
      <c r="BV245" s="165" t="str">
        <f>IFERROR(INDEX('Climate zones'!$A$2:$A$4292,MATCH(BV$4&amp;" "&amp;$N245,'Climate zones'!$I$2:$I$4292,0)),"")</f>
        <v/>
      </c>
      <c r="BW245" s="165" t="str">
        <f>IFERROR(INDEX('Climate zones'!$A$2:$A$4292,MATCH(BW$4&amp;" "&amp;$N245,'Climate zones'!$I$2:$I$4292,0)),"")</f>
        <v/>
      </c>
      <c r="BX245" s="165" t="str">
        <f>IFERROR(INDEX('Climate zones'!$A$2:$A$4292,MATCH(BX$4&amp;" "&amp;$N245,'Climate zones'!$I$2:$I$4292,0)),"")</f>
        <v/>
      </c>
      <c r="BY245" s="165" t="str">
        <f>IFERROR(INDEX('Climate zones'!$A$2:$A$4292,MATCH(BY$4&amp;" "&amp;$N245,'Climate zones'!$I$2:$I$4292,0)),"")</f>
        <v/>
      </c>
      <c r="BZ245" s="165" t="str">
        <f>IFERROR(INDEX('Climate zones'!$A$2:$A$4292,MATCH(BZ$4&amp;" "&amp;$N245,'Climate zones'!$I$2:$I$4292,0)),"")</f>
        <v/>
      </c>
      <c r="CA245" s="165" t="str">
        <f>IFERROR(INDEX('Climate zones'!$A$2:$A$4292,MATCH(CA$4&amp;" "&amp;$N245,'Climate zones'!$I$2:$I$4292,0)),"")</f>
        <v/>
      </c>
      <c r="CB245" s="165" t="str">
        <f>IFERROR(INDEX('Climate zones'!$A$2:$A$4292,MATCH(CB$4&amp;" "&amp;$N245,'Climate zones'!$I$2:$I$4292,0)),"")</f>
        <v/>
      </c>
      <c r="CC245" s="165" t="str">
        <f>IFERROR(INDEX('Climate zones'!$A$2:$A$4292,MATCH(CC$4&amp;" "&amp;$N245,'Climate zones'!$I$2:$I$4292,0)),"")</f>
        <v/>
      </c>
      <c r="CD245" s="165" t="str">
        <f>IFERROR(INDEX('Climate zones'!$A$2:$A$4292,MATCH(CD$4&amp;" "&amp;$N245,'Climate zones'!$I$2:$I$4292,0)),"")</f>
        <v/>
      </c>
      <c r="CE245" s="165" t="str">
        <f>IFERROR(INDEX('Climate zones'!$A$2:$A$4292,MATCH(CE$4&amp;" "&amp;$N245,'Climate zones'!$I$2:$I$4292,0)),"")</f>
        <v/>
      </c>
      <c r="CF245" s="165" t="str">
        <f>IFERROR(INDEX('Climate zones'!$A$2:$A$4292,MATCH(CF$4&amp;" "&amp;$N245,'Climate zones'!$I$2:$I$4292,0)),"")</f>
        <v/>
      </c>
      <c r="CG245" s="165" t="str">
        <f>IFERROR(INDEX('Climate zones'!$A$2:$A$4292,MATCH(CG$4&amp;" "&amp;$N245,'Climate zones'!$I$2:$I$4292,0)),"")</f>
        <v/>
      </c>
      <c r="CH245" s="165" t="str">
        <f>IFERROR(INDEX('Climate zones'!$A$2:$A$4292,MATCH(CH$4&amp;" "&amp;$N245,'Climate zones'!$I$2:$I$4292,0)),"")</f>
        <v/>
      </c>
    </row>
    <row r="246" spans="1:86">
      <c r="A246" s="156" t="s">
        <v>187</v>
      </c>
      <c r="B246" s="156" t="s">
        <v>102</v>
      </c>
      <c r="C246" s="156" t="s">
        <v>93</v>
      </c>
      <c r="D246" s="156" t="s">
        <v>411</v>
      </c>
      <c r="E246" s="157">
        <v>-40.15</v>
      </c>
      <c r="F246" s="157">
        <v>176.44</v>
      </c>
      <c r="G246" s="156" t="str">
        <f t="shared" si="12"/>
        <v>Central Hawke's Bay District EC</v>
      </c>
      <c r="H246" s="156">
        <f t="shared" si="13"/>
        <v>7</v>
      </c>
      <c r="I246" s="156" t="str">
        <f t="shared" si="14"/>
        <v>Central Hawke's Bay District 7</v>
      </c>
      <c r="N246" s="162">
        <f t="shared" si="15"/>
        <v>242</v>
      </c>
      <c r="O246" s="163" t="str">
        <f>IFERROR(INDEX('Climate zones'!$A$2:$A$4292,MATCH(O$4&amp;" "&amp;$N246,'Climate zones'!$I$2:$I$4292,0)),"")</f>
        <v/>
      </c>
      <c r="P246" s="163" t="str">
        <f>IFERROR(INDEX('Climate zones'!$A$2:$A$4292,MATCH(P$4&amp;" "&amp;$N246,'Climate zones'!$I$2:$I$4292,0)),"")</f>
        <v/>
      </c>
      <c r="Q246" s="163" t="str">
        <f>IFERROR(INDEX('Climate zones'!$A$2:$A$4292,MATCH(Q$4&amp;" "&amp;$N246,'Climate zones'!$I$2:$I$4292,0)),"")</f>
        <v/>
      </c>
      <c r="R246" s="163" t="str">
        <f>IFERROR(INDEX('Climate zones'!$A$2:$A$4292,MATCH(R$4&amp;" "&amp;$N246,'Climate zones'!$I$2:$I$4292,0)),"")</f>
        <v/>
      </c>
      <c r="S246" s="163" t="str">
        <f>IFERROR(INDEX('Climate zones'!$A$2:$A$4292,MATCH(S$4&amp;" "&amp;$N246,'Climate zones'!$I$2:$I$4292,0)),"")</f>
        <v/>
      </c>
      <c r="T246" s="163" t="str">
        <f>IFERROR(INDEX('Climate zones'!$A$2:$A$4292,MATCH(T$4&amp;" "&amp;$N246,'Climate zones'!$I$2:$I$4292,0)),"")</f>
        <v/>
      </c>
      <c r="U246" s="163" t="str">
        <f>IFERROR(INDEX('Climate zones'!$A$2:$A$4292,MATCH(U$4&amp;" "&amp;$N246,'Climate zones'!$I$2:$I$4292,0)),"")</f>
        <v/>
      </c>
      <c r="V246" s="163" t="str">
        <f>IFERROR(INDEX('Climate zones'!$A$2:$A$4292,MATCH(V$4&amp;" "&amp;$N246,'Climate zones'!$I$2:$I$4292,0)),"")</f>
        <v/>
      </c>
      <c r="W246" s="163" t="str">
        <f>IFERROR(INDEX('Climate zones'!$A$2:$A$4292,MATCH(W$4&amp;" "&amp;$N246,'Climate zones'!$I$2:$I$4292,0)),"")</f>
        <v/>
      </c>
      <c r="X246" s="163" t="str">
        <f>IFERROR(INDEX('Climate zones'!$A$2:$A$4292,MATCH(X$4&amp;" "&amp;$N246,'Climate zones'!$I$2:$I$4292,0)),"")</f>
        <v>Waima Valley</v>
      </c>
      <c r="Y246" s="163" t="str">
        <f>IFERROR(INDEX('Climate zones'!$A$2:$A$4292,MATCH(Y$4&amp;" "&amp;$N246,'Climate zones'!$I$2:$I$4292,0)),"")</f>
        <v/>
      </c>
      <c r="Z246" s="163" t="str">
        <f>IFERROR(INDEX('Climate zones'!$A$2:$A$4292,MATCH(Z$4&amp;" "&amp;$N246,'Climate zones'!$I$2:$I$4292,0)),"")</f>
        <v/>
      </c>
      <c r="AA246" s="163" t="str">
        <f>IFERROR(INDEX('Climate zones'!$A$2:$A$4292,MATCH(AA$4&amp;" "&amp;$N246,'Climate zones'!$I$2:$I$4292,0)),"")</f>
        <v/>
      </c>
      <c r="AB246" s="163" t="str">
        <f>IFERROR(INDEX('Climate zones'!$A$2:$A$4292,MATCH(AB$4&amp;" "&amp;$N246,'Climate zones'!$I$2:$I$4292,0)),"")</f>
        <v/>
      </c>
      <c r="AC246" s="163" t="str">
        <f>IFERROR(INDEX('Climate zones'!$A$2:$A$4292,MATCH(AC$4&amp;" "&amp;$N246,'Climate zones'!$I$2:$I$4292,0)),"")</f>
        <v/>
      </c>
      <c r="AD246" s="163" t="str">
        <f>IFERROR(INDEX('Climate zones'!$A$2:$A$4292,MATCH(AD$4&amp;" "&amp;$N246,'Climate zones'!$I$2:$I$4292,0)),"")</f>
        <v/>
      </c>
      <c r="AE246" s="163" t="str">
        <f>IFERROR(INDEX('Climate zones'!$A$2:$A$4292,MATCH(AE$4&amp;" "&amp;$N246,'Climate zones'!$I$2:$I$4292,0)),"")</f>
        <v/>
      </c>
      <c r="AF246" s="163" t="str">
        <f>IFERROR(INDEX('Climate zones'!$A$2:$A$4292,MATCH(AF$4&amp;" "&amp;$N246,'Climate zones'!$I$2:$I$4292,0)),"")</f>
        <v/>
      </c>
      <c r="AG246" s="163" t="str">
        <f>IFERROR(INDEX('Climate zones'!$A$2:$A$4292,MATCH(AG$4&amp;" "&amp;$N246,'Climate zones'!$I$2:$I$4292,0)),"")</f>
        <v/>
      </c>
      <c r="AH246" s="163" t="str">
        <f>IFERROR(INDEX('Climate zones'!$A$2:$A$4292,MATCH(AH$4&amp;" "&amp;$N246,'Climate zones'!$I$2:$I$4292,0)),"")</f>
        <v/>
      </c>
      <c r="AI246" s="163" t="str">
        <f>IFERROR(INDEX('Climate zones'!$A$2:$A$4292,MATCH(AI$4&amp;" "&amp;$N246,'Climate zones'!$I$2:$I$4292,0)),"")</f>
        <v/>
      </c>
      <c r="AJ246" s="163" t="str">
        <f>IFERROR(INDEX('Climate zones'!$A$2:$A$4292,MATCH(AJ$4&amp;" "&amp;$N246,'Climate zones'!$I$2:$I$4292,0)),"")</f>
        <v/>
      </c>
      <c r="AK246" s="163" t="str">
        <f>IFERROR(INDEX('Climate zones'!$A$2:$A$4292,MATCH(AK$4&amp;" "&amp;$N246,'Climate zones'!$I$2:$I$4292,0)),"")</f>
        <v/>
      </c>
      <c r="AL246" s="163" t="str">
        <f>IFERROR(INDEX('Climate zones'!$A$2:$A$4292,MATCH(AL$4&amp;" "&amp;$N246,'Climate zones'!$I$2:$I$4292,0)),"")</f>
        <v/>
      </c>
      <c r="AM246" s="163" t="str">
        <f>IFERROR(INDEX('Climate zones'!$A$2:$A$4292,MATCH(AM$4&amp;" "&amp;$N246,'Climate zones'!$I$2:$I$4292,0)),"")</f>
        <v/>
      </c>
      <c r="AN246" s="163" t="str">
        <f>IFERROR(INDEX('Climate zones'!$A$2:$A$4292,MATCH(AN$4&amp;" "&amp;$N246,'Climate zones'!$I$2:$I$4292,0)),"")</f>
        <v/>
      </c>
      <c r="AO246" s="163" t="str">
        <f>IFERROR(INDEX('Climate zones'!$A$2:$A$4292,MATCH(AO$4&amp;" "&amp;$N246,'Climate zones'!$I$2:$I$4292,0)),"")</f>
        <v/>
      </c>
      <c r="AP246" s="163" t="str">
        <f>IFERROR(INDEX('Climate zones'!$A$2:$A$4292,MATCH(AP$4&amp;" "&amp;$N246,'Climate zones'!$I$2:$I$4292,0)),"")</f>
        <v/>
      </c>
      <c r="AQ246" s="163" t="str">
        <f>IFERROR(INDEX('Climate zones'!$A$2:$A$4292,MATCH(AQ$4&amp;" "&amp;$N246,'Climate zones'!$I$2:$I$4292,0)),"")</f>
        <v/>
      </c>
      <c r="AR246" s="163" t="str">
        <f>IFERROR(INDEX('Climate zones'!$A$2:$A$4292,MATCH(AR$4&amp;" "&amp;$N246,'Climate zones'!$I$2:$I$4292,0)),"")</f>
        <v/>
      </c>
      <c r="AS246" s="163" t="str">
        <f>IFERROR(INDEX('Climate zones'!$A$2:$A$4292,MATCH(AS$4&amp;" "&amp;$N246,'Climate zones'!$I$2:$I$4292,0)),"")</f>
        <v/>
      </c>
      <c r="AT246" s="163" t="str">
        <f>IFERROR(INDEX('Climate zones'!$A$2:$A$4292,MATCH(AT$4&amp;" "&amp;$N246,'Climate zones'!$I$2:$I$4292,0)),"")</f>
        <v/>
      </c>
      <c r="AU246" s="163" t="str">
        <f>IFERROR(INDEX('Climate zones'!$A$2:$A$4292,MATCH(AU$4&amp;" "&amp;$N246,'Climate zones'!$I$2:$I$4292,0)),"")</f>
        <v/>
      </c>
      <c r="AV246" s="163" t="str">
        <f>IFERROR(INDEX('Climate zones'!$A$2:$A$4292,MATCH(AV$4&amp;" "&amp;$N246,'Climate zones'!$I$2:$I$4292,0)),"")</f>
        <v/>
      </c>
      <c r="AW246" s="163" t="str">
        <f>IFERROR(INDEX('Climate zones'!$A$2:$A$4292,MATCH(AW$4&amp;" "&amp;$N246,'Climate zones'!$I$2:$I$4292,0)),"")</f>
        <v/>
      </c>
      <c r="AX246" s="163" t="str">
        <f>IFERROR(INDEX('Climate zones'!$A$2:$A$4292,MATCH(AX$4&amp;" "&amp;$N246,'Climate zones'!$I$2:$I$4292,0)),"")</f>
        <v/>
      </c>
      <c r="AY246" s="163" t="str">
        <f>IFERROR(INDEX('Climate zones'!$A$2:$A$4292,MATCH(AY$4&amp;" "&amp;$N246,'Climate zones'!$I$2:$I$4292,0)),"")</f>
        <v/>
      </c>
      <c r="AZ246" s="163" t="str">
        <f>IFERROR(INDEX('Climate zones'!$A$2:$A$4292,MATCH(AZ$4&amp;" "&amp;$N246,'Climate zones'!$I$2:$I$4292,0)),"")</f>
        <v/>
      </c>
      <c r="BA246" s="163" t="str">
        <f>IFERROR(INDEX('Climate zones'!$A$2:$A$4292,MATCH(BA$4&amp;" "&amp;$N246,'Climate zones'!$I$2:$I$4292,0)),"")</f>
        <v/>
      </c>
      <c r="BB246" s="163" t="str">
        <f>IFERROR(INDEX('Climate zones'!$A$2:$A$4292,MATCH(BB$4&amp;" "&amp;$N246,'Climate zones'!$I$2:$I$4292,0)),"")</f>
        <v/>
      </c>
      <c r="BC246" s="163" t="str">
        <f>IFERROR(INDEX('Climate zones'!$A$2:$A$4292,MATCH(BC$4&amp;" "&amp;$N246,'Climate zones'!$I$2:$I$4292,0)),"")</f>
        <v/>
      </c>
      <c r="BD246" s="163" t="str">
        <f>IFERROR(INDEX('Climate zones'!$A$2:$A$4292,MATCH(BD$4&amp;" "&amp;$N246,'Climate zones'!$I$2:$I$4292,0)),"")</f>
        <v/>
      </c>
      <c r="BE246" s="163" t="str">
        <f>IFERROR(INDEX('Climate zones'!$A$2:$A$4292,MATCH(BE$4&amp;" "&amp;$N246,'Climate zones'!$I$2:$I$4292,0)),"")</f>
        <v/>
      </c>
      <c r="BF246" s="163" t="str">
        <f>IFERROR(INDEX('Climate zones'!$A$2:$A$4292,MATCH(BF$4&amp;" "&amp;$N246,'Climate zones'!$I$2:$I$4292,0)),"")</f>
        <v/>
      </c>
      <c r="BG246" s="163" t="str">
        <f>IFERROR(INDEX('Climate zones'!$A$2:$A$4292,MATCH(BG$4&amp;" "&amp;$N246,'Climate zones'!$I$2:$I$4292,0)),"")</f>
        <v/>
      </c>
      <c r="BH246" s="163" t="str">
        <f>IFERROR(INDEX('Climate zones'!$A$2:$A$4292,MATCH(BH$4&amp;" "&amp;$N246,'Climate zones'!$I$2:$I$4292,0)),"")</f>
        <v/>
      </c>
      <c r="BI246" s="163" t="str">
        <f>IFERROR(INDEX('Climate zones'!$A$2:$A$4292,MATCH(BI$4&amp;" "&amp;$N246,'Climate zones'!$I$2:$I$4292,0)),"")</f>
        <v/>
      </c>
      <c r="BJ246" s="163" t="str">
        <f>IFERROR(INDEX('Climate zones'!$A$2:$A$4292,MATCH(BJ$4&amp;" "&amp;$N246,'Climate zones'!$I$2:$I$4292,0)),"")</f>
        <v/>
      </c>
      <c r="BK246" s="163" t="str">
        <f>IFERROR(INDEX('Climate zones'!$A$2:$A$4292,MATCH(BK$4&amp;" "&amp;$N246,'Climate zones'!$I$2:$I$4292,0)),"")</f>
        <v/>
      </c>
      <c r="BL246" s="163" t="str">
        <f>IFERROR(INDEX('Climate zones'!$A$2:$A$4292,MATCH(BL$4&amp;" "&amp;$N246,'Climate zones'!$I$2:$I$4292,0)),"")</f>
        <v/>
      </c>
      <c r="BM246" s="163" t="str">
        <f>IFERROR(INDEX('Climate zones'!$A$2:$A$4292,MATCH(BM$4&amp;" "&amp;$N246,'Climate zones'!$I$2:$I$4292,0)),"")</f>
        <v/>
      </c>
      <c r="BN246" s="163" t="str">
        <f>IFERROR(INDEX('Climate zones'!$A$2:$A$4292,MATCH(BN$4&amp;" "&amp;$N246,'Climate zones'!$I$2:$I$4292,0)),"")</f>
        <v/>
      </c>
      <c r="BO246" s="163" t="str">
        <f>IFERROR(INDEX('Climate zones'!$A$2:$A$4292,MATCH(BO$4&amp;" "&amp;$N246,'Climate zones'!$I$2:$I$4292,0)),"")</f>
        <v/>
      </c>
      <c r="BP246" s="163" t="str">
        <f>IFERROR(INDEX('Climate zones'!$A$2:$A$4292,MATCH(BP$4&amp;" "&amp;$N246,'Climate zones'!$I$2:$I$4292,0)),"")</f>
        <v/>
      </c>
      <c r="BQ246" s="163" t="str">
        <f>IFERROR(INDEX('Climate zones'!$A$2:$A$4292,MATCH(BQ$4&amp;" "&amp;$N246,'Climate zones'!$I$2:$I$4292,0)),"")</f>
        <v/>
      </c>
      <c r="BR246" s="163" t="str">
        <f>IFERROR(INDEX('Climate zones'!$A$2:$A$4292,MATCH(BR$4&amp;" "&amp;$N246,'Climate zones'!$I$2:$I$4292,0)),"")</f>
        <v/>
      </c>
      <c r="BS246" s="163" t="str">
        <f>IFERROR(INDEX('Climate zones'!$A$2:$A$4292,MATCH(BS$4&amp;" "&amp;$N246,'Climate zones'!$I$2:$I$4292,0)),"")</f>
        <v/>
      </c>
      <c r="BT246" s="163" t="str">
        <f>IFERROR(INDEX('Climate zones'!$A$2:$A$4292,MATCH(BT$4&amp;" "&amp;$N246,'Climate zones'!$I$2:$I$4292,0)),"")</f>
        <v/>
      </c>
      <c r="BU246" s="163" t="str">
        <f>IFERROR(INDEX('Climate zones'!$A$2:$A$4292,MATCH(BU$4&amp;" "&amp;$N246,'Climate zones'!$I$2:$I$4292,0)),"")</f>
        <v/>
      </c>
      <c r="BV246" s="163" t="str">
        <f>IFERROR(INDEX('Climate zones'!$A$2:$A$4292,MATCH(BV$4&amp;" "&amp;$N246,'Climate zones'!$I$2:$I$4292,0)),"")</f>
        <v/>
      </c>
      <c r="BW246" s="163" t="str">
        <f>IFERROR(INDEX('Climate zones'!$A$2:$A$4292,MATCH(BW$4&amp;" "&amp;$N246,'Climate zones'!$I$2:$I$4292,0)),"")</f>
        <v/>
      </c>
      <c r="BX246" s="163" t="str">
        <f>IFERROR(INDEX('Climate zones'!$A$2:$A$4292,MATCH(BX$4&amp;" "&amp;$N246,'Climate zones'!$I$2:$I$4292,0)),"")</f>
        <v/>
      </c>
      <c r="BY246" s="163" t="str">
        <f>IFERROR(INDEX('Climate zones'!$A$2:$A$4292,MATCH(BY$4&amp;" "&amp;$N246,'Climate zones'!$I$2:$I$4292,0)),"")</f>
        <v/>
      </c>
      <c r="BZ246" s="163" t="str">
        <f>IFERROR(INDEX('Climate zones'!$A$2:$A$4292,MATCH(BZ$4&amp;" "&amp;$N246,'Climate zones'!$I$2:$I$4292,0)),"")</f>
        <v/>
      </c>
      <c r="CA246" s="163" t="str">
        <f>IFERROR(INDEX('Climate zones'!$A$2:$A$4292,MATCH(CA$4&amp;" "&amp;$N246,'Climate zones'!$I$2:$I$4292,0)),"")</f>
        <v/>
      </c>
      <c r="CB246" s="163" t="str">
        <f>IFERROR(INDEX('Climate zones'!$A$2:$A$4292,MATCH(CB$4&amp;" "&amp;$N246,'Climate zones'!$I$2:$I$4292,0)),"")</f>
        <v/>
      </c>
      <c r="CC246" s="163" t="str">
        <f>IFERROR(INDEX('Climate zones'!$A$2:$A$4292,MATCH(CC$4&amp;" "&amp;$N246,'Climate zones'!$I$2:$I$4292,0)),"")</f>
        <v/>
      </c>
      <c r="CD246" s="163" t="str">
        <f>IFERROR(INDEX('Climate zones'!$A$2:$A$4292,MATCH(CD$4&amp;" "&amp;$N246,'Climate zones'!$I$2:$I$4292,0)),"")</f>
        <v/>
      </c>
      <c r="CE246" s="163" t="str">
        <f>IFERROR(INDEX('Climate zones'!$A$2:$A$4292,MATCH(CE$4&amp;" "&amp;$N246,'Climate zones'!$I$2:$I$4292,0)),"")</f>
        <v/>
      </c>
      <c r="CF246" s="163" t="str">
        <f>IFERROR(INDEX('Climate zones'!$A$2:$A$4292,MATCH(CF$4&amp;" "&amp;$N246,'Climate zones'!$I$2:$I$4292,0)),"")</f>
        <v/>
      </c>
      <c r="CG246" s="163" t="str">
        <f>IFERROR(INDEX('Climate zones'!$A$2:$A$4292,MATCH(CG$4&amp;" "&amp;$N246,'Climate zones'!$I$2:$I$4292,0)),"")</f>
        <v/>
      </c>
      <c r="CH246" s="163" t="str">
        <f>IFERROR(INDEX('Climate zones'!$A$2:$A$4292,MATCH(CH$4&amp;" "&amp;$N246,'Climate zones'!$I$2:$I$4292,0)),"")</f>
        <v/>
      </c>
    </row>
    <row r="247" spans="1:86">
      <c r="A247" s="156" t="s">
        <v>417</v>
      </c>
      <c r="B247" s="156" t="s">
        <v>102</v>
      </c>
      <c r="C247" s="156" t="s">
        <v>93</v>
      </c>
      <c r="D247" s="156" t="s">
        <v>411</v>
      </c>
      <c r="E247" s="157">
        <v>-40.03</v>
      </c>
      <c r="F247" s="157">
        <v>176.48</v>
      </c>
      <c r="G247" s="156" t="str">
        <f t="shared" si="12"/>
        <v>Central Hawke's Bay District EC</v>
      </c>
      <c r="H247" s="156">
        <f t="shared" si="13"/>
        <v>8</v>
      </c>
      <c r="I247" s="156" t="str">
        <f t="shared" si="14"/>
        <v>Central Hawke's Bay District 8</v>
      </c>
      <c r="N247" s="164">
        <f t="shared" si="15"/>
        <v>243</v>
      </c>
      <c r="O247" s="165" t="str">
        <f>IFERROR(INDEX('Climate zones'!$A$2:$A$4292,MATCH(O$4&amp;" "&amp;$N247,'Climate zones'!$I$2:$I$4292,0)),"")</f>
        <v/>
      </c>
      <c r="P247" s="165" t="str">
        <f>IFERROR(INDEX('Climate zones'!$A$2:$A$4292,MATCH(P$4&amp;" "&amp;$N247,'Climate zones'!$I$2:$I$4292,0)),"")</f>
        <v/>
      </c>
      <c r="Q247" s="165" t="str">
        <f>IFERROR(INDEX('Climate zones'!$A$2:$A$4292,MATCH(Q$4&amp;" "&amp;$N247,'Climate zones'!$I$2:$I$4292,0)),"")</f>
        <v/>
      </c>
      <c r="R247" s="165" t="str">
        <f>IFERROR(INDEX('Climate zones'!$A$2:$A$4292,MATCH(R$4&amp;" "&amp;$N247,'Climate zones'!$I$2:$I$4292,0)),"")</f>
        <v/>
      </c>
      <c r="S247" s="165" t="str">
        <f>IFERROR(INDEX('Climate zones'!$A$2:$A$4292,MATCH(S$4&amp;" "&amp;$N247,'Climate zones'!$I$2:$I$4292,0)),"")</f>
        <v/>
      </c>
      <c r="T247" s="165" t="str">
        <f>IFERROR(INDEX('Climate zones'!$A$2:$A$4292,MATCH(T$4&amp;" "&amp;$N247,'Climate zones'!$I$2:$I$4292,0)),"")</f>
        <v/>
      </c>
      <c r="U247" s="165" t="str">
        <f>IFERROR(INDEX('Climate zones'!$A$2:$A$4292,MATCH(U$4&amp;" "&amp;$N247,'Climate zones'!$I$2:$I$4292,0)),"")</f>
        <v/>
      </c>
      <c r="V247" s="165" t="str">
        <f>IFERROR(INDEX('Climate zones'!$A$2:$A$4292,MATCH(V$4&amp;" "&amp;$N247,'Climate zones'!$I$2:$I$4292,0)),"")</f>
        <v/>
      </c>
      <c r="W247" s="165" t="str">
        <f>IFERROR(INDEX('Climate zones'!$A$2:$A$4292,MATCH(W$4&amp;" "&amp;$N247,'Climate zones'!$I$2:$I$4292,0)),"")</f>
        <v/>
      </c>
      <c r="X247" s="165" t="str">
        <f>IFERROR(INDEX('Climate zones'!$A$2:$A$4292,MATCH(X$4&amp;" "&amp;$N247,'Climate zones'!$I$2:$I$4292,0)),"")</f>
        <v>Waimamaku</v>
      </c>
      <c r="Y247" s="165" t="str">
        <f>IFERROR(INDEX('Climate zones'!$A$2:$A$4292,MATCH(Y$4&amp;" "&amp;$N247,'Climate zones'!$I$2:$I$4292,0)),"")</f>
        <v/>
      </c>
      <c r="Z247" s="165" t="str">
        <f>IFERROR(INDEX('Climate zones'!$A$2:$A$4292,MATCH(Z$4&amp;" "&amp;$N247,'Climate zones'!$I$2:$I$4292,0)),"")</f>
        <v/>
      </c>
      <c r="AA247" s="165" t="str">
        <f>IFERROR(INDEX('Climate zones'!$A$2:$A$4292,MATCH(AA$4&amp;" "&amp;$N247,'Climate zones'!$I$2:$I$4292,0)),"")</f>
        <v/>
      </c>
      <c r="AB247" s="165" t="str">
        <f>IFERROR(INDEX('Climate zones'!$A$2:$A$4292,MATCH(AB$4&amp;" "&amp;$N247,'Climate zones'!$I$2:$I$4292,0)),"")</f>
        <v/>
      </c>
      <c r="AC247" s="165" t="str">
        <f>IFERROR(INDEX('Climate zones'!$A$2:$A$4292,MATCH(AC$4&amp;" "&amp;$N247,'Climate zones'!$I$2:$I$4292,0)),"")</f>
        <v/>
      </c>
      <c r="AD247" s="165" t="str">
        <f>IFERROR(INDEX('Climate zones'!$A$2:$A$4292,MATCH(AD$4&amp;" "&amp;$N247,'Climate zones'!$I$2:$I$4292,0)),"")</f>
        <v/>
      </c>
      <c r="AE247" s="165" t="str">
        <f>IFERROR(INDEX('Climate zones'!$A$2:$A$4292,MATCH(AE$4&amp;" "&amp;$N247,'Climate zones'!$I$2:$I$4292,0)),"")</f>
        <v/>
      </c>
      <c r="AF247" s="165" t="str">
        <f>IFERROR(INDEX('Climate zones'!$A$2:$A$4292,MATCH(AF$4&amp;" "&amp;$N247,'Climate zones'!$I$2:$I$4292,0)),"")</f>
        <v/>
      </c>
      <c r="AG247" s="165" t="str">
        <f>IFERROR(INDEX('Climate zones'!$A$2:$A$4292,MATCH(AG$4&amp;" "&amp;$N247,'Climate zones'!$I$2:$I$4292,0)),"")</f>
        <v/>
      </c>
      <c r="AH247" s="165" t="str">
        <f>IFERROR(INDEX('Climate zones'!$A$2:$A$4292,MATCH(AH$4&amp;" "&amp;$N247,'Climate zones'!$I$2:$I$4292,0)),"")</f>
        <v/>
      </c>
      <c r="AI247" s="165" t="str">
        <f>IFERROR(INDEX('Climate zones'!$A$2:$A$4292,MATCH(AI$4&amp;" "&amp;$N247,'Climate zones'!$I$2:$I$4292,0)),"")</f>
        <v/>
      </c>
      <c r="AJ247" s="165" t="str">
        <f>IFERROR(INDEX('Climate zones'!$A$2:$A$4292,MATCH(AJ$4&amp;" "&amp;$N247,'Climate zones'!$I$2:$I$4292,0)),"")</f>
        <v/>
      </c>
      <c r="AK247" s="165" t="str">
        <f>IFERROR(INDEX('Climate zones'!$A$2:$A$4292,MATCH(AK$4&amp;" "&amp;$N247,'Climate zones'!$I$2:$I$4292,0)),"")</f>
        <v/>
      </c>
      <c r="AL247" s="165" t="str">
        <f>IFERROR(INDEX('Climate zones'!$A$2:$A$4292,MATCH(AL$4&amp;" "&amp;$N247,'Climate zones'!$I$2:$I$4292,0)),"")</f>
        <v/>
      </c>
      <c r="AM247" s="165" t="str">
        <f>IFERROR(INDEX('Climate zones'!$A$2:$A$4292,MATCH(AM$4&amp;" "&amp;$N247,'Climate zones'!$I$2:$I$4292,0)),"")</f>
        <v/>
      </c>
      <c r="AN247" s="165" t="str">
        <f>IFERROR(INDEX('Climate zones'!$A$2:$A$4292,MATCH(AN$4&amp;" "&amp;$N247,'Climate zones'!$I$2:$I$4292,0)),"")</f>
        <v/>
      </c>
      <c r="AO247" s="165" t="str">
        <f>IFERROR(INDEX('Climate zones'!$A$2:$A$4292,MATCH(AO$4&amp;" "&amp;$N247,'Climate zones'!$I$2:$I$4292,0)),"")</f>
        <v/>
      </c>
      <c r="AP247" s="165" t="str">
        <f>IFERROR(INDEX('Climate zones'!$A$2:$A$4292,MATCH(AP$4&amp;" "&amp;$N247,'Climate zones'!$I$2:$I$4292,0)),"")</f>
        <v/>
      </c>
      <c r="AQ247" s="165" t="str">
        <f>IFERROR(INDEX('Climate zones'!$A$2:$A$4292,MATCH(AQ$4&amp;" "&amp;$N247,'Climate zones'!$I$2:$I$4292,0)),"")</f>
        <v/>
      </c>
      <c r="AR247" s="165" t="str">
        <f>IFERROR(INDEX('Climate zones'!$A$2:$A$4292,MATCH(AR$4&amp;" "&amp;$N247,'Climate zones'!$I$2:$I$4292,0)),"")</f>
        <v/>
      </c>
      <c r="AS247" s="165" t="str">
        <f>IFERROR(INDEX('Climate zones'!$A$2:$A$4292,MATCH(AS$4&amp;" "&amp;$N247,'Climate zones'!$I$2:$I$4292,0)),"")</f>
        <v/>
      </c>
      <c r="AT247" s="165" t="str">
        <f>IFERROR(INDEX('Climate zones'!$A$2:$A$4292,MATCH(AT$4&amp;" "&amp;$N247,'Climate zones'!$I$2:$I$4292,0)),"")</f>
        <v/>
      </c>
      <c r="AU247" s="165" t="str">
        <f>IFERROR(INDEX('Climate zones'!$A$2:$A$4292,MATCH(AU$4&amp;" "&amp;$N247,'Climate zones'!$I$2:$I$4292,0)),"")</f>
        <v/>
      </c>
      <c r="AV247" s="165" t="str">
        <f>IFERROR(INDEX('Climate zones'!$A$2:$A$4292,MATCH(AV$4&amp;" "&amp;$N247,'Climate zones'!$I$2:$I$4292,0)),"")</f>
        <v/>
      </c>
      <c r="AW247" s="165" t="str">
        <f>IFERROR(INDEX('Climate zones'!$A$2:$A$4292,MATCH(AW$4&amp;" "&amp;$N247,'Climate zones'!$I$2:$I$4292,0)),"")</f>
        <v/>
      </c>
      <c r="AX247" s="165" t="str">
        <f>IFERROR(INDEX('Climate zones'!$A$2:$A$4292,MATCH(AX$4&amp;" "&amp;$N247,'Climate zones'!$I$2:$I$4292,0)),"")</f>
        <v/>
      </c>
      <c r="AY247" s="165" t="str">
        <f>IFERROR(INDEX('Climate zones'!$A$2:$A$4292,MATCH(AY$4&amp;" "&amp;$N247,'Climate zones'!$I$2:$I$4292,0)),"")</f>
        <v/>
      </c>
      <c r="AZ247" s="165" t="str">
        <f>IFERROR(INDEX('Climate zones'!$A$2:$A$4292,MATCH(AZ$4&amp;" "&amp;$N247,'Climate zones'!$I$2:$I$4292,0)),"")</f>
        <v/>
      </c>
      <c r="BA247" s="165" t="str">
        <f>IFERROR(INDEX('Climate zones'!$A$2:$A$4292,MATCH(BA$4&amp;" "&amp;$N247,'Climate zones'!$I$2:$I$4292,0)),"")</f>
        <v/>
      </c>
      <c r="BB247" s="165" t="str">
        <f>IFERROR(INDEX('Climate zones'!$A$2:$A$4292,MATCH(BB$4&amp;" "&amp;$N247,'Climate zones'!$I$2:$I$4292,0)),"")</f>
        <v/>
      </c>
      <c r="BC247" s="165" t="str">
        <f>IFERROR(INDEX('Climate zones'!$A$2:$A$4292,MATCH(BC$4&amp;" "&amp;$N247,'Climate zones'!$I$2:$I$4292,0)),"")</f>
        <v/>
      </c>
      <c r="BD247" s="165" t="str">
        <f>IFERROR(INDEX('Climate zones'!$A$2:$A$4292,MATCH(BD$4&amp;" "&amp;$N247,'Climate zones'!$I$2:$I$4292,0)),"")</f>
        <v/>
      </c>
      <c r="BE247" s="165" t="str">
        <f>IFERROR(INDEX('Climate zones'!$A$2:$A$4292,MATCH(BE$4&amp;" "&amp;$N247,'Climate zones'!$I$2:$I$4292,0)),"")</f>
        <v/>
      </c>
      <c r="BF247" s="165" t="str">
        <f>IFERROR(INDEX('Climate zones'!$A$2:$A$4292,MATCH(BF$4&amp;" "&amp;$N247,'Climate zones'!$I$2:$I$4292,0)),"")</f>
        <v/>
      </c>
      <c r="BG247" s="165" t="str">
        <f>IFERROR(INDEX('Climate zones'!$A$2:$A$4292,MATCH(BG$4&amp;" "&amp;$N247,'Climate zones'!$I$2:$I$4292,0)),"")</f>
        <v/>
      </c>
      <c r="BH247" s="165" t="str">
        <f>IFERROR(INDEX('Climate zones'!$A$2:$A$4292,MATCH(BH$4&amp;" "&amp;$N247,'Climate zones'!$I$2:$I$4292,0)),"")</f>
        <v/>
      </c>
      <c r="BI247" s="165" t="str">
        <f>IFERROR(INDEX('Climate zones'!$A$2:$A$4292,MATCH(BI$4&amp;" "&amp;$N247,'Climate zones'!$I$2:$I$4292,0)),"")</f>
        <v/>
      </c>
      <c r="BJ247" s="165" t="str">
        <f>IFERROR(INDEX('Climate zones'!$A$2:$A$4292,MATCH(BJ$4&amp;" "&amp;$N247,'Climate zones'!$I$2:$I$4292,0)),"")</f>
        <v/>
      </c>
      <c r="BK247" s="165" t="str">
        <f>IFERROR(INDEX('Climate zones'!$A$2:$A$4292,MATCH(BK$4&amp;" "&amp;$N247,'Climate zones'!$I$2:$I$4292,0)),"")</f>
        <v/>
      </c>
      <c r="BL247" s="165" t="str">
        <f>IFERROR(INDEX('Climate zones'!$A$2:$A$4292,MATCH(BL$4&amp;" "&amp;$N247,'Climate zones'!$I$2:$I$4292,0)),"")</f>
        <v/>
      </c>
      <c r="BM247" s="165" t="str">
        <f>IFERROR(INDEX('Climate zones'!$A$2:$A$4292,MATCH(BM$4&amp;" "&amp;$N247,'Climate zones'!$I$2:$I$4292,0)),"")</f>
        <v/>
      </c>
      <c r="BN247" s="165" t="str">
        <f>IFERROR(INDEX('Climate zones'!$A$2:$A$4292,MATCH(BN$4&amp;" "&amp;$N247,'Climate zones'!$I$2:$I$4292,0)),"")</f>
        <v/>
      </c>
      <c r="BO247" s="165" t="str">
        <f>IFERROR(INDEX('Climate zones'!$A$2:$A$4292,MATCH(BO$4&amp;" "&amp;$N247,'Climate zones'!$I$2:$I$4292,0)),"")</f>
        <v/>
      </c>
      <c r="BP247" s="165" t="str">
        <f>IFERROR(INDEX('Climate zones'!$A$2:$A$4292,MATCH(BP$4&amp;" "&amp;$N247,'Climate zones'!$I$2:$I$4292,0)),"")</f>
        <v/>
      </c>
      <c r="BQ247" s="165" t="str">
        <f>IFERROR(INDEX('Climate zones'!$A$2:$A$4292,MATCH(BQ$4&amp;" "&amp;$N247,'Climate zones'!$I$2:$I$4292,0)),"")</f>
        <v/>
      </c>
      <c r="BR247" s="165" t="str">
        <f>IFERROR(INDEX('Climate zones'!$A$2:$A$4292,MATCH(BR$4&amp;" "&amp;$N247,'Climate zones'!$I$2:$I$4292,0)),"")</f>
        <v/>
      </c>
      <c r="BS247" s="165" t="str">
        <f>IFERROR(INDEX('Climate zones'!$A$2:$A$4292,MATCH(BS$4&amp;" "&amp;$N247,'Climate zones'!$I$2:$I$4292,0)),"")</f>
        <v/>
      </c>
      <c r="BT247" s="165" t="str">
        <f>IFERROR(INDEX('Climate zones'!$A$2:$A$4292,MATCH(BT$4&amp;" "&amp;$N247,'Climate zones'!$I$2:$I$4292,0)),"")</f>
        <v/>
      </c>
      <c r="BU247" s="165" t="str">
        <f>IFERROR(INDEX('Climate zones'!$A$2:$A$4292,MATCH(BU$4&amp;" "&amp;$N247,'Climate zones'!$I$2:$I$4292,0)),"")</f>
        <v/>
      </c>
      <c r="BV247" s="165" t="str">
        <f>IFERROR(INDEX('Climate zones'!$A$2:$A$4292,MATCH(BV$4&amp;" "&amp;$N247,'Climate zones'!$I$2:$I$4292,0)),"")</f>
        <v/>
      </c>
      <c r="BW247" s="165" t="str">
        <f>IFERROR(INDEX('Climate zones'!$A$2:$A$4292,MATCH(BW$4&amp;" "&amp;$N247,'Climate zones'!$I$2:$I$4292,0)),"")</f>
        <v/>
      </c>
      <c r="BX247" s="165" t="str">
        <f>IFERROR(INDEX('Climate zones'!$A$2:$A$4292,MATCH(BX$4&amp;" "&amp;$N247,'Climate zones'!$I$2:$I$4292,0)),"")</f>
        <v/>
      </c>
      <c r="BY247" s="165" t="str">
        <f>IFERROR(INDEX('Climate zones'!$A$2:$A$4292,MATCH(BY$4&amp;" "&amp;$N247,'Climate zones'!$I$2:$I$4292,0)),"")</f>
        <v/>
      </c>
      <c r="BZ247" s="165" t="str">
        <f>IFERROR(INDEX('Climate zones'!$A$2:$A$4292,MATCH(BZ$4&amp;" "&amp;$N247,'Climate zones'!$I$2:$I$4292,0)),"")</f>
        <v/>
      </c>
      <c r="CA247" s="165" t="str">
        <f>IFERROR(INDEX('Climate zones'!$A$2:$A$4292,MATCH(CA$4&amp;" "&amp;$N247,'Climate zones'!$I$2:$I$4292,0)),"")</f>
        <v/>
      </c>
      <c r="CB247" s="165" t="str">
        <f>IFERROR(INDEX('Climate zones'!$A$2:$A$4292,MATCH(CB$4&amp;" "&amp;$N247,'Climate zones'!$I$2:$I$4292,0)),"")</f>
        <v/>
      </c>
      <c r="CC247" s="165" t="str">
        <f>IFERROR(INDEX('Climate zones'!$A$2:$A$4292,MATCH(CC$4&amp;" "&amp;$N247,'Climate zones'!$I$2:$I$4292,0)),"")</f>
        <v/>
      </c>
      <c r="CD247" s="165" t="str">
        <f>IFERROR(INDEX('Climate zones'!$A$2:$A$4292,MATCH(CD$4&amp;" "&amp;$N247,'Climate zones'!$I$2:$I$4292,0)),"")</f>
        <v/>
      </c>
      <c r="CE247" s="165" t="str">
        <f>IFERROR(INDEX('Climate zones'!$A$2:$A$4292,MATCH(CE$4&amp;" "&amp;$N247,'Climate zones'!$I$2:$I$4292,0)),"")</f>
        <v/>
      </c>
      <c r="CF247" s="165" t="str">
        <f>IFERROR(INDEX('Climate zones'!$A$2:$A$4292,MATCH(CF$4&amp;" "&amp;$N247,'Climate zones'!$I$2:$I$4292,0)),"")</f>
        <v/>
      </c>
      <c r="CG247" s="165" t="str">
        <f>IFERROR(INDEX('Climate zones'!$A$2:$A$4292,MATCH(CG$4&amp;" "&amp;$N247,'Climate zones'!$I$2:$I$4292,0)),"")</f>
        <v/>
      </c>
      <c r="CH247" s="165" t="str">
        <f>IFERROR(INDEX('Climate zones'!$A$2:$A$4292,MATCH(CH$4&amp;" "&amp;$N247,'Climate zones'!$I$2:$I$4292,0)),"")</f>
        <v/>
      </c>
    </row>
    <row r="248" spans="1:86">
      <c r="A248" s="156" t="s">
        <v>418</v>
      </c>
      <c r="B248" s="156" t="s">
        <v>102</v>
      </c>
      <c r="C248" s="156" t="s">
        <v>93</v>
      </c>
      <c r="D248" s="156" t="s">
        <v>411</v>
      </c>
      <c r="E248" s="157">
        <v>-39.94</v>
      </c>
      <c r="F248" s="157">
        <v>176.92</v>
      </c>
      <c r="G248" s="156" t="str">
        <f t="shared" si="12"/>
        <v>Central Hawke's Bay District EC</v>
      </c>
      <c r="H248" s="156">
        <f t="shared" si="13"/>
        <v>9</v>
      </c>
      <c r="I248" s="156" t="str">
        <f t="shared" si="14"/>
        <v>Central Hawke's Bay District 9</v>
      </c>
      <c r="N248" s="162">
        <f t="shared" si="15"/>
        <v>244</v>
      </c>
      <c r="O248" s="163" t="str">
        <f>IFERROR(INDEX('Climate zones'!$A$2:$A$4292,MATCH(O$4&amp;" "&amp;$N248,'Climate zones'!$I$2:$I$4292,0)),"")</f>
        <v/>
      </c>
      <c r="P248" s="163" t="str">
        <f>IFERROR(INDEX('Climate zones'!$A$2:$A$4292,MATCH(P$4&amp;" "&amp;$N248,'Climate zones'!$I$2:$I$4292,0)),"")</f>
        <v/>
      </c>
      <c r="Q248" s="163" t="str">
        <f>IFERROR(INDEX('Climate zones'!$A$2:$A$4292,MATCH(Q$4&amp;" "&amp;$N248,'Climate zones'!$I$2:$I$4292,0)),"")</f>
        <v/>
      </c>
      <c r="R248" s="163" t="str">
        <f>IFERROR(INDEX('Climate zones'!$A$2:$A$4292,MATCH(R$4&amp;" "&amp;$N248,'Climate zones'!$I$2:$I$4292,0)),"")</f>
        <v/>
      </c>
      <c r="S248" s="163" t="str">
        <f>IFERROR(INDEX('Climate zones'!$A$2:$A$4292,MATCH(S$4&amp;" "&amp;$N248,'Climate zones'!$I$2:$I$4292,0)),"")</f>
        <v/>
      </c>
      <c r="T248" s="163" t="str">
        <f>IFERROR(INDEX('Climate zones'!$A$2:$A$4292,MATCH(T$4&amp;" "&amp;$N248,'Climate zones'!$I$2:$I$4292,0)),"")</f>
        <v/>
      </c>
      <c r="U248" s="163" t="str">
        <f>IFERROR(INDEX('Climate zones'!$A$2:$A$4292,MATCH(U$4&amp;" "&amp;$N248,'Climate zones'!$I$2:$I$4292,0)),"")</f>
        <v/>
      </c>
      <c r="V248" s="163" t="str">
        <f>IFERROR(INDEX('Climate zones'!$A$2:$A$4292,MATCH(V$4&amp;" "&amp;$N248,'Climate zones'!$I$2:$I$4292,0)),"")</f>
        <v/>
      </c>
      <c r="W248" s="163" t="str">
        <f>IFERROR(INDEX('Climate zones'!$A$2:$A$4292,MATCH(W$4&amp;" "&amp;$N248,'Climate zones'!$I$2:$I$4292,0)),"")</f>
        <v/>
      </c>
      <c r="X248" s="163" t="str">
        <f>IFERROR(INDEX('Climate zones'!$A$2:$A$4292,MATCH(X$4&amp;" "&amp;$N248,'Climate zones'!$I$2:$I$4292,0)),"")</f>
        <v>Waimanoni</v>
      </c>
      <c r="Y248" s="163" t="str">
        <f>IFERROR(INDEX('Climate zones'!$A$2:$A$4292,MATCH(Y$4&amp;" "&amp;$N248,'Climate zones'!$I$2:$I$4292,0)),"")</f>
        <v/>
      </c>
      <c r="Z248" s="163" t="str">
        <f>IFERROR(INDEX('Climate zones'!$A$2:$A$4292,MATCH(Z$4&amp;" "&amp;$N248,'Climate zones'!$I$2:$I$4292,0)),"")</f>
        <v/>
      </c>
      <c r="AA248" s="163" t="str">
        <f>IFERROR(INDEX('Climate zones'!$A$2:$A$4292,MATCH(AA$4&amp;" "&amp;$N248,'Climate zones'!$I$2:$I$4292,0)),"")</f>
        <v/>
      </c>
      <c r="AB248" s="163" t="str">
        <f>IFERROR(INDEX('Climate zones'!$A$2:$A$4292,MATCH(AB$4&amp;" "&amp;$N248,'Climate zones'!$I$2:$I$4292,0)),"")</f>
        <v/>
      </c>
      <c r="AC248" s="163" t="str">
        <f>IFERROR(INDEX('Climate zones'!$A$2:$A$4292,MATCH(AC$4&amp;" "&amp;$N248,'Climate zones'!$I$2:$I$4292,0)),"")</f>
        <v/>
      </c>
      <c r="AD248" s="163" t="str">
        <f>IFERROR(INDEX('Climate zones'!$A$2:$A$4292,MATCH(AD$4&amp;" "&amp;$N248,'Climate zones'!$I$2:$I$4292,0)),"")</f>
        <v/>
      </c>
      <c r="AE248" s="163" t="str">
        <f>IFERROR(INDEX('Climate zones'!$A$2:$A$4292,MATCH(AE$4&amp;" "&amp;$N248,'Climate zones'!$I$2:$I$4292,0)),"")</f>
        <v/>
      </c>
      <c r="AF248" s="163" t="str">
        <f>IFERROR(INDEX('Climate zones'!$A$2:$A$4292,MATCH(AF$4&amp;" "&amp;$N248,'Climate zones'!$I$2:$I$4292,0)),"")</f>
        <v/>
      </c>
      <c r="AG248" s="163" t="str">
        <f>IFERROR(INDEX('Climate zones'!$A$2:$A$4292,MATCH(AG$4&amp;" "&amp;$N248,'Climate zones'!$I$2:$I$4292,0)),"")</f>
        <v/>
      </c>
      <c r="AH248" s="163" t="str">
        <f>IFERROR(INDEX('Climate zones'!$A$2:$A$4292,MATCH(AH$4&amp;" "&amp;$N248,'Climate zones'!$I$2:$I$4292,0)),"")</f>
        <v/>
      </c>
      <c r="AI248" s="163" t="str">
        <f>IFERROR(INDEX('Climate zones'!$A$2:$A$4292,MATCH(AI$4&amp;" "&amp;$N248,'Climate zones'!$I$2:$I$4292,0)),"")</f>
        <v/>
      </c>
      <c r="AJ248" s="163" t="str">
        <f>IFERROR(INDEX('Climate zones'!$A$2:$A$4292,MATCH(AJ$4&amp;" "&amp;$N248,'Climate zones'!$I$2:$I$4292,0)),"")</f>
        <v/>
      </c>
      <c r="AK248" s="163" t="str">
        <f>IFERROR(INDEX('Climate zones'!$A$2:$A$4292,MATCH(AK$4&amp;" "&amp;$N248,'Climate zones'!$I$2:$I$4292,0)),"")</f>
        <v/>
      </c>
      <c r="AL248" s="163" t="str">
        <f>IFERROR(INDEX('Climate zones'!$A$2:$A$4292,MATCH(AL$4&amp;" "&amp;$N248,'Climate zones'!$I$2:$I$4292,0)),"")</f>
        <v/>
      </c>
      <c r="AM248" s="163" t="str">
        <f>IFERROR(INDEX('Climate zones'!$A$2:$A$4292,MATCH(AM$4&amp;" "&amp;$N248,'Climate zones'!$I$2:$I$4292,0)),"")</f>
        <v/>
      </c>
      <c r="AN248" s="163" t="str">
        <f>IFERROR(INDEX('Climate zones'!$A$2:$A$4292,MATCH(AN$4&amp;" "&amp;$N248,'Climate zones'!$I$2:$I$4292,0)),"")</f>
        <v/>
      </c>
      <c r="AO248" s="163" t="str">
        <f>IFERROR(INDEX('Climate zones'!$A$2:$A$4292,MATCH(AO$4&amp;" "&amp;$N248,'Climate zones'!$I$2:$I$4292,0)),"")</f>
        <v/>
      </c>
      <c r="AP248" s="163" t="str">
        <f>IFERROR(INDEX('Climate zones'!$A$2:$A$4292,MATCH(AP$4&amp;" "&amp;$N248,'Climate zones'!$I$2:$I$4292,0)),"")</f>
        <v/>
      </c>
      <c r="AQ248" s="163" t="str">
        <f>IFERROR(INDEX('Climate zones'!$A$2:$A$4292,MATCH(AQ$4&amp;" "&amp;$N248,'Climate zones'!$I$2:$I$4292,0)),"")</f>
        <v/>
      </c>
      <c r="AR248" s="163" t="str">
        <f>IFERROR(INDEX('Climate zones'!$A$2:$A$4292,MATCH(AR$4&amp;" "&amp;$N248,'Climate zones'!$I$2:$I$4292,0)),"")</f>
        <v/>
      </c>
      <c r="AS248" s="163" t="str">
        <f>IFERROR(INDEX('Climate zones'!$A$2:$A$4292,MATCH(AS$4&amp;" "&amp;$N248,'Climate zones'!$I$2:$I$4292,0)),"")</f>
        <v/>
      </c>
      <c r="AT248" s="163" t="str">
        <f>IFERROR(INDEX('Climate zones'!$A$2:$A$4292,MATCH(AT$4&amp;" "&amp;$N248,'Climate zones'!$I$2:$I$4292,0)),"")</f>
        <v/>
      </c>
      <c r="AU248" s="163" t="str">
        <f>IFERROR(INDEX('Climate zones'!$A$2:$A$4292,MATCH(AU$4&amp;" "&amp;$N248,'Climate zones'!$I$2:$I$4292,0)),"")</f>
        <v/>
      </c>
      <c r="AV248" s="163" t="str">
        <f>IFERROR(INDEX('Climate zones'!$A$2:$A$4292,MATCH(AV$4&amp;" "&amp;$N248,'Climate zones'!$I$2:$I$4292,0)),"")</f>
        <v/>
      </c>
      <c r="AW248" s="163" t="str">
        <f>IFERROR(INDEX('Climate zones'!$A$2:$A$4292,MATCH(AW$4&amp;" "&amp;$N248,'Climate zones'!$I$2:$I$4292,0)),"")</f>
        <v/>
      </c>
      <c r="AX248" s="163" t="str">
        <f>IFERROR(INDEX('Climate zones'!$A$2:$A$4292,MATCH(AX$4&amp;" "&amp;$N248,'Climate zones'!$I$2:$I$4292,0)),"")</f>
        <v/>
      </c>
      <c r="AY248" s="163" t="str">
        <f>IFERROR(INDEX('Climate zones'!$A$2:$A$4292,MATCH(AY$4&amp;" "&amp;$N248,'Climate zones'!$I$2:$I$4292,0)),"")</f>
        <v/>
      </c>
      <c r="AZ248" s="163" t="str">
        <f>IFERROR(INDEX('Climate zones'!$A$2:$A$4292,MATCH(AZ$4&amp;" "&amp;$N248,'Climate zones'!$I$2:$I$4292,0)),"")</f>
        <v/>
      </c>
      <c r="BA248" s="163" t="str">
        <f>IFERROR(INDEX('Climate zones'!$A$2:$A$4292,MATCH(BA$4&amp;" "&amp;$N248,'Climate zones'!$I$2:$I$4292,0)),"")</f>
        <v/>
      </c>
      <c r="BB248" s="163" t="str">
        <f>IFERROR(INDEX('Climate zones'!$A$2:$A$4292,MATCH(BB$4&amp;" "&amp;$N248,'Climate zones'!$I$2:$I$4292,0)),"")</f>
        <v/>
      </c>
      <c r="BC248" s="163" t="str">
        <f>IFERROR(INDEX('Climate zones'!$A$2:$A$4292,MATCH(BC$4&amp;" "&amp;$N248,'Climate zones'!$I$2:$I$4292,0)),"")</f>
        <v/>
      </c>
      <c r="BD248" s="163" t="str">
        <f>IFERROR(INDEX('Climate zones'!$A$2:$A$4292,MATCH(BD$4&amp;" "&amp;$N248,'Climate zones'!$I$2:$I$4292,0)),"")</f>
        <v/>
      </c>
      <c r="BE248" s="163" t="str">
        <f>IFERROR(INDEX('Climate zones'!$A$2:$A$4292,MATCH(BE$4&amp;" "&amp;$N248,'Climate zones'!$I$2:$I$4292,0)),"")</f>
        <v/>
      </c>
      <c r="BF248" s="163" t="str">
        <f>IFERROR(INDEX('Climate zones'!$A$2:$A$4292,MATCH(BF$4&amp;" "&amp;$N248,'Climate zones'!$I$2:$I$4292,0)),"")</f>
        <v/>
      </c>
      <c r="BG248" s="163" t="str">
        <f>IFERROR(INDEX('Climate zones'!$A$2:$A$4292,MATCH(BG$4&amp;" "&amp;$N248,'Climate zones'!$I$2:$I$4292,0)),"")</f>
        <v/>
      </c>
      <c r="BH248" s="163" t="str">
        <f>IFERROR(INDEX('Climate zones'!$A$2:$A$4292,MATCH(BH$4&amp;" "&amp;$N248,'Climate zones'!$I$2:$I$4292,0)),"")</f>
        <v/>
      </c>
      <c r="BI248" s="163" t="str">
        <f>IFERROR(INDEX('Climate zones'!$A$2:$A$4292,MATCH(BI$4&amp;" "&amp;$N248,'Climate zones'!$I$2:$I$4292,0)),"")</f>
        <v/>
      </c>
      <c r="BJ248" s="163" t="str">
        <f>IFERROR(INDEX('Climate zones'!$A$2:$A$4292,MATCH(BJ$4&amp;" "&amp;$N248,'Climate zones'!$I$2:$I$4292,0)),"")</f>
        <v/>
      </c>
      <c r="BK248" s="163" t="str">
        <f>IFERROR(INDEX('Climate zones'!$A$2:$A$4292,MATCH(BK$4&amp;" "&amp;$N248,'Climate zones'!$I$2:$I$4292,0)),"")</f>
        <v/>
      </c>
      <c r="BL248" s="163" t="str">
        <f>IFERROR(INDEX('Climate zones'!$A$2:$A$4292,MATCH(BL$4&amp;" "&amp;$N248,'Climate zones'!$I$2:$I$4292,0)),"")</f>
        <v/>
      </c>
      <c r="BM248" s="163" t="str">
        <f>IFERROR(INDEX('Climate zones'!$A$2:$A$4292,MATCH(BM$4&amp;" "&amp;$N248,'Climate zones'!$I$2:$I$4292,0)),"")</f>
        <v/>
      </c>
      <c r="BN248" s="163" t="str">
        <f>IFERROR(INDEX('Climate zones'!$A$2:$A$4292,MATCH(BN$4&amp;" "&amp;$N248,'Climate zones'!$I$2:$I$4292,0)),"")</f>
        <v/>
      </c>
      <c r="BO248" s="163" t="str">
        <f>IFERROR(INDEX('Climate zones'!$A$2:$A$4292,MATCH(BO$4&amp;" "&amp;$N248,'Climate zones'!$I$2:$I$4292,0)),"")</f>
        <v/>
      </c>
      <c r="BP248" s="163" t="str">
        <f>IFERROR(INDEX('Climate zones'!$A$2:$A$4292,MATCH(BP$4&amp;" "&amp;$N248,'Climate zones'!$I$2:$I$4292,0)),"")</f>
        <v/>
      </c>
      <c r="BQ248" s="163" t="str">
        <f>IFERROR(INDEX('Climate zones'!$A$2:$A$4292,MATCH(BQ$4&amp;" "&amp;$N248,'Climate zones'!$I$2:$I$4292,0)),"")</f>
        <v/>
      </c>
      <c r="BR248" s="163" t="str">
        <f>IFERROR(INDEX('Climate zones'!$A$2:$A$4292,MATCH(BR$4&amp;" "&amp;$N248,'Climate zones'!$I$2:$I$4292,0)),"")</f>
        <v/>
      </c>
      <c r="BS248" s="163" t="str">
        <f>IFERROR(INDEX('Climate zones'!$A$2:$A$4292,MATCH(BS$4&amp;" "&amp;$N248,'Climate zones'!$I$2:$I$4292,0)),"")</f>
        <v/>
      </c>
      <c r="BT248" s="163" t="str">
        <f>IFERROR(INDEX('Climate zones'!$A$2:$A$4292,MATCH(BT$4&amp;" "&amp;$N248,'Climate zones'!$I$2:$I$4292,0)),"")</f>
        <v/>
      </c>
      <c r="BU248" s="163" t="str">
        <f>IFERROR(INDEX('Climate zones'!$A$2:$A$4292,MATCH(BU$4&amp;" "&amp;$N248,'Climate zones'!$I$2:$I$4292,0)),"")</f>
        <v/>
      </c>
      <c r="BV248" s="163" t="str">
        <f>IFERROR(INDEX('Climate zones'!$A$2:$A$4292,MATCH(BV$4&amp;" "&amp;$N248,'Climate zones'!$I$2:$I$4292,0)),"")</f>
        <v/>
      </c>
      <c r="BW248" s="163" t="str">
        <f>IFERROR(INDEX('Climate zones'!$A$2:$A$4292,MATCH(BW$4&amp;" "&amp;$N248,'Climate zones'!$I$2:$I$4292,0)),"")</f>
        <v/>
      </c>
      <c r="BX248" s="163" t="str">
        <f>IFERROR(INDEX('Climate zones'!$A$2:$A$4292,MATCH(BX$4&amp;" "&amp;$N248,'Climate zones'!$I$2:$I$4292,0)),"")</f>
        <v/>
      </c>
      <c r="BY248" s="163" t="str">
        <f>IFERROR(INDEX('Climate zones'!$A$2:$A$4292,MATCH(BY$4&amp;" "&amp;$N248,'Climate zones'!$I$2:$I$4292,0)),"")</f>
        <v/>
      </c>
      <c r="BZ248" s="163" t="str">
        <f>IFERROR(INDEX('Climate zones'!$A$2:$A$4292,MATCH(BZ$4&amp;" "&amp;$N248,'Climate zones'!$I$2:$I$4292,0)),"")</f>
        <v/>
      </c>
      <c r="CA248" s="163" t="str">
        <f>IFERROR(INDEX('Climate zones'!$A$2:$A$4292,MATCH(CA$4&amp;" "&amp;$N248,'Climate zones'!$I$2:$I$4292,0)),"")</f>
        <v/>
      </c>
      <c r="CB248" s="163" t="str">
        <f>IFERROR(INDEX('Climate zones'!$A$2:$A$4292,MATCH(CB$4&amp;" "&amp;$N248,'Climate zones'!$I$2:$I$4292,0)),"")</f>
        <v/>
      </c>
      <c r="CC248" s="163" t="str">
        <f>IFERROR(INDEX('Climate zones'!$A$2:$A$4292,MATCH(CC$4&amp;" "&amp;$N248,'Climate zones'!$I$2:$I$4292,0)),"")</f>
        <v/>
      </c>
      <c r="CD248" s="163" t="str">
        <f>IFERROR(INDEX('Climate zones'!$A$2:$A$4292,MATCH(CD$4&amp;" "&amp;$N248,'Climate zones'!$I$2:$I$4292,0)),"")</f>
        <v/>
      </c>
      <c r="CE248" s="163" t="str">
        <f>IFERROR(INDEX('Climate zones'!$A$2:$A$4292,MATCH(CE$4&amp;" "&amp;$N248,'Climate zones'!$I$2:$I$4292,0)),"")</f>
        <v/>
      </c>
      <c r="CF248" s="163" t="str">
        <f>IFERROR(INDEX('Climate zones'!$A$2:$A$4292,MATCH(CF$4&amp;" "&amp;$N248,'Climate zones'!$I$2:$I$4292,0)),"")</f>
        <v/>
      </c>
      <c r="CG248" s="163" t="str">
        <f>IFERROR(INDEX('Climate zones'!$A$2:$A$4292,MATCH(CG$4&amp;" "&amp;$N248,'Climate zones'!$I$2:$I$4292,0)),"")</f>
        <v/>
      </c>
      <c r="CH248" s="163" t="str">
        <f>IFERROR(INDEX('Climate zones'!$A$2:$A$4292,MATCH(CH$4&amp;" "&amp;$N248,'Climate zones'!$I$2:$I$4292,0)),"")</f>
        <v/>
      </c>
    </row>
    <row r="249" spans="1:86">
      <c r="A249" s="156" t="s">
        <v>419</v>
      </c>
      <c r="B249" s="156" t="s">
        <v>102</v>
      </c>
      <c r="C249" s="156" t="s">
        <v>93</v>
      </c>
      <c r="D249" s="156" t="s">
        <v>411</v>
      </c>
      <c r="E249" s="157">
        <v>-40.020000000000003</v>
      </c>
      <c r="F249" s="157">
        <v>176.43</v>
      </c>
      <c r="G249" s="156" t="str">
        <f t="shared" si="12"/>
        <v>Central Hawke's Bay District EC</v>
      </c>
      <c r="H249" s="156">
        <f t="shared" si="13"/>
        <v>10</v>
      </c>
      <c r="I249" s="156" t="str">
        <f t="shared" si="14"/>
        <v>Central Hawke's Bay District 10</v>
      </c>
      <c r="N249" s="164">
        <f t="shared" si="15"/>
        <v>245</v>
      </c>
      <c r="O249" s="165" t="str">
        <f>IFERROR(INDEX('Climate zones'!$A$2:$A$4292,MATCH(O$4&amp;" "&amp;$N249,'Climate zones'!$I$2:$I$4292,0)),"")</f>
        <v/>
      </c>
      <c r="P249" s="165" t="str">
        <f>IFERROR(INDEX('Climate zones'!$A$2:$A$4292,MATCH(P$4&amp;" "&amp;$N249,'Climate zones'!$I$2:$I$4292,0)),"")</f>
        <v/>
      </c>
      <c r="Q249" s="165" t="str">
        <f>IFERROR(INDEX('Climate zones'!$A$2:$A$4292,MATCH(Q$4&amp;" "&amp;$N249,'Climate zones'!$I$2:$I$4292,0)),"")</f>
        <v/>
      </c>
      <c r="R249" s="165" t="str">
        <f>IFERROR(INDEX('Climate zones'!$A$2:$A$4292,MATCH(R$4&amp;" "&amp;$N249,'Climate zones'!$I$2:$I$4292,0)),"")</f>
        <v/>
      </c>
      <c r="S249" s="165" t="str">
        <f>IFERROR(INDEX('Climate zones'!$A$2:$A$4292,MATCH(S$4&amp;" "&amp;$N249,'Climate zones'!$I$2:$I$4292,0)),"")</f>
        <v/>
      </c>
      <c r="T249" s="165" t="str">
        <f>IFERROR(INDEX('Climate zones'!$A$2:$A$4292,MATCH(T$4&amp;" "&amp;$N249,'Climate zones'!$I$2:$I$4292,0)),"")</f>
        <v/>
      </c>
      <c r="U249" s="165" t="str">
        <f>IFERROR(INDEX('Climate zones'!$A$2:$A$4292,MATCH(U$4&amp;" "&amp;$N249,'Climate zones'!$I$2:$I$4292,0)),"")</f>
        <v/>
      </c>
      <c r="V249" s="165" t="str">
        <f>IFERROR(INDEX('Climate zones'!$A$2:$A$4292,MATCH(V$4&amp;" "&amp;$N249,'Climate zones'!$I$2:$I$4292,0)),"")</f>
        <v/>
      </c>
      <c r="W249" s="165" t="str">
        <f>IFERROR(INDEX('Climate zones'!$A$2:$A$4292,MATCH(W$4&amp;" "&amp;$N249,'Climate zones'!$I$2:$I$4292,0)),"")</f>
        <v/>
      </c>
      <c r="X249" s="165" t="str">
        <f>IFERROR(INDEX('Climate zones'!$A$2:$A$4292,MATCH(X$4&amp;" "&amp;$N249,'Climate zones'!$I$2:$I$4292,0)),"")</f>
        <v>Waimate North</v>
      </c>
      <c r="Y249" s="165" t="str">
        <f>IFERROR(INDEX('Climate zones'!$A$2:$A$4292,MATCH(Y$4&amp;" "&amp;$N249,'Climate zones'!$I$2:$I$4292,0)),"")</f>
        <v/>
      </c>
      <c r="Z249" s="165" t="str">
        <f>IFERROR(INDEX('Climate zones'!$A$2:$A$4292,MATCH(Z$4&amp;" "&amp;$N249,'Climate zones'!$I$2:$I$4292,0)),"")</f>
        <v/>
      </c>
      <c r="AA249" s="165" t="str">
        <f>IFERROR(INDEX('Climate zones'!$A$2:$A$4292,MATCH(AA$4&amp;" "&amp;$N249,'Climate zones'!$I$2:$I$4292,0)),"")</f>
        <v/>
      </c>
      <c r="AB249" s="165" t="str">
        <f>IFERROR(INDEX('Climate zones'!$A$2:$A$4292,MATCH(AB$4&amp;" "&amp;$N249,'Climate zones'!$I$2:$I$4292,0)),"")</f>
        <v/>
      </c>
      <c r="AC249" s="165" t="str">
        <f>IFERROR(INDEX('Climate zones'!$A$2:$A$4292,MATCH(AC$4&amp;" "&amp;$N249,'Climate zones'!$I$2:$I$4292,0)),"")</f>
        <v/>
      </c>
      <c r="AD249" s="165" t="str">
        <f>IFERROR(INDEX('Climate zones'!$A$2:$A$4292,MATCH(AD$4&amp;" "&amp;$N249,'Climate zones'!$I$2:$I$4292,0)),"")</f>
        <v/>
      </c>
      <c r="AE249" s="165" t="str">
        <f>IFERROR(INDEX('Climate zones'!$A$2:$A$4292,MATCH(AE$4&amp;" "&amp;$N249,'Climate zones'!$I$2:$I$4292,0)),"")</f>
        <v/>
      </c>
      <c r="AF249" s="165" t="str">
        <f>IFERROR(INDEX('Climate zones'!$A$2:$A$4292,MATCH(AF$4&amp;" "&amp;$N249,'Climate zones'!$I$2:$I$4292,0)),"")</f>
        <v/>
      </c>
      <c r="AG249" s="165" t="str">
        <f>IFERROR(INDEX('Climate zones'!$A$2:$A$4292,MATCH(AG$4&amp;" "&amp;$N249,'Climate zones'!$I$2:$I$4292,0)),"")</f>
        <v/>
      </c>
      <c r="AH249" s="165" t="str">
        <f>IFERROR(INDEX('Climate zones'!$A$2:$A$4292,MATCH(AH$4&amp;" "&amp;$N249,'Climate zones'!$I$2:$I$4292,0)),"")</f>
        <v/>
      </c>
      <c r="AI249" s="165" t="str">
        <f>IFERROR(INDEX('Climate zones'!$A$2:$A$4292,MATCH(AI$4&amp;" "&amp;$N249,'Climate zones'!$I$2:$I$4292,0)),"")</f>
        <v/>
      </c>
      <c r="AJ249" s="165" t="str">
        <f>IFERROR(INDEX('Climate zones'!$A$2:$A$4292,MATCH(AJ$4&amp;" "&amp;$N249,'Climate zones'!$I$2:$I$4292,0)),"")</f>
        <v/>
      </c>
      <c r="AK249" s="165" t="str">
        <f>IFERROR(INDEX('Climate zones'!$A$2:$A$4292,MATCH(AK$4&amp;" "&amp;$N249,'Climate zones'!$I$2:$I$4292,0)),"")</f>
        <v/>
      </c>
      <c r="AL249" s="165" t="str">
        <f>IFERROR(INDEX('Climate zones'!$A$2:$A$4292,MATCH(AL$4&amp;" "&amp;$N249,'Climate zones'!$I$2:$I$4292,0)),"")</f>
        <v/>
      </c>
      <c r="AM249" s="165" t="str">
        <f>IFERROR(INDEX('Climate zones'!$A$2:$A$4292,MATCH(AM$4&amp;" "&amp;$N249,'Climate zones'!$I$2:$I$4292,0)),"")</f>
        <v/>
      </c>
      <c r="AN249" s="165" t="str">
        <f>IFERROR(INDEX('Climate zones'!$A$2:$A$4292,MATCH(AN$4&amp;" "&amp;$N249,'Climate zones'!$I$2:$I$4292,0)),"")</f>
        <v/>
      </c>
      <c r="AO249" s="165" t="str">
        <f>IFERROR(INDEX('Climate zones'!$A$2:$A$4292,MATCH(AO$4&amp;" "&amp;$N249,'Climate zones'!$I$2:$I$4292,0)),"")</f>
        <v/>
      </c>
      <c r="AP249" s="165" t="str">
        <f>IFERROR(INDEX('Climate zones'!$A$2:$A$4292,MATCH(AP$4&amp;" "&amp;$N249,'Climate zones'!$I$2:$I$4292,0)),"")</f>
        <v/>
      </c>
      <c r="AQ249" s="165" t="str">
        <f>IFERROR(INDEX('Climate zones'!$A$2:$A$4292,MATCH(AQ$4&amp;" "&amp;$N249,'Climate zones'!$I$2:$I$4292,0)),"")</f>
        <v/>
      </c>
      <c r="AR249" s="165" t="str">
        <f>IFERROR(INDEX('Climate zones'!$A$2:$A$4292,MATCH(AR$4&amp;" "&amp;$N249,'Climate zones'!$I$2:$I$4292,0)),"")</f>
        <v/>
      </c>
      <c r="AS249" s="165" t="str">
        <f>IFERROR(INDEX('Climate zones'!$A$2:$A$4292,MATCH(AS$4&amp;" "&amp;$N249,'Climate zones'!$I$2:$I$4292,0)),"")</f>
        <v/>
      </c>
      <c r="AT249" s="165" t="str">
        <f>IFERROR(INDEX('Climate zones'!$A$2:$A$4292,MATCH(AT$4&amp;" "&amp;$N249,'Climate zones'!$I$2:$I$4292,0)),"")</f>
        <v/>
      </c>
      <c r="AU249" s="165" t="str">
        <f>IFERROR(INDEX('Climate zones'!$A$2:$A$4292,MATCH(AU$4&amp;" "&amp;$N249,'Climate zones'!$I$2:$I$4292,0)),"")</f>
        <v/>
      </c>
      <c r="AV249" s="165" t="str">
        <f>IFERROR(INDEX('Climate zones'!$A$2:$A$4292,MATCH(AV$4&amp;" "&amp;$N249,'Climate zones'!$I$2:$I$4292,0)),"")</f>
        <v/>
      </c>
      <c r="AW249" s="165" t="str">
        <f>IFERROR(INDEX('Climate zones'!$A$2:$A$4292,MATCH(AW$4&amp;" "&amp;$N249,'Climate zones'!$I$2:$I$4292,0)),"")</f>
        <v/>
      </c>
      <c r="AX249" s="165" t="str">
        <f>IFERROR(INDEX('Climate zones'!$A$2:$A$4292,MATCH(AX$4&amp;" "&amp;$N249,'Climate zones'!$I$2:$I$4292,0)),"")</f>
        <v/>
      </c>
      <c r="AY249" s="165" t="str">
        <f>IFERROR(INDEX('Climate zones'!$A$2:$A$4292,MATCH(AY$4&amp;" "&amp;$N249,'Climate zones'!$I$2:$I$4292,0)),"")</f>
        <v/>
      </c>
      <c r="AZ249" s="165" t="str">
        <f>IFERROR(INDEX('Climate zones'!$A$2:$A$4292,MATCH(AZ$4&amp;" "&amp;$N249,'Climate zones'!$I$2:$I$4292,0)),"")</f>
        <v/>
      </c>
      <c r="BA249" s="165" t="str">
        <f>IFERROR(INDEX('Climate zones'!$A$2:$A$4292,MATCH(BA$4&amp;" "&amp;$N249,'Climate zones'!$I$2:$I$4292,0)),"")</f>
        <v/>
      </c>
      <c r="BB249" s="165" t="str">
        <f>IFERROR(INDEX('Climate zones'!$A$2:$A$4292,MATCH(BB$4&amp;" "&amp;$N249,'Climate zones'!$I$2:$I$4292,0)),"")</f>
        <v/>
      </c>
      <c r="BC249" s="165" t="str">
        <f>IFERROR(INDEX('Climate zones'!$A$2:$A$4292,MATCH(BC$4&amp;" "&amp;$N249,'Climate zones'!$I$2:$I$4292,0)),"")</f>
        <v/>
      </c>
      <c r="BD249" s="165" t="str">
        <f>IFERROR(INDEX('Climate zones'!$A$2:$A$4292,MATCH(BD$4&amp;" "&amp;$N249,'Climate zones'!$I$2:$I$4292,0)),"")</f>
        <v/>
      </c>
      <c r="BE249" s="165" t="str">
        <f>IFERROR(INDEX('Climate zones'!$A$2:$A$4292,MATCH(BE$4&amp;" "&amp;$N249,'Climate zones'!$I$2:$I$4292,0)),"")</f>
        <v/>
      </c>
      <c r="BF249" s="165" t="str">
        <f>IFERROR(INDEX('Climate zones'!$A$2:$A$4292,MATCH(BF$4&amp;" "&amp;$N249,'Climate zones'!$I$2:$I$4292,0)),"")</f>
        <v/>
      </c>
      <c r="BG249" s="165" t="str">
        <f>IFERROR(INDEX('Climate zones'!$A$2:$A$4292,MATCH(BG$4&amp;" "&amp;$N249,'Climate zones'!$I$2:$I$4292,0)),"")</f>
        <v/>
      </c>
      <c r="BH249" s="165" t="str">
        <f>IFERROR(INDEX('Climate zones'!$A$2:$A$4292,MATCH(BH$4&amp;" "&amp;$N249,'Climate zones'!$I$2:$I$4292,0)),"")</f>
        <v/>
      </c>
      <c r="BI249" s="165" t="str">
        <f>IFERROR(INDEX('Climate zones'!$A$2:$A$4292,MATCH(BI$4&amp;" "&amp;$N249,'Climate zones'!$I$2:$I$4292,0)),"")</f>
        <v/>
      </c>
      <c r="BJ249" s="165" t="str">
        <f>IFERROR(INDEX('Climate zones'!$A$2:$A$4292,MATCH(BJ$4&amp;" "&amp;$N249,'Climate zones'!$I$2:$I$4292,0)),"")</f>
        <v/>
      </c>
      <c r="BK249" s="165" t="str">
        <f>IFERROR(INDEX('Climate zones'!$A$2:$A$4292,MATCH(BK$4&amp;" "&amp;$N249,'Climate zones'!$I$2:$I$4292,0)),"")</f>
        <v/>
      </c>
      <c r="BL249" s="165" t="str">
        <f>IFERROR(INDEX('Climate zones'!$A$2:$A$4292,MATCH(BL$4&amp;" "&amp;$N249,'Climate zones'!$I$2:$I$4292,0)),"")</f>
        <v/>
      </c>
      <c r="BM249" s="165" t="str">
        <f>IFERROR(INDEX('Climate zones'!$A$2:$A$4292,MATCH(BM$4&amp;" "&amp;$N249,'Climate zones'!$I$2:$I$4292,0)),"")</f>
        <v/>
      </c>
      <c r="BN249" s="165" t="str">
        <f>IFERROR(INDEX('Climate zones'!$A$2:$A$4292,MATCH(BN$4&amp;" "&amp;$N249,'Climate zones'!$I$2:$I$4292,0)),"")</f>
        <v/>
      </c>
      <c r="BO249" s="165" t="str">
        <f>IFERROR(INDEX('Climate zones'!$A$2:$A$4292,MATCH(BO$4&amp;" "&amp;$N249,'Climate zones'!$I$2:$I$4292,0)),"")</f>
        <v/>
      </c>
      <c r="BP249" s="165" t="str">
        <f>IFERROR(INDEX('Climate zones'!$A$2:$A$4292,MATCH(BP$4&amp;" "&amp;$N249,'Climate zones'!$I$2:$I$4292,0)),"")</f>
        <v/>
      </c>
      <c r="BQ249" s="165" t="str">
        <f>IFERROR(INDEX('Climate zones'!$A$2:$A$4292,MATCH(BQ$4&amp;" "&amp;$N249,'Climate zones'!$I$2:$I$4292,0)),"")</f>
        <v/>
      </c>
      <c r="BR249" s="165" t="str">
        <f>IFERROR(INDEX('Climate zones'!$A$2:$A$4292,MATCH(BR$4&amp;" "&amp;$N249,'Climate zones'!$I$2:$I$4292,0)),"")</f>
        <v/>
      </c>
      <c r="BS249" s="165" t="str">
        <f>IFERROR(INDEX('Climate zones'!$A$2:$A$4292,MATCH(BS$4&amp;" "&amp;$N249,'Climate zones'!$I$2:$I$4292,0)),"")</f>
        <v/>
      </c>
      <c r="BT249" s="165" t="str">
        <f>IFERROR(INDEX('Climate zones'!$A$2:$A$4292,MATCH(BT$4&amp;" "&amp;$N249,'Climate zones'!$I$2:$I$4292,0)),"")</f>
        <v/>
      </c>
      <c r="BU249" s="165" t="str">
        <f>IFERROR(INDEX('Climate zones'!$A$2:$A$4292,MATCH(BU$4&amp;" "&amp;$N249,'Climate zones'!$I$2:$I$4292,0)),"")</f>
        <v/>
      </c>
      <c r="BV249" s="165" t="str">
        <f>IFERROR(INDEX('Climate zones'!$A$2:$A$4292,MATCH(BV$4&amp;" "&amp;$N249,'Climate zones'!$I$2:$I$4292,0)),"")</f>
        <v/>
      </c>
      <c r="BW249" s="165" t="str">
        <f>IFERROR(INDEX('Climate zones'!$A$2:$A$4292,MATCH(BW$4&amp;" "&amp;$N249,'Climate zones'!$I$2:$I$4292,0)),"")</f>
        <v/>
      </c>
      <c r="BX249" s="165" t="str">
        <f>IFERROR(INDEX('Climate zones'!$A$2:$A$4292,MATCH(BX$4&amp;" "&amp;$N249,'Climate zones'!$I$2:$I$4292,0)),"")</f>
        <v/>
      </c>
      <c r="BY249" s="165" t="str">
        <f>IFERROR(INDEX('Climate zones'!$A$2:$A$4292,MATCH(BY$4&amp;" "&amp;$N249,'Climate zones'!$I$2:$I$4292,0)),"")</f>
        <v/>
      </c>
      <c r="BZ249" s="165" t="str">
        <f>IFERROR(INDEX('Climate zones'!$A$2:$A$4292,MATCH(BZ$4&amp;" "&amp;$N249,'Climate zones'!$I$2:$I$4292,0)),"")</f>
        <v/>
      </c>
      <c r="CA249" s="165" t="str">
        <f>IFERROR(INDEX('Climate zones'!$A$2:$A$4292,MATCH(CA$4&amp;" "&amp;$N249,'Climate zones'!$I$2:$I$4292,0)),"")</f>
        <v/>
      </c>
      <c r="CB249" s="165" t="str">
        <f>IFERROR(INDEX('Climate zones'!$A$2:$A$4292,MATCH(CB$4&amp;" "&amp;$N249,'Climate zones'!$I$2:$I$4292,0)),"")</f>
        <v/>
      </c>
      <c r="CC249" s="165" t="str">
        <f>IFERROR(INDEX('Climate zones'!$A$2:$A$4292,MATCH(CC$4&amp;" "&amp;$N249,'Climate zones'!$I$2:$I$4292,0)),"")</f>
        <v/>
      </c>
      <c r="CD249" s="165" t="str">
        <f>IFERROR(INDEX('Climate zones'!$A$2:$A$4292,MATCH(CD$4&amp;" "&amp;$N249,'Climate zones'!$I$2:$I$4292,0)),"")</f>
        <v/>
      </c>
      <c r="CE249" s="165" t="str">
        <f>IFERROR(INDEX('Climate zones'!$A$2:$A$4292,MATCH(CE$4&amp;" "&amp;$N249,'Climate zones'!$I$2:$I$4292,0)),"")</f>
        <v/>
      </c>
      <c r="CF249" s="165" t="str">
        <f>IFERROR(INDEX('Climate zones'!$A$2:$A$4292,MATCH(CF$4&amp;" "&amp;$N249,'Climate zones'!$I$2:$I$4292,0)),"")</f>
        <v/>
      </c>
      <c r="CG249" s="165" t="str">
        <f>IFERROR(INDEX('Climate zones'!$A$2:$A$4292,MATCH(CG$4&amp;" "&amp;$N249,'Climate zones'!$I$2:$I$4292,0)),"")</f>
        <v/>
      </c>
      <c r="CH249" s="165" t="str">
        <f>IFERROR(INDEX('Climate zones'!$A$2:$A$4292,MATCH(CH$4&amp;" "&amp;$N249,'Climate zones'!$I$2:$I$4292,0)),"")</f>
        <v/>
      </c>
    </row>
    <row r="250" spans="1:86">
      <c r="A250" s="156" t="s">
        <v>420</v>
      </c>
      <c r="B250" s="156" t="s">
        <v>102</v>
      </c>
      <c r="C250" s="156" t="s">
        <v>93</v>
      </c>
      <c r="D250" s="156" t="s">
        <v>411</v>
      </c>
      <c r="E250" s="157">
        <v>-39.909999999999997</v>
      </c>
      <c r="F250" s="157">
        <v>176.25</v>
      </c>
      <c r="G250" s="156" t="str">
        <f t="shared" si="12"/>
        <v>Central Hawke's Bay District EC</v>
      </c>
      <c r="H250" s="156">
        <f t="shared" si="13"/>
        <v>11</v>
      </c>
      <c r="I250" s="156" t="str">
        <f t="shared" si="14"/>
        <v>Central Hawke's Bay District 11</v>
      </c>
      <c r="N250" s="162">
        <f t="shared" si="15"/>
        <v>246</v>
      </c>
      <c r="O250" s="163" t="str">
        <f>IFERROR(INDEX('Climate zones'!$A$2:$A$4292,MATCH(O$4&amp;" "&amp;$N250,'Climate zones'!$I$2:$I$4292,0)),"")</f>
        <v/>
      </c>
      <c r="P250" s="163" t="str">
        <f>IFERROR(INDEX('Climate zones'!$A$2:$A$4292,MATCH(P$4&amp;" "&amp;$N250,'Climate zones'!$I$2:$I$4292,0)),"")</f>
        <v/>
      </c>
      <c r="Q250" s="163" t="str">
        <f>IFERROR(INDEX('Climate zones'!$A$2:$A$4292,MATCH(Q$4&amp;" "&amp;$N250,'Climate zones'!$I$2:$I$4292,0)),"")</f>
        <v/>
      </c>
      <c r="R250" s="163" t="str">
        <f>IFERROR(INDEX('Climate zones'!$A$2:$A$4292,MATCH(R$4&amp;" "&amp;$N250,'Climate zones'!$I$2:$I$4292,0)),"")</f>
        <v/>
      </c>
      <c r="S250" s="163" t="str">
        <f>IFERROR(INDEX('Climate zones'!$A$2:$A$4292,MATCH(S$4&amp;" "&amp;$N250,'Climate zones'!$I$2:$I$4292,0)),"")</f>
        <v/>
      </c>
      <c r="T250" s="163" t="str">
        <f>IFERROR(INDEX('Climate zones'!$A$2:$A$4292,MATCH(T$4&amp;" "&amp;$N250,'Climate zones'!$I$2:$I$4292,0)),"")</f>
        <v/>
      </c>
      <c r="U250" s="163" t="str">
        <f>IFERROR(INDEX('Climate zones'!$A$2:$A$4292,MATCH(U$4&amp;" "&amp;$N250,'Climate zones'!$I$2:$I$4292,0)),"")</f>
        <v/>
      </c>
      <c r="V250" s="163" t="str">
        <f>IFERROR(INDEX('Climate zones'!$A$2:$A$4292,MATCH(V$4&amp;" "&amp;$N250,'Climate zones'!$I$2:$I$4292,0)),"")</f>
        <v/>
      </c>
      <c r="W250" s="163" t="str">
        <f>IFERROR(INDEX('Climate zones'!$A$2:$A$4292,MATCH(W$4&amp;" "&amp;$N250,'Climate zones'!$I$2:$I$4292,0)),"")</f>
        <v/>
      </c>
      <c r="X250" s="163" t="str">
        <f>IFERROR(INDEX('Climate zones'!$A$2:$A$4292,MATCH(X$4&amp;" "&amp;$N250,'Climate zones'!$I$2:$I$4292,0)),"")</f>
        <v>Wainui</v>
      </c>
      <c r="Y250" s="163" t="str">
        <f>IFERROR(INDEX('Climate zones'!$A$2:$A$4292,MATCH(Y$4&amp;" "&amp;$N250,'Climate zones'!$I$2:$I$4292,0)),"")</f>
        <v/>
      </c>
      <c r="Z250" s="163" t="str">
        <f>IFERROR(INDEX('Climate zones'!$A$2:$A$4292,MATCH(Z$4&amp;" "&amp;$N250,'Climate zones'!$I$2:$I$4292,0)),"")</f>
        <v/>
      </c>
      <c r="AA250" s="163" t="str">
        <f>IFERROR(INDEX('Climate zones'!$A$2:$A$4292,MATCH(AA$4&amp;" "&amp;$N250,'Climate zones'!$I$2:$I$4292,0)),"")</f>
        <v/>
      </c>
      <c r="AB250" s="163" t="str">
        <f>IFERROR(INDEX('Climate zones'!$A$2:$A$4292,MATCH(AB$4&amp;" "&amp;$N250,'Climate zones'!$I$2:$I$4292,0)),"")</f>
        <v/>
      </c>
      <c r="AC250" s="163" t="str">
        <f>IFERROR(INDEX('Climate zones'!$A$2:$A$4292,MATCH(AC$4&amp;" "&amp;$N250,'Climate zones'!$I$2:$I$4292,0)),"")</f>
        <v/>
      </c>
      <c r="AD250" s="163" t="str">
        <f>IFERROR(INDEX('Climate zones'!$A$2:$A$4292,MATCH(AD$4&amp;" "&amp;$N250,'Climate zones'!$I$2:$I$4292,0)),"")</f>
        <v/>
      </c>
      <c r="AE250" s="163" t="str">
        <f>IFERROR(INDEX('Climate zones'!$A$2:$A$4292,MATCH(AE$4&amp;" "&amp;$N250,'Climate zones'!$I$2:$I$4292,0)),"")</f>
        <v/>
      </c>
      <c r="AF250" s="163" t="str">
        <f>IFERROR(INDEX('Climate zones'!$A$2:$A$4292,MATCH(AF$4&amp;" "&amp;$N250,'Climate zones'!$I$2:$I$4292,0)),"")</f>
        <v/>
      </c>
      <c r="AG250" s="163" t="str">
        <f>IFERROR(INDEX('Climate zones'!$A$2:$A$4292,MATCH(AG$4&amp;" "&amp;$N250,'Climate zones'!$I$2:$I$4292,0)),"")</f>
        <v/>
      </c>
      <c r="AH250" s="163" t="str">
        <f>IFERROR(INDEX('Climate zones'!$A$2:$A$4292,MATCH(AH$4&amp;" "&amp;$N250,'Climate zones'!$I$2:$I$4292,0)),"")</f>
        <v/>
      </c>
      <c r="AI250" s="163" t="str">
        <f>IFERROR(INDEX('Climate zones'!$A$2:$A$4292,MATCH(AI$4&amp;" "&amp;$N250,'Climate zones'!$I$2:$I$4292,0)),"")</f>
        <v/>
      </c>
      <c r="AJ250" s="163" t="str">
        <f>IFERROR(INDEX('Climate zones'!$A$2:$A$4292,MATCH(AJ$4&amp;" "&amp;$N250,'Climate zones'!$I$2:$I$4292,0)),"")</f>
        <v/>
      </c>
      <c r="AK250" s="163" t="str">
        <f>IFERROR(INDEX('Climate zones'!$A$2:$A$4292,MATCH(AK$4&amp;" "&amp;$N250,'Climate zones'!$I$2:$I$4292,0)),"")</f>
        <v/>
      </c>
      <c r="AL250" s="163" t="str">
        <f>IFERROR(INDEX('Climate zones'!$A$2:$A$4292,MATCH(AL$4&amp;" "&amp;$N250,'Climate zones'!$I$2:$I$4292,0)),"")</f>
        <v/>
      </c>
      <c r="AM250" s="163" t="str">
        <f>IFERROR(INDEX('Climate zones'!$A$2:$A$4292,MATCH(AM$4&amp;" "&amp;$N250,'Climate zones'!$I$2:$I$4292,0)),"")</f>
        <v/>
      </c>
      <c r="AN250" s="163" t="str">
        <f>IFERROR(INDEX('Climate zones'!$A$2:$A$4292,MATCH(AN$4&amp;" "&amp;$N250,'Climate zones'!$I$2:$I$4292,0)),"")</f>
        <v/>
      </c>
      <c r="AO250" s="163" t="str">
        <f>IFERROR(INDEX('Climate zones'!$A$2:$A$4292,MATCH(AO$4&amp;" "&amp;$N250,'Climate zones'!$I$2:$I$4292,0)),"")</f>
        <v/>
      </c>
      <c r="AP250" s="163" t="str">
        <f>IFERROR(INDEX('Climate zones'!$A$2:$A$4292,MATCH(AP$4&amp;" "&amp;$N250,'Climate zones'!$I$2:$I$4292,0)),"")</f>
        <v/>
      </c>
      <c r="AQ250" s="163" t="str">
        <f>IFERROR(INDEX('Climate zones'!$A$2:$A$4292,MATCH(AQ$4&amp;" "&amp;$N250,'Climate zones'!$I$2:$I$4292,0)),"")</f>
        <v/>
      </c>
      <c r="AR250" s="163" t="str">
        <f>IFERROR(INDEX('Climate zones'!$A$2:$A$4292,MATCH(AR$4&amp;" "&amp;$N250,'Climate zones'!$I$2:$I$4292,0)),"")</f>
        <v/>
      </c>
      <c r="AS250" s="163" t="str">
        <f>IFERROR(INDEX('Climate zones'!$A$2:$A$4292,MATCH(AS$4&amp;" "&amp;$N250,'Climate zones'!$I$2:$I$4292,0)),"")</f>
        <v/>
      </c>
      <c r="AT250" s="163" t="str">
        <f>IFERROR(INDEX('Climate zones'!$A$2:$A$4292,MATCH(AT$4&amp;" "&amp;$N250,'Climate zones'!$I$2:$I$4292,0)),"")</f>
        <v/>
      </c>
      <c r="AU250" s="163" t="str">
        <f>IFERROR(INDEX('Climate zones'!$A$2:$A$4292,MATCH(AU$4&amp;" "&amp;$N250,'Climate zones'!$I$2:$I$4292,0)),"")</f>
        <v/>
      </c>
      <c r="AV250" s="163" t="str">
        <f>IFERROR(INDEX('Climate zones'!$A$2:$A$4292,MATCH(AV$4&amp;" "&amp;$N250,'Climate zones'!$I$2:$I$4292,0)),"")</f>
        <v/>
      </c>
      <c r="AW250" s="163" t="str">
        <f>IFERROR(INDEX('Climate zones'!$A$2:$A$4292,MATCH(AW$4&amp;" "&amp;$N250,'Climate zones'!$I$2:$I$4292,0)),"")</f>
        <v/>
      </c>
      <c r="AX250" s="163" t="str">
        <f>IFERROR(INDEX('Climate zones'!$A$2:$A$4292,MATCH(AX$4&amp;" "&amp;$N250,'Climate zones'!$I$2:$I$4292,0)),"")</f>
        <v/>
      </c>
      <c r="AY250" s="163" t="str">
        <f>IFERROR(INDEX('Climate zones'!$A$2:$A$4292,MATCH(AY$4&amp;" "&amp;$N250,'Climate zones'!$I$2:$I$4292,0)),"")</f>
        <v/>
      </c>
      <c r="AZ250" s="163" t="str">
        <f>IFERROR(INDEX('Climate zones'!$A$2:$A$4292,MATCH(AZ$4&amp;" "&amp;$N250,'Climate zones'!$I$2:$I$4292,0)),"")</f>
        <v/>
      </c>
      <c r="BA250" s="163" t="str">
        <f>IFERROR(INDEX('Climate zones'!$A$2:$A$4292,MATCH(BA$4&amp;" "&amp;$N250,'Climate zones'!$I$2:$I$4292,0)),"")</f>
        <v/>
      </c>
      <c r="BB250" s="163" t="str">
        <f>IFERROR(INDEX('Climate zones'!$A$2:$A$4292,MATCH(BB$4&amp;" "&amp;$N250,'Climate zones'!$I$2:$I$4292,0)),"")</f>
        <v/>
      </c>
      <c r="BC250" s="163" t="str">
        <f>IFERROR(INDEX('Climate zones'!$A$2:$A$4292,MATCH(BC$4&amp;" "&amp;$N250,'Climate zones'!$I$2:$I$4292,0)),"")</f>
        <v/>
      </c>
      <c r="BD250" s="163" t="str">
        <f>IFERROR(INDEX('Climate zones'!$A$2:$A$4292,MATCH(BD$4&amp;" "&amp;$N250,'Climate zones'!$I$2:$I$4292,0)),"")</f>
        <v/>
      </c>
      <c r="BE250" s="163" t="str">
        <f>IFERROR(INDEX('Climate zones'!$A$2:$A$4292,MATCH(BE$4&amp;" "&amp;$N250,'Climate zones'!$I$2:$I$4292,0)),"")</f>
        <v/>
      </c>
      <c r="BF250" s="163" t="str">
        <f>IFERROR(INDEX('Climate zones'!$A$2:$A$4292,MATCH(BF$4&amp;" "&amp;$N250,'Climate zones'!$I$2:$I$4292,0)),"")</f>
        <v/>
      </c>
      <c r="BG250" s="163" t="str">
        <f>IFERROR(INDEX('Climate zones'!$A$2:$A$4292,MATCH(BG$4&amp;" "&amp;$N250,'Climate zones'!$I$2:$I$4292,0)),"")</f>
        <v/>
      </c>
      <c r="BH250" s="163" t="str">
        <f>IFERROR(INDEX('Climate zones'!$A$2:$A$4292,MATCH(BH$4&amp;" "&amp;$N250,'Climate zones'!$I$2:$I$4292,0)),"")</f>
        <v/>
      </c>
      <c r="BI250" s="163" t="str">
        <f>IFERROR(INDEX('Climate zones'!$A$2:$A$4292,MATCH(BI$4&amp;" "&amp;$N250,'Climate zones'!$I$2:$I$4292,0)),"")</f>
        <v/>
      </c>
      <c r="BJ250" s="163" t="str">
        <f>IFERROR(INDEX('Climate zones'!$A$2:$A$4292,MATCH(BJ$4&amp;" "&amp;$N250,'Climate zones'!$I$2:$I$4292,0)),"")</f>
        <v/>
      </c>
      <c r="BK250" s="163" t="str">
        <f>IFERROR(INDEX('Climate zones'!$A$2:$A$4292,MATCH(BK$4&amp;" "&amp;$N250,'Climate zones'!$I$2:$I$4292,0)),"")</f>
        <v/>
      </c>
      <c r="BL250" s="163" t="str">
        <f>IFERROR(INDEX('Climate zones'!$A$2:$A$4292,MATCH(BL$4&amp;" "&amp;$N250,'Climate zones'!$I$2:$I$4292,0)),"")</f>
        <v/>
      </c>
      <c r="BM250" s="163" t="str">
        <f>IFERROR(INDEX('Climate zones'!$A$2:$A$4292,MATCH(BM$4&amp;" "&amp;$N250,'Climate zones'!$I$2:$I$4292,0)),"")</f>
        <v/>
      </c>
      <c r="BN250" s="163" t="str">
        <f>IFERROR(INDEX('Climate zones'!$A$2:$A$4292,MATCH(BN$4&amp;" "&amp;$N250,'Climate zones'!$I$2:$I$4292,0)),"")</f>
        <v/>
      </c>
      <c r="BO250" s="163" t="str">
        <f>IFERROR(INDEX('Climate zones'!$A$2:$A$4292,MATCH(BO$4&amp;" "&amp;$N250,'Climate zones'!$I$2:$I$4292,0)),"")</f>
        <v/>
      </c>
      <c r="BP250" s="163" t="str">
        <f>IFERROR(INDEX('Climate zones'!$A$2:$A$4292,MATCH(BP$4&amp;" "&amp;$N250,'Climate zones'!$I$2:$I$4292,0)),"")</f>
        <v/>
      </c>
      <c r="BQ250" s="163" t="str">
        <f>IFERROR(INDEX('Climate zones'!$A$2:$A$4292,MATCH(BQ$4&amp;" "&amp;$N250,'Climate zones'!$I$2:$I$4292,0)),"")</f>
        <v/>
      </c>
      <c r="BR250" s="163" t="str">
        <f>IFERROR(INDEX('Climate zones'!$A$2:$A$4292,MATCH(BR$4&amp;" "&amp;$N250,'Climate zones'!$I$2:$I$4292,0)),"")</f>
        <v/>
      </c>
      <c r="BS250" s="163" t="str">
        <f>IFERROR(INDEX('Climate zones'!$A$2:$A$4292,MATCH(BS$4&amp;" "&amp;$N250,'Climate zones'!$I$2:$I$4292,0)),"")</f>
        <v/>
      </c>
      <c r="BT250" s="163" t="str">
        <f>IFERROR(INDEX('Climate zones'!$A$2:$A$4292,MATCH(BT$4&amp;" "&amp;$N250,'Climate zones'!$I$2:$I$4292,0)),"")</f>
        <v/>
      </c>
      <c r="BU250" s="163" t="str">
        <f>IFERROR(INDEX('Climate zones'!$A$2:$A$4292,MATCH(BU$4&amp;" "&amp;$N250,'Climate zones'!$I$2:$I$4292,0)),"")</f>
        <v/>
      </c>
      <c r="BV250" s="163" t="str">
        <f>IFERROR(INDEX('Climate zones'!$A$2:$A$4292,MATCH(BV$4&amp;" "&amp;$N250,'Climate zones'!$I$2:$I$4292,0)),"")</f>
        <v/>
      </c>
      <c r="BW250" s="163" t="str">
        <f>IFERROR(INDEX('Climate zones'!$A$2:$A$4292,MATCH(BW$4&amp;" "&amp;$N250,'Climate zones'!$I$2:$I$4292,0)),"")</f>
        <v/>
      </c>
      <c r="BX250" s="163" t="str">
        <f>IFERROR(INDEX('Climate zones'!$A$2:$A$4292,MATCH(BX$4&amp;" "&amp;$N250,'Climate zones'!$I$2:$I$4292,0)),"")</f>
        <v/>
      </c>
      <c r="BY250" s="163" t="str">
        <f>IFERROR(INDEX('Climate zones'!$A$2:$A$4292,MATCH(BY$4&amp;" "&amp;$N250,'Climate zones'!$I$2:$I$4292,0)),"")</f>
        <v/>
      </c>
      <c r="BZ250" s="163" t="str">
        <f>IFERROR(INDEX('Climate zones'!$A$2:$A$4292,MATCH(BZ$4&amp;" "&amp;$N250,'Climate zones'!$I$2:$I$4292,0)),"")</f>
        <v/>
      </c>
      <c r="CA250" s="163" t="str">
        <f>IFERROR(INDEX('Climate zones'!$A$2:$A$4292,MATCH(CA$4&amp;" "&amp;$N250,'Climate zones'!$I$2:$I$4292,0)),"")</f>
        <v/>
      </c>
      <c r="CB250" s="163" t="str">
        <f>IFERROR(INDEX('Climate zones'!$A$2:$A$4292,MATCH(CB$4&amp;" "&amp;$N250,'Climate zones'!$I$2:$I$4292,0)),"")</f>
        <v/>
      </c>
      <c r="CC250" s="163" t="str">
        <f>IFERROR(INDEX('Climate zones'!$A$2:$A$4292,MATCH(CC$4&amp;" "&amp;$N250,'Climate zones'!$I$2:$I$4292,0)),"")</f>
        <v/>
      </c>
      <c r="CD250" s="163" t="str">
        <f>IFERROR(INDEX('Climate zones'!$A$2:$A$4292,MATCH(CD$4&amp;" "&amp;$N250,'Climate zones'!$I$2:$I$4292,0)),"")</f>
        <v/>
      </c>
      <c r="CE250" s="163" t="str">
        <f>IFERROR(INDEX('Climate zones'!$A$2:$A$4292,MATCH(CE$4&amp;" "&amp;$N250,'Climate zones'!$I$2:$I$4292,0)),"")</f>
        <v/>
      </c>
      <c r="CF250" s="163" t="str">
        <f>IFERROR(INDEX('Climate zones'!$A$2:$A$4292,MATCH(CF$4&amp;" "&amp;$N250,'Climate zones'!$I$2:$I$4292,0)),"")</f>
        <v/>
      </c>
      <c r="CG250" s="163" t="str">
        <f>IFERROR(INDEX('Climate zones'!$A$2:$A$4292,MATCH(CG$4&amp;" "&amp;$N250,'Climate zones'!$I$2:$I$4292,0)),"")</f>
        <v/>
      </c>
      <c r="CH250" s="163" t="str">
        <f>IFERROR(INDEX('Climate zones'!$A$2:$A$4292,MATCH(CH$4&amp;" "&amp;$N250,'Climate zones'!$I$2:$I$4292,0)),"")</f>
        <v/>
      </c>
    </row>
    <row r="251" spans="1:86">
      <c r="A251" s="156" t="s">
        <v>421</v>
      </c>
      <c r="B251" s="156" t="s">
        <v>102</v>
      </c>
      <c r="C251" s="156" t="s">
        <v>93</v>
      </c>
      <c r="D251" s="156" t="s">
        <v>411</v>
      </c>
      <c r="E251" s="157">
        <v>-40.33</v>
      </c>
      <c r="F251" s="157">
        <v>176.49</v>
      </c>
      <c r="G251" s="156" t="str">
        <f t="shared" si="12"/>
        <v>Central Hawke's Bay District EC</v>
      </c>
      <c r="H251" s="156">
        <f t="shared" si="13"/>
        <v>12</v>
      </c>
      <c r="I251" s="156" t="str">
        <f t="shared" si="14"/>
        <v>Central Hawke's Bay District 12</v>
      </c>
      <c r="N251" s="164">
        <f t="shared" si="15"/>
        <v>247</v>
      </c>
      <c r="O251" s="165" t="str">
        <f>IFERROR(INDEX('Climate zones'!$A$2:$A$4292,MATCH(O$4&amp;" "&amp;$N251,'Climate zones'!$I$2:$I$4292,0)),"")</f>
        <v/>
      </c>
      <c r="P251" s="165" t="str">
        <f>IFERROR(INDEX('Climate zones'!$A$2:$A$4292,MATCH(P$4&amp;" "&amp;$N251,'Climate zones'!$I$2:$I$4292,0)),"")</f>
        <v/>
      </c>
      <c r="Q251" s="165" t="str">
        <f>IFERROR(INDEX('Climate zones'!$A$2:$A$4292,MATCH(Q$4&amp;" "&amp;$N251,'Climate zones'!$I$2:$I$4292,0)),"")</f>
        <v/>
      </c>
      <c r="R251" s="165" t="str">
        <f>IFERROR(INDEX('Climate zones'!$A$2:$A$4292,MATCH(R$4&amp;" "&amp;$N251,'Climate zones'!$I$2:$I$4292,0)),"")</f>
        <v/>
      </c>
      <c r="S251" s="165" t="str">
        <f>IFERROR(INDEX('Climate zones'!$A$2:$A$4292,MATCH(S$4&amp;" "&amp;$N251,'Climate zones'!$I$2:$I$4292,0)),"")</f>
        <v/>
      </c>
      <c r="T251" s="165" t="str">
        <f>IFERROR(INDEX('Climate zones'!$A$2:$A$4292,MATCH(T$4&amp;" "&amp;$N251,'Climate zones'!$I$2:$I$4292,0)),"")</f>
        <v/>
      </c>
      <c r="U251" s="165" t="str">
        <f>IFERROR(INDEX('Climate zones'!$A$2:$A$4292,MATCH(U$4&amp;" "&amp;$N251,'Climate zones'!$I$2:$I$4292,0)),"")</f>
        <v/>
      </c>
      <c r="V251" s="165" t="str">
        <f>IFERROR(INDEX('Climate zones'!$A$2:$A$4292,MATCH(V$4&amp;" "&amp;$N251,'Climate zones'!$I$2:$I$4292,0)),"")</f>
        <v/>
      </c>
      <c r="W251" s="165" t="str">
        <f>IFERROR(INDEX('Climate zones'!$A$2:$A$4292,MATCH(W$4&amp;" "&amp;$N251,'Climate zones'!$I$2:$I$4292,0)),"")</f>
        <v/>
      </c>
      <c r="X251" s="165" t="str">
        <f>IFERROR(INDEX('Climate zones'!$A$2:$A$4292,MATCH(X$4&amp;" "&amp;$N251,'Climate zones'!$I$2:$I$4292,0)),"")</f>
        <v>Wainui Junction</v>
      </c>
      <c r="Y251" s="165" t="str">
        <f>IFERROR(INDEX('Climate zones'!$A$2:$A$4292,MATCH(Y$4&amp;" "&amp;$N251,'Climate zones'!$I$2:$I$4292,0)),"")</f>
        <v/>
      </c>
      <c r="Z251" s="165" t="str">
        <f>IFERROR(INDEX('Climate zones'!$A$2:$A$4292,MATCH(Z$4&amp;" "&amp;$N251,'Climate zones'!$I$2:$I$4292,0)),"")</f>
        <v/>
      </c>
      <c r="AA251" s="165" t="str">
        <f>IFERROR(INDEX('Climate zones'!$A$2:$A$4292,MATCH(AA$4&amp;" "&amp;$N251,'Climate zones'!$I$2:$I$4292,0)),"")</f>
        <v/>
      </c>
      <c r="AB251" s="165" t="str">
        <f>IFERROR(INDEX('Climate zones'!$A$2:$A$4292,MATCH(AB$4&amp;" "&amp;$N251,'Climate zones'!$I$2:$I$4292,0)),"")</f>
        <v/>
      </c>
      <c r="AC251" s="165" t="str">
        <f>IFERROR(INDEX('Climate zones'!$A$2:$A$4292,MATCH(AC$4&amp;" "&amp;$N251,'Climate zones'!$I$2:$I$4292,0)),"")</f>
        <v/>
      </c>
      <c r="AD251" s="165" t="str">
        <f>IFERROR(INDEX('Climate zones'!$A$2:$A$4292,MATCH(AD$4&amp;" "&amp;$N251,'Climate zones'!$I$2:$I$4292,0)),"")</f>
        <v/>
      </c>
      <c r="AE251" s="165" t="str">
        <f>IFERROR(INDEX('Climate zones'!$A$2:$A$4292,MATCH(AE$4&amp;" "&amp;$N251,'Climate zones'!$I$2:$I$4292,0)),"")</f>
        <v/>
      </c>
      <c r="AF251" s="165" t="str">
        <f>IFERROR(INDEX('Climate zones'!$A$2:$A$4292,MATCH(AF$4&amp;" "&amp;$N251,'Climate zones'!$I$2:$I$4292,0)),"")</f>
        <v/>
      </c>
      <c r="AG251" s="165" t="str">
        <f>IFERROR(INDEX('Climate zones'!$A$2:$A$4292,MATCH(AG$4&amp;" "&amp;$N251,'Climate zones'!$I$2:$I$4292,0)),"")</f>
        <v/>
      </c>
      <c r="AH251" s="165" t="str">
        <f>IFERROR(INDEX('Climate zones'!$A$2:$A$4292,MATCH(AH$4&amp;" "&amp;$N251,'Climate zones'!$I$2:$I$4292,0)),"")</f>
        <v/>
      </c>
      <c r="AI251" s="165" t="str">
        <f>IFERROR(INDEX('Climate zones'!$A$2:$A$4292,MATCH(AI$4&amp;" "&amp;$N251,'Climate zones'!$I$2:$I$4292,0)),"")</f>
        <v/>
      </c>
      <c r="AJ251" s="165" t="str">
        <f>IFERROR(INDEX('Climate zones'!$A$2:$A$4292,MATCH(AJ$4&amp;" "&amp;$N251,'Climate zones'!$I$2:$I$4292,0)),"")</f>
        <v/>
      </c>
      <c r="AK251" s="165" t="str">
        <f>IFERROR(INDEX('Climate zones'!$A$2:$A$4292,MATCH(AK$4&amp;" "&amp;$N251,'Climate zones'!$I$2:$I$4292,0)),"")</f>
        <v/>
      </c>
      <c r="AL251" s="165" t="str">
        <f>IFERROR(INDEX('Climate zones'!$A$2:$A$4292,MATCH(AL$4&amp;" "&amp;$N251,'Climate zones'!$I$2:$I$4292,0)),"")</f>
        <v/>
      </c>
      <c r="AM251" s="165" t="str">
        <f>IFERROR(INDEX('Climate zones'!$A$2:$A$4292,MATCH(AM$4&amp;" "&amp;$N251,'Climate zones'!$I$2:$I$4292,0)),"")</f>
        <v/>
      </c>
      <c r="AN251" s="165" t="str">
        <f>IFERROR(INDEX('Climate zones'!$A$2:$A$4292,MATCH(AN$4&amp;" "&amp;$N251,'Climate zones'!$I$2:$I$4292,0)),"")</f>
        <v/>
      </c>
      <c r="AO251" s="165" t="str">
        <f>IFERROR(INDEX('Climate zones'!$A$2:$A$4292,MATCH(AO$4&amp;" "&amp;$N251,'Climate zones'!$I$2:$I$4292,0)),"")</f>
        <v/>
      </c>
      <c r="AP251" s="165" t="str">
        <f>IFERROR(INDEX('Climate zones'!$A$2:$A$4292,MATCH(AP$4&amp;" "&amp;$N251,'Climate zones'!$I$2:$I$4292,0)),"")</f>
        <v/>
      </c>
      <c r="AQ251" s="165" t="str">
        <f>IFERROR(INDEX('Climate zones'!$A$2:$A$4292,MATCH(AQ$4&amp;" "&amp;$N251,'Climate zones'!$I$2:$I$4292,0)),"")</f>
        <v/>
      </c>
      <c r="AR251" s="165" t="str">
        <f>IFERROR(INDEX('Climate zones'!$A$2:$A$4292,MATCH(AR$4&amp;" "&amp;$N251,'Climate zones'!$I$2:$I$4292,0)),"")</f>
        <v/>
      </c>
      <c r="AS251" s="165" t="str">
        <f>IFERROR(INDEX('Climate zones'!$A$2:$A$4292,MATCH(AS$4&amp;" "&amp;$N251,'Climate zones'!$I$2:$I$4292,0)),"")</f>
        <v/>
      </c>
      <c r="AT251" s="165" t="str">
        <f>IFERROR(INDEX('Climate zones'!$A$2:$A$4292,MATCH(AT$4&amp;" "&amp;$N251,'Climate zones'!$I$2:$I$4292,0)),"")</f>
        <v/>
      </c>
      <c r="AU251" s="165" t="str">
        <f>IFERROR(INDEX('Climate zones'!$A$2:$A$4292,MATCH(AU$4&amp;" "&amp;$N251,'Climate zones'!$I$2:$I$4292,0)),"")</f>
        <v/>
      </c>
      <c r="AV251" s="165" t="str">
        <f>IFERROR(INDEX('Climate zones'!$A$2:$A$4292,MATCH(AV$4&amp;" "&amp;$N251,'Climate zones'!$I$2:$I$4292,0)),"")</f>
        <v/>
      </c>
      <c r="AW251" s="165" t="str">
        <f>IFERROR(INDEX('Climate zones'!$A$2:$A$4292,MATCH(AW$4&amp;" "&amp;$N251,'Climate zones'!$I$2:$I$4292,0)),"")</f>
        <v/>
      </c>
      <c r="AX251" s="165" t="str">
        <f>IFERROR(INDEX('Climate zones'!$A$2:$A$4292,MATCH(AX$4&amp;" "&amp;$N251,'Climate zones'!$I$2:$I$4292,0)),"")</f>
        <v/>
      </c>
      <c r="AY251" s="165" t="str">
        <f>IFERROR(INDEX('Climate zones'!$A$2:$A$4292,MATCH(AY$4&amp;" "&amp;$N251,'Climate zones'!$I$2:$I$4292,0)),"")</f>
        <v/>
      </c>
      <c r="AZ251" s="165" t="str">
        <f>IFERROR(INDEX('Climate zones'!$A$2:$A$4292,MATCH(AZ$4&amp;" "&amp;$N251,'Climate zones'!$I$2:$I$4292,0)),"")</f>
        <v/>
      </c>
      <c r="BA251" s="165" t="str">
        <f>IFERROR(INDEX('Climate zones'!$A$2:$A$4292,MATCH(BA$4&amp;" "&amp;$N251,'Climate zones'!$I$2:$I$4292,0)),"")</f>
        <v/>
      </c>
      <c r="BB251" s="165" t="str">
        <f>IFERROR(INDEX('Climate zones'!$A$2:$A$4292,MATCH(BB$4&amp;" "&amp;$N251,'Climate zones'!$I$2:$I$4292,0)),"")</f>
        <v/>
      </c>
      <c r="BC251" s="165" t="str">
        <f>IFERROR(INDEX('Climate zones'!$A$2:$A$4292,MATCH(BC$4&amp;" "&amp;$N251,'Climate zones'!$I$2:$I$4292,0)),"")</f>
        <v/>
      </c>
      <c r="BD251" s="165" t="str">
        <f>IFERROR(INDEX('Climate zones'!$A$2:$A$4292,MATCH(BD$4&amp;" "&amp;$N251,'Climate zones'!$I$2:$I$4292,0)),"")</f>
        <v/>
      </c>
      <c r="BE251" s="165" t="str">
        <f>IFERROR(INDEX('Climate zones'!$A$2:$A$4292,MATCH(BE$4&amp;" "&amp;$N251,'Climate zones'!$I$2:$I$4292,0)),"")</f>
        <v/>
      </c>
      <c r="BF251" s="165" t="str">
        <f>IFERROR(INDEX('Climate zones'!$A$2:$A$4292,MATCH(BF$4&amp;" "&amp;$N251,'Climate zones'!$I$2:$I$4292,0)),"")</f>
        <v/>
      </c>
      <c r="BG251" s="165" t="str">
        <f>IFERROR(INDEX('Climate zones'!$A$2:$A$4292,MATCH(BG$4&amp;" "&amp;$N251,'Climate zones'!$I$2:$I$4292,0)),"")</f>
        <v/>
      </c>
      <c r="BH251" s="165" t="str">
        <f>IFERROR(INDEX('Climate zones'!$A$2:$A$4292,MATCH(BH$4&amp;" "&amp;$N251,'Climate zones'!$I$2:$I$4292,0)),"")</f>
        <v/>
      </c>
      <c r="BI251" s="165" t="str">
        <f>IFERROR(INDEX('Climate zones'!$A$2:$A$4292,MATCH(BI$4&amp;" "&amp;$N251,'Climate zones'!$I$2:$I$4292,0)),"")</f>
        <v/>
      </c>
      <c r="BJ251" s="165" t="str">
        <f>IFERROR(INDEX('Climate zones'!$A$2:$A$4292,MATCH(BJ$4&amp;" "&amp;$N251,'Climate zones'!$I$2:$I$4292,0)),"")</f>
        <v/>
      </c>
      <c r="BK251" s="165" t="str">
        <f>IFERROR(INDEX('Climate zones'!$A$2:$A$4292,MATCH(BK$4&amp;" "&amp;$N251,'Climate zones'!$I$2:$I$4292,0)),"")</f>
        <v/>
      </c>
      <c r="BL251" s="165" t="str">
        <f>IFERROR(INDEX('Climate zones'!$A$2:$A$4292,MATCH(BL$4&amp;" "&amp;$N251,'Climate zones'!$I$2:$I$4292,0)),"")</f>
        <v/>
      </c>
      <c r="BM251" s="165" t="str">
        <f>IFERROR(INDEX('Climate zones'!$A$2:$A$4292,MATCH(BM$4&amp;" "&amp;$N251,'Climate zones'!$I$2:$I$4292,0)),"")</f>
        <v/>
      </c>
      <c r="BN251" s="165" t="str">
        <f>IFERROR(INDEX('Climate zones'!$A$2:$A$4292,MATCH(BN$4&amp;" "&amp;$N251,'Climate zones'!$I$2:$I$4292,0)),"")</f>
        <v/>
      </c>
      <c r="BO251" s="165" t="str">
        <f>IFERROR(INDEX('Climate zones'!$A$2:$A$4292,MATCH(BO$4&amp;" "&amp;$N251,'Climate zones'!$I$2:$I$4292,0)),"")</f>
        <v/>
      </c>
      <c r="BP251" s="165" t="str">
        <f>IFERROR(INDEX('Climate zones'!$A$2:$A$4292,MATCH(BP$4&amp;" "&amp;$N251,'Climate zones'!$I$2:$I$4292,0)),"")</f>
        <v/>
      </c>
      <c r="BQ251" s="165" t="str">
        <f>IFERROR(INDEX('Climate zones'!$A$2:$A$4292,MATCH(BQ$4&amp;" "&amp;$N251,'Climate zones'!$I$2:$I$4292,0)),"")</f>
        <v/>
      </c>
      <c r="BR251" s="165" t="str">
        <f>IFERROR(INDEX('Climate zones'!$A$2:$A$4292,MATCH(BR$4&amp;" "&amp;$N251,'Climate zones'!$I$2:$I$4292,0)),"")</f>
        <v/>
      </c>
      <c r="BS251" s="165" t="str">
        <f>IFERROR(INDEX('Climate zones'!$A$2:$A$4292,MATCH(BS$4&amp;" "&amp;$N251,'Climate zones'!$I$2:$I$4292,0)),"")</f>
        <v/>
      </c>
      <c r="BT251" s="165" t="str">
        <f>IFERROR(INDEX('Climate zones'!$A$2:$A$4292,MATCH(BT$4&amp;" "&amp;$N251,'Climate zones'!$I$2:$I$4292,0)),"")</f>
        <v/>
      </c>
      <c r="BU251" s="165" t="str">
        <f>IFERROR(INDEX('Climate zones'!$A$2:$A$4292,MATCH(BU$4&amp;" "&amp;$N251,'Climate zones'!$I$2:$I$4292,0)),"")</f>
        <v/>
      </c>
      <c r="BV251" s="165" t="str">
        <f>IFERROR(INDEX('Climate zones'!$A$2:$A$4292,MATCH(BV$4&amp;" "&amp;$N251,'Climate zones'!$I$2:$I$4292,0)),"")</f>
        <v/>
      </c>
      <c r="BW251" s="165" t="str">
        <f>IFERROR(INDEX('Climate zones'!$A$2:$A$4292,MATCH(BW$4&amp;" "&amp;$N251,'Climate zones'!$I$2:$I$4292,0)),"")</f>
        <v/>
      </c>
      <c r="BX251" s="165" t="str">
        <f>IFERROR(INDEX('Climate zones'!$A$2:$A$4292,MATCH(BX$4&amp;" "&amp;$N251,'Climate zones'!$I$2:$I$4292,0)),"")</f>
        <v/>
      </c>
      <c r="BY251" s="165" t="str">
        <f>IFERROR(INDEX('Climate zones'!$A$2:$A$4292,MATCH(BY$4&amp;" "&amp;$N251,'Climate zones'!$I$2:$I$4292,0)),"")</f>
        <v/>
      </c>
      <c r="BZ251" s="165" t="str">
        <f>IFERROR(INDEX('Climate zones'!$A$2:$A$4292,MATCH(BZ$4&amp;" "&amp;$N251,'Climate zones'!$I$2:$I$4292,0)),"")</f>
        <v/>
      </c>
      <c r="CA251" s="165" t="str">
        <f>IFERROR(INDEX('Climate zones'!$A$2:$A$4292,MATCH(CA$4&amp;" "&amp;$N251,'Climate zones'!$I$2:$I$4292,0)),"")</f>
        <v/>
      </c>
      <c r="CB251" s="165" t="str">
        <f>IFERROR(INDEX('Climate zones'!$A$2:$A$4292,MATCH(CB$4&amp;" "&amp;$N251,'Climate zones'!$I$2:$I$4292,0)),"")</f>
        <v/>
      </c>
      <c r="CC251" s="165" t="str">
        <f>IFERROR(INDEX('Climate zones'!$A$2:$A$4292,MATCH(CC$4&amp;" "&amp;$N251,'Climate zones'!$I$2:$I$4292,0)),"")</f>
        <v/>
      </c>
      <c r="CD251" s="165" t="str">
        <f>IFERROR(INDEX('Climate zones'!$A$2:$A$4292,MATCH(CD$4&amp;" "&amp;$N251,'Climate zones'!$I$2:$I$4292,0)),"")</f>
        <v/>
      </c>
      <c r="CE251" s="165" t="str">
        <f>IFERROR(INDEX('Climate zones'!$A$2:$A$4292,MATCH(CE$4&amp;" "&amp;$N251,'Climate zones'!$I$2:$I$4292,0)),"")</f>
        <v/>
      </c>
      <c r="CF251" s="165" t="str">
        <f>IFERROR(INDEX('Climate zones'!$A$2:$A$4292,MATCH(CF$4&amp;" "&amp;$N251,'Climate zones'!$I$2:$I$4292,0)),"")</f>
        <v/>
      </c>
      <c r="CG251" s="165" t="str">
        <f>IFERROR(INDEX('Climate zones'!$A$2:$A$4292,MATCH(CG$4&amp;" "&amp;$N251,'Climate zones'!$I$2:$I$4292,0)),"")</f>
        <v/>
      </c>
      <c r="CH251" s="165" t="str">
        <f>IFERROR(INDEX('Climate zones'!$A$2:$A$4292,MATCH(CH$4&amp;" "&amp;$N251,'Climate zones'!$I$2:$I$4292,0)),"")</f>
        <v/>
      </c>
    </row>
    <row r="252" spans="1:86">
      <c r="A252" s="156" t="s">
        <v>422</v>
      </c>
      <c r="B252" s="156" t="s">
        <v>102</v>
      </c>
      <c r="C252" s="156" t="s">
        <v>93</v>
      </c>
      <c r="D252" s="156" t="s">
        <v>411</v>
      </c>
      <c r="E252" s="157">
        <v>-40.049999999999997</v>
      </c>
      <c r="F252" s="157">
        <v>176.75</v>
      </c>
      <c r="G252" s="156" t="str">
        <f t="shared" si="12"/>
        <v>Central Hawke's Bay District EC</v>
      </c>
      <c r="H252" s="156">
        <f t="shared" si="13"/>
        <v>13</v>
      </c>
      <c r="I252" s="156" t="str">
        <f t="shared" si="14"/>
        <v>Central Hawke's Bay District 13</v>
      </c>
      <c r="N252" s="162">
        <f t="shared" si="15"/>
        <v>248</v>
      </c>
      <c r="O252" s="163" t="str">
        <f>IFERROR(INDEX('Climate zones'!$A$2:$A$4292,MATCH(O$4&amp;" "&amp;$N252,'Climate zones'!$I$2:$I$4292,0)),"")</f>
        <v/>
      </c>
      <c r="P252" s="163" t="str">
        <f>IFERROR(INDEX('Climate zones'!$A$2:$A$4292,MATCH(P$4&amp;" "&amp;$N252,'Climate zones'!$I$2:$I$4292,0)),"")</f>
        <v/>
      </c>
      <c r="Q252" s="163" t="str">
        <f>IFERROR(INDEX('Climate zones'!$A$2:$A$4292,MATCH(Q$4&amp;" "&amp;$N252,'Climate zones'!$I$2:$I$4292,0)),"")</f>
        <v/>
      </c>
      <c r="R252" s="163" t="str">
        <f>IFERROR(INDEX('Climate zones'!$A$2:$A$4292,MATCH(R$4&amp;" "&amp;$N252,'Climate zones'!$I$2:$I$4292,0)),"")</f>
        <v/>
      </c>
      <c r="S252" s="163" t="str">
        <f>IFERROR(INDEX('Climate zones'!$A$2:$A$4292,MATCH(S$4&amp;" "&amp;$N252,'Climate zones'!$I$2:$I$4292,0)),"")</f>
        <v/>
      </c>
      <c r="T252" s="163" t="str">
        <f>IFERROR(INDEX('Climate zones'!$A$2:$A$4292,MATCH(T$4&amp;" "&amp;$N252,'Climate zones'!$I$2:$I$4292,0)),"")</f>
        <v/>
      </c>
      <c r="U252" s="163" t="str">
        <f>IFERROR(INDEX('Climate zones'!$A$2:$A$4292,MATCH(U$4&amp;" "&amp;$N252,'Climate zones'!$I$2:$I$4292,0)),"")</f>
        <v/>
      </c>
      <c r="V252" s="163" t="str">
        <f>IFERROR(INDEX('Climate zones'!$A$2:$A$4292,MATCH(V$4&amp;" "&amp;$N252,'Climate zones'!$I$2:$I$4292,0)),"")</f>
        <v/>
      </c>
      <c r="W252" s="163" t="str">
        <f>IFERROR(INDEX('Climate zones'!$A$2:$A$4292,MATCH(W$4&amp;" "&amp;$N252,'Climate zones'!$I$2:$I$4292,0)),"")</f>
        <v/>
      </c>
      <c r="X252" s="163" t="str">
        <f>IFERROR(INDEX('Climate zones'!$A$2:$A$4292,MATCH(X$4&amp;" "&amp;$N252,'Climate zones'!$I$2:$I$4292,0)),"")</f>
        <v>Waiomio</v>
      </c>
      <c r="Y252" s="163" t="str">
        <f>IFERROR(INDEX('Climate zones'!$A$2:$A$4292,MATCH(Y$4&amp;" "&amp;$N252,'Climate zones'!$I$2:$I$4292,0)),"")</f>
        <v/>
      </c>
      <c r="Z252" s="163" t="str">
        <f>IFERROR(INDEX('Climate zones'!$A$2:$A$4292,MATCH(Z$4&amp;" "&amp;$N252,'Climate zones'!$I$2:$I$4292,0)),"")</f>
        <v/>
      </c>
      <c r="AA252" s="163" t="str">
        <f>IFERROR(INDEX('Climate zones'!$A$2:$A$4292,MATCH(AA$4&amp;" "&amp;$N252,'Climate zones'!$I$2:$I$4292,0)),"")</f>
        <v/>
      </c>
      <c r="AB252" s="163" t="str">
        <f>IFERROR(INDEX('Climate zones'!$A$2:$A$4292,MATCH(AB$4&amp;" "&amp;$N252,'Climate zones'!$I$2:$I$4292,0)),"")</f>
        <v/>
      </c>
      <c r="AC252" s="163" t="str">
        <f>IFERROR(INDEX('Climate zones'!$A$2:$A$4292,MATCH(AC$4&amp;" "&amp;$N252,'Climate zones'!$I$2:$I$4292,0)),"")</f>
        <v/>
      </c>
      <c r="AD252" s="163" t="str">
        <f>IFERROR(INDEX('Climate zones'!$A$2:$A$4292,MATCH(AD$4&amp;" "&amp;$N252,'Climate zones'!$I$2:$I$4292,0)),"")</f>
        <v/>
      </c>
      <c r="AE252" s="163" t="str">
        <f>IFERROR(INDEX('Climate zones'!$A$2:$A$4292,MATCH(AE$4&amp;" "&amp;$N252,'Climate zones'!$I$2:$I$4292,0)),"")</f>
        <v/>
      </c>
      <c r="AF252" s="163" t="str">
        <f>IFERROR(INDEX('Climate zones'!$A$2:$A$4292,MATCH(AF$4&amp;" "&amp;$N252,'Climate zones'!$I$2:$I$4292,0)),"")</f>
        <v/>
      </c>
      <c r="AG252" s="163" t="str">
        <f>IFERROR(INDEX('Climate zones'!$A$2:$A$4292,MATCH(AG$4&amp;" "&amp;$N252,'Climate zones'!$I$2:$I$4292,0)),"")</f>
        <v/>
      </c>
      <c r="AH252" s="163" t="str">
        <f>IFERROR(INDEX('Climate zones'!$A$2:$A$4292,MATCH(AH$4&amp;" "&amp;$N252,'Climate zones'!$I$2:$I$4292,0)),"")</f>
        <v/>
      </c>
      <c r="AI252" s="163" t="str">
        <f>IFERROR(INDEX('Climate zones'!$A$2:$A$4292,MATCH(AI$4&amp;" "&amp;$N252,'Climate zones'!$I$2:$I$4292,0)),"")</f>
        <v/>
      </c>
      <c r="AJ252" s="163" t="str">
        <f>IFERROR(INDEX('Climate zones'!$A$2:$A$4292,MATCH(AJ$4&amp;" "&amp;$N252,'Climate zones'!$I$2:$I$4292,0)),"")</f>
        <v/>
      </c>
      <c r="AK252" s="163" t="str">
        <f>IFERROR(INDEX('Climate zones'!$A$2:$A$4292,MATCH(AK$4&amp;" "&amp;$N252,'Climate zones'!$I$2:$I$4292,0)),"")</f>
        <v/>
      </c>
      <c r="AL252" s="163" t="str">
        <f>IFERROR(INDEX('Climate zones'!$A$2:$A$4292,MATCH(AL$4&amp;" "&amp;$N252,'Climate zones'!$I$2:$I$4292,0)),"")</f>
        <v/>
      </c>
      <c r="AM252" s="163" t="str">
        <f>IFERROR(INDEX('Climate zones'!$A$2:$A$4292,MATCH(AM$4&amp;" "&amp;$N252,'Climate zones'!$I$2:$I$4292,0)),"")</f>
        <v/>
      </c>
      <c r="AN252" s="163" t="str">
        <f>IFERROR(INDEX('Climate zones'!$A$2:$A$4292,MATCH(AN$4&amp;" "&amp;$N252,'Climate zones'!$I$2:$I$4292,0)),"")</f>
        <v/>
      </c>
      <c r="AO252" s="163" t="str">
        <f>IFERROR(INDEX('Climate zones'!$A$2:$A$4292,MATCH(AO$4&amp;" "&amp;$N252,'Climate zones'!$I$2:$I$4292,0)),"")</f>
        <v/>
      </c>
      <c r="AP252" s="163" t="str">
        <f>IFERROR(INDEX('Climate zones'!$A$2:$A$4292,MATCH(AP$4&amp;" "&amp;$N252,'Climate zones'!$I$2:$I$4292,0)),"")</f>
        <v/>
      </c>
      <c r="AQ252" s="163" t="str">
        <f>IFERROR(INDEX('Climate zones'!$A$2:$A$4292,MATCH(AQ$4&amp;" "&amp;$N252,'Climate zones'!$I$2:$I$4292,0)),"")</f>
        <v/>
      </c>
      <c r="AR252" s="163" t="str">
        <f>IFERROR(INDEX('Climate zones'!$A$2:$A$4292,MATCH(AR$4&amp;" "&amp;$N252,'Climate zones'!$I$2:$I$4292,0)),"")</f>
        <v/>
      </c>
      <c r="AS252" s="163" t="str">
        <f>IFERROR(INDEX('Climate zones'!$A$2:$A$4292,MATCH(AS$4&amp;" "&amp;$N252,'Climate zones'!$I$2:$I$4292,0)),"")</f>
        <v/>
      </c>
      <c r="AT252" s="163" t="str">
        <f>IFERROR(INDEX('Climate zones'!$A$2:$A$4292,MATCH(AT$4&amp;" "&amp;$N252,'Climate zones'!$I$2:$I$4292,0)),"")</f>
        <v/>
      </c>
      <c r="AU252" s="163" t="str">
        <f>IFERROR(INDEX('Climate zones'!$A$2:$A$4292,MATCH(AU$4&amp;" "&amp;$N252,'Climate zones'!$I$2:$I$4292,0)),"")</f>
        <v/>
      </c>
      <c r="AV252" s="163" t="str">
        <f>IFERROR(INDEX('Climate zones'!$A$2:$A$4292,MATCH(AV$4&amp;" "&amp;$N252,'Climate zones'!$I$2:$I$4292,0)),"")</f>
        <v/>
      </c>
      <c r="AW252" s="163" t="str">
        <f>IFERROR(INDEX('Climate zones'!$A$2:$A$4292,MATCH(AW$4&amp;" "&amp;$N252,'Climate zones'!$I$2:$I$4292,0)),"")</f>
        <v/>
      </c>
      <c r="AX252" s="163" t="str">
        <f>IFERROR(INDEX('Climate zones'!$A$2:$A$4292,MATCH(AX$4&amp;" "&amp;$N252,'Climate zones'!$I$2:$I$4292,0)),"")</f>
        <v/>
      </c>
      <c r="AY252" s="163" t="str">
        <f>IFERROR(INDEX('Climate zones'!$A$2:$A$4292,MATCH(AY$4&amp;" "&amp;$N252,'Climate zones'!$I$2:$I$4292,0)),"")</f>
        <v/>
      </c>
      <c r="AZ252" s="163" t="str">
        <f>IFERROR(INDEX('Climate zones'!$A$2:$A$4292,MATCH(AZ$4&amp;" "&amp;$N252,'Climate zones'!$I$2:$I$4292,0)),"")</f>
        <v/>
      </c>
      <c r="BA252" s="163" t="str">
        <f>IFERROR(INDEX('Climate zones'!$A$2:$A$4292,MATCH(BA$4&amp;" "&amp;$N252,'Climate zones'!$I$2:$I$4292,0)),"")</f>
        <v/>
      </c>
      <c r="BB252" s="163" t="str">
        <f>IFERROR(INDEX('Climate zones'!$A$2:$A$4292,MATCH(BB$4&amp;" "&amp;$N252,'Climate zones'!$I$2:$I$4292,0)),"")</f>
        <v/>
      </c>
      <c r="BC252" s="163" t="str">
        <f>IFERROR(INDEX('Climate zones'!$A$2:$A$4292,MATCH(BC$4&amp;" "&amp;$N252,'Climate zones'!$I$2:$I$4292,0)),"")</f>
        <v/>
      </c>
      <c r="BD252" s="163" t="str">
        <f>IFERROR(INDEX('Climate zones'!$A$2:$A$4292,MATCH(BD$4&amp;" "&amp;$N252,'Climate zones'!$I$2:$I$4292,0)),"")</f>
        <v/>
      </c>
      <c r="BE252" s="163" t="str">
        <f>IFERROR(INDEX('Climate zones'!$A$2:$A$4292,MATCH(BE$4&amp;" "&amp;$N252,'Climate zones'!$I$2:$I$4292,0)),"")</f>
        <v/>
      </c>
      <c r="BF252" s="163" t="str">
        <f>IFERROR(INDEX('Climate zones'!$A$2:$A$4292,MATCH(BF$4&amp;" "&amp;$N252,'Climate zones'!$I$2:$I$4292,0)),"")</f>
        <v/>
      </c>
      <c r="BG252" s="163" t="str">
        <f>IFERROR(INDEX('Climate zones'!$A$2:$A$4292,MATCH(BG$4&amp;" "&amp;$N252,'Climate zones'!$I$2:$I$4292,0)),"")</f>
        <v/>
      </c>
      <c r="BH252" s="163" t="str">
        <f>IFERROR(INDEX('Climate zones'!$A$2:$A$4292,MATCH(BH$4&amp;" "&amp;$N252,'Climate zones'!$I$2:$I$4292,0)),"")</f>
        <v/>
      </c>
      <c r="BI252" s="163" t="str">
        <f>IFERROR(INDEX('Climate zones'!$A$2:$A$4292,MATCH(BI$4&amp;" "&amp;$N252,'Climate zones'!$I$2:$I$4292,0)),"")</f>
        <v/>
      </c>
      <c r="BJ252" s="163" t="str">
        <f>IFERROR(INDEX('Climate zones'!$A$2:$A$4292,MATCH(BJ$4&amp;" "&amp;$N252,'Climate zones'!$I$2:$I$4292,0)),"")</f>
        <v/>
      </c>
      <c r="BK252" s="163" t="str">
        <f>IFERROR(INDEX('Climate zones'!$A$2:$A$4292,MATCH(BK$4&amp;" "&amp;$N252,'Climate zones'!$I$2:$I$4292,0)),"")</f>
        <v/>
      </c>
      <c r="BL252" s="163" t="str">
        <f>IFERROR(INDEX('Climate zones'!$A$2:$A$4292,MATCH(BL$4&amp;" "&amp;$N252,'Climate zones'!$I$2:$I$4292,0)),"")</f>
        <v/>
      </c>
      <c r="BM252" s="163" t="str">
        <f>IFERROR(INDEX('Climate zones'!$A$2:$A$4292,MATCH(BM$4&amp;" "&amp;$N252,'Climate zones'!$I$2:$I$4292,0)),"")</f>
        <v/>
      </c>
      <c r="BN252" s="163" t="str">
        <f>IFERROR(INDEX('Climate zones'!$A$2:$A$4292,MATCH(BN$4&amp;" "&amp;$N252,'Climate zones'!$I$2:$I$4292,0)),"")</f>
        <v/>
      </c>
      <c r="BO252" s="163" t="str">
        <f>IFERROR(INDEX('Climate zones'!$A$2:$A$4292,MATCH(BO$4&amp;" "&amp;$N252,'Climate zones'!$I$2:$I$4292,0)),"")</f>
        <v/>
      </c>
      <c r="BP252" s="163" t="str">
        <f>IFERROR(INDEX('Climate zones'!$A$2:$A$4292,MATCH(BP$4&amp;" "&amp;$N252,'Climate zones'!$I$2:$I$4292,0)),"")</f>
        <v/>
      </c>
      <c r="BQ252" s="163" t="str">
        <f>IFERROR(INDEX('Climate zones'!$A$2:$A$4292,MATCH(BQ$4&amp;" "&amp;$N252,'Climate zones'!$I$2:$I$4292,0)),"")</f>
        <v/>
      </c>
      <c r="BR252" s="163" t="str">
        <f>IFERROR(INDEX('Climate zones'!$A$2:$A$4292,MATCH(BR$4&amp;" "&amp;$N252,'Climate zones'!$I$2:$I$4292,0)),"")</f>
        <v/>
      </c>
      <c r="BS252" s="163" t="str">
        <f>IFERROR(INDEX('Climate zones'!$A$2:$A$4292,MATCH(BS$4&amp;" "&amp;$N252,'Climate zones'!$I$2:$I$4292,0)),"")</f>
        <v/>
      </c>
      <c r="BT252" s="163" t="str">
        <f>IFERROR(INDEX('Climate zones'!$A$2:$A$4292,MATCH(BT$4&amp;" "&amp;$N252,'Climate zones'!$I$2:$I$4292,0)),"")</f>
        <v/>
      </c>
      <c r="BU252" s="163" t="str">
        <f>IFERROR(INDEX('Climate zones'!$A$2:$A$4292,MATCH(BU$4&amp;" "&amp;$N252,'Climate zones'!$I$2:$I$4292,0)),"")</f>
        <v/>
      </c>
      <c r="BV252" s="163" t="str">
        <f>IFERROR(INDEX('Climate zones'!$A$2:$A$4292,MATCH(BV$4&amp;" "&amp;$N252,'Climate zones'!$I$2:$I$4292,0)),"")</f>
        <v/>
      </c>
      <c r="BW252" s="163" t="str">
        <f>IFERROR(INDEX('Climate zones'!$A$2:$A$4292,MATCH(BW$4&amp;" "&amp;$N252,'Climate zones'!$I$2:$I$4292,0)),"")</f>
        <v/>
      </c>
      <c r="BX252" s="163" t="str">
        <f>IFERROR(INDEX('Climate zones'!$A$2:$A$4292,MATCH(BX$4&amp;" "&amp;$N252,'Climate zones'!$I$2:$I$4292,0)),"")</f>
        <v/>
      </c>
      <c r="BY252" s="163" t="str">
        <f>IFERROR(INDEX('Climate zones'!$A$2:$A$4292,MATCH(BY$4&amp;" "&amp;$N252,'Climate zones'!$I$2:$I$4292,0)),"")</f>
        <v/>
      </c>
      <c r="BZ252" s="163" t="str">
        <f>IFERROR(INDEX('Climate zones'!$A$2:$A$4292,MATCH(BZ$4&amp;" "&amp;$N252,'Climate zones'!$I$2:$I$4292,0)),"")</f>
        <v/>
      </c>
      <c r="CA252" s="163" t="str">
        <f>IFERROR(INDEX('Climate zones'!$A$2:$A$4292,MATCH(CA$4&amp;" "&amp;$N252,'Climate zones'!$I$2:$I$4292,0)),"")</f>
        <v/>
      </c>
      <c r="CB252" s="163" t="str">
        <f>IFERROR(INDEX('Climate zones'!$A$2:$A$4292,MATCH(CB$4&amp;" "&amp;$N252,'Climate zones'!$I$2:$I$4292,0)),"")</f>
        <v/>
      </c>
      <c r="CC252" s="163" t="str">
        <f>IFERROR(INDEX('Climate zones'!$A$2:$A$4292,MATCH(CC$4&amp;" "&amp;$N252,'Climate zones'!$I$2:$I$4292,0)),"")</f>
        <v/>
      </c>
      <c r="CD252" s="163" t="str">
        <f>IFERROR(INDEX('Climate zones'!$A$2:$A$4292,MATCH(CD$4&amp;" "&amp;$N252,'Climate zones'!$I$2:$I$4292,0)),"")</f>
        <v/>
      </c>
      <c r="CE252" s="163" t="str">
        <f>IFERROR(INDEX('Climate zones'!$A$2:$A$4292,MATCH(CE$4&amp;" "&amp;$N252,'Climate zones'!$I$2:$I$4292,0)),"")</f>
        <v/>
      </c>
      <c r="CF252" s="163" t="str">
        <f>IFERROR(INDEX('Climate zones'!$A$2:$A$4292,MATCH(CF$4&amp;" "&amp;$N252,'Climate zones'!$I$2:$I$4292,0)),"")</f>
        <v/>
      </c>
      <c r="CG252" s="163" t="str">
        <f>IFERROR(INDEX('Climate zones'!$A$2:$A$4292,MATCH(CG$4&amp;" "&amp;$N252,'Climate zones'!$I$2:$I$4292,0)),"")</f>
        <v/>
      </c>
      <c r="CH252" s="163" t="str">
        <f>IFERROR(INDEX('Climate zones'!$A$2:$A$4292,MATCH(CH$4&amp;" "&amp;$N252,'Climate zones'!$I$2:$I$4292,0)),"")</f>
        <v/>
      </c>
    </row>
    <row r="253" spans="1:86">
      <c r="A253" s="156" t="s">
        <v>423</v>
      </c>
      <c r="B253" s="156" t="s">
        <v>102</v>
      </c>
      <c r="C253" s="156" t="s">
        <v>93</v>
      </c>
      <c r="D253" s="156" t="s">
        <v>411</v>
      </c>
      <c r="E253" s="157">
        <v>-39.909999999999997</v>
      </c>
      <c r="F253" s="157">
        <v>176.42</v>
      </c>
      <c r="G253" s="156" t="str">
        <f t="shared" si="12"/>
        <v>Central Hawke's Bay District EC</v>
      </c>
      <c r="H253" s="156">
        <f t="shared" si="13"/>
        <v>14</v>
      </c>
      <c r="I253" s="156" t="str">
        <f t="shared" si="14"/>
        <v>Central Hawke's Bay District 14</v>
      </c>
      <c r="N253" s="164">
        <f t="shared" si="15"/>
        <v>249</v>
      </c>
      <c r="O253" s="165" t="str">
        <f>IFERROR(INDEX('Climate zones'!$A$2:$A$4292,MATCH(O$4&amp;" "&amp;$N253,'Climate zones'!$I$2:$I$4292,0)),"")</f>
        <v/>
      </c>
      <c r="P253" s="165" t="str">
        <f>IFERROR(INDEX('Climate zones'!$A$2:$A$4292,MATCH(P$4&amp;" "&amp;$N253,'Climate zones'!$I$2:$I$4292,0)),"")</f>
        <v/>
      </c>
      <c r="Q253" s="165" t="str">
        <f>IFERROR(INDEX('Climate zones'!$A$2:$A$4292,MATCH(Q$4&amp;" "&amp;$N253,'Climate zones'!$I$2:$I$4292,0)),"")</f>
        <v/>
      </c>
      <c r="R253" s="165" t="str">
        <f>IFERROR(INDEX('Climate zones'!$A$2:$A$4292,MATCH(R$4&amp;" "&amp;$N253,'Climate zones'!$I$2:$I$4292,0)),"")</f>
        <v/>
      </c>
      <c r="S253" s="165" t="str">
        <f>IFERROR(INDEX('Climate zones'!$A$2:$A$4292,MATCH(S$4&amp;" "&amp;$N253,'Climate zones'!$I$2:$I$4292,0)),"")</f>
        <v/>
      </c>
      <c r="T253" s="165" t="str">
        <f>IFERROR(INDEX('Climate zones'!$A$2:$A$4292,MATCH(T$4&amp;" "&amp;$N253,'Climate zones'!$I$2:$I$4292,0)),"")</f>
        <v/>
      </c>
      <c r="U253" s="165" t="str">
        <f>IFERROR(INDEX('Climate zones'!$A$2:$A$4292,MATCH(U$4&amp;" "&amp;$N253,'Climate zones'!$I$2:$I$4292,0)),"")</f>
        <v/>
      </c>
      <c r="V253" s="165" t="str">
        <f>IFERROR(INDEX('Climate zones'!$A$2:$A$4292,MATCH(V$4&amp;" "&amp;$N253,'Climate zones'!$I$2:$I$4292,0)),"")</f>
        <v/>
      </c>
      <c r="W253" s="165" t="str">
        <f>IFERROR(INDEX('Climate zones'!$A$2:$A$4292,MATCH(W$4&amp;" "&amp;$N253,'Climate zones'!$I$2:$I$4292,0)),"")</f>
        <v/>
      </c>
      <c r="X253" s="165" t="str">
        <f>IFERROR(INDEX('Climate zones'!$A$2:$A$4292,MATCH(X$4&amp;" "&amp;$N253,'Climate zones'!$I$2:$I$4292,0)),"")</f>
        <v>Waiotehue</v>
      </c>
      <c r="Y253" s="165" t="str">
        <f>IFERROR(INDEX('Climate zones'!$A$2:$A$4292,MATCH(Y$4&amp;" "&amp;$N253,'Climate zones'!$I$2:$I$4292,0)),"")</f>
        <v/>
      </c>
      <c r="Z253" s="165" t="str">
        <f>IFERROR(INDEX('Climate zones'!$A$2:$A$4292,MATCH(Z$4&amp;" "&amp;$N253,'Climate zones'!$I$2:$I$4292,0)),"")</f>
        <v/>
      </c>
      <c r="AA253" s="165" t="str">
        <f>IFERROR(INDEX('Climate zones'!$A$2:$A$4292,MATCH(AA$4&amp;" "&amp;$N253,'Climate zones'!$I$2:$I$4292,0)),"")</f>
        <v/>
      </c>
      <c r="AB253" s="165" t="str">
        <f>IFERROR(INDEX('Climate zones'!$A$2:$A$4292,MATCH(AB$4&amp;" "&amp;$N253,'Climate zones'!$I$2:$I$4292,0)),"")</f>
        <v/>
      </c>
      <c r="AC253" s="165" t="str">
        <f>IFERROR(INDEX('Climate zones'!$A$2:$A$4292,MATCH(AC$4&amp;" "&amp;$N253,'Climate zones'!$I$2:$I$4292,0)),"")</f>
        <v/>
      </c>
      <c r="AD253" s="165" t="str">
        <f>IFERROR(INDEX('Climate zones'!$A$2:$A$4292,MATCH(AD$4&amp;" "&amp;$N253,'Climate zones'!$I$2:$I$4292,0)),"")</f>
        <v/>
      </c>
      <c r="AE253" s="165" t="str">
        <f>IFERROR(INDEX('Climate zones'!$A$2:$A$4292,MATCH(AE$4&amp;" "&amp;$N253,'Climate zones'!$I$2:$I$4292,0)),"")</f>
        <v/>
      </c>
      <c r="AF253" s="165" t="str">
        <f>IFERROR(INDEX('Climate zones'!$A$2:$A$4292,MATCH(AF$4&amp;" "&amp;$N253,'Climate zones'!$I$2:$I$4292,0)),"")</f>
        <v/>
      </c>
      <c r="AG253" s="165" t="str">
        <f>IFERROR(INDEX('Climate zones'!$A$2:$A$4292,MATCH(AG$4&amp;" "&amp;$N253,'Climate zones'!$I$2:$I$4292,0)),"")</f>
        <v/>
      </c>
      <c r="AH253" s="165" t="str">
        <f>IFERROR(INDEX('Climate zones'!$A$2:$A$4292,MATCH(AH$4&amp;" "&amp;$N253,'Climate zones'!$I$2:$I$4292,0)),"")</f>
        <v/>
      </c>
      <c r="AI253" s="165" t="str">
        <f>IFERROR(INDEX('Climate zones'!$A$2:$A$4292,MATCH(AI$4&amp;" "&amp;$N253,'Climate zones'!$I$2:$I$4292,0)),"")</f>
        <v/>
      </c>
      <c r="AJ253" s="165" t="str">
        <f>IFERROR(INDEX('Climate zones'!$A$2:$A$4292,MATCH(AJ$4&amp;" "&amp;$N253,'Climate zones'!$I$2:$I$4292,0)),"")</f>
        <v/>
      </c>
      <c r="AK253" s="165" t="str">
        <f>IFERROR(INDEX('Climate zones'!$A$2:$A$4292,MATCH(AK$4&amp;" "&amp;$N253,'Climate zones'!$I$2:$I$4292,0)),"")</f>
        <v/>
      </c>
      <c r="AL253" s="165" t="str">
        <f>IFERROR(INDEX('Climate zones'!$A$2:$A$4292,MATCH(AL$4&amp;" "&amp;$N253,'Climate zones'!$I$2:$I$4292,0)),"")</f>
        <v/>
      </c>
      <c r="AM253" s="165" t="str">
        <f>IFERROR(INDEX('Climate zones'!$A$2:$A$4292,MATCH(AM$4&amp;" "&amp;$N253,'Climate zones'!$I$2:$I$4292,0)),"")</f>
        <v/>
      </c>
      <c r="AN253" s="165" t="str">
        <f>IFERROR(INDEX('Climate zones'!$A$2:$A$4292,MATCH(AN$4&amp;" "&amp;$N253,'Climate zones'!$I$2:$I$4292,0)),"")</f>
        <v/>
      </c>
      <c r="AO253" s="165" t="str">
        <f>IFERROR(INDEX('Climate zones'!$A$2:$A$4292,MATCH(AO$4&amp;" "&amp;$N253,'Climate zones'!$I$2:$I$4292,0)),"")</f>
        <v/>
      </c>
      <c r="AP253" s="165" t="str">
        <f>IFERROR(INDEX('Climate zones'!$A$2:$A$4292,MATCH(AP$4&amp;" "&amp;$N253,'Climate zones'!$I$2:$I$4292,0)),"")</f>
        <v/>
      </c>
      <c r="AQ253" s="165" t="str">
        <f>IFERROR(INDEX('Climate zones'!$A$2:$A$4292,MATCH(AQ$4&amp;" "&amp;$N253,'Climate zones'!$I$2:$I$4292,0)),"")</f>
        <v/>
      </c>
      <c r="AR253" s="165" t="str">
        <f>IFERROR(INDEX('Climate zones'!$A$2:$A$4292,MATCH(AR$4&amp;" "&amp;$N253,'Climate zones'!$I$2:$I$4292,0)),"")</f>
        <v/>
      </c>
      <c r="AS253" s="165" t="str">
        <f>IFERROR(INDEX('Climate zones'!$A$2:$A$4292,MATCH(AS$4&amp;" "&amp;$N253,'Climate zones'!$I$2:$I$4292,0)),"")</f>
        <v/>
      </c>
      <c r="AT253" s="165" t="str">
        <f>IFERROR(INDEX('Climate zones'!$A$2:$A$4292,MATCH(AT$4&amp;" "&amp;$N253,'Climate zones'!$I$2:$I$4292,0)),"")</f>
        <v/>
      </c>
      <c r="AU253" s="165" t="str">
        <f>IFERROR(INDEX('Climate zones'!$A$2:$A$4292,MATCH(AU$4&amp;" "&amp;$N253,'Climate zones'!$I$2:$I$4292,0)),"")</f>
        <v/>
      </c>
      <c r="AV253" s="165" t="str">
        <f>IFERROR(INDEX('Climate zones'!$A$2:$A$4292,MATCH(AV$4&amp;" "&amp;$N253,'Climate zones'!$I$2:$I$4292,0)),"")</f>
        <v/>
      </c>
      <c r="AW253" s="165" t="str">
        <f>IFERROR(INDEX('Climate zones'!$A$2:$A$4292,MATCH(AW$4&amp;" "&amp;$N253,'Climate zones'!$I$2:$I$4292,0)),"")</f>
        <v/>
      </c>
      <c r="AX253" s="165" t="str">
        <f>IFERROR(INDEX('Climate zones'!$A$2:$A$4292,MATCH(AX$4&amp;" "&amp;$N253,'Climate zones'!$I$2:$I$4292,0)),"")</f>
        <v/>
      </c>
      <c r="AY253" s="165" t="str">
        <f>IFERROR(INDEX('Climate zones'!$A$2:$A$4292,MATCH(AY$4&amp;" "&amp;$N253,'Climate zones'!$I$2:$I$4292,0)),"")</f>
        <v/>
      </c>
      <c r="AZ253" s="165" t="str">
        <f>IFERROR(INDEX('Climate zones'!$A$2:$A$4292,MATCH(AZ$4&amp;" "&amp;$N253,'Climate zones'!$I$2:$I$4292,0)),"")</f>
        <v/>
      </c>
      <c r="BA253" s="165" t="str">
        <f>IFERROR(INDEX('Climate zones'!$A$2:$A$4292,MATCH(BA$4&amp;" "&amp;$N253,'Climate zones'!$I$2:$I$4292,0)),"")</f>
        <v/>
      </c>
      <c r="BB253" s="165" t="str">
        <f>IFERROR(INDEX('Climate zones'!$A$2:$A$4292,MATCH(BB$4&amp;" "&amp;$N253,'Climate zones'!$I$2:$I$4292,0)),"")</f>
        <v/>
      </c>
      <c r="BC253" s="165" t="str">
        <f>IFERROR(INDEX('Climate zones'!$A$2:$A$4292,MATCH(BC$4&amp;" "&amp;$N253,'Climate zones'!$I$2:$I$4292,0)),"")</f>
        <v/>
      </c>
      <c r="BD253" s="165" t="str">
        <f>IFERROR(INDEX('Climate zones'!$A$2:$A$4292,MATCH(BD$4&amp;" "&amp;$N253,'Climate zones'!$I$2:$I$4292,0)),"")</f>
        <v/>
      </c>
      <c r="BE253" s="165" t="str">
        <f>IFERROR(INDEX('Climate zones'!$A$2:$A$4292,MATCH(BE$4&amp;" "&amp;$N253,'Climate zones'!$I$2:$I$4292,0)),"")</f>
        <v/>
      </c>
      <c r="BF253" s="165" t="str">
        <f>IFERROR(INDEX('Climate zones'!$A$2:$A$4292,MATCH(BF$4&amp;" "&amp;$N253,'Climate zones'!$I$2:$I$4292,0)),"")</f>
        <v/>
      </c>
      <c r="BG253" s="165" t="str">
        <f>IFERROR(INDEX('Climate zones'!$A$2:$A$4292,MATCH(BG$4&amp;" "&amp;$N253,'Climate zones'!$I$2:$I$4292,0)),"")</f>
        <v/>
      </c>
      <c r="BH253" s="165" t="str">
        <f>IFERROR(INDEX('Climate zones'!$A$2:$A$4292,MATCH(BH$4&amp;" "&amp;$N253,'Climate zones'!$I$2:$I$4292,0)),"")</f>
        <v/>
      </c>
      <c r="BI253" s="165" t="str">
        <f>IFERROR(INDEX('Climate zones'!$A$2:$A$4292,MATCH(BI$4&amp;" "&amp;$N253,'Climate zones'!$I$2:$I$4292,0)),"")</f>
        <v/>
      </c>
      <c r="BJ253" s="165" t="str">
        <f>IFERROR(INDEX('Climate zones'!$A$2:$A$4292,MATCH(BJ$4&amp;" "&amp;$N253,'Climate zones'!$I$2:$I$4292,0)),"")</f>
        <v/>
      </c>
      <c r="BK253" s="165" t="str">
        <f>IFERROR(INDEX('Climate zones'!$A$2:$A$4292,MATCH(BK$4&amp;" "&amp;$N253,'Climate zones'!$I$2:$I$4292,0)),"")</f>
        <v/>
      </c>
      <c r="BL253" s="165" t="str">
        <f>IFERROR(INDEX('Climate zones'!$A$2:$A$4292,MATCH(BL$4&amp;" "&amp;$N253,'Climate zones'!$I$2:$I$4292,0)),"")</f>
        <v/>
      </c>
      <c r="BM253" s="165" t="str">
        <f>IFERROR(INDEX('Climate zones'!$A$2:$A$4292,MATCH(BM$4&amp;" "&amp;$N253,'Climate zones'!$I$2:$I$4292,0)),"")</f>
        <v/>
      </c>
      <c r="BN253" s="165" t="str">
        <f>IFERROR(INDEX('Climate zones'!$A$2:$A$4292,MATCH(BN$4&amp;" "&amp;$N253,'Climate zones'!$I$2:$I$4292,0)),"")</f>
        <v/>
      </c>
      <c r="BO253" s="165" t="str">
        <f>IFERROR(INDEX('Climate zones'!$A$2:$A$4292,MATCH(BO$4&amp;" "&amp;$N253,'Climate zones'!$I$2:$I$4292,0)),"")</f>
        <v/>
      </c>
      <c r="BP253" s="165" t="str">
        <f>IFERROR(INDEX('Climate zones'!$A$2:$A$4292,MATCH(BP$4&amp;" "&amp;$N253,'Climate zones'!$I$2:$I$4292,0)),"")</f>
        <v/>
      </c>
      <c r="BQ253" s="165" t="str">
        <f>IFERROR(INDEX('Climate zones'!$A$2:$A$4292,MATCH(BQ$4&amp;" "&amp;$N253,'Climate zones'!$I$2:$I$4292,0)),"")</f>
        <v/>
      </c>
      <c r="BR253" s="165" t="str">
        <f>IFERROR(INDEX('Climate zones'!$A$2:$A$4292,MATCH(BR$4&amp;" "&amp;$N253,'Climate zones'!$I$2:$I$4292,0)),"")</f>
        <v/>
      </c>
      <c r="BS253" s="165" t="str">
        <f>IFERROR(INDEX('Climate zones'!$A$2:$A$4292,MATCH(BS$4&amp;" "&amp;$N253,'Climate zones'!$I$2:$I$4292,0)),"")</f>
        <v/>
      </c>
      <c r="BT253" s="165" t="str">
        <f>IFERROR(INDEX('Climate zones'!$A$2:$A$4292,MATCH(BT$4&amp;" "&amp;$N253,'Climate zones'!$I$2:$I$4292,0)),"")</f>
        <v/>
      </c>
      <c r="BU253" s="165" t="str">
        <f>IFERROR(INDEX('Climate zones'!$A$2:$A$4292,MATCH(BU$4&amp;" "&amp;$N253,'Climate zones'!$I$2:$I$4292,0)),"")</f>
        <v/>
      </c>
      <c r="BV253" s="165" t="str">
        <f>IFERROR(INDEX('Climate zones'!$A$2:$A$4292,MATCH(BV$4&amp;" "&amp;$N253,'Climate zones'!$I$2:$I$4292,0)),"")</f>
        <v/>
      </c>
      <c r="BW253" s="165" t="str">
        <f>IFERROR(INDEX('Climate zones'!$A$2:$A$4292,MATCH(BW$4&amp;" "&amp;$N253,'Climate zones'!$I$2:$I$4292,0)),"")</f>
        <v/>
      </c>
      <c r="BX253" s="165" t="str">
        <f>IFERROR(INDEX('Climate zones'!$A$2:$A$4292,MATCH(BX$4&amp;" "&amp;$N253,'Climate zones'!$I$2:$I$4292,0)),"")</f>
        <v/>
      </c>
      <c r="BY253" s="165" t="str">
        <f>IFERROR(INDEX('Climate zones'!$A$2:$A$4292,MATCH(BY$4&amp;" "&amp;$N253,'Climate zones'!$I$2:$I$4292,0)),"")</f>
        <v/>
      </c>
      <c r="BZ253" s="165" t="str">
        <f>IFERROR(INDEX('Climate zones'!$A$2:$A$4292,MATCH(BZ$4&amp;" "&amp;$N253,'Climate zones'!$I$2:$I$4292,0)),"")</f>
        <v/>
      </c>
      <c r="CA253" s="165" t="str">
        <f>IFERROR(INDEX('Climate zones'!$A$2:$A$4292,MATCH(CA$4&amp;" "&amp;$N253,'Climate zones'!$I$2:$I$4292,0)),"")</f>
        <v/>
      </c>
      <c r="CB253" s="165" t="str">
        <f>IFERROR(INDEX('Climate zones'!$A$2:$A$4292,MATCH(CB$4&amp;" "&amp;$N253,'Climate zones'!$I$2:$I$4292,0)),"")</f>
        <v/>
      </c>
      <c r="CC253" s="165" t="str">
        <f>IFERROR(INDEX('Climate zones'!$A$2:$A$4292,MATCH(CC$4&amp;" "&amp;$N253,'Climate zones'!$I$2:$I$4292,0)),"")</f>
        <v/>
      </c>
      <c r="CD253" s="165" t="str">
        <f>IFERROR(INDEX('Climate zones'!$A$2:$A$4292,MATCH(CD$4&amp;" "&amp;$N253,'Climate zones'!$I$2:$I$4292,0)),"")</f>
        <v/>
      </c>
      <c r="CE253" s="165" t="str">
        <f>IFERROR(INDEX('Climate zones'!$A$2:$A$4292,MATCH(CE$4&amp;" "&amp;$N253,'Climate zones'!$I$2:$I$4292,0)),"")</f>
        <v/>
      </c>
      <c r="CF253" s="165" t="str">
        <f>IFERROR(INDEX('Climate zones'!$A$2:$A$4292,MATCH(CF$4&amp;" "&amp;$N253,'Climate zones'!$I$2:$I$4292,0)),"")</f>
        <v/>
      </c>
      <c r="CG253" s="165" t="str">
        <f>IFERROR(INDEX('Climate zones'!$A$2:$A$4292,MATCH(CG$4&amp;" "&amp;$N253,'Climate zones'!$I$2:$I$4292,0)),"")</f>
        <v/>
      </c>
      <c r="CH253" s="165" t="str">
        <f>IFERROR(INDEX('Climate zones'!$A$2:$A$4292,MATCH(CH$4&amp;" "&amp;$N253,'Climate zones'!$I$2:$I$4292,0)),"")</f>
        <v/>
      </c>
    </row>
    <row r="254" spans="1:86">
      <c r="A254" s="156" t="s">
        <v>424</v>
      </c>
      <c r="B254" s="156" t="s">
        <v>102</v>
      </c>
      <c r="C254" s="156" t="s">
        <v>209</v>
      </c>
      <c r="D254" s="156" t="s">
        <v>411</v>
      </c>
      <c r="E254" s="157">
        <v>-39.89</v>
      </c>
      <c r="F254" s="157">
        <v>176.63</v>
      </c>
      <c r="G254" s="156" t="str">
        <f t="shared" si="12"/>
        <v>Central Hawke's Bay District EC</v>
      </c>
      <c r="H254" s="156">
        <f t="shared" si="13"/>
        <v>15</v>
      </c>
      <c r="I254" s="156" t="str">
        <f t="shared" si="14"/>
        <v>Central Hawke's Bay District 15</v>
      </c>
      <c r="N254" s="162">
        <f t="shared" si="15"/>
        <v>250</v>
      </c>
      <c r="O254" s="163" t="str">
        <f>IFERROR(INDEX('Climate zones'!$A$2:$A$4292,MATCH(O$4&amp;" "&amp;$N254,'Climate zones'!$I$2:$I$4292,0)),"")</f>
        <v/>
      </c>
      <c r="P254" s="163" t="str">
        <f>IFERROR(INDEX('Climate zones'!$A$2:$A$4292,MATCH(P$4&amp;" "&amp;$N254,'Climate zones'!$I$2:$I$4292,0)),"")</f>
        <v/>
      </c>
      <c r="Q254" s="163" t="str">
        <f>IFERROR(INDEX('Climate zones'!$A$2:$A$4292,MATCH(Q$4&amp;" "&amp;$N254,'Climate zones'!$I$2:$I$4292,0)),"")</f>
        <v/>
      </c>
      <c r="R254" s="163" t="str">
        <f>IFERROR(INDEX('Climate zones'!$A$2:$A$4292,MATCH(R$4&amp;" "&amp;$N254,'Climate zones'!$I$2:$I$4292,0)),"")</f>
        <v/>
      </c>
      <c r="S254" s="163" t="str">
        <f>IFERROR(INDEX('Climate zones'!$A$2:$A$4292,MATCH(S$4&amp;" "&amp;$N254,'Climate zones'!$I$2:$I$4292,0)),"")</f>
        <v/>
      </c>
      <c r="T254" s="163" t="str">
        <f>IFERROR(INDEX('Climate zones'!$A$2:$A$4292,MATCH(T$4&amp;" "&amp;$N254,'Climate zones'!$I$2:$I$4292,0)),"")</f>
        <v/>
      </c>
      <c r="U254" s="163" t="str">
        <f>IFERROR(INDEX('Climate zones'!$A$2:$A$4292,MATCH(U$4&amp;" "&amp;$N254,'Climate zones'!$I$2:$I$4292,0)),"")</f>
        <v/>
      </c>
      <c r="V254" s="163" t="str">
        <f>IFERROR(INDEX('Climate zones'!$A$2:$A$4292,MATCH(V$4&amp;" "&amp;$N254,'Climate zones'!$I$2:$I$4292,0)),"")</f>
        <v/>
      </c>
      <c r="W254" s="163" t="str">
        <f>IFERROR(INDEX('Climate zones'!$A$2:$A$4292,MATCH(W$4&amp;" "&amp;$N254,'Climate zones'!$I$2:$I$4292,0)),"")</f>
        <v/>
      </c>
      <c r="X254" s="163" t="str">
        <f>IFERROR(INDEX('Climate zones'!$A$2:$A$4292,MATCH(X$4&amp;" "&amp;$N254,'Climate zones'!$I$2:$I$4292,0)),"")</f>
        <v>Waiotemarama</v>
      </c>
      <c r="Y254" s="163" t="str">
        <f>IFERROR(INDEX('Climate zones'!$A$2:$A$4292,MATCH(Y$4&amp;" "&amp;$N254,'Climate zones'!$I$2:$I$4292,0)),"")</f>
        <v/>
      </c>
      <c r="Z254" s="163" t="str">
        <f>IFERROR(INDEX('Climate zones'!$A$2:$A$4292,MATCH(Z$4&amp;" "&amp;$N254,'Climate zones'!$I$2:$I$4292,0)),"")</f>
        <v/>
      </c>
      <c r="AA254" s="163" t="str">
        <f>IFERROR(INDEX('Climate zones'!$A$2:$A$4292,MATCH(AA$4&amp;" "&amp;$N254,'Climate zones'!$I$2:$I$4292,0)),"")</f>
        <v/>
      </c>
      <c r="AB254" s="163" t="str">
        <f>IFERROR(INDEX('Climate zones'!$A$2:$A$4292,MATCH(AB$4&amp;" "&amp;$N254,'Climate zones'!$I$2:$I$4292,0)),"")</f>
        <v/>
      </c>
      <c r="AC254" s="163" t="str">
        <f>IFERROR(INDEX('Climate zones'!$A$2:$A$4292,MATCH(AC$4&amp;" "&amp;$N254,'Climate zones'!$I$2:$I$4292,0)),"")</f>
        <v/>
      </c>
      <c r="AD254" s="163" t="str">
        <f>IFERROR(INDEX('Climate zones'!$A$2:$A$4292,MATCH(AD$4&amp;" "&amp;$N254,'Climate zones'!$I$2:$I$4292,0)),"")</f>
        <v/>
      </c>
      <c r="AE254" s="163" t="str">
        <f>IFERROR(INDEX('Climate zones'!$A$2:$A$4292,MATCH(AE$4&amp;" "&amp;$N254,'Climate zones'!$I$2:$I$4292,0)),"")</f>
        <v/>
      </c>
      <c r="AF254" s="163" t="str">
        <f>IFERROR(INDEX('Climate zones'!$A$2:$A$4292,MATCH(AF$4&amp;" "&amp;$N254,'Climate zones'!$I$2:$I$4292,0)),"")</f>
        <v/>
      </c>
      <c r="AG254" s="163" t="str">
        <f>IFERROR(INDEX('Climate zones'!$A$2:$A$4292,MATCH(AG$4&amp;" "&amp;$N254,'Climate zones'!$I$2:$I$4292,0)),"")</f>
        <v/>
      </c>
      <c r="AH254" s="163" t="str">
        <f>IFERROR(INDEX('Climate zones'!$A$2:$A$4292,MATCH(AH$4&amp;" "&amp;$N254,'Climate zones'!$I$2:$I$4292,0)),"")</f>
        <v/>
      </c>
      <c r="AI254" s="163" t="str">
        <f>IFERROR(INDEX('Climate zones'!$A$2:$A$4292,MATCH(AI$4&amp;" "&amp;$N254,'Climate zones'!$I$2:$I$4292,0)),"")</f>
        <v/>
      </c>
      <c r="AJ254" s="163" t="str">
        <f>IFERROR(INDEX('Climate zones'!$A$2:$A$4292,MATCH(AJ$4&amp;" "&amp;$N254,'Climate zones'!$I$2:$I$4292,0)),"")</f>
        <v/>
      </c>
      <c r="AK254" s="163" t="str">
        <f>IFERROR(INDEX('Climate zones'!$A$2:$A$4292,MATCH(AK$4&amp;" "&amp;$N254,'Climate zones'!$I$2:$I$4292,0)),"")</f>
        <v/>
      </c>
      <c r="AL254" s="163" t="str">
        <f>IFERROR(INDEX('Climate zones'!$A$2:$A$4292,MATCH(AL$4&amp;" "&amp;$N254,'Climate zones'!$I$2:$I$4292,0)),"")</f>
        <v/>
      </c>
      <c r="AM254" s="163" t="str">
        <f>IFERROR(INDEX('Climate zones'!$A$2:$A$4292,MATCH(AM$4&amp;" "&amp;$N254,'Climate zones'!$I$2:$I$4292,0)),"")</f>
        <v/>
      </c>
      <c r="AN254" s="163" t="str">
        <f>IFERROR(INDEX('Climate zones'!$A$2:$A$4292,MATCH(AN$4&amp;" "&amp;$N254,'Climate zones'!$I$2:$I$4292,0)),"")</f>
        <v/>
      </c>
      <c r="AO254" s="163" t="str">
        <f>IFERROR(INDEX('Climate zones'!$A$2:$A$4292,MATCH(AO$4&amp;" "&amp;$N254,'Climate zones'!$I$2:$I$4292,0)),"")</f>
        <v/>
      </c>
      <c r="AP254" s="163" t="str">
        <f>IFERROR(INDEX('Climate zones'!$A$2:$A$4292,MATCH(AP$4&amp;" "&amp;$N254,'Climate zones'!$I$2:$I$4292,0)),"")</f>
        <v/>
      </c>
      <c r="AQ254" s="163" t="str">
        <f>IFERROR(INDEX('Climate zones'!$A$2:$A$4292,MATCH(AQ$4&amp;" "&amp;$N254,'Climate zones'!$I$2:$I$4292,0)),"")</f>
        <v/>
      </c>
      <c r="AR254" s="163" t="str">
        <f>IFERROR(INDEX('Climate zones'!$A$2:$A$4292,MATCH(AR$4&amp;" "&amp;$N254,'Climate zones'!$I$2:$I$4292,0)),"")</f>
        <v/>
      </c>
      <c r="AS254" s="163" t="str">
        <f>IFERROR(INDEX('Climate zones'!$A$2:$A$4292,MATCH(AS$4&amp;" "&amp;$N254,'Climate zones'!$I$2:$I$4292,0)),"")</f>
        <v/>
      </c>
      <c r="AT254" s="163" t="str">
        <f>IFERROR(INDEX('Climate zones'!$A$2:$A$4292,MATCH(AT$4&amp;" "&amp;$N254,'Climate zones'!$I$2:$I$4292,0)),"")</f>
        <v/>
      </c>
      <c r="AU254" s="163" t="str">
        <f>IFERROR(INDEX('Climate zones'!$A$2:$A$4292,MATCH(AU$4&amp;" "&amp;$N254,'Climate zones'!$I$2:$I$4292,0)),"")</f>
        <v/>
      </c>
      <c r="AV254" s="163" t="str">
        <f>IFERROR(INDEX('Climate zones'!$A$2:$A$4292,MATCH(AV$4&amp;" "&amp;$N254,'Climate zones'!$I$2:$I$4292,0)),"")</f>
        <v/>
      </c>
      <c r="AW254" s="163" t="str">
        <f>IFERROR(INDEX('Climate zones'!$A$2:$A$4292,MATCH(AW$4&amp;" "&amp;$N254,'Climate zones'!$I$2:$I$4292,0)),"")</f>
        <v/>
      </c>
      <c r="AX254" s="163" t="str">
        <f>IFERROR(INDEX('Climate zones'!$A$2:$A$4292,MATCH(AX$4&amp;" "&amp;$N254,'Climate zones'!$I$2:$I$4292,0)),"")</f>
        <v/>
      </c>
      <c r="AY254" s="163" t="str">
        <f>IFERROR(INDEX('Climate zones'!$A$2:$A$4292,MATCH(AY$4&amp;" "&amp;$N254,'Climate zones'!$I$2:$I$4292,0)),"")</f>
        <v/>
      </c>
      <c r="AZ254" s="163" t="str">
        <f>IFERROR(INDEX('Climate zones'!$A$2:$A$4292,MATCH(AZ$4&amp;" "&amp;$N254,'Climate zones'!$I$2:$I$4292,0)),"")</f>
        <v/>
      </c>
      <c r="BA254" s="163" t="str">
        <f>IFERROR(INDEX('Climate zones'!$A$2:$A$4292,MATCH(BA$4&amp;" "&amp;$N254,'Climate zones'!$I$2:$I$4292,0)),"")</f>
        <v/>
      </c>
      <c r="BB254" s="163" t="str">
        <f>IFERROR(INDEX('Climate zones'!$A$2:$A$4292,MATCH(BB$4&amp;" "&amp;$N254,'Climate zones'!$I$2:$I$4292,0)),"")</f>
        <v/>
      </c>
      <c r="BC254" s="163" t="str">
        <f>IFERROR(INDEX('Climate zones'!$A$2:$A$4292,MATCH(BC$4&amp;" "&amp;$N254,'Climate zones'!$I$2:$I$4292,0)),"")</f>
        <v/>
      </c>
      <c r="BD254" s="163" t="str">
        <f>IFERROR(INDEX('Climate zones'!$A$2:$A$4292,MATCH(BD$4&amp;" "&amp;$N254,'Climate zones'!$I$2:$I$4292,0)),"")</f>
        <v/>
      </c>
      <c r="BE254" s="163" t="str">
        <f>IFERROR(INDEX('Climate zones'!$A$2:$A$4292,MATCH(BE$4&amp;" "&amp;$N254,'Climate zones'!$I$2:$I$4292,0)),"")</f>
        <v/>
      </c>
      <c r="BF254" s="163" t="str">
        <f>IFERROR(INDEX('Climate zones'!$A$2:$A$4292,MATCH(BF$4&amp;" "&amp;$N254,'Climate zones'!$I$2:$I$4292,0)),"")</f>
        <v/>
      </c>
      <c r="BG254" s="163" t="str">
        <f>IFERROR(INDEX('Climate zones'!$A$2:$A$4292,MATCH(BG$4&amp;" "&amp;$N254,'Climate zones'!$I$2:$I$4292,0)),"")</f>
        <v/>
      </c>
      <c r="BH254" s="163" t="str">
        <f>IFERROR(INDEX('Climate zones'!$A$2:$A$4292,MATCH(BH$4&amp;" "&amp;$N254,'Climate zones'!$I$2:$I$4292,0)),"")</f>
        <v/>
      </c>
      <c r="BI254" s="163" t="str">
        <f>IFERROR(INDEX('Climate zones'!$A$2:$A$4292,MATCH(BI$4&amp;" "&amp;$N254,'Climate zones'!$I$2:$I$4292,0)),"")</f>
        <v/>
      </c>
      <c r="BJ254" s="163" t="str">
        <f>IFERROR(INDEX('Climate zones'!$A$2:$A$4292,MATCH(BJ$4&amp;" "&amp;$N254,'Climate zones'!$I$2:$I$4292,0)),"")</f>
        <v/>
      </c>
      <c r="BK254" s="163" t="str">
        <f>IFERROR(INDEX('Climate zones'!$A$2:$A$4292,MATCH(BK$4&amp;" "&amp;$N254,'Climate zones'!$I$2:$I$4292,0)),"")</f>
        <v/>
      </c>
      <c r="BL254" s="163" t="str">
        <f>IFERROR(INDEX('Climate zones'!$A$2:$A$4292,MATCH(BL$4&amp;" "&amp;$N254,'Climate zones'!$I$2:$I$4292,0)),"")</f>
        <v/>
      </c>
      <c r="BM254" s="163" t="str">
        <f>IFERROR(INDEX('Climate zones'!$A$2:$A$4292,MATCH(BM$4&amp;" "&amp;$N254,'Climate zones'!$I$2:$I$4292,0)),"")</f>
        <v/>
      </c>
      <c r="BN254" s="163" t="str">
        <f>IFERROR(INDEX('Climate zones'!$A$2:$A$4292,MATCH(BN$4&amp;" "&amp;$N254,'Climate zones'!$I$2:$I$4292,0)),"")</f>
        <v/>
      </c>
      <c r="BO254" s="163" t="str">
        <f>IFERROR(INDEX('Climate zones'!$A$2:$A$4292,MATCH(BO$4&amp;" "&amp;$N254,'Climate zones'!$I$2:$I$4292,0)),"")</f>
        <v/>
      </c>
      <c r="BP254" s="163" t="str">
        <f>IFERROR(INDEX('Climate zones'!$A$2:$A$4292,MATCH(BP$4&amp;" "&amp;$N254,'Climate zones'!$I$2:$I$4292,0)),"")</f>
        <v/>
      </c>
      <c r="BQ254" s="163" t="str">
        <f>IFERROR(INDEX('Climate zones'!$A$2:$A$4292,MATCH(BQ$4&amp;" "&amp;$N254,'Climate zones'!$I$2:$I$4292,0)),"")</f>
        <v/>
      </c>
      <c r="BR254" s="163" t="str">
        <f>IFERROR(INDEX('Climate zones'!$A$2:$A$4292,MATCH(BR$4&amp;" "&amp;$N254,'Climate zones'!$I$2:$I$4292,0)),"")</f>
        <v/>
      </c>
      <c r="BS254" s="163" t="str">
        <f>IFERROR(INDEX('Climate zones'!$A$2:$A$4292,MATCH(BS$4&amp;" "&amp;$N254,'Climate zones'!$I$2:$I$4292,0)),"")</f>
        <v/>
      </c>
      <c r="BT254" s="163" t="str">
        <f>IFERROR(INDEX('Climate zones'!$A$2:$A$4292,MATCH(BT$4&amp;" "&amp;$N254,'Climate zones'!$I$2:$I$4292,0)),"")</f>
        <v/>
      </c>
      <c r="BU254" s="163" t="str">
        <f>IFERROR(INDEX('Climate zones'!$A$2:$A$4292,MATCH(BU$4&amp;" "&amp;$N254,'Climate zones'!$I$2:$I$4292,0)),"")</f>
        <v/>
      </c>
      <c r="BV254" s="163" t="str">
        <f>IFERROR(INDEX('Climate zones'!$A$2:$A$4292,MATCH(BV$4&amp;" "&amp;$N254,'Climate zones'!$I$2:$I$4292,0)),"")</f>
        <v/>
      </c>
      <c r="BW254" s="163" t="str">
        <f>IFERROR(INDEX('Climate zones'!$A$2:$A$4292,MATCH(BW$4&amp;" "&amp;$N254,'Climate zones'!$I$2:$I$4292,0)),"")</f>
        <v/>
      </c>
      <c r="BX254" s="163" t="str">
        <f>IFERROR(INDEX('Climate zones'!$A$2:$A$4292,MATCH(BX$4&amp;" "&amp;$N254,'Climate zones'!$I$2:$I$4292,0)),"")</f>
        <v/>
      </c>
      <c r="BY254" s="163" t="str">
        <f>IFERROR(INDEX('Climate zones'!$A$2:$A$4292,MATCH(BY$4&amp;" "&amp;$N254,'Climate zones'!$I$2:$I$4292,0)),"")</f>
        <v/>
      </c>
      <c r="BZ254" s="163" t="str">
        <f>IFERROR(INDEX('Climate zones'!$A$2:$A$4292,MATCH(BZ$4&amp;" "&amp;$N254,'Climate zones'!$I$2:$I$4292,0)),"")</f>
        <v/>
      </c>
      <c r="CA254" s="163" t="str">
        <f>IFERROR(INDEX('Climate zones'!$A$2:$A$4292,MATCH(CA$4&amp;" "&amp;$N254,'Climate zones'!$I$2:$I$4292,0)),"")</f>
        <v/>
      </c>
      <c r="CB254" s="163" t="str">
        <f>IFERROR(INDEX('Climate zones'!$A$2:$A$4292,MATCH(CB$4&amp;" "&amp;$N254,'Climate zones'!$I$2:$I$4292,0)),"")</f>
        <v/>
      </c>
      <c r="CC254" s="163" t="str">
        <f>IFERROR(INDEX('Climate zones'!$A$2:$A$4292,MATCH(CC$4&amp;" "&amp;$N254,'Climate zones'!$I$2:$I$4292,0)),"")</f>
        <v/>
      </c>
      <c r="CD254" s="163" t="str">
        <f>IFERROR(INDEX('Climate zones'!$A$2:$A$4292,MATCH(CD$4&amp;" "&amp;$N254,'Climate zones'!$I$2:$I$4292,0)),"")</f>
        <v/>
      </c>
      <c r="CE254" s="163" t="str">
        <f>IFERROR(INDEX('Climate zones'!$A$2:$A$4292,MATCH(CE$4&amp;" "&amp;$N254,'Climate zones'!$I$2:$I$4292,0)),"")</f>
        <v/>
      </c>
      <c r="CF254" s="163" t="str">
        <f>IFERROR(INDEX('Climate zones'!$A$2:$A$4292,MATCH(CF$4&amp;" "&amp;$N254,'Climate zones'!$I$2:$I$4292,0)),"")</f>
        <v/>
      </c>
      <c r="CG254" s="163" t="str">
        <f>IFERROR(INDEX('Climate zones'!$A$2:$A$4292,MATCH(CG$4&amp;" "&amp;$N254,'Climate zones'!$I$2:$I$4292,0)),"")</f>
        <v/>
      </c>
      <c r="CH254" s="163" t="str">
        <f>IFERROR(INDEX('Climate zones'!$A$2:$A$4292,MATCH(CH$4&amp;" "&amp;$N254,'Climate zones'!$I$2:$I$4292,0)),"")</f>
        <v/>
      </c>
    </row>
    <row r="255" spans="1:86">
      <c r="A255" s="156" t="s">
        <v>425</v>
      </c>
      <c r="B255" s="156" t="s">
        <v>102</v>
      </c>
      <c r="C255" s="156" t="s">
        <v>93</v>
      </c>
      <c r="D255" s="156" t="s">
        <v>411</v>
      </c>
      <c r="E255" s="157">
        <v>-40.049999999999997</v>
      </c>
      <c r="F255" s="157">
        <v>176.26</v>
      </c>
      <c r="G255" s="156" t="str">
        <f t="shared" si="12"/>
        <v>Central Hawke's Bay District EC</v>
      </c>
      <c r="H255" s="156">
        <f t="shared" si="13"/>
        <v>16</v>
      </c>
      <c r="I255" s="156" t="str">
        <f t="shared" si="14"/>
        <v>Central Hawke's Bay District 16</v>
      </c>
      <c r="N255" s="164">
        <f t="shared" si="15"/>
        <v>251</v>
      </c>
      <c r="O255" s="165" t="str">
        <f>IFERROR(INDEX('Climate zones'!$A$2:$A$4292,MATCH(O$4&amp;" "&amp;$N255,'Climate zones'!$I$2:$I$4292,0)),"")</f>
        <v/>
      </c>
      <c r="P255" s="165" t="str">
        <f>IFERROR(INDEX('Climate zones'!$A$2:$A$4292,MATCH(P$4&amp;" "&amp;$N255,'Climate zones'!$I$2:$I$4292,0)),"")</f>
        <v/>
      </c>
      <c r="Q255" s="165" t="str">
        <f>IFERROR(INDEX('Climate zones'!$A$2:$A$4292,MATCH(Q$4&amp;" "&amp;$N255,'Climate zones'!$I$2:$I$4292,0)),"")</f>
        <v/>
      </c>
      <c r="R255" s="165" t="str">
        <f>IFERROR(INDEX('Climate zones'!$A$2:$A$4292,MATCH(R$4&amp;" "&amp;$N255,'Climate zones'!$I$2:$I$4292,0)),"")</f>
        <v/>
      </c>
      <c r="S255" s="165" t="str">
        <f>IFERROR(INDEX('Climate zones'!$A$2:$A$4292,MATCH(S$4&amp;" "&amp;$N255,'Climate zones'!$I$2:$I$4292,0)),"")</f>
        <v/>
      </c>
      <c r="T255" s="165" t="str">
        <f>IFERROR(INDEX('Climate zones'!$A$2:$A$4292,MATCH(T$4&amp;" "&amp;$N255,'Climate zones'!$I$2:$I$4292,0)),"")</f>
        <v/>
      </c>
      <c r="U255" s="165" t="str">
        <f>IFERROR(INDEX('Climate zones'!$A$2:$A$4292,MATCH(U$4&amp;" "&amp;$N255,'Climate zones'!$I$2:$I$4292,0)),"")</f>
        <v/>
      </c>
      <c r="V255" s="165" t="str">
        <f>IFERROR(INDEX('Climate zones'!$A$2:$A$4292,MATCH(V$4&amp;" "&amp;$N255,'Climate zones'!$I$2:$I$4292,0)),"")</f>
        <v/>
      </c>
      <c r="W255" s="165" t="str">
        <f>IFERROR(INDEX('Climate zones'!$A$2:$A$4292,MATCH(W$4&amp;" "&amp;$N255,'Climate zones'!$I$2:$I$4292,0)),"")</f>
        <v/>
      </c>
      <c r="X255" s="165" t="str">
        <f>IFERROR(INDEX('Climate zones'!$A$2:$A$4292,MATCH(X$4&amp;" "&amp;$N255,'Climate zones'!$I$2:$I$4292,0)),"")</f>
        <v>Waipapa</v>
      </c>
      <c r="Y255" s="165" t="str">
        <f>IFERROR(INDEX('Climate zones'!$A$2:$A$4292,MATCH(Y$4&amp;" "&amp;$N255,'Climate zones'!$I$2:$I$4292,0)),"")</f>
        <v/>
      </c>
      <c r="Z255" s="165" t="str">
        <f>IFERROR(INDEX('Climate zones'!$A$2:$A$4292,MATCH(Z$4&amp;" "&amp;$N255,'Climate zones'!$I$2:$I$4292,0)),"")</f>
        <v/>
      </c>
      <c r="AA255" s="165" t="str">
        <f>IFERROR(INDEX('Climate zones'!$A$2:$A$4292,MATCH(AA$4&amp;" "&amp;$N255,'Climate zones'!$I$2:$I$4292,0)),"")</f>
        <v/>
      </c>
      <c r="AB255" s="165" t="str">
        <f>IFERROR(INDEX('Climate zones'!$A$2:$A$4292,MATCH(AB$4&amp;" "&amp;$N255,'Climate zones'!$I$2:$I$4292,0)),"")</f>
        <v/>
      </c>
      <c r="AC255" s="165" t="str">
        <f>IFERROR(INDEX('Climate zones'!$A$2:$A$4292,MATCH(AC$4&amp;" "&amp;$N255,'Climate zones'!$I$2:$I$4292,0)),"")</f>
        <v/>
      </c>
      <c r="AD255" s="165" t="str">
        <f>IFERROR(INDEX('Climate zones'!$A$2:$A$4292,MATCH(AD$4&amp;" "&amp;$N255,'Climate zones'!$I$2:$I$4292,0)),"")</f>
        <v/>
      </c>
      <c r="AE255" s="165" t="str">
        <f>IFERROR(INDEX('Climate zones'!$A$2:$A$4292,MATCH(AE$4&amp;" "&amp;$N255,'Climate zones'!$I$2:$I$4292,0)),"")</f>
        <v/>
      </c>
      <c r="AF255" s="165" t="str">
        <f>IFERROR(INDEX('Climate zones'!$A$2:$A$4292,MATCH(AF$4&amp;" "&amp;$N255,'Climate zones'!$I$2:$I$4292,0)),"")</f>
        <v/>
      </c>
      <c r="AG255" s="165" t="str">
        <f>IFERROR(INDEX('Climate zones'!$A$2:$A$4292,MATCH(AG$4&amp;" "&amp;$N255,'Climate zones'!$I$2:$I$4292,0)),"")</f>
        <v/>
      </c>
      <c r="AH255" s="165" t="str">
        <f>IFERROR(INDEX('Climate zones'!$A$2:$A$4292,MATCH(AH$4&amp;" "&amp;$N255,'Climate zones'!$I$2:$I$4292,0)),"")</f>
        <v/>
      </c>
      <c r="AI255" s="165" t="str">
        <f>IFERROR(INDEX('Climate zones'!$A$2:$A$4292,MATCH(AI$4&amp;" "&amp;$N255,'Climate zones'!$I$2:$I$4292,0)),"")</f>
        <v/>
      </c>
      <c r="AJ255" s="165" t="str">
        <f>IFERROR(INDEX('Climate zones'!$A$2:$A$4292,MATCH(AJ$4&amp;" "&amp;$N255,'Climate zones'!$I$2:$I$4292,0)),"")</f>
        <v/>
      </c>
      <c r="AK255" s="165" t="str">
        <f>IFERROR(INDEX('Climate zones'!$A$2:$A$4292,MATCH(AK$4&amp;" "&amp;$N255,'Climate zones'!$I$2:$I$4292,0)),"")</f>
        <v/>
      </c>
      <c r="AL255" s="165" t="str">
        <f>IFERROR(INDEX('Climate zones'!$A$2:$A$4292,MATCH(AL$4&amp;" "&amp;$N255,'Climate zones'!$I$2:$I$4292,0)),"")</f>
        <v/>
      </c>
      <c r="AM255" s="165" t="str">
        <f>IFERROR(INDEX('Climate zones'!$A$2:$A$4292,MATCH(AM$4&amp;" "&amp;$N255,'Climate zones'!$I$2:$I$4292,0)),"")</f>
        <v/>
      </c>
      <c r="AN255" s="165" t="str">
        <f>IFERROR(INDEX('Climate zones'!$A$2:$A$4292,MATCH(AN$4&amp;" "&amp;$N255,'Climate zones'!$I$2:$I$4292,0)),"")</f>
        <v/>
      </c>
      <c r="AO255" s="165" t="str">
        <f>IFERROR(INDEX('Climate zones'!$A$2:$A$4292,MATCH(AO$4&amp;" "&amp;$N255,'Climate zones'!$I$2:$I$4292,0)),"")</f>
        <v/>
      </c>
      <c r="AP255" s="165" t="str">
        <f>IFERROR(INDEX('Climate zones'!$A$2:$A$4292,MATCH(AP$4&amp;" "&amp;$N255,'Climate zones'!$I$2:$I$4292,0)),"")</f>
        <v/>
      </c>
      <c r="AQ255" s="165" t="str">
        <f>IFERROR(INDEX('Climate zones'!$A$2:$A$4292,MATCH(AQ$4&amp;" "&amp;$N255,'Climate zones'!$I$2:$I$4292,0)),"")</f>
        <v/>
      </c>
      <c r="AR255" s="165" t="str">
        <f>IFERROR(INDEX('Climate zones'!$A$2:$A$4292,MATCH(AR$4&amp;" "&amp;$N255,'Climate zones'!$I$2:$I$4292,0)),"")</f>
        <v/>
      </c>
      <c r="AS255" s="165" t="str">
        <f>IFERROR(INDEX('Climate zones'!$A$2:$A$4292,MATCH(AS$4&amp;" "&amp;$N255,'Climate zones'!$I$2:$I$4292,0)),"")</f>
        <v/>
      </c>
      <c r="AT255" s="165" t="str">
        <f>IFERROR(INDEX('Climate zones'!$A$2:$A$4292,MATCH(AT$4&amp;" "&amp;$N255,'Climate zones'!$I$2:$I$4292,0)),"")</f>
        <v/>
      </c>
      <c r="AU255" s="165" t="str">
        <f>IFERROR(INDEX('Climate zones'!$A$2:$A$4292,MATCH(AU$4&amp;" "&amp;$N255,'Climate zones'!$I$2:$I$4292,0)),"")</f>
        <v/>
      </c>
      <c r="AV255" s="165" t="str">
        <f>IFERROR(INDEX('Climate zones'!$A$2:$A$4292,MATCH(AV$4&amp;" "&amp;$N255,'Climate zones'!$I$2:$I$4292,0)),"")</f>
        <v/>
      </c>
      <c r="AW255" s="165" t="str">
        <f>IFERROR(INDEX('Climate zones'!$A$2:$A$4292,MATCH(AW$4&amp;" "&amp;$N255,'Climate zones'!$I$2:$I$4292,0)),"")</f>
        <v/>
      </c>
      <c r="AX255" s="165" t="str">
        <f>IFERROR(INDEX('Climate zones'!$A$2:$A$4292,MATCH(AX$4&amp;" "&amp;$N255,'Climate zones'!$I$2:$I$4292,0)),"")</f>
        <v/>
      </c>
      <c r="AY255" s="165" t="str">
        <f>IFERROR(INDEX('Climate zones'!$A$2:$A$4292,MATCH(AY$4&amp;" "&amp;$N255,'Climate zones'!$I$2:$I$4292,0)),"")</f>
        <v/>
      </c>
      <c r="AZ255" s="165" t="str">
        <f>IFERROR(INDEX('Climate zones'!$A$2:$A$4292,MATCH(AZ$4&amp;" "&amp;$N255,'Climate zones'!$I$2:$I$4292,0)),"")</f>
        <v/>
      </c>
      <c r="BA255" s="165" t="str">
        <f>IFERROR(INDEX('Climate zones'!$A$2:$A$4292,MATCH(BA$4&amp;" "&amp;$N255,'Climate zones'!$I$2:$I$4292,0)),"")</f>
        <v/>
      </c>
      <c r="BB255" s="165" t="str">
        <f>IFERROR(INDEX('Climate zones'!$A$2:$A$4292,MATCH(BB$4&amp;" "&amp;$N255,'Climate zones'!$I$2:$I$4292,0)),"")</f>
        <v/>
      </c>
      <c r="BC255" s="165" t="str">
        <f>IFERROR(INDEX('Climate zones'!$A$2:$A$4292,MATCH(BC$4&amp;" "&amp;$N255,'Climate zones'!$I$2:$I$4292,0)),"")</f>
        <v/>
      </c>
      <c r="BD255" s="165" t="str">
        <f>IFERROR(INDEX('Climate zones'!$A$2:$A$4292,MATCH(BD$4&amp;" "&amp;$N255,'Climate zones'!$I$2:$I$4292,0)),"")</f>
        <v/>
      </c>
      <c r="BE255" s="165" t="str">
        <f>IFERROR(INDEX('Climate zones'!$A$2:$A$4292,MATCH(BE$4&amp;" "&amp;$N255,'Climate zones'!$I$2:$I$4292,0)),"")</f>
        <v/>
      </c>
      <c r="BF255" s="165" t="str">
        <f>IFERROR(INDEX('Climate zones'!$A$2:$A$4292,MATCH(BF$4&amp;" "&amp;$N255,'Climate zones'!$I$2:$I$4292,0)),"")</f>
        <v/>
      </c>
      <c r="BG255" s="165" t="str">
        <f>IFERROR(INDEX('Climate zones'!$A$2:$A$4292,MATCH(BG$4&amp;" "&amp;$N255,'Climate zones'!$I$2:$I$4292,0)),"")</f>
        <v/>
      </c>
      <c r="BH255" s="165" t="str">
        <f>IFERROR(INDEX('Climate zones'!$A$2:$A$4292,MATCH(BH$4&amp;" "&amp;$N255,'Climate zones'!$I$2:$I$4292,0)),"")</f>
        <v/>
      </c>
      <c r="BI255" s="165" t="str">
        <f>IFERROR(INDEX('Climate zones'!$A$2:$A$4292,MATCH(BI$4&amp;" "&amp;$N255,'Climate zones'!$I$2:$I$4292,0)),"")</f>
        <v/>
      </c>
      <c r="BJ255" s="165" t="str">
        <f>IFERROR(INDEX('Climate zones'!$A$2:$A$4292,MATCH(BJ$4&amp;" "&amp;$N255,'Climate zones'!$I$2:$I$4292,0)),"")</f>
        <v/>
      </c>
      <c r="BK255" s="165" t="str">
        <f>IFERROR(INDEX('Climate zones'!$A$2:$A$4292,MATCH(BK$4&amp;" "&amp;$N255,'Climate zones'!$I$2:$I$4292,0)),"")</f>
        <v/>
      </c>
      <c r="BL255" s="165" t="str">
        <f>IFERROR(INDEX('Climate zones'!$A$2:$A$4292,MATCH(BL$4&amp;" "&amp;$N255,'Climate zones'!$I$2:$I$4292,0)),"")</f>
        <v/>
      </c>
      <c r="BM255" s="165" t="str">
        <f>IFERROR(INDEX('Climate zones'!$A$2:$A$4292,MATCH(BM$4&amp;" "&amp;$N255,'Climate zones'!$I$2:$I$4292,0)),"")</f>
        <v/>
      </c>
      <c r="BN255" s="165" t="str">
        <f>IFERROR(INDEX('Climate zones'!$A$2:$A$4292,MATCH(BN$4&amp;" "&amp;$N255,'Climate zones'!$I$2:$I$4292,0)),"")</f>
        <v/>
      </c>
      <c r="BO255" s="165" t="str">
        <f>IFERROR(INDEX('Climate zones'!$A$2:$A$4292,MATCH(BO$4&amp;" "&amp;$N255,'Climate zones'!$I$2:$I$4292,0)),"")</f>
        <v/>
      </c>
      <c r="BP255" s="165" t="str">
        <f>IFERROR(INDEX('Climate zones'!$A$2:$A$4292,MATCH(BP$4&amp;" "&amp;$N255,'Climate zones'!$I$2:$I$4292,0)),"")</f>
        <v/>
      </c>
      <c r="BQ255" s="165" t="str">
        <f>IFERROR(INDEX('Climate zones'!$A$2:$A$4292,MATCH(BQ$4&amp;" "&amp;$N255,'Climate zones'!$I$2:$I$4292,0)),"")</f>
        <v/>
      </c>
      <c r="BR255" s="165" t="str">
        <f>IFERROR(INDEX('Climate zones'!$A$2:$A$4292,MATCH(BR$4&amp;" "&amp;$N255,'Climate zones'!$I$2:$I$4292,0)),"")</f>
        <v/>
      </c>
      <c r="BS255" s="165" t="str">
        <f>IFERROR(INDEX('Climate zones'!$A$2:$A$4292,MATCH(BS$4&amp;" "&amp;$N255,'Climate zones'!$I$2:$I$4292,0)),"")</f>
        <v/>
      </c>
      <c r="BT255" s="165" t="str">
        <f>IFERROR(INDEX('Climate zones'!$A$2:$A$4292,MATCH(BT$4&amp;" "&amp;$N255,'Climate zones'!$I$2:$I$4292,0)),"")</f>
        <v/>
      </c>
      <c r="BU255" s="165" t="str">
        <f>IFERROR(INDEX('Climate zones'!$A$2:$A$4292,MATCH(BU$4&amp;" "&amp;$N255,'Climate zones'!$I$2:$I$4292,0)),"")</f>
        <v/>
      </c>
      <c r="BV255" s="165" t="str">
        <f>IFERROR(INDEX('Climate zones'!$A$2:$A$4292,MATCH(BV$4&amp;" "&amp;$N255,'Climate zones'!$I$2:$I$4292,0)),"")</f>
        <v/>
      </c>
      <c r="BW255" s="165" t="str">
        <f>IFERROR(INDEX('Climate zones'!$A$2:$A$4292,MATCH(BW$4&amp;" "&amp;$N255,'Climate zones'!$I$2:$I$4292,0)),"")</f>
        <v/>
      </c>
      <c r="BX255" s="165" t="str">
        <f>IFERROR(INDEX('Climate zones'!$A$2:$A$4292,MATCH(BX$4&amp;" "&amp;$N255,'Climate zones'!$I$2:$I$4292,0)),"")</f>
        <v/>
      </c>
      <c r="BY255" s="165" t="str">
        <f>IFERROR(INDEX('Climate zones'!$A$2:$A$4292,MATCH(BY$4&amp;" "&amp;$N255,'Climate zones'!$I$2:$I$4292,0)),"")</f>
        <v/>
      </c>
      <c r="BZ255" s="165" t="str">
        <f>IFERROR(INDEX('Climate zones'!$A$2:$A$4292,MATCH(BZ$4&amp;" "&amp;$N255,'Climate zones'!$I$2:$I$4292,0)),"")</f>
        <v/>
      </c>
      <c r="CA255" s="165" t="str">
        <f>IFERROR(INDEX('Climate zones'!$A$2:$A$4292,MATCH(CA$4&amp;" "&amp;$N255,'Climate zones'!$I$2:$I$4292,0)),"")</f>
        <v/>
      </c>
      <c r="CB255" s="165" t="str">
        <f>IFERROR(INDEX('Climate zones'!$A$2:$A$4292,MATCH(CB$4&amp;" "&amp;$N255,'Climate zones'!$I$2:$I$4292,0)),"")</f>
        <v/>
      </c>
      <c r="CC255" s="165" t="str">
        <f>IFERROR(INDEX('Climate zones'!$A$2:$A$4292,MATCH(CC$4&amp;" "&amp;$N255,'Climate zones'!$I$2:$I$4292,0)),"")</f>
        <v/>
      </c>
      <c r="CD255" s="165" t="str">
        <f>IFERROR(INDEX('Climate zones'!$A$2:$A$4292,MATCH(CD$4&amp;" "&amp;$N255,'Climate zones'!$I$2:$I$4292,0)),"")</f>
        <v/>
      </c>
      <c r="CE255" s="165" t="str">
        <f>IFERROR(INDEX('Climate zones'!$A$2:$A$4292,MATCH(CE$4&amp;" "&amp;$N255,'Climate zones'!$I$2:$I$4292,0)),"")</f>
        <v/>
      </c>
      <c r="CF255" s="165" t="str">
        <f>IFERROR(INDEX('Climate zones'!$A$2:$A$4292,MATCH(CF$4&amp;" "&amp;$N255,'Climate zones'!$I$2:$I$4292,0)),"")</f>
        <v/>
      </c>
      <c r="CG255" s="165" t="str">
        <f>IFERROR(INDEX('Climate zones'!$A$2:$A$4292,MATCH(CG$4&amp;" "&amp;$N255,'Climate zones'!$I$2:$I$4292,0)),"")</f>
        <v/>
      </c>
      <c r="CH255" s="165" t="str">
        <f>IFERROR(INDEX('Climate zones'!$A$2:$A$4292,MATCH(CH$4&amp;" "&amp;$N255,'Climate zones'!$I$2:$I$4292,0)),"")</f>
        <v/>
      </c>
    </row>
    <row r="256" spans="1:86">
      <c r="A256" s="156" t="s">
        <v>426</v>
      </c>
      <c r="B256" s="156" t="s">
        <v>102</v>
      </c>
      <c r="C256" s="156" t="s">
        <v>93</v>
      </c>
      <c r="D256" s="156" t="s">
        <v>411</v>
      </c>
      <c r="E256" s="157">
        <v>-40.07</v>
      </c>
      <c r="F256" s="157">
        <v>176.67</v>
      </c>
      <c r="G256" s="156" t="str">
        <f t="shared" si="12"/>
        <v>Central Hawke's Bay District EC</v>
      </c>
      <c r="H256" s="156">
        <f t="shared" si="13"/>
        <v>17</v>
      </c>
      <c r="I256" s="156" t="str">
        <f t="shared" si="14"/>
        <v>Central Hawke's Bay District 17</v>
      </c>
      <c r="N256" s="162">
        <f t="shared" si="15"/>
        <v>252</v>
      </c>
      <c r="O256" s="163" t="str">
        <f>IFERROR(INDEX('Climate zones'!$A$2:$A$4292,MATCH(O$4&amp;" "&amp;$N256,'Climate zones'!$I$2:$I$4292,0)),"")</f>
        <v/>
      </c>
      <c r="P256" s="163" t="str">
        <f>IFERROR(INDEX('Climate zones'!$A$2:$A$4292,MATCH(P$4&amp;" "&amp;$N256,'Climate zones'!$I$2:$I$4292,0)),"")</f>
        <v/>
      </c>
      <c r="Q256" s="163" t="str">
        <f>IFERROR(INDEX('Climate zones'!$A$2:$A$4292,MATCH(Q$4&amp;" "&amp;$N256,'Climate zones'!$I$2:$I$4292,0)),"")</f>
        <v/>
      </c>
      <c r="R256" s="163" t="str">
        <f>IFERROR(INDEX('Climate zones'!$A$2:$A$4292,MATCH(R$4&amp;" "&amp;$N256,'Climate zones'!$I$2:$I$4292,0)),"")</f>
        <v/>
      </c>
      <c r="S256" s="163" t="str">
        <f>IFERROR(INDEX('Climate zones'!$A$2:$A$4292,MATCH(S$4&amp;" "&amp;$N256,'Climate zones'!$I$2:$I$4292,0)),"")</f>
        <v/>
      </c>
      <c r="T256" s="163" t="str">
        <f>IFERROR(INDEX('Climate zones'!$A$2:$A$4292,MATCH(T$4&amp;" "&amp;$N256,'Climate zones'!$I$2:$I$4292,0)),"")</f>
        <v/>
      </c>
      <c r="U256" s="163" t="str">
        <f>IFERROR(INDEX('Climate zones'!$A$2:$A$4292,MATCH(U$4&amp;" "&amp;$N256,'Climate zones'!$I$2:$I$4292,0)),"")</f>
        <v/>
      </c>
      <c r="V256" s="163" t="str">
        <f>IFERROR(INDEX('Climate zones'!$A$2:$A$4292,MATCH(V$4&amp;" "&amp;$N256,'Climate zones'!$I$2:$I$4292,0)),"")</f>
        <v/>
      </c>
      <c r="W256" s="163" t="str">
        <f>IFERROR(INDEX('Climate zones'!$A$2:$A$4292,MATCH(W$4&amp;" "&amp;$N256,'Climate zones'!$I$2:$I$4292,0)),"")</f>
        <v/>
      </c>
      <c r="X256" s="163" t="str">
        <f>IFERROR(INDEX('Climate zones'!$A$2:$A$4292,MATCH(X$4&amp;" "&amp;$N256,'Climate zones'!$I$2:$I$4292,0)),"")</f>
        <v>Waipapakauri</v>
      </c>
      <c r="Y256" s="163" t="str">
        <f>IFERROR(INDEX('Climate zones'!$A$2:$A$4292,MATCH(Y$4&amp;" "&amp;$N256,'Climate zones'!$I$2:$I$4292,0)),"")</f>
        <v/>
      </c>
      <c r="Z256" s="163" t="str">
        <f>IFERROR(INDEX('Climate zones'!$A$2:$A$4292,MATCH(Z$4&amp;" "&amp;$N256,'Climate zones'!$I$2:$I$4292,0)),"")</f>
        <v/>
      </c>
      <c r="AA256" s="163" t="str">
        <f>IFERROR(INDEX('Climate zones'!$A$2:$A$4292,MATCH(AA$4&amp;" "&amp;$N256,'Climate zones'!$I$2:$I$4292,0)),"")</f>
        <v/>
      </c>
      <c r="AB256" s="163" t="str">
        <f>IFERROR(INDEX('Climate zones'!$A$2:$A$4292,MATCH(AB$4&amp;" "&amp;$N256,'Climate zones'!$I$2:$I$4292,0)),"")</f>
        <v/>
      </c>
      <c r="AC256" s="163" t="str">
        <f>IFERROR(INDEX('Climate zones'!$A$2:$A$4292,MATCH(AC$4&amp;" "&amp;$N256,'Climate zones'!$I$2:$I$4292,0)),"")</f>
        <v/>
      </c>
      <c r="AD256" s="163" t="str">
        <f>IFERROR(INDEX('Climate zones'!$A$2:$A$4292,MATCH(AD$4&amp;" "&amp;$N256,'Climate zones'!$I$2:$I$4292,0)),"")</f>
        <v/>
      </c>
      <c r="AE256" s="163" t="str">
        <f>IFERROR(INDEX('Climate zones'!$A$2:$A$4292,MATCH(AE$4&amp;" "&amp;$N256,'Climate zones'!$I$2:$I$4292,0)),"")</f>
        <v/>
      </c>
      <c r="AF256" s="163" t="str">
        <f>IFERROR(INDEX('Climate zones'!$A$2:$A$4292,MATCH(AF$4&amp;" "&amp;$N256,'Climate zones'!$I$2:$I$4292,0)),"")</f>
        <v/>
      </c>
      <c r="AG256" s="163" t="str">
        <f>IFERROR(INDEX('Climate zones'!$A$2:$A$4292,MATCH(AG$4&amp;" "&amp;$N256,'Climate zones'!$I$2:$I$4292,0)),"")</f>
        <v/>
      </c>
      <c r="AH256" s="163" t="str">
        <f>IFERROR(INDEX('Climate zones'!$A$2:$A$4292,MATCH(AH$4&amp;" "&amp;$N256,'Climate zones'!$I$2:$I$4292,0)),"")</f>
        <v/>
      </c>
      <c r="AI256" s="163" t="str">
        <f>IFERROR(INDEX('Climate zones'!$A$2:$A$4292,MATCH(AI$4&amp;" "&amp;$N256,'Climate zones'!$I$2:$I$4292,0)),"")</f>
        <v/>
      </c>
      <c r="AJ256" s="163" t="str">
        <f>IFERROR(INDEX('Climate zones'!$A$2:$A$4292,MATCH(AJ$4&amp;" "&amp;$N256,'Climate zones'!$I$2:$I$4292,0)),"")</f>
        <v/>
      </c>
      <c r="AK256" s="163" t="str">
        <f>IFERROR(INDEX('Climate zones'!$A$2:$A$4292,MATCH(AK$4&amp;" "&amp;$N256,'Climate zones'!$I$2:$I$4292,0)),"")</f>
        <v/>
      </c>
      <c r="AL256" s="163" t="str">
        <f>IFERROR(INDEX('Climate zones'!$A$2:$A$4292,MATCH(AL$4&amp;" "&amp;$N256,'Climate zones'!$I$2:$I$4292,0)),"")</f>
        <v/>
      </c>
      <c r="AM256" s="163" t="str">
        <f>IFERROR(INDEX('Climate zones'!$A$2:$A$4292,MATCH(AM$4&amp;" "&amp;$N256,'Climate zones'!$I$2:$I$4292,0)),"")</f>
        <v/>
      </c>
      <c r="AN256" s="163" t="str">
        <f>IFERROR(INDEX('Climate zones'!$A$2:$A$4292,MATCH(AN$4&amp;" "&amp;$N256,'Climate zones'!$I$2:$I$4292,0)),"")</f>
        <v/>
      </c>
      <c r="AO256" s="163" t="str">
        <f>IFERROR(INDEX('Climate zones'!$A$2:$A$4292,MATCH(AO$4&amp;" "&amp;$N256,'Climate zones'!$I$2:$I$4292,0)),"")</f>
        <v/>
      </c>
      <c r="AP256" s="163" t="str">
        <f>IFERROR(INDEX('Climate zones'!$A$2:$A$4292,MATCH(AP$4&amp;" "&amp;$N256,'Climate zones'!$I$2:$I$4292,0)),"")</f>
        <v/>
      </c>
      <c r="AQ256" s="163" t="str">
        <f>IFERROR(INDEX('Climate zones'!$A$2:$A$4292,MATCH(AQ$4&amp;" "&amp;$N256,'Climate zones'!$I$2:$I$4292,0)),"")</f>
        <v/>
      </c>
      <c r="AR256" s="163" t="str">
        <f>IFERROR(INDEX('Climate zones'!$A$2:$A$4292,MATCH(AR$4&amp;" "&amp;$N256,'Climate zones'!$I$2:$I$4292,0)),"")</f>
        <v/>
      </c>
      <c r="AS256" s="163" t="str">
        <f>IFERROR(INDEX('Climate zones'!$A$2:$A$4292,MATCH(AS$4&amp;" "&amp;$N256,'Climate zones'!$I$2:$I$4292,0)),"")</f>
        <v/>
      </c>
      <c r="AT256" s="163" t="str">
        <f>IFERROR(INDEX('Climate zones'!$A$2:$A$4292,MATCH(AT$4&amp;" "&amp;$N256,'Climate zones'!$I$2:$I$4292,0)),"")</f>
        <v/>
      </c>
      <c r="AU256" s="163" t="str">
        <f>IFERROR(INDEX('Climate zones'!$A$2:$A$4292,MATCH(AU$4&amp;" "&amp;$N256,'Climate zones'!$I$2:$I$4292,0)),"")</f>
        <v/>
      </c>
      <c r="AV256" s="163" t="str">
        <f>IFERROR(INDEX('Climate zones'!$A$2:$A$4292,MATCH(AV$4&amp;" "&amp;$N256,'Climate zones'!$I$2:$I$4292,0)),"")</f>
        <v/>
      </c>
      <c r="AW256" s="163" t="str">
        <f>IFERROR(INDEX('Climate zones'!$A$2:$A$4292,MATCH(AW$4&amp;" "&amp;$N256,'Climate zones'!$I$2:$I$4292,0)),"")</f>
        <v/>
      </c>
      <c r="AX256" s="163" t="str">
        <f>IFERROR(INDEX('Climate zones'!$A$2:$A$4292,MATCH(AX$4&amp;" "&amp;$N256,'Climate zones'!$I$2:$I$4292,0)),"")</f>
        <v/>
      </c>
      <c r="AY256" s="163" t="str">
        <f>IFERROR(INDEX('Climate zones'!$A$2:$A$4292,MATCH(AY$4&amp;" "&amp;$N256,'Climate zones'!$I$2:$I$4292,0)),"")</f>
        <v/>
      </c>
      <c r="AZ256" s="163" t="str">
        <f>IFERROR(INDEX('Climate zones'!$A$2:$A$4292,MATCH(AZ$4&amp;" "&amp;$N256,'Climate zones'!$I$2:$I$4292,0)),"")</f>
        <v/>
      </c>
      <c r="BA256" s="163" t="str">
        <f>IFERROR(INDEX('Climate zones'!$A$2:$A$4292,MATCH(BA$4&amp;" "&amp;$N256,'Climate zones'!$I$2:$I$4292,0)),"")</f>
        <v/>
      </c>
      <c r="BB256" s="163" t="str">
        <f>IFERROR(INDEX('Climate zones'!$A$2:$A$4292,MATCH(BB$4&amp;" "&amp;$N256,'Climate zones'!$I$2:$I$4292,0)),"")</f>
        <v/>
      </c>
      <c r="BC256" s="163" t="str">
        <f>IFERROR(INDEX('Climate zones'!$A$2:$A$4292,MATCH(BC$4&amp;" "&amp;$N256,'Climate zones'!$I$2:$I$4292,0)),"")</f>
        <v/>
      </c>
      <c r="BD256" s="163" t="str">
        <f>IFERROR(INDEX('Climate zones'!$A$2:$A$4292,MATCH(BD$4&amp;" "&amp;$N256,'Climate zones'!$I$2:$I$4292,0)),"")</f>
        <v/>
      </c>
      <c r="BE256" s="163" t="str">
        <f>IFERROR(INDEX('Climate zones'!$A$2:$A$4292,MATCH(BE$4&amp;" "&amp;$N256,'Climate zones'!$I$2:$I$4292,0)),"")</f>
        <v/>
      </c>
      <c r="BF256" s="163" t="str">
        <f>IFERROR(INDEX('Climate zones'!$A$2:$A$4292,MATCH(BF$4&amp;" "&amp;$N256,'Climate zones'!$I$2:$I$4292,0)),"")</f>
        <v/>
      </c>
      <c r="BG256" s="163" t="str">
        <f>IFERROR(INDEX('Climate zones'!$A$2:$A$4292,MATCH(BG$4&amp;" "&amp;$N256,'Climate zones'!$I$2:$I$4292,0)),"")</f>
        <v/>
      </c>
      <c r="BH256" s="163" t="str">
        <f>IFERROR(INDEX('Climate zones'!$A$2:$A$4292,MATCH(BH$4&amp;" "&amp;$N256,'Climate zones'!$I$2:$I$4292,0)),"")</f>
        <v/>
      </c>
      <c r="BI256" s="163" t="str">
        <f>IFERROR(INDEX('Climate zones'!$A$2:$A$4292,MATCH(BI$4&amp;" "&amp;$N256,'Climate zones'!$I$2:$I$4292,0)),"")</f>
        <v/>
      </c>
      <c r="BJ256" s="163" t="str">
        <f>IFERROR(INDEX('Climate zones'!$A$2:$A$4292,MATCH(BJ$4&amp;" "&amp;$N256,'Climate zones'!$I$2:$I$4292,0)),"")</f>
        <v/>
      </c>
      <c r="BK256" s="163" t="str">
        <f>IFERROR(INDEX('Climate zones'!$A$2:$A$4292,MATCH(BK$4&amp;" "&amp;$N256,'Climate zones'!$I$2:$I$4292,0)),"")</f>
        <v/>
      </c>
      <c r="BL256" s="163" t="str">
        <f>IFERROR(INDEX('Climate zones'!$A$2:$A$4292,MATCH(BL$4&amp;" "&amp;$N256,'Climate zones'!$I$2:$I$4292,0)),"")</f>
        <v/>
      </c>
      <c r="BM256" s="163" t="str">
        <f>IFERROR(INDEX('Climate zones'!$A$2:$A$4292,MATCH(BM$4&amp;" "&amp;$N256,'Climate zones'!$I$2:$I$4292,0)),"")</f>
        <v/>
      </c>
      <c r="BN256" s="163" t="str">
        <f>IFERROR(INDEX('Climate zones'!$A$2:$A$4292,MATCH(BN$4&amp;" "&amp;$N256,'Climate zones'!$I$2:$I$4292,0)),"")</f>
        <v/>
      </c>
      <c r="BO256" s="163" t="str">
        <f>IFERROR(INDEX('Climate zones'!$A$2:$A$4292,MATCH(BO$4&amp;" "&amp;$N256,'Climate zones'!$I$2:$I$4292,0)),"")</f>
        <v/>
      </c>
      <c r="BP256" s="163" t="str">
        <f>IFERROR(INDEX('Climate zones'!$A$2:$A$4292,MATCH(BP$4&amp;" "&amp;$N256,'Climate zones'!$I$2:$I$4292,0)),"")</f>
        <v/>
      </c>
      <c r="BQ256" s="163" t="str">
        <f>IFERROR(INDEX('Climate zones'!$A$2:$A$4292,MATCH(BQ$4&amp;" "&amp;$N256,'Climate zones'!$I$2:$I$4292,0)),"")</f>
        <v/>
      </c>
      <c r="BR256" s="163" t="str">
        <f>IFERROR(INDEX('Climate zones'!$A$2:$A$4292,MATCH(BR$4&amp;" "&amp;$N256,'Climate zones'!$I$2:$I$4292,0)),"")</f>
        <v/>
      </c>
      <c r="BS256" s="163" t="str">
        <f>IFERROR(INDEX('Climate zones'!$A$2:$A$4292,MATCH(BS$4&amp;" "&amp;$N256,'Climate zones'!$I$2:$I$4292,0)),"")</f>
        <v/>
      </c>
      <c r="BT256" s="163" t="str">
        <f>IFERROR(INDEX('Climate zones'!$A$2:$A$4292,MATCH(BT$4&amp;" "&amp;$N256,'Climate zones'!$I$2:$I$4292,0)),"")</f>
        <v/>
      </c>
      <c r="BU256" s="163" t="str">
        <f>IFERROR(INDEX('Climate zones'!$A$2:$A$4292,MATCH(BU$4&amp;" "&amp;$N256,'Climate zones'!$I$2:$I$4292,0)),"")</f>
        <v/>
      </c>
      <c r="BV256" s="163" t="str">
        <f>IFERROR(INDEX('Climate zones'!$A$2:$A$4292,MATCH(BV$4&amp;" "&amp;$N256,'Climate zones'!$I$2:$I$4292,0)),"")</f>
        <v/>
      </c>
      <c r="BW256" s="163" t="str">
        <f>IFERROR(INDEX('Climate zones'!$A$2:$A$4292,MATCH(BW$4&amp;" "&amp;$N256,'Climate zones'!$I$2:$I$4292,0)),"")</f>
        <v/>
      </c>
      <c r="BX256" s="163" t="str">
        <f>IFERROR(INDEX('Climate zones'!$A$2:$A$4292,MATCH(BX$4&amp;" "&amp;$N256,'Climate zones'!$I$2:$I$4292,0)),"")</f>
        <v/>
      </c>
      <c r="BY256" s="163" t="str">
        <f>IFERROR(INDEX('Climate zones'!$A$2:$A$4292,MATCH(BY$4&amp;" "&amp;$N256,'Climate zones'!$I$2:$I$4292,0)),"")</f>
        <v/>
      </c>
      <c r="BZ256" s="163" t="str">
        <f>IFERROR(INDEX('Climate zones'!$A$2:$A$4292,MATCH(BZ$4&amp;" "&amp;$N256,'Climate zones'!$I$2:$I$4292,0)),"")</f>
        <v/>
      </c>
      <c r="CA256" s="163" t="str">
        <f>IFERROR(INDEX('Climate zones'!$A$2:$A$4292,MATCH(CA$4&amp;" "&amp;$N256,'Climate zones'!$I$2:$I$4292,0)),"")</f>
        <v/>
      </c>
      <c r="CB256" s="163" t="str">
        <f>IFERROR(INDEX('Climate zones'!$A$2:$A$4292,MATCH(CB$4&amp;" "&amp;$N256,'Climate zones'!$I$2:$I$4292,0)),"")</f>
        <v/>
      </c>
      <c r="CC256" s="163" t="str">
        <f>IFERROR(INDEX('Climate zones'!$A$2:$A$4292,MATCH(CC$4&amp;" "&amp;$N256,'Climate zones'!$I$2:$I$4292,0)),"")</f>
        <v/>
      </c>
      <c r="CD256" s="163" t="str">
        <f>IFERROR(INDEX('Climate zones'!$A$2:$A$4292,MATCH(CD$4&amp;" "&amp;$N256,'Climate zones'!$I$2:$I$4292,0)),"")</f>
        <v/>
      </c>
      <c r="CE256" s="163" t="str">
        <f>IFERROR(INDEX('Climate zones'!$A$2:$A$4292,MATCH(CE$4&amp;" "&amp;$N256,'Climate zones'!$I$2:$I$4292,0)),"")</f>
        <v/>
      </c>
      <c r="CF256" s="163" t="str">
        <f>IFERROR(INDEX('Climate zones'!$A$2:$A$4292,MATCH(CF$4&amp;" "&amp;$N256,'Climate zones'!$I$2:$I$4292,0)),"")</f>
        <v/>
      </c>
      <c r="CG256" s="163" t="str">
        <f>IFERROR(INDEX('Climate zones'!$A$2:$A$4292,MATCH(CG$4&amp;" "&amp;$N256,'Climate zones'!$I$2:$I$4292,0)),"")</f>
        <v/>
      </c>
      <c r="CH256" s="163" t="str">
        <f>IFERROR(INDEX('Climate zones'!$A$2:$A$4292,MATCH(CH$4&amp;" "&amp;$N256,'Climate zones'!$I$2:$I$4292,0)),"")</f>
        <v/>
      </c>
    </row>
    <row r="257" spans="1:86">
      <c r="A257" s="156" t="s">
        <v>427</v>
      </c>
      <c r="B257" s="156" t="s">
        <v>102</v>
      </c>
      <c r="C257" s="156" t="s">
        <v>93</v>
      </c>
      <c r="D257" s="156" t="s">
        <v>411</v>
      </c>
      <c r="E257" s="157">
        <v>-39.909999999999997</v>
      </c>
      <c r="F257" s="157">
        <v>176.71</v>
      </c>
      <c r="G257" s="156" t="str">
        <f t="shared" si="12"/>
        <v>Central Hawke's Bay District EC</v>
      </c>
      <c r="H257" s="156">
        <f t="shared" si="13"/>
        <v>18</v>
      </c>
      <c r="I257" s="156" t="str">
        <f t="shared" si="14"/>
        <v>Central Hawke's Bay District 18</v>
      </c>
      <c r="N257" s="164">
        <f t="shared" si="15"/>
        <v>253</v>
      </c>
      <c r="O257" s="165" t="str">
        <f>IFERROR(INDEX('Climate zones'!$A$2:$A$4292,MATCH(O$4&amp;" "&amp;$N257,'Climate zones'!$I$2:$I$4292,0)),"")</f>
        <v/>
      </c>
      <c r="P257" s="165" t="str">
        <f>IFERROR(INDEX('Climate zones'!$A$2:$A$4292,MATCH(P$4&amp;" "&amp;$N257,'Climate zones'!$I$2:$I$4292,0)),"")</f>
        <v/>
      </c>
      <c r="Q257" s="165" t="str">
        <f>IFERROR(INDEX('Climate zones'!$A$2:$A$4292,MATCH(Q$4&amp;" "&amp;$N257,'Climate zones'!$I$2:$I$4292,0)),"")</f>
        <v/>
      </c>
      <c r="R257" s="165" t="str">
        <f>IFERROR(INDEX('Climate zones'!$A$2:$A$4292,MATCH(R$4&amp;" "&amp;$N257,'Climate zones'!$I$2:$I$4292,0)),"")</f>
        <v/>
      </c>
      <c r="S257" s="165" t="str">
        <f>IFERROR(INDEX('Climate zones'!$A$2:$A$4292,MATCH(S$4&amp;" "&amp;$N257,'Climate zones'!$I$2:$I$4292,0)),"")</f>
        <v/>
      </c>
      <c r="T257" s="165" t="str">
        <f>IFERROR(INDEX('Climate zones'!$A$2:$A$4292,MATCH(T$4&amp;" "&amp;$N257,'Climate zones'!$I$2:$I$4292,0)),"")</f>
        <v/>
      </c>
      <c r="U257" s="165" t="str">
        <f>IFERROR(INDEX('Climate zones'!$A$2:$A$4292,MATCH(U$4&amp;" "&amp;$N257,'Climate zones'!$I$2:$I$4292,0)),"")</f>
        <v/>
      </c>
      <c r="V257" s="165" t="str">
        <f>IFERROR(INDEX('Climate zones'!$A$2:$A$4292,MATCH(V$4&amp;" "&amp;$N257,'Climate zones'!$I$2:$I$4292,0)),"")</f>
        <v/>
      </c>
      <c r="W257" s="165" t="str">
        <f>IFERROR(INDEX('Climate zones'!$A$2:$A$4292,MATCH(W$4&amp;" "&amp;$N257,'Climate zones'!$I$2:$I$4292,0)),"")</f>
        <v/>
      </c>
      <c r="X257" s="165" t="str">
        <f>IFERROR(INDEX('Climate zones'!$A$2:$A$4292,MATCH(X$4&amp;" "&amp;$N257,'Climate zones'!$I$2:$I$4292,0)),"")</f>
        <v>Waipapakauri Beach</v>
      </c>
      <c r="Y257" s="165" t="str">
        <f>IFERROR(INDEX('Climate zones'!$A$2:$A$4292,MATCH(Y$4&amp;" "&amp;$N257,'Climate zones'!$I$2:$I$4292,0)),"")</f>
        <v/>
      </c>
      <c r="Z257" s="165" t="str">
        <f>IFERROR(INDEX('Climate zones'!$A$2:$A$4292,MATCH(Z$4&amp;" "&amp;$N257,'Climate zones'!$I$2:$I$4292,0)),"")</f>
        <v/>
      </c>
      <c r="AA257" s="165" t="str">
        <f>IFERROR(INDEX('Climate zones'!$A$2:$A$4292,MATCH(AA$4&amp;" "&amp;$N257,'Climate zones'!$I$2:$I$4292,0)),"")</f>
        <v/>
      </c>
      <c r="AB257" s="165" t="str">
        <f>IFERROR(INDEX('Climate zones'!$A$2:$A$4292,MATCH(AB$4&amp;" "&amp;$N257,'Climate zones'!$I$2:$I$4292,0)),"")</f>
        <v/>
      </c>
      <c r="AC257" s="165" t="str">
        <f>IFERROR(INDEX('Climate zones'!$A$2:$A$4292,MATCH(AC$4&amp;" "&amp;$N257,'Climate zones'!$I$2:$I$4292,0)),"")</f>
        <v/>
      </c>
      <c r="AD257" s="165" t="str">
        <f>IFERROR(INDEX('Climate zones'!$A$2:$A$4292,MATCH(AD$4&amp;" "&amp;$N257,'Climate zones'!$I$2:$I$4292,0)),"")</f>
        <v/>
      </c>
      <c r="AE257" s="165" t="str">
        <f>IFERROR(INDEX('Climate zones'!$A$2:$A$4292,MATCH(AE$4&amp;" "&amp;$N257,'Climate zones'!$I$2:$I$4292,0)),"")</f>
        <v/>
      </c>
      <c r="AF257" s="165" t="str">
        <f>IFERROR(INDEX('Climate zones'!$A$2:$A$4292,MATCH(AF$4&amp;" "&amp;$N257,'Climate zones'!$I$2:$I$4292,0)),"")</f>
        <v/>
      </c>
      <c r="AG257" s="165" t="str">
        <f>IFERROR(INDEX('Climate zones'!$A$2:$A$4292,MATCH(AG$4&amp;" "&amp;$N257,'Climate zones'!$I$2:$I$4292,0)),"")</f>
        <v/>
      </c>
      <c r="AH257" s="165" t="str">
        <f>IFERROR(INDEX('Climate zones'!$A$2:$A$4292,MATCH(AH$4&amp;" "&amp;$N257,'Climate zones'!$I$2:$I$4292,0)),"")</f>
        <v/>
      </c>
      <c r="AI257" s="165" t="str">
        <f>IFERROR(INDEX('Climate zones'!$A$2:$A$4292,MATCH(AI$4&amp;" "&amp;$N257,'Climate zones'!$I$2:$I$4292,0)),"")</f>
        <v/>
      </c>
      <c r="AJ257" s="165" t="str">
        <f>IFERROR(INDEX('Climate zones'!$A$2:$A$4292,MATCH(AJ$4&amp;" "&amp;$N257,'Climate zones'!$I$2:$I$4292,0)),"")</f>
        <v/>
      </c>
      <c r="AK257" s="165" t="str">
        <f>IFERROR(INDEX('Climate zones'!$A$2:$A$4292,MATCH(AK$4&amp;" "&amp;$N257,'Climate zones'!$I$2:$I$4292,0)),"")</f>
        <v/>
      </c>
      <c r="AL257" s="165" t="str">
        <f>IFERROR(INDEX('Climate zones'!$A$2:$A$4292,MATCH(AL$4&amp;" "&amp;$N257,'Climate zones'!$I$2:$I$4292,0)),"")</f>
        <v/>
      </c>
      <c r="AM257" s="165" t="str">
        <f>IFERROR(INDEX('Climate zones'!$A$2:$A$4292,MATCH(AM$4&amp;" "&amp;$N257,'Climate zones'!$I$2:$I$4292,0)),"")</f>
        <v/>
      </c>
      <c r="AN257" s="165" t="str">
        <f>IFERROR(INDEX('Climate zones'!$A$2:$A$4292,MATCH(AN$4&amp;" "&amp;$N257,'Climate zones'!$I$2:$I$4292,0)),"")</f>
        <v/>
      </c>
      <c r="AO257" s="165" t="str">
        <f>IFERROR(INDEX('Climate zones'!$A$2:$A$4292,MATCH(AO$4&amp;" "&amp;$N257,'Climate zones'!$I$2:$I$4292,0)),"")</f>
        <v/>
      </c>
      <c r="AP257" s="165" t="str">
        <f>IFERROR(INDEX('Climate zones'!$A$2:$A$4292,MATCH(AP$4&amp;" "&amp;$N257,'Climate zones'!$I$2:$I$4292,0)),"")</f>
        <v/>
      </c>
      <c r="AQ257" s="165" t="str">
        <f>IFERROR(INDEX('Climate zones'!$A$2:$A$4292,MATCH(AQ$4&amp;" "&amp;$N257,'Climate zones'!$I$2:$I$4292,0)),"")</f>
        <v/>
      </c>
      <c r="AR257" s="165" t="str">
        <f>IFERROR(INDEX('Climate zones'!$A$2:$A$4292,MATCH(AR$4&amp;" "&amp;$N257,'Climate zones'!$I$2:$I$4292,0)),"")</f>
        <v/>
      </c>
      <c r="AS257" s="165" t="str">
        <f>IFERROR(INDEX('Climate zones'!$A$2:$A$4292,MATCH(AS$4&amp;" "&amp;$N257,'Climate zones'!$I$2:$I$4292,0)),"")</f>
        <v/>
      </c>
      <c r="AT257" s="165" t="str">
        <f>IFERROR(INDEX('Climate zones'!$A$2:$A$4292,MATCH(AT$4&amp;" "&amp;$N257,'Climate zones'!$I$2:$I$4292,0)),"")</f>
        <v/>
      </c>
      <c r="AU257" s="165" t="str">
        <f>IFERROR(INDEX('Climate zones'!$A$2:$A$4292,MATCH(AU$4&amp;" "&amp;$N257,'Climate zones'!$I$2:$I$4292,0)),"")</f>
        <v/>
      </c>
      <c r="AV257" s="165" t="str">
        <f>IFERROR(INDEX('Climate zones'!$A$2:$A$4292,MATCH(AV$4&amp;" "&amp;$N257,'Climate zones'!$I$2:$I$4292,0)),"")</f>
        <v/>
      </c>
      <c r="AW257" s="165" t="str">
        <f>IFERROR(INDEX('Climate zones'!$A$2:$A$4292,MATCH(AW$4&amp;" "&amp;$N257,'Climate zones'!$I$2:$I$4292,0)),"")</f>
        <v/>
      </c>
      <c r="AX257" s="165" t="str">
        <f>IFERROR(INDEX('Climate zones'!$A$2:$A$4292,MATCH(AX$4&amp;" "&amp;$N257,'Climate zones'!$I$2:$I$4292,0)),"")</f>
        <v/>
      </c>
      <c r="AY257" s="165" t="str">
        <f>IFERROR(INDEX('Climate zones'!$A$2:$A$4292,MATCH(AY$4&amp;" "&amp;$N257,'Climate zones'!$I$2:$I$4292,0)),"")</f>
        <v/>
      </c>
      <c r="AZ257" s="165" t="str">
        <f>IFERROR(INDEX('Climate zones'!$A$2:$A$4292,MATCH(AZ$4&amp;" "&amp;$N257,'Climate zones'!$I$2:$I$4292,0)),"")</f>
        <v/>
      </c>
      <c r="BA257" s="165" t="str">
        <f>IFERROR(INDEX('Climate zones'!$A$2:$A$4292,MATCH(BA$4&amp;" "&amp;$N257,'Climate zones'!$I$2:$I$4292,0)),"")</f>
        <v/>
      </c>
      <c r="BB257" s="165" t="str">
        <f>IFERROR(INDEX('Climate zones'!$A$2:$A$4292,MATCH(BB$4&amp;" "&amp;$N257,'Climate zones'!$I$2:$I$4292,0)),"")</f>
        <v/>
      </c>
      <c r="BC257" s="165" t="str">
        <f>IFERROR(INDEX('Climate zones'!$A$2:$A$4292,MATCH(BC$4&amp;" "&amp;$N257,'Climate zones'!$I$2:$I$4292,0)),"")</f>
        <v/>
      </c>
      <c r="BD257" s="165" t="str">
        <f>IFERROR(INDEX('Climate zones'!$A$2:$A$4292,MATCH(BD$4&amp;" "&amp;$N257,'Climate zones'!$I$2:$I$4292,0)),"")</f>
        <v/>
      </c>
      <c r="BE257" s="165" t="str">
        <f>IFERROR(INDEX('Climate zones'!$A$2:$A$4292,MATCH(BE$4&amp;" "&amp;$N257,'Climate zones'!$I$2:$I$4292,0)),"")</f>
        <v/>
      </c>
      <c r="BF257" s="165" t="str">
        <f>IFERROR(INDEX('Climate zones'!$A$2:$A$4292,MATCH(BF$4&amp;" "&amp;$N257,'Climate zones'!$I$2:$I$4292,0)),"")</f>
        <v/>
      </c>
      <c r="BG257" s="165" t="str">
        <f>IFERROR(INDEX('Climate zones'!$A$2:$A$4292,MATCH(BG$4&amp;" "&amp;$N257,'Climate zones'!$I$2:$I$4292,0)),"")</f>
        <v/>
      </c>
      <c r="BH257" s="165" t="str">
        <f>IFERROR(INDEX('Climate zones'!$A$2:$A$4292,MATCH(BH$4&amp;" "&amp;$N257,'Climate zones'!$I$2:$I$4292,0)),"")</f>
        <v/>
      </c>
      <c r="BI257" s="165" t="str">
        <f>IFERROR(INDEX('Climate zones'!$A$2:$A$4292,MATCH(BI$4&amp;" "&amp;$N257,'Climate zones'!$I$2:$I$4292,0)),"")</f>
        <v/>
      </c>
      <c r="BJ257" s="165" t="str">
        <f>IFERROR(INDEX('Climate zones'!$A$2:$A$4292,MATCH(BJ$4&amp;" "&amp;$N257,'Climate zones'!$I$2:$I$4292,0)),"")</f>
        <v/>
      </c>
      <c r="BK257" s="165" t="str">
        <f>IFERROR(INDEX('Climate zones'!$A$2:$A$4292,MATCH(BK$4&amp;" "&amp;$N257,'Climate zones'!$I$2:$I$4292,0)),"")</f>
        <v/>
      </c>
      <c r="BL257" s="165" t="str">
        <f>IFERROR(INDEX('Climate zones'!$A$2:$A$4292,MATCH(BL$4&amp;" "&amp;$N257,'Climate zones'!$I$2:$I$4292,0)),"")</f>
        <v/>
      </c>
      <c r="BM257" s="165" t="str">
        <f>IFERROR(INDEX('Climate zones'!$A$2:$A$4292,MATCH(BM$4&amp;" "&amp;$N257,'Climate zones'!$I$2:$I$4292,0)),"")</f>
        <v/>
      </c>
      <c r="BN257" s="165" t="str">
        <f>IFERROR(INDEX('Climate zones'!$A$2:$A$4292,MATCH(BN$4&amp;" "&amp;$N257,'Climate zones'!$I$2:$I$4292,0)),"")</f>
        <v/>
      </c>
      <c r="BO257" s="165" t="str">
        <f>IFERROR(INDEX('Climate zones'!$A$2:$A$4292,MATCH(BO$4&amp;" "&amp;$N257,'Climate zones'!$I$2:$I$4292,0)),"")</f>
        <v/>
      </c>
      <c r="BP257" s="165" t="str">
        <f>IFERROR(INDEX('Climate zones'!$A$2:$A$4292,MATCH(BP$4&amp;" "&amp;$N257,'Climate zones'!$I$2:$I$4292,0)),"")</f>
        <v/>
      </c>
      <c r="BQ257" s="165" t="str">
        <f>IFERROR(INDEX('Climate zones'!$A$2:$A$4292,MATCH(BQ$4&amp;" "&amp;$N257,'Climate zones'!$I$2:$I$4292,0)),"")</f>
        <v/>
      </c>
      <c r="BR257" s="165" t="str">
        <f>IFERROR(INDEX('Climate zones'!$A$2:$A$4292,MATCH(BR$4&amp;" "&amp;$N257,'Climate zones'!$I$2:$I$4292,0)),"")</f>
        <v/>
      </c>
      <c r="BS257" s="165" t="str">
        <f>IFERROR(INDEX('Climate zones'!$A$2:$A$4292,MATCH(BS$4&amp;" "&amp;$N257,'Climate zones'!$I$2:$I$4292,0)),"")</f>
        <v/>
      </c>
      <c r="BT257" s="165" t="str">
        <f>IFERROR(INDEX('Climate zones'!$A$2:$A$4292,MATCH(BT$4&amp;" "&amp;$N257,'Climate zones'!$I$2:$I$4292,0)),"")</f>
        <v/>
      </c>
      <c r="BU257" s="165" t="str">
        <f>IFERROR(INDEX('Climate zones'!$A$2:$A$4292,MATCH(BU$4&amp;" "&amp;$N257,'Climate zones'!$I$2:$I$4292,0)),"")</f>
        <v/>
      </c>
      <c r="BV257" s="165" t="str">
        <f>IFERROR(INDEX('Climate zones'!$A$2:$A$4292,MATCH(BV$4&amp;" "&amp;$N257,'Climate zones'!$I$2:$I$4292,0)),"")</f>
        <v/>
      </c>
      <c r="BW257" s="165" t="str">
        <f>IFERROR(INDEX('Climate zones'!$A$2:$A$4292,MATCH(BW$4&amp;" "&amp;$N257,'Climate zones'!$I$2:$I$4292,0)),"")</f>
        <v/>
      </c>
      <c r="BX257" s="165" t="str">
        <f>IFERROR(INDEX('Climate zones'!$A$2:$A$4292,MATCH(BX$4&amp;" "&amp;$N257,'Climate zones'!$I$2:$I$4292,0)),"")</f>
        <v/>
      </c>
      <c r="BY257" s="165" t="str">
        <f>IFERROR(INDEX('Climate zones'!$A$2:$A$4292,MATCH(BY$4&amp;" "&amp;$N257,'Climate zones'!$I$2:$I$4292,0)),"")</f>
        <v/>
      </c>
      <c r="BZ257" s="165" t="str">
        <f>IFERROR(INDEX('Climate zones'!$A$2:$A$4292,MATCH(BZ$4&amp;" "&amp;$N257,'Climate zones'!$I$2:$I$4292,0)),"")</f>
        <v/>
      </c>
      <c r="CA257" s="165" t="str">
        <f>IFERROR(INDEX('Climate zones'!$A$2:$A$4292,MATCH(CA$4&amp;" "&amp;$N257,'Climate zones'!$I$2:$I$4292,0)),"")</f>
        <v/>
      </c>
      <c r="CB257" s="165" t="str">
        <f>IFERROR(INDEX('Climate zones'!$A$2:$A$4292,MATCH(CB$4&amp;" "&amp;$N257,'Climate zones'!$I$2:$I$4292,0)),"")</f>
        <v/>
      </c>
      <c r="CC257" s="165" t="str">
        <f>IFERROR(INDEX('Climate zones'!$A$2:$A$4292,MATCH(CC$4&amp;" "&amp;$N257,'Climate zones'!$I$2:$I$4292,0)),"")</f>
        <v/>
      </c>
      <c r="CD257" s="165" t="str">
        <f>IFERROR(INDEX('Climate zones'!$A$2:$A$4292,MATCH(CD$4&amp;" "&amp;$N257,'Climate zones'!$I$2:$I$4292,0)),"")</f>
        <v/>
      </c>
      <c r="CE257" s="165" t="str">
        <f>IFERROR(INDEX('Climate zones'!$A$2:$A$4292,MATCH(CE$4&amp;" "&amp;$N257,'Climate zones'!$I$2:$I$4292,0)),"")</f>
        <v/>
      </c>
      <c r="CF257" s="165" t="str">
        <f>IFERROR(INDEX('Climate zones'!$A$2:$A$4292,MATCH(CF$4&amp;" "&amp;$N257,'Climate zones'!$I$2:$I$4292,0)),"")</f>
        <v/>
      </c>
      <c r="CG257" s="165" t="str">
        <f>IFERROR(INDEX('Climate zones'!$A$2:$A$4292,MATCH(CG$4&amp;" "&amp;$N257,'Climate zones'!$I$2:$I$4292,0)),"")</f>
        <v/>
      </c>
      <c r="CH257" s="165" t="str">
        <f>IFERROR(INDEX('Climate zones'!$A$2:$A$4292,MATCH(CH$4&amp;" "&amp;$N257,'Climate zones'!$I$2:$I$4292,0)),"")</f>
        <v/>
      </c>
    </row>
    <row r="258" spans="1:86">
      <c r="A258" s="156" t="s">
        <v>428</v>
      </c>
      <c r="B258" s="156" t="s">
        <v>102</v>
      </c>
      <c r="C258" s="156" t="s">
        <v>209</v>
      </c>
      <c r="D258" s="156" t="s">
        <v>411</v>
      </c>
      <c r="E258" s="157">
        <v>-40.29</v>
      </c>
      <c r="F258" s="157">
        <v>176.61</v>
      </c>
      <c r="G258" s="156" t="str">
        <f t="shared" ref="G258:G321" si="16">B258&amp;" "&amp;D258</f>
        <v>Central Hawke's Bay District EC</v>
      </c>
      <c r="H258" s="156">
        <f t="shared" ref="H258:H321" si="17">IF(B258=B257,H257+1,1)</f>
        <v>19</v>
      </c>
      <c r="I258" s="156" t="str">
        <f t="shared" ref="I258:I321" si="18">B258&amp;" "&amp;H258</f>
        <v>Central Hawke's Bay District 19</v>
      </c>
      <c r="N258" s="162">
        <f t="shared" si="15"/>
        <v>254</v>
      </c>
      <c r="O258" s="163" t="str">
        <f>IFERROR(INDEX('Climate zones'!$A$2:$A$4292,MATCH(O$4&amp;" "&amp;$N258,'Climate zones'!$I$2:$I$4292,0)),"")</f>
        <v/>
      </c>
      <c r="P258" s="163" t="str">
        <f>IFERROR(INDEX('Climate zones'!$A$2:$A$4292,MATCH(P$4&amp;" "&amp;$N258,'Climate zones'!$I$2:$I$4292,0)),"")</f>
        <v/>
      </c>
      <c r="Q258" s="163" t="str">
        <f>IFERROR(INDEX('Climate zones'!$A$2:$A$4292,MATCH(Q$4&amp;" "&amp;$N258,'Climate zones'!$I$2:$I$4292,0)),"")</f>
        <v/>
      </c>
      <c r="R258" s="163" t="str">
        <f>IFERROR(INDEX('Climate zones'!$A$2:$A$4292,MATCH(R$4&amp;" "&amp;$N258,'Climate zones'!$I$2:$I$4292,0)),"")</f>
        <v/>
      </c>
      <c r="S258" s="163" t="str">
        <f>IFERROR(INDEX('Climate zones'!$A$2:$A$4292,MATCH(S$4&amp;" "&amp;$N258,'Climate zones'!$I$2:$I$4292,0)),"")</f>
        <v/>
      </c>
      <c r="T258" s="163" t="str">
        <f>IFERROR(INDEX('Climate zones'!$A$2:$A$4292,MATCH(T$4&amp;" "&amp;$N258,'Climate zones'!$I$2:$I$4292,0)),"")</f>
        <v/>
      </c>
      <c r="U258" s="163" t="str">
        <f>IFERROR(INDEX('Climate zones'!$A$2:$A$4292,MATCH(U$4&amp;" "&amp;$N258,'Climate zones'!$I$2:$I$4292,0)),"")</f>
        <v/>
      </c>
      <c r="V258" s="163" t="str">
        <f>IFERROR(INDEX('Climate zones'!$A$2:$A$4292,MATCH(V$4&amp;" "&amp;$N258,'Climate zones'!$I$2:$I$4292,0)),"")</f>
        <v/>
      </c>
      <c r="W258" s="163" t="str">
        <f>IFERROR(INDEX('Climate zones'!$A$2:$A$4292,MATCH(W$4&amp;" "&amp;$N258,'Climate zones'!$I$2:$I$4292,0)),"")</f>
        <v/>
      </c>
      <c r="X258" s="163" t="str">
        <f>IFERROR(INDEX('Climate zones'!$A$2:$A$4292,MATCH(X$4&amp;" "&amp;$N258,'Climate zones'!$I$2:$I$4292,0)),"")</f>
        <v>Waiparera</v>
      </c>
      <c r="Y258" s="163" t="str">
        <f>IFERROR(INDEX('Climate zones'!$A$2:$A$4292,MATCH(Y$4&amp;" "&amp;$N258,'Climate zones'!$I$2:$I$4292,0)),"")</f>
        <v/>
      </c>
      <c r="Z258" s="163" t="str">
        <f>IFERROR(INDEX('Climate zones'!$A$2:$A$4292,MATCH(Z$4&amp;" "&amp;$N258,'Climate zones'!$I$2:$I$4292,0)),"")</f>
        <v/>
      </c>
      <c r="AA258" s="163" t="str">
        <f>IFERROR(INDEX('Climate zones'!$A$2:$A$4292,MATCH(AA$4&amp;" "&amp;$N258,'Climate zones'!$I$2:$I$4292,0)),"")</f>
        <v/>
      </c>
      <c r="AB258" s="163" t="str">
        <f>IFERROR(INDEX('Climate zones'!$A$2:$A$4292,MATCH(AB$4&amp;" "&amp;$N258,'Climate zones'!$I$2:$I$4292,0)),"")</f>
        <v/>
      </c>
      <c r="AC258" s="163" t="str">
        <f>IFERROR(INDEX('Climate zones'!$A$2:$A$4292,MATCH(AC$4&amp;" "&amp;$N258,'Climate zones'!$I$2:$I$4292,0)),"")</f>
        <v/>
      </c>
      <c r="AD258" s="163" t="str">
        <f>IFERROR(INDEX('Climate zones'!$A$2:$A$4292,MATCH(AD$4&amp;" "&amp;$N258,'Climate zones'!$I$2:$I$4292,0)),"")</f>
        <v/>
      </c>
      <c r="AE258" s="163" t="str">
        <f>IFERROR(INDEX('Climate zones'!$A$2:$A$4292,MATCH(AE$4&amp;" "&amp;$N258,'Climate zones'!$I$2:$I$4292,0)),"")</f>
        <v/>
      </c>
      <c r="AF258" s="163" t="str">
        <f>IFERROR(INDEX('Climate zones'!$A$2:$A$4292,MATCH(AF$4&amp;" "&amp;$N258,'Climate zones'!$I$2:$I$4292,0)),"")</f>
        <v/>
      </c>
      <c r="AG258" s="163" t="str">
        <f>IFERROR(INDEX('Climate zones'!$A$2:$A$4292,MATCH(AG$4&amp;" "&amp;$N258,'Climate zones'!$I$2:$I$4292,0)),"")</f>
        <v/>
      </c>
      <c r="AH258" s="163" t="str">
        <f>IFERROR(INDEX('Climate zones'!$A$2:$A$4292,MATCH(AH$4&amp;" "&amp;$N258,'Climate zones'!$I$2:$I$4292,0)),"")</f>
        <v/>
      </c>
      <c r="AI258" s="163" t="str">
        <f>IFERROR(INDEX('Climate zones'!$A$2:$A$4292,MATCH(AI$4&amp;" "&amp;$N258,'Climate zones'!$I$2:$I$4292,0)),"")</f>
        <v/>
      </c>
      <c r="AJ258" s="163" t="str">
        <f>IFERROR(INDEX('Climate zones'!$A$2:$A$4292,MATCH(AJ$4&amp;" "&amp;$N258,'Climate zones'!$I$2:$I$4292,0)),"")</f>
        <v/>
      </c>
      <c r="AK258" s="163" t="str">
        <f>IFERROR(INDEX('Climate zones'!$A$2:$A$4292,MATCH(AK$4&amp;" "&amp;$N258,'Climate zones'!$I$2:$I$4292,0)),"")</f>
        <v/>
      </c>
      <c r="AL258" s="163" t="str">
        <f>IFERROR(INDEX('Climate zones'!$A$2:$A$4292,MATCH(AL$4&amp;" "&amp;$N258,'Climate zones'!$I$2:$I$4292,0)),"")</f>
        <v/>
      </c>
      <c r="AM258" s="163" t="str">
        <f>IFERROR(INDEX('Climate zones'!$A$2:$A$4292,MATCH(AM$4&amp;" "&amp;$N258,'Climate zones'!$I$2:$I$4292,0)),"")</f>
        <v/>
      </c>
      <c r="AN258" s="163" t="str">
        <f>IFERROR(INDEX('Climate zones'!$A$2:$A$4292,MATCH(AN$4&amp;" "&amp;$N258,'Climate zones'!$I$2:$I$4292,0)),"")</f>
        <v/>
      </c>
      <c r="AO258" s="163" t="str">
        <f>IFERROR(INDEX('Climate zones'!$A$2:$A$4292,MATCH(AO$4&amp;" "&amp;$N258,'Climate zones'!$I$2:$I$4292,0)),"")</f>
        <v/>
      </c>
      <c r="AP258" s="163" t="str">
        <f>IFERROR(INDEX('Climate zones'!$A$2:$A$4292,MATCH(AP$4&amp;" "&amp;$N258,'Climate zones'!$I$2:$I$4292,0)),"")</f>
        <v/>
      </c>
      <c r="AQ258" s="163" t="str">
        <f>IFERROR(INDEX('Climate zones'!$A$2:$A$4292,MATCH(AQ$4&amp;" "&amp;$N258,'Climate zones'!$I$2:$I$4292,0)),"")</f>
        <v/>
      </c>
      <c r="AR258" s="163" t="str">
        <f>IFERROR(INDEX('Climate zones'!$A$2:$A$4292,MATCH(AR$4&amp;" "&amp;$N258,'Climate zones'!$I$2:$I$4292,0)),"")</f>
        <v/>
      </c>
      <c r="AS258" s="163" t="str">
        <f>IFERROR(INDEX('Climate zones'!$A$2:$A$4292,MATCH(AS$4&amp;" "&amp;$N258,'Climate zones'!$I$2:$I$4292,0)),"")</f>
        <v/>
      </c>
      <c r="AT258" s="163" t="str">
        <f>IFERROR(INDEX('Climate zones'!$A$2:$A$4292,MATCH(AT$4&amp;" "&amp;$N258,'Climate zones'!$I$2:$I$4292,0)),"")</f>
        <v/>
      </c>
      <c r="AU258" s="163" t="str">
        <f>IFERROR(INDEX('Climate zones'!$A$2:$A$4292,MATCH(AU$4&amp;" "&amp;$N258,'Climate zones'!$I$2:$I$4292,0)),"")</f>
        <v/>
      </c>
      <c r="AV258" s="163" t="str">
        <f>IFERROR(INDEX('Climate zones'!$A$2:$A$4292,MATCH(AV$4&amp;" "&amp;$N258,'Climate zones'!$I$2:$I$4292,0)),"")</f>
        <v/>
      </c>
      <c r="AW258" s="163" t="str">
        <f>IFERROR(INDEX('Climate zones'!$A$2:$A$4292,MATCH(AW$4&amp;" "&amp;$N258,'Climate zones'!$I$2:$I$4292,0)),"")</f>
        <v/>
      </c>
      <c r="AX258" s="163" t="str">
        <f>IFERROR(INDEX('Climate zones'!$A$2:$A$4292,MATCH(AX$4&amp;" "&amp;$N258,'Climate zones'!$I$2:$I$4292,0)),"")</f>
        <v/>
      </c>
      <c r="AY258" s="163" t="str">
        <f>IFERROR(INDEX('Climate zones'!$A$2:$A$4292,MATCH(AY$4&amp;" "&amp;$N258,'Climate zones'!$I$2:$I$4292,0)),"")</f>
        <v/>
      </c>
      <c r="AZ258" s="163" t="str">
        <f>IFERROR(INDEX('Climate zones'!$A$2:$A$4292,MATCH(AZ$4&amp;" "&amp;$N258,'Climate zones'!$I$2:$I$4292,0)),"")</f>
        <v/>
      </c>
      <c r="BA258" s="163" t="str">
        <f>IFERROR(INDEX('Climate zones'!$A$2:$A$4292,MATCH(BA$4&amp;" "&amp;$N258,'Climate zones'!$I$2:$I$4292,0)),"")</f>
        <v/>
      </c>
      <c r="BB258" s="163" t="str">
        <f>IFERROR(INDEX('Climate zones'!$A$2:$A$4292,MATCH(BB$4&amp;" "&amp;$N258,'Climate zones'!$I$2:$I$4292,0)),"")</f>
        <v/>
      </c>
      <c r="BC258" s="163" t="str">
        <f>IFERROR(INDEX('Climate zones'!$A$2:$A$4292,MATCH(BC$4&amp;" "&amp;$N258,'Climate zones'!$I$2:$I$4292,0)),"")</f>
        <v/>
      </c>
      <c r="BD258" s="163" t="str">
        <f>IFERROR(INDEX('Climate zones'!$A$2:$A$4292,MATCH(BD$4&amp;" "&amp;$N258,'Climate zones'!$I$2:$I$4292,0)),"")</f>
        <v/>
      </c>
      <c r="BE258" s="163" t="str">
        <f>IFERROR(INDEX('Climate zones'!$A$2:$A$4292,MATCH(BE$4&amp;" "&amp;$N258,'Climate zones'!$I$2:$I$4292,0)),"")</f>
        <v/>
      </c>
      <c r="BF258" s="163" t="str">
        <f>IFERROR(INDEX('Climate zones'!$A$2:$A$4292,MATCH(BF$4&amp;" "&amp;$N258,'Climate zones'!$I$2:$I$4292,0)),"")</f>
        <v/>
      </c>
      <c r="BG258" s="163" t="str">
        <f>IFERROR(INDEX('Climate zones'!$A$2:$A$4292,MATCH(BG$4&amp;" "&amp;$N258,'Climate zones'!$I$2:$I$4292,0)),"")</f>
        <v/>
      </c>
      <c r="BH258" s="163" t="str">
        <f>IFERROR(INDEX('Climate zones'!$A$2:$A$4292,MATCH(BH$4&amp;" "&amp;$N258,'Climate zones'!$I$2:$I$4292,0)),"")</f>
        <v/>
      </c>
      <c r="BI258" s="163" t="str">
        <f>IFERROR(INDEX('Climate zones'!$A$2:$A$4292,MATCH(BI$4&amp;" "&amp;$N258,'Climate zones'!$I$2:$I$4292,0)),"")</f>
        <v/>
      </c>
      <c r="BJ258" s="163" t="str">
        <f>IFERROR(INDEX('Climate zones'!$A$2:$A$4292,MATCH(BJ$4&amp;" "&amp;$N258,'Climate zones'!$I$2:$I$4292,0)),"")</f>
        <v/>
      </c>
      <c r="BK258" s="163" t="str">
        <f>IFERROR(INDEX('Climate zones'!$A$2:$A$4292,MATCH(BK$4&amp;" "&amp;$N258,'Climate zones'!$I$2:$I$4292,0)),"")</f>
        <v/>
      </c>
      <c r="BL258" s="163" t="str">
        <f>IFERROR(INDEX('Climate zones'!$A$2:$A$4292,MATCH(BL$4&amp;" "&amp;$N258,'Climate zones'!$I$2:$I$4292,0)),"")</f>
        <v/>
      </c>
      <c r="BM258" s="163" t="str">
        <f>IFERROR(INDEX('Climate zones'!$A$2:$A$4292,MATCH(BM$4&amp;" "&amp;$N258,'Climate zones'!$I$2:$I$4292,0)),"")</f>
        <v/>
      </c>
      <c r="BN258" s="163" t="str">
        <f>IFERROR(INDEX('Climate zones'!$A$2:$A$4292,MATCH(BN$4&amp;" "&amp;$N258,'Climate zones'!$I$2:$I$4292,0)),"")</f>
        <v/>
      </c>
      <c r="BO258" s="163" t="str">
        <f>IFERROR(INDEX('Climate zones'!$A$2:$A$4292,MATCH(BO$4&amp;" "&amp;$N258,'Climate zones'!$I$2:$I$4292,0)),"")</f>
        <v/>
      </c>
      <c r="BP258" s="163" t="str">
        <f>IFERROR(INDEX('Climate zones'!$A$2:$A$4292,MATCH(BP$4&amp;" "&amp;$N258,'Climate zones'!$I$2:$I$4292,0)),"")</f>
        <v/>
      </c>
      <c r="BQ258" s="163" t="str">
        <f>IFERROR(INDEX('Climate zones'!$A$2:$A$4292,MATCH(BQ$4&amp;" "&amp;$N258,'Climate zones'!$I$2:$I$4292,0)),"")</f>
        <v/>
      </c>
      <c r="BR258" s="163" t="str">
        <f>IFERROR(INDEX('Climate zones'!$A$2:$A$4292,MATCH(BR$4&amp;" "&amp;$N258,'Climate zones'!$I$2:$I$4292,0)),"")</f>
        <v/>
      </c>
      <c r="BS258" s="163" t="str">
        <f>IFERROR(INDEX('Climate zones'!$A$2:$A$4292,MATCH(BS$4&amp;" "&amp;$N258,'Climate zones'!$I$2:$I$4292,0)),"")</f>
        <v/>
      </c>
      <c r="BT258" s="163" t="str">
        <f>IFERROR(INDEX('Climate zones'!$A$2:$A$4292,MATCH(BT$4&amp;" "&amp;$N258,'Climate zones'!$I$2:$I$4292,0)),"")</f>
        <v/>
      </c>
      <c r="BU258" s="163" t="str">
        <f>IFERROR(INDEX('Climate zones'!$A$2:$A$4292,MATCH(BU$4&amp;" "&amp;$N258,'Climate zones'!$I$2:$I$4292,0)),"")</f>
        <v/>
      </c>
      <c r="BV258" s="163" t="str">
        <f>IFERROR(INDEX('Climate zones'!$A$2:$A$4292,MATCH(BV$4&amp;" "&amp;$N258,'Climate zones'!$I$2:$I$4292,0)),"")</f>
        <v/>
      </c>
      <c r="BW258" s="163" t="str">
        <f>IFERROR(INDEX('Climate zones'!$A$2:$A$4292,MATCH(BW$4&amp;" "&amp;$N258,'Climate zones'!$I$2:$I$4292,0)),"")</f>
        <v/>
      </c>
      <c r="BX258" s="163" t="str">
        <f>IFERROR(INDEX('Climate zones'!$A$2:$A$4292,MATCH(BX$4&amp;" "&amp;$N258,'Climate zones'!$I$2:$I$4292,0)),"")</f>
        <v/>
      </c>
      <c r="BY258" s="163" t="str">
        <f>IFERROR(INDEX('Climate zones'!$A$2:$A$4292,MATCH(BY$4&amp;" "&amp;$N258,'Climate zones'!$I$2:$I$4292,0)),"")</f>
        <v/>
      </c>
      <c r="BZ258" s="163" t="str">
        <f>IFERROR(INDEX('Climate zones'!$A$2:$A$4292,MATCH(BZ$4&amp;" "&amp;$N258,'Climate zones'!$I$2:$I$4292,0)),"")</f>
        <v/>
      </c>
      <c r="CA258" s="163" t="str">
        <f>IFERROR(INDEX('Climate zones'!$A$2:$A$4292,MATCH(CA$4&amp;" "&amp;$N258,'Climate zones'!$I$2:$I$4292,0)),"")</f>
        <v/>
      </c>
      <c r="CB258" s="163" t="str">
        <f>IFERROR(INDEX('Climate zones'!$A$2:$A$4292,MATCH(CB$4&amp;" "&amp;$N258,'Climate zones'!$I$2:$I$4292,0)),"")</f>
        <v/>
      </c>
      <c r="CC258" s="163" t="str">
        <f>IFERROR(INDEX('Climate zones'!$A$2:$A$4292,MATCH(CC$4&amp;" "&amp;$N258,'Climate zones'!$I$2:$I$4292,0)),"")</f>
        <v/>
      </c>
      <c r="CD258" s="163" t="str">
        <f>IFERROR(INDEX('Climate zones'!$A$2:$A$4292,MATCH(CD$4&amp;" "&amp;$N258,'Climate zones'!$I$2:$I$4292,0)),"")</f>
        <v/>
      </c>
      <c r="CE258" s="163" t="str">
        <f>IFERROR(INDEX('Climate zones'!$A$2:$A$4292,MATCH(CE$4&amp;" "&amp;$N258,'Climate zones'!$I$2:$I$4292,0)),"")</f>
        <v/>
      </c>
      <c r="CF258" s="163" t="str">
        <f>IFERROR(INDEX('Climate zones'!$A$2:$A$4292,MATCH(CF$4&amp;" "&amp;$N258,'Climate zones'!$I$2:$I$4292,0)),"")</f>
        <v/>
      </c>
      <c r="CG258" s="163" t="str">
        <f>IFERROR(INDEX('Climate zones'!$A$2:$A$4292,MATCH(CG$4&amp;" "&amp;$N258,'Climate zones'!$I$2:$I$4292,0)),"")</f>
        <v/>
      </c>
      <c r="CH258" s="163" t="str">
        <f>IFERROR(INDEX('Climate zones'!$A$2:$A$4292,MATCH(CH$4&amp;" "&amp;$N258,'Climate zones'!$I$2:$I$4292,0)),"")</f>
        <v/>
      </c>
    </row>
    <row r="259" spans="1:86">
      <c r="A259" s="156" t="s">
        <v>429</v>
      </c>
      <c r="B259" s="156" t="s">
        <v>102</v>
      </c>
      <c r="C259" s="156" t="s">
        <v>93</v>
      </c>
      <c r="D259" s="156" t="s">
        <v>411</v>
      </c>
      <c r="E259" s="157">
        <v>-39.83</v>
      </c>
      <c r="F259" s="157">
        <v>176.63</v>
      </c>
      <c r="G259" s="156" t="str">
        <f t="shared" si="16"/>
        <v>Central Hawke's Bay District EC</v>
      </c>
      <c r="H259" s="156">
        <f t="shared" si="17"/>
        <v>20</v>
      </c>
      <c r="I259" s="156" t="str">
        <f t="shared" si="18"/>
        <v>Central Hawke's Bay District 20</v>
      </c>
      <c r="N259" s="164">
        <f t="shared" si="15"/>
        <v>255</v>
      </c>
      <c r="O259" s="165" t="str">
        <f>IFERROR(INDEX('Climate zones'!$A$2:$A$4292,MATCH(O$4&amp;" "&amp;$N259,'Climate zones'!$I$2:$I$4292,0)),"")</f>
        <v/>
      </c>
      <c r="P259" s="165" t="str">
        <f>IFERROR(INDEX('Climate zones'!$A$2:$A$4292,MATCH(P$4&amp;" "&amp;$N259,'Climate zones'!$I$2:$I$4292,0)),"")</f>
        <v/>
      </c>
      <c r="Q259" s="165" t="str">
        <f>IFERROR(INDEX('Climate zones'!$A$2:$A$4292,MATCH(Q$4&amp;" "&amp;$N259,'Climate zones'!$I$2:$I$4292,0)),"")</f>
        <v/>
      </c>
      <c r="R259" s="165" t="str">
        <f>IFERROR(INDEX('Climate zones'!$A$2:$A$4292,MATCH(R$4&amp;" "&amp;$N259,'Climate zones'!$I$2:$I$4292,0)),"")</f>
        <v/>
      </c>
      <c r="S259" s="165" t="str">
        <f>IFERROR(INDEX('Climate zones'!$A$2:$A$4292,MATCH(S$4&amp;" "&amp;$N259,'Climate zones'!$I$2:$I$4292,0)),"")</f>
        <v/>
      </c>
      <c r="T259" s="165" t="str">
        <f>IFERROR(INDEX('Climate zones'!$A$2:$A$4292,MATCH(T$4&amp;" "&amp;$N259,'Climate zones'!$I$2:$I$4292,0)),"")</f>
        <v/>
      </c>
      <c r="U259" s="165" t="str">
        <f>IFERROR(INDEX('Climate zones'!$A$2:$A$4292,MATCH(U$4&amp;" "&amp;$N259,'Climate zones'!$I$2:$I$4292,0)),"")</f>
        <v/>
      </c>
      <c r="V259" s="165" t="str">
        <f>IFERROR(INDEX('Climate zones'!$A$2:$A$4292,MATCH(V$4&amp;" "&amp;$N259,'Climate zones'!$I$2:$I$4292,0)),"")</f>
        <v/>
      </c>
      <c r="W259" s="165" t="str">
        <f>IFERROR(INDEX('Climate zones'!$A$2:$A$4292,MATCH(W$4&amp;" "&amp;$N259,'Climate zones'!$I$2:$I$4292,0)),"")</f>
        <v/>
      </c>
      <c r="X259" s="165" t="str">
        <f>IFERROR(INDEX('Climate zones'!$A$2:$A$4292,MATCH(X$4&amp;" "&amp;$N259,'Climate zones'!$I$2:$I$4292,0)),"")</f>
        <v>Waireia</v>
      </c>
      <c r="Y259" s="165" t="str">
        <f>IFERROR(INDEX('Climate zones'!$A$2:$A$4292,MATCH(Y$4&amp;" "&amp;$N259,'Climate zones'!$I$2:$I$4292,0)),"")</f>
        <v/>
      </c>
      <c r="Z259" s="165" t="str">
        <f>IFERROR(INDEX('Climate zones'!$A$2:$A$4292,MATCH(Z$4&amp;" "&amp;$N259,'Climate zones'!$I$2:$I$4292,0)),"")</f>
        <v/>
      </c>
      <c r="AA259" s="165" t="str">
        <f>IFERROR(INDEX('Climate zones'!$A$2:$A$4292,MATCH(AA$4&amp;" "&amp;$N259,'Climate zones'!$I$2:$I$4292,0)),"")</f>
        <v/>
      </c>
      <c r="AB259" s="165" t="str">
        <f>IFERROR(INDEX('Climate zones'!$A$2:$A$4292,MATCH(AB$4&amp;" "&amp;$N259,'Climate zones'!$I$2:$I$4292,0)),"")</f>
        <v/>
      </c>
      <c r="AC259" s="165" t="str">
        <f>IFERROR(INDEX('Climate zones'!$A$2:$A$4292,MATCH(AC$4&amp;" "&amp;$N259,'Climate zones'!$I$2:$I$4292,0)),"")</f>
        <v/>
      </c>
      <c r="AD259" s="165" t="str">
        <f>IFERROR(INDEX('Climate zones'!$A$2:$A$4292,MATCH(AD$4&amp;" "&amp;$N259,'Climate zones'!$I$2:$I$4292,0)),"")</f>
        <v/>
      </c>
      <c r="AE259" s="165" t="str">
        <f>IFERROR(INDEX('Climate zones'!$A$2:$A$4292,MATCH(AE$4&amp;" "&amp;$N259,'Climate zones'!$I$2:$I$4292,0)),"")</f>
        <v/>
      </c>
      <c r="AF259" s="165" t="str">
        <f>IFERROR(INDEX('Climate zones'!$A$2:$A$4292,MATCH(AF$4&amp;" "&amp;$N259,'Climate zones'!$I$2:$I$4292,0)),"")</f>
        <v/>
      </c>
      <c r="AG259" s="165" t="str">
        <f>IFERROR(INDEX('Climate zones'!$A$2:$A$4292,MATCH(AG$4&amp;" "&amp;$N259,'Climate zones'!$I$2:$I$4292,0)),"")</f>
        <v/>
      </c>
      <c r="AH259" s="165" t="str">
        <f>IFERROR(INDEX('Climate zones'!$A$2:$A$4292,MATCH(AH$4&amp;" "&amp;$N259,'Climate zones'!$I$2:$I$4292,0)),"")</f>
        <v/>
      </c>
      <c r="AI259" s="165" t="str">
        <f>IFERROR(INDEX('Climate zones'!$A$2:$A$4292,MATCH(AI$4&amp;" "&amp;$N259,'Climate zones'!$I$2:$I$4292,0)),"")</f>
        <v/>
      </c>
      <c r="AJ259" s="165" t="str">
        <f>IFERROR(INDEX('Climate zones'!$A$2:$A$4292,MATCH(AJ$4&amp;" "&amp;$N259,'Climate zones'!$I$2:$I$4292,0)),"")</f>
        <v/>
      </c>
      <c r="AK259" s="165" t="str">
        <f>IFERROR(INDEX('Climate zones'!$A$2:$A$4292,MATCH(AK$4&amp;" "&amp;$N259,'Climate zones'!$I$2:$I$4292,0)),"")</f>
        <v/>
      </c>
      <c r="AL259" s="165" t="str">
        <f>IFERROR(INDEX('Climate zones'!$A$2:$A$4292,MATCH(AL$4&amp;" "&amp;$N259,'Climate zones'!$I$2:$I$4292,0)),"")</f>
        <v/>
      </c>
      <c r="AM259" s="165" t="str">
        <f>IFERROR(INDEX('Climate zones'!$A$2:$A$4292,MATCH(AM$4&amp;" "&amp;$N259,'Climate zones'!$I$2:$I$4292,0)),"")</f>
        <v/>
      </c>
      <c r="AN259" s="165" t="str">
        <f>IFERROR(INDEX('Climate zones'!$A$2:$A$4292,MATCH(AN$4&amp;" "&amp;$N259,'Climate zones'!$I$2:$I$4292,0)),"")</f>
        <v/>
      </c>
      <c r="AO259" s="165" t="str">
        <f>IFERROR(INDEX('Climate zones'!$A$2:$A$4292,MATCH(AO$4&amp;" "&amp;$N259,'Climate zones'!$I$2:$I$4292,0)),"")</f>
        <v/>
      </c>
      <c r="AP259" s="165" t="str">
        <f>IFERROR(INDEX('Climate zones'!$A$2:$A$4292,MATCH(AP$4&amp;" "&amp;$N259,'Climate zones'!$I$2:$I$4292,0)),"")</f>
        <v/>
      </c>
      <c r="AQ259" s="165" t="str">
        <f>IFERROR(INDEX('Climate zones'!$A$2:$A$4292,MATCH(AQ$4&amp;" "&amp;$N259,'Climate zones'!$I$2:$I$4292,0)),"")</f>
        <v/>
      </c>
      <c r="AR259" s="165" t="str">
        <f>IFERROR(INDEX('Climate zones'!$A$2:$A$4292,MATCH(AR$4&amp;" "&amp;$N259,'Climate zones'!$I$2:$I$4292,0)),"")</f>
        <v/>
      </c>
      <c r="AS259" s="165" t="str">
        <f>IFERROR(INDEX('Climate zones'!$A$2:$A$4292,MATCH(AS$4&amp;" "&amp;$N259,'Climate zones'!$I$2:$I$4292,0)),"")</f>
        <v/>
      </c>
      <c r="AT259" s="165" t="str">
        <f>IFERROR(INDEX('Climate zones'!$A$2:$A$4292,MATCH(AT$4&amp;" "&amp;$N259,'Climate zones'!$I$2:$I$4292,0)),"")</f>
        <v/>
      </c>
      <c r="AU259" s="165" t="str">
        <f>IFERROR(INDEX('Climate zones'!$A$2:$A$4292,MATCH(AU$4&amp;" "&amp;$N259,'Climate zones'!$I$2:$I$4292,0)),"")</f>
        <v/>
      </c>
      <c r="AV259" s="165" t="str">
        <f>IFERROR(INDEX('Climate zones'!$A$2:$A$4292,MATCH(AV$4&amp;" "&amp;$N259,'Climate zones'!$I$2:$I$4292,0)),"")</f>
        <v/>
      </c>
      <c r="AW259" s="165" t="str">
        <f>IFERROR(INDEX('Climate zones'!$A$2:$A$4292,MATCH(AW$4&amp;" "&amp;$N259,'Climate zones'!$I$2:$I$4292,0)),"")</f>
        <v/>
      </c>
      <c r="AX259" s="165" t="str">
        <f>IFERROR(INDEX('Climate zones'!$A$2:$A$4292,MATCH(AX$4&amp;" "&amp;$N259,'Climate zones'!$I$2:$I$4292,0)),"")</f>
        <v/>
      </c>
      <c r="AY259" s="165" t="str">
        <f>IFERROR(INDEX('Climate zones'!$A$2:$A$4292,MATCH(AY$4&amp;" "&amp;$N259,'Climate zones'!$I$2:$I$4292,0)),"")</f>
        <v/>
      </c>
      <c r="AZ259" s="165" t="str">
        <f>IFERROR(INDEX('Climate zones'!$A$2:$A$4292,MATCH(AZ$4&amp;" "&amp;$N259,'Climate zones'!$I$2:$I$4292,0)),"")</f>
        <v/>
      </c>
      <c r="BA259" s="165" t="str">
        <f>IFERROR(INDEX('Climate zones'!$A$2:$A$4292,MATCH(BA$4&amp;" "&amp;$N259,'Climate zones'!$I$2:$I$4292,0)),"")</f>
        <v/>
      </c>
      <c r="BB259" s="165" t="str">
        <f>IFERROR(INDEX('Climate zones'!$A$2:$A$4292,MATCH(BB$4&amp;" "&amp;$N259,'Climate zones'!$I$2:$I$4292,0)),"")</f>
        <v/>
      </c>
      <c r="BC259" s="165" t="str">
        <f>IFERROR(INDEX('Climate zones'!$A$2:$A$4292,MATCH(BC$4&amp;" "&amp;$N259,'Climate zones'!$I$2:$I$4292,0)),"")</f>
        <v/>
      </c>
      <c r="BD259" s="165" t="str">
        <f>IFERROR(INDEX('Climate zones'!$A$2:$A$4292,MATCH(BD$4&amp;" "&amp;$N259,'Climate zones'!$I$2:$I$4292,0)),"")</f>
        <v/>
      </c>
      <c r="BE259" s="165" t="str">
        <f>IFERROR(INDEX('Climate zones'!$A$2:$A$4292,MATCH(BE$4&amp;" "&amp;$N259,'Climate zones'!$I$2:$I$4292,0)),"")</f>
        <v/>
      </c>
      <c r="BF259" s="165" t="str">
        <f>IFERROR(INDEX('Climate zones'!$A$2:$A$4292,MATCH(BF$4&amp;" "&amp;$N259,'Climate zones'!$I$2:$I$4292,0)),"")</f>
        <v/>
      </c>
      <c r="BG259" s="165" t="str">
        <f>IFERROR(INDEX('Climate zones'!$A$2:$A$4292,MATCH(BG$4&amp;" "&amp;$N259,'Climate zones'!$I$2:$I$4292,0)),"")</f>
        <v/>
      </c>
      <c r="BH259" s="165" t="str">
        <f>IFERROR(INDEX('Climate zones'!$A$2:$A$4292,MATCH(BH$4&amp;" "&amp;$N259,'Climate zones'!$I$2:$I$4292,0)),"")</f>
        <v/>
      </c>
      <c r="BI259" s="165" t="str">
        <f>IFERROR(INDEX('Climate zones'!$A$2:$A$4292,MATCH(BI$4&amp;" "&amp;$N259,'Climate zones'!$I$2:$I$4292,0)),"")</f>
        <v/>
      </c>
      <c r="BJ259" s="165" t="str">
        <f>IFERROR(INDEX('Climate zones'!$A$2:$A$4292,MATCH(BJ$4&amp;" "&amp;$N259,'Climate zones'!$I$2:$I$4292,0)),"")</f>
        <v/>
      </c>
      <c r="BK259" s="165" t="str">
        <f>IFERROR(INDEX('Climate zones'!$A$2:$A$4292,MATCH(BK$4&amp;" "&amp;$N259,'Climate zones'!$I$2:$I$4292,0)),"")</f>
        <v/>
      </c>
      <c r="BL259" s="165" t="str">
        <f>IFERROR(INDEX('Climate zones'!$A$2:$A$4292,MATCH(BL$4&amp;" "&amp;$N259,'Climate zones'!$I$2:$I$4292,0)),"")</f>
        <v/>
      </c>
      <c r="BM259" s="165" t="str">
        <f>IFERROR(INDEX('Climate zones'!$A$2:$A$4292,MATCH(BM$4&amp;" "&amp;$N259,'Climate zones'!$I$2:$I$4292,0)),"")</f>
        <v/>
      </c>
      <c r="BN259" s="165" t="str">
        <f>IFERROR(INDEX('Climate zones'!$A$2:$A$4292,MATCH(BN$4&amp;" "&amp;$N259,'Climate zones'!$I$2:$I$4292,0)),"")</f>
        <v/>
      </c>
      <c r="BO259" s="165" t="str">
        <f>IFERROR(INDEX('Climate zones'!$A$2:$A$4292,MATCH(BO$4&amp;" "&amp;$N259,'Climate zones'!$I$2:$I$4292,0)),"")</f>
        <v/>
      </c>
      <c r="BP259" s="165" t="str">
        <f>IFERROR(INDEX('Climate zones'!$A$2:$A$4292,MATCH(BP$4&amp;" "&amp;$N259,'Climate zones'!$I$2:$I$4292,0)),"")</f>
        <v/>
      </c>
      <c r="BQ259" s="165" t="str">
        <f>IFERROR(INDEX('Climate zones'!$A$2:$A$4292,MATCH(BQ$4&amp;" "&amp;$N259,'Climate zones'!$I$2:$I$4292,0)),"")</f>
        <v/>
      </c>
      <c r="BR259" s="165" t="str">
        <f>IFERROR(INDEX('Climate zones'!$A$2:$A$4292,MATCH(BR$4&amp;" "&amp;$N259,'Climate zones'!$I$2:$I$4292,0)),"")</f>
        <v/>
      </c>
      <c r="BS259" s="165" t="str">
        <f>IFERROR(INDEX('Climate zones'!$A$2:$A$4292,MATCH(BS$4&amp;" "&amp;$N259,'Climate zones'!$I$2:$I$4292,0)),"")</f>
        <v/>
      </c>
      <c r="BT259" s="165" t="str">
        <f>IFERROR(INDEX('Climate zones'!$A$2:$A$4292,MATCH(BT$4&amp;" "&amp;$N259,'Climate zones'!$I$2:$I$4292,0)),"")</f>
        <v/>
      </c>
      <c r="BU259" s="165" t="str">
        <f>IFERROR(INDEX('Climate zones'!$A$2:$A$4292,MATCH(BU$4&amp;" "&amp;$N259,'Climate zones'!$I$2:$I$4292,0)),"")</f>
        <v/>
      </c>
      <c r="BV259" s="165" t="str">
        <f>IFERROR(INDEX('Climate zones'!$A$2:$A$4292,MATCH(BV$4&amp;" "&amp;$N259,'Climate zones'!$I$2:$I$4292,0)),"")</f>
        <v/>
      </c>
      <c r="BW259" s="165" t="str">
        <f>IFERROR(INDEX('Climate zones'!$A$2:$A$4292,MATCH(BW$4&amp;" "&amp;$N259,'Climate zones'!$I$2:$I$4292,0)),"")</f>
        <v/>
      </c>
      <c r="BX259" s="165" t="str">
        <f>IFERROR(INDEX('Climate zones'!$A$2:$A$4292,MATCH(BX$4&amp;" "&amp;$N259,'Climate zones'!$I$2:$I$4292,0)),"")</f>
        <v/>
      </c>
      <c r="BY259" s="165" t="str">
        <f>IFERROR(INDEX('Climate zones'!$A$2:$A$4292,MATCH(BY$4&amp;" "&amp;$N259,'Climate zones'!$I$2:$I$4292,0)),"")</f>
        <v/>
      </c>
      <c r="BZ259" s="165" t="str">
        <f>IFERROR(INDEX('Climate zones'!$A$2:$A$4292,MATCH(BZ$4&amp;" "&amp;$N259,'Climate zones'!$I$2:$I$4292,0)),"")</f>
        <v/>
      </c>
      <c r="CA259" s="165" t="str">
        <f>IFERROR(INDEX('Climate zones'!$A$2:$A$4292,MATCH(CA$4&amp;" "&amp;$N259,'Climate zones'!$I$2:$I$4292,0)),"")</f>
        <v/>
      </c>
      <c r="CB259" s="165" t="str">
        <f>IFERROR(INDEX('Climate zones'!$A$2:$A$4292,MATCH(CB$4&amp;" "&amp;$N259,'Climate zones'!$I$2:$I$4292,0)),"")</f>
        <v/>
      </c>
      <c r="CC259" s="165" t="str">
        <f>IFERROR(INDEX('Climate zones'!$A$2:$A$4292,MATCH(CC$4&amp;" "&amp;$N259,'Climate zones'!$I$2:$I$4292,0)),"")</f>
        <v/>
      </c>
      <c r="CD259" s="165" t="str">
        <f>IFERROR(INDEX('Climate zones'!$A$2:$A$4292,MATCH(CD$4&amp;" "&amp;$N259,'Climate zones'!$I$2:$I$4292,0)),"")</f>
        <v/>
      </c>
      <c r="CE259" s="165" t="str">
        <f>IFERROR(INDEX('Climate zones'!$A$2:$A$4292,MATCH(CE$4&amp;" "&amp;$N259,'Climate zones'!$I$2:$I$4292,0)),"")</f>
        <v/>
      </c>
      <c r="CF259" s="165" t="str">
        <f>IFERROR(INDEX('Climate zones'!$A$2:$A$4292,MATCH(CF$4&amp;" "&amp;$N259,'Climate zones'!$I$2:$I$4292,0)),"")</f>
        <v/>
      </c>
      <c r="CG259" s="165" t="str">
        <f>IFERROR(INDEX('Climate zones'!$A$2:$A$4292,MATCH(CG$4&amp;" "&amp;$N259,'Climate zones'!$I$2:$I$4292,0)),"")</f>
        <v/>
      </c>
      <c r="CH259" s="165" t="str">
        <f>IFERROR(INDEX('Climate zones'!$A$2:$A$4292,MATCH(CH$4&amp;" "&amp;$N259,'Climate zones'!$I$2:$I$4292,0)),"")</f>
        <v/>
      </c>
    </row>
    <row r="260" spans="1:86">
      <c r="A260" s="156" t="s">
        <v>430</v>
      </c>
      <c r="B260" s="156" t="s">
        <v>102</v>
      </c>
      <c r="C260" s="156" t="s">
        <v>93</v>
      </c>
      <c r="D260" s="156" t="s">
        <v>411</v>
      </c>
      <c r="E260" s="157">
        <v>-40.020000000000003</v>
      </c>
      <c r="F260" s="157">
        <v>176.26</v>
      </c>
      <c r="G260" s="156" t="str">
        <f t="shared" si="16"/>
        <v>Central Hawke's Bay District EC</v>
      </c>
      <c r="H260" s="156">
        <f t="shared" si="17"/>
        <v>21</v>
      </c>
      <c r="I260" s="156" t="str">
        <f t="shared" si="18"/>
        <v>Central Hawke's Bay District 21</v>
      </c>
      <c r="N260" s="162">
        <f t="shared" si="15"/>
        <v>256</v>
      </c>
      <c r="O260" s="163" t="str">
        <f>IFERROR(INDEX('Climate zones'!$A$2:$A$4292,MATCH(O$4&amp;" "&amp;$N260,'Climate zones'!$I$2:$I$4292,0)),"")</f>
        <v/>
      </c>
      <c r="P260" s="163" t="str">
        <f>IFERROR(INDEX('Climate zones'!$A$2:$A$4292,MATCH(P$4&amp;" "&amp;$N260,'Climate zones'!$I$2:$I$4292,0)),"")</f>
        <v/>
      </c>
      <c r="Q260" s="163" t="str">
        <f>IFERROR(INDEX('Climate zones'!$A$2:$A$4292,MATCH(Q$4&amp;" "&amp;$N260,'Climate zones'!$I$2:$I$4292,0)),"")</f>
        <v/>
      </c>
      <c r="R260" s="163" t="str">
        <f>IFERROR(INDEX('Climate zones'!$A$2:$A$4292,MATCH(R$4&amp;" "&amp;$N260,'Climate zones'!$I$2:$I$4292,0)),"")</f>
        <v/>
      </c>
      <c r="S260" s="163" t="str">
        <f>IFERROR(INDEX('Climate zones'!$A$2:$A$4292,MATCH(S$4&amp;" "&amp;$N260,'Climate zones'!$I$2:$I$4292,0)),"")</f>
        <v/>
      </c>
      <c r="T260" s="163" t="str">
        <f>IFERROR(INDEX('Climate zones'!$A$2:$A$4292,MATCH(T$4&amp;" "&amp;$N260,'Climate zones'!$I$2:$I$4292,0)),"")</f>
        <v/>
      </c>
      <c r="U260" s="163" t="str">
        <f>IFERROR(INDEX('Climate zones'!$A$2:$A$4292,MATCH(U$4&amp;" "&amp;$N260,'Climate zones'!$I$2:$I$4292,0)),"")</f>
        <v/>
      </c>
      <c r="V260" s="163" t="str">
        <f>IFERROR(INDEX('Climate zones'!$A$2:$A$4292,MATCH(V$4&amp;" "&amp;$N260,'Climate zones'!$I$2:$I$4292,0)),"")</f>
        <v/>
      </c>
      <c r="W260" s="163" t="str">
        <f>IFERROR(INDEX('Climate zones'!$A$2:$A$4292,MATCH(W$4&amp;" "&amp;$N260,'Climate zones'!$I$2:$I$4292,0)),"")</f>
        <v/>
      </c>
      <c r="X260" s="163" t="str">
        <f>IFERROR(INDEX('Climate zones'!$A$2:$A$4292,MATCH(X$4&amp;" "&amp;$N260,'Climate zones'!$I$2:$I$4292,0)),"")</f>
        <v>Wairere</v>
      </c>
      <c r="Y260" s="163" t="str">
        <f>IFERROR(INDEX('Climate zones'!$A$2:$A$4292,MATCH(Y$4&amp;" "&amp;$N260,'Climate zones'!$I$2:$I$4292,0)),"")</f>
        <v/>
      </c>
      <c r="Z260" s="163" t="str">
        <f>IFERROR(INDEX('Climate zones'!$A$2:$A$4292,MATCH(Z$4&amp;" "&amp;$N260,'Climate zones'!$I$2:$I$4292,0)),"")</f>
        <v/>
      </c>
      <c r="AA260" s="163" t="str">
        <f>IFERROR(INDEX('Climate zones'!$A$2:$A$4292,MATCH(AA$4&amp;" "&amp;$N260,'Climate zones'!$I$2:$I$4292,0)),"")</f>
        <v/>
      </c>
      <c r="AB260" s="163" t="str">
        <f>IFERROR(INDEX('Climate zones'!$A$2:$A$4292,MATCH(AB$4&amp;" "&amp;$N260,'Climate zones'!$I$2:$I$4292,0)),"")</f>
        <v/>
      </c>
      <c r="AC260" s="163" t="str">
        <f>IFERROR(INDEX('Climate zones'!$A$2:$A$4292,MATCH(AC$4&amp;" "&amp;$N260,'Climate zones'!$I$2:$I$4292,0)),"")</f>
        <v/>
      </c>
      <c r="AD260" s="163" t="str">
        <f>IFERROR(INDEX('Climate zones'!$A$2:$A$4292,MATCH(AD$4&amp;" "&amp;$N260,'Climate zones'!$I$2:$I$4292,0)),"")</f>
        <v/>
      </c>
      <c r="AE260" s="163" t="str">
        <f>IFERROR(INDEX('Climate zones'!$A$2:$A$4292,MATCH(AE$4&amp;" "&amp;$N260,'Climate zones'!$I$2:$I$4292,0)),"")</f>
        <v/>
      </c>
      <c r="AF260" s="163" t="str">
        <f>IFERROR(INDEX('Climate zones'!$A$2:$A$4292,MATCH(AF$4&amp;" "&amp;$N260,'Climate zones'!$I$2:$I$4292,0)),"")</f>
        <v/>
      </c>
      <c r="AG260" s="163" t="str">
        <f>IFERROR(INDEX('Climate zones'!$A$2:$A$4292,MATCH(AG$4&amp;" "&amp;$N260,'Climate zones'!$I$2:$I$4292,0)),"")</f>
        <v/>
      </c>
      <c r="AH260" s="163" t="str">
        <f>IFERROR(INDEX('Climate zones'!$A$2:$A$4292,MATCH(AH$4&amp;" "&amp;$N260,'Climate zones'!$I$2:$I$4292,0)),"")</f>
        <v/>
      </c>
      <c r="AI260" s="163" t="str">
        <f>IFERROR(INDEX('Climate zones'!$A$2:$A$4292,MATCH(AI$4&amp;" "&amp;$N260,'Climate zones'!$I$2:$I$4292,0)),"")</f>
        <v/>
      </c>
      <c r="AJ260" s="163" t="str">
        <f>IFERROR(INDEX('Climate zones'!$A$2:$A$4292,MATCH(AJ$4&amp;" "&amp;$N260,'Climate zones'!$I$2:$I$4292,0)),"")</f>
        <v/>
      </c>
      <c r="AK260" s="163" t="str">
        <f>IFERROR(INDEX('Climate zones'!$A$2:$A$4292,MATCH(AK$4&amp;" "&amp;$N260,'Climate zones'!$I$2:$I$4292,0)),"")</f>
        <v/>
      </c>
      <c r="AL260" s="163" t="str">
        <f>IFERROR(INDEX('Climate zones'!$A$2:$A$4292,MATCH(AL$4&amp;" "&amp;$N260,'Climate zones'!$I$2:$I$4292,0)),"")</f>
        <v/>
      </c>
      <c r="AM260" s="163" t="str">
        <f>IFERROR(INDEX('Climate zones'!$A$2:$A$4292,MATCH(AM$4&amp;" "&amp;$N260,'Climate zones'!$I$2:$I$4292,0)),"")</f>
        <v/>
      </c>
      <c r="AN260" s="163" t="str">
        <f>IFERROR(INDEX('Climate zones'!$A$2:$A$4292,MATCH(AN$4&amp;" "&amp;$N260,'Climate zones'!$I$2:$I$4292,0)),"")</f>
        <v/>
      </c>
      <c r="AO260" s="163" t="str">
        <f>IFERROR(INDEX('Climate zones'!$A$2:$A$4292,MATCH(AO$4&amp;" "&amp;$N260,'Climate zones'!$I$2:$I$4292,0)),"")</f>
        <v/>
      </c>
      <c r="AP260" s="163" t="str">
        <f>IFERROR(INDEX('Climate zones'!$A$2:$A$4292,MATCH(AP$4&amp;" "&amp;$N260,'Climate zones'!$I$2:$I$4292,0)),"")</f>
        <v/>
      </c>
      <c r="AQ260" s="163" t="str">
        <f>IFERROR(INDEX('Climate zones'!$A$2:$A$4292,MATCH(AQ$4&amp;" "&amp;$N260,'Climate zones'!$I$2:$I$4292,0)),"")</f>
        <v/>
      </c>
      <c r="AR260" s="163" t="str">
        <f>IFERROR(INDEX('Climate zones'!$A$2:$A$4292,MATCH(AR$4&amp;" "&amp;$N260,'Climate zones'!$I$2:$I$4292,0)),"")</f>
        <v/>
      </c>
      <c r="AS260" s="163" t="str">
        <f>IFERROR(INDEX('Climate zones'!$A$2:$A$4292,MATCH(AS$4&amp;" "&amp;$N260,'Climate zones'!$I$2:$I$4292,0)),"")</f>
        <v/>
      </c>
      <c r="AT260" s="163" t="str">
        <f>IFERROR(INDEX('Climate zones'!$A$2:$A$4292,MATCH(AT$4&amp;" "&amp;$N260,'Climate zones'!$I$2:$I$4292,0)),"")</f>
        <v/>
      </c>
      <c r="AU260" s="163" t="str">
        <f>IFERROR(INDEX('Climate zones'!$A$2:$A$4292,MATCH(AU$4&amp;" "&amp;$N260,'Climate zones'!$I$2:$I$4292,0)),"")</f>
        <v/>
      </c>
      <c r="AV260" s="163" t="str">
        <f>IFERROR(INDEX('Climate zones'!$A$2:$A$4292,MATCH(AV$4&amp;" "&amp;$N260,'Climate zones'!$I$2:$I$4292,0)),"")</f>
        <v/>
      </c>
      <c r="AW260" s="163" t="str">
        <f>IFERROR(INDEX('Climate zones'!$A$2:$A$4292,MATCH(AW$4&amp;" "&amp;$N260,'Climate zones'!$I$2:$I$4292,0)),"")</f>
        <v/>
      </c>
      <c r="AX260" s="163" t="str">
        <f>IFERROR(INDEX('Climate zones'!$A$2:$A$4292,MATCH(AX$4&amp;" "&amp;$N260,'Climate zones'!$I$2:$I$4292,0)),"")</f>
        <v/>
      </c>
      <c r="AY260" s="163" t="str">
        <f>IFERROR(INDEX('Climate zones'!$A$2:$A$4292,MATCH(AY$4&amp;" "&amp;$N260,'Climate zones'!$I$2:$I$4292,0)),"")</f>
        <v/>
      </c>
      <c r="AZ260" s="163" t="str">
        <f>IFERROR(INDEX('Climate zones'!$A$2:$A$4292,MATCH(AZ$4&amp;" "&amp;$N260,'Climate zones'!$I$2:$I$4292,0)),"")</f>
        <v/>
      </c>
      <c r="BA260" s="163" t="str">
        <f>IFERROR(INDEX('Climate zones'!$A$2:$A$4292,MATCH(BA$4&amp;" "&amp;$N260,'Climate zones'!$I$2:$I$4292,0)),"")</f>
        <v/>
      </c>
      <c r="BB260" s="163" t="str">
        <f>IFERROR(INDEX('Climate zones'!$A$2:$A$4292,MATCH(BB$4&amp;" "&amp;$N260,'Climate zones'!$I$2:$I$4292,0)),"")</f>
        <v/>
      </c>
      <c r="BC260" s="163" t="str">
        <f>IFERROR(INDEX('Climate zones'!$A$2:$A$4292,MATCH(BC$4&amp;" "&amp;$N260,'Climate zones'!$I$2:$I$4292,0)),"")</f>
        <v/>
      </c>
      <c r="BD260" s="163" t="str">
        <f>IFERROR(INDEX('Climate zones'!$A$2:$A$4292,MATCH(BD$4&amp;" "&amp;$N260,'Climate zones'!$I$2:$I$4292,0)),"")</f>
        <v/>
      </c>
      <c r="BE260" s="163" t="str">
        <f>IFERROR(INDEX('Climate zones'!$A$2:$A$4292,MATCH(BE$4&amp;" "&amp;$N260,'Climate zones'!$I$2:$I$4292,0)),"")</f>
        <v/>
      </c>
      <c r="BF260" s="163" t="str">
        <f>IFERROR(INDEX('Climate zones'!$A$2:$A$4292,MATCH(BF$4&amp;" "&amp;$N260,'Climate zones'!$I$2:$I$4292,0)),"")</f>
        <v/>
      </c>
      <c r="BG260" s="163" t="str">
        <f>IFERROR(INDEX('Climate zones'!$A$2:$A$4292,MATCH(BG$4&amp;" "&amp;$N260,'Climate zones'!$I$2:$I$4292,0)),"")</f>
        <v/>
      </c>
      <c r="BH260" s="163" t="str">
        <f>IFERROR(INDEX('Climate zones'!$A$2:$A$4292,MATCH(BH$4&amp;" "&amp;$N260,'Climate zones'!$I$2:$I$4292,0)),"")</f>
        <v/>
      </c>
      <c r="BI260" s="163" t="str">
        <f>IFERROR(INDEX('Climate zones'!$A$2:$A$4292,MATCH(BI$4&amp;" "&amp;$N260,'Climate zones'!$I$2:$I$4292,0)),"")</f>
        <v/>
      </c>
      <c r="BJ260" s="163" t="str">
        <f>IFERROR(INDEX('Climate zones'!$A$2:$A$4292,MATCH(BJ$4&amp;" "&amp;$N260,'Climate zones'!$I$2:$I$4292,0)),"")</f>
        <v/>
      </c>
      <c r="BK260" s="163" t="str">
        <f>IFERROR(INDEX('Climate zones'!$A$2:$A$4292,MATCH(BK$4&amp;" "&amp;$N260,'Climate zones'!$I$2:$I$4292,0)),"")</f>
        <v/>
      </c>
      <c r="BL260" s="163" t="str">
        <f>IFERROR(INDEX('Climate zones'!$A$2:$A$4292,MATCH(BL$4&amp;" "&amp;$N260,'Climate zones'!$I$2:$I$4292,0)),"")</f>
        <v/>
      </c>
      <c r="BM260" s="163" t="str">
        <f>IFERROR(INDEX('Climate zones'!$A$2:$A$4292,MATCH(BM$4&amp;" "&amp;$N260,'Climate zones'!$I$2:$I$4292,0)),"")</f>
        <v/>
      </c>
      <c r="BN260" s="163" t="str">
        <f>IFERROR(INDEX('Climate zones'!$A$2:$A$4292,MATCH(BN$4&amp;" "&amp;$N260,'Climate zones'!$I$2:$I$4292,0)),"")</f>
        <v/>
      </c>
      <c r="BO260" s="163" t="str">
        <f>IFERROR(INDEX('Climate zones'!$A$2:$A$4292,MATCH(BO$4&amp;" "&amp;$N260,'Climate zones'!$I$2:$I$4292,0)),"")</f>
        <v/>
      </c>
      <c r="BP260" s="163" t="str">
        <f>IFERROR(INDEX('Climate zones'!$A$2:$A$4292,MATCH(BP$4&amp;" "&amp;$N260,'Climate zones'!$I$2:$I$4292,0)),"")</f>
        <v/>
      </c>
      <c r="BQ260" s="163" t="str">
        <f>IFERROR(INDEX('Climate zones'!$A$2:$A$4292,MATCH(BQ$4&amp;" "&amp;$N260,'Climate zones'!$I$2:$I$4292,0)),"")</f>
        <v/>
      </c>
      <c r="BR260" s="163" t="str">
        <f>IFERROR(INDEX('Climate zones'!$A$2:$A$4292,MATCH(BR$4&amp;" "&amp;$N260,'Climate zones'!$I$2:$I$4292,0)),"")</f>
        <v/>
      </c>
      <c r="BS260" s="163" t="str">
        <f>IFERROR(INDEX('Climate zones'!$A$2:$A$4292,MATCH(BS$4&amp;" "&amp;$N260,'Climate zones'!$I$2:$I$4292,0)),"")</f>
        <v/>
      </c>
      <c r="BT260" s="163" t="str">
        <f>IFERROR(INDEX('Climate zones'!$A$2:$A$4292,MATCH(BT$4&amp;" "&amp;$N260,'Climate zones'!$I$2:$I$4292,0)),"")</f>
        <v/>
      </c>
      <c r="BU260" s="163" t="str">
        <f>IFERROR(INDEX('Climate zones'!$A$2:$A$4292,MATCH(BU$4&amp;" "&amp;$N260,'Climate zones'!$I$2:$I$4292,0)),"")</f>
        <v/>
      </c>
      <c r="BV260" s="163" t="str">
        <f>IFERROR(INDEX('Climate zones'!$A$2:$A$4292,MATCH(BV$4&amp;" "&amp;$N260,'Climate zones'!$I$2:$I$4292,0)),"")</f>
        <v/>
      </c>
      <c r="BW260" s="163" t="str">
        <f>IFERROR(INDEX('Climate zones'!$A$2:$A$4292,MATCH(BW$4&amp;" "&amp;$N260,'Climate zones'!$I$2:$I$4292,0)),"")</f>
        <v/>
      </c>
      <c r="BX260" s="163" t="str">
        <f>IFERROR(INDEX('Climate zones'!$A$2:$A$4292,MATCH(BX$4&amp;" "&amp;$N260,'Climate zones'!$I$2:$I$4292,0)),"")</f>
        <v/>
      </c>
      <c r="BY260" s="163" t="str">
        <f>IFERROR(INDEX('Climate zones'!$A$2:$A$4292,MATCH(BY$4&amp;" "&amp;$N260,'Climate zones'!$I$2:$I$4292,0)),"")</f>
        <v/>
      </c>
      <c r="BZ260" s="163" t="str">
        <f>IFERROR(INDEX('Climate zones'!$A$2:$A$4292,MATCH(BZ$4&amp;" "&amp;$N260,'Climate zones'!$I$2:$I$4292,0)),"")</f>
        <v/>
      </c>
      <c r="CA260" s="163" t="str">
        <f>IFERROR(INDEX('Climate zones'!$A$2:$A$4292,MATCH(CA$4&amp;" "&amp;$N260,'Climate zones'!$I$2:$I$4292,0)),"")</f>
        <v/>
      </c>
      <c r="CB260" s="163" t="str">
        <f>IFERROR(INDEX('Climate zones'!$A$2:$A$4292,MATCH(CB$4&amp;" "&amp;$N260,'Climate zones'!$I$2:$I$4292,0)),"")</f>
        <v/>
      </c>
      <c r="CC260" s="163" t="str">
        <f>IFERROR(INDEX('Climate zones'!$A$2:$A$4292,MATCH(CC$4&amp;" "&amp;$N260,'Climate zones'!$I$2:$I$4292,0)),"")</f>
        <v/>
      </c>
      <c r="CD260" s="163" t="str">
        <f>IFERROR(INDEX('Climate zones'!$A$2:$A$4292,MATCH(CD$4&amp;" "&amp;$N260,'Climate zones'!$I$2:$I$4292,0)),"")</f>
        <v/>
      </c>
      <c r="CE260" s="163" t="str">
        <f>IFERROR(INDEX('Climate zones'!$A$2:$A$4292,MATCH(CE$4&amp;" "&amp;$N260,'Climate zones'!$I$2:$I$4292,0)),"")</f>
        <v/>
      </c>
      <c r="CF260" s="163" t="str">
        <f>IFERROR(INDEX('Climate zones'!$A$2:$A$4292,MATCH(CF$4&amp;" "&amp;$N260,'Climate zones'!$I$2:$I$4292,0)),"")</f>
        <v/>
      </c>
      <c r="CG260" s="163" t="str">
        <f>IFERROR(INDEX('Climate zones'!$A$2:$A$4292,MATCH(CG$4&amp;" "&amp;$N260,'Climate zones'!$I$2:$I$4292,0)),"")</f>
        <v/>
      </c>
      <c r="CH260" s="163" t="str">
        <f>IFERROR(INDEX('Climate zones'!$A$2:$A$4292,MATCH(CH$4&amp;" "&amp;$N260,'Climate zones'!$I$2:$I$4292,0)),"")</f>
        <v/>
      </c>
    </row>
    <row r="261" spans="1:86">
      <c r="A261" s="156" t="s">
        <v>431</v>
      </c>
      <c r="B261" s="156" t="s">
        <v>102</v>
      </c>
      <c r="C261" s="156" t="s">
        <v>93</v>
      </c>
      <c r="D261" s="156" t="s">
        <v>411</v>
      </c>
      <c r="E261" s="157">
        <v>-39.93</v>
      </c>
      <c r="F261" s="157">
        <v>176.49</v>
      </c>
      <c r="G261" s="156" t="str">
        <f t="shared" si="16"/>
        <v>Central Hawke's Bay District EC</v>
      </c>
      <c r="H261" s="156">
        <f t="shared" si="17"/>
        <v>22</v>
      </c>
      <c r="I261" s="156" t="str">
        <f t="shared" si="18"/>
        <v>Central Hawke's Bay District 22</v>
      </c>
      <c r="N261" s="164">
        <f t="shared" si="15"/>
        <v>257</v>
      </c>
      <c r="O261" s="165" t="str">
        <f>IFERROR(INDEX('Climate zones'!$A$2:$A$4292,MATCH(O$4&amp;" "&amp;$N261,'Climate zones'!$I$2:$I$4292,0)),"")</f>
        <v/>
      </c>
      <c r="P261" s="165" t="str">
        <f>IFERROR(INDEX('Climate zones'!$A$2:$A$4292,MATCH(P$4&amp;" "&amp;$N261,'Climate zones'!$I$2:$I$4292,0)),"")</f>
        <v/>
      </c>
      <c r="Q261" s="165" t="str">
        <f>IFERROR(INDEX('Climate zones'!$A$2:$A$4292,MATCH(Q$4&amp;" "&amp;$N261,'Climate zones'!$I$2:$I$4292,0)),"")</f>
        <v/>
      </c>
      <c r="R261" s="165" t="str">
        <f>IFERROR(INDEX('Climate zones'!$A$2:$A$4292,MATCH(R$4&amp;" "&amp;$N261,'Climate zones'!$I$2:$I$4292,0)),"")</f>
        <v/>
      </c>
      <c r="S261" s="165" t="str">
        <f>IFERROR(INDEX('Climate zones'!$A$2:$A$4292,MATCH(S$4&amp;" "&amp;$N261,'Climate zones'!$I$2:$I$4292,0)),"")</f>
        <v/>
      </c>
      <c r="T261" s="165" t="str">
        <f>IFERROR(INDEX('Climate zones'!$A$2:$A$4292,MATCH(T$4&amp;" "&amp;$N261,'Climate zones'!$I$2:$I$4292,0)),"")</f>
        <v/>
      </c>
      <c r="U261" s="165" t="str">
        <f>IFERROR(INDEX('Climate zones'!$A$2:$A$4292,MATCH(U$4&amp;" "&amp;$N261,'Climate zones'!$I$2:$I$4292,0)),"")</f>
        <v/>
      </c>
      <c r="V261" s="165" t="str">
        <f>IFERROR(INDEX('Climate zones'!$A$2:$A$4292,MATCH(V$4&amp;" "&amp;$N261,'Climate zones'!$I$2:$I$4292,0)),"")</f>
        <v/>
      </c>
      <c r="W261" s="165" t="str">
        <f>IFERROR(INDEX('Climate zones'!$A$2:$A$4292,MATCH(W$4&amp;" "&amp;$N261,'Climate zones'!$I$2:$I$4292,0)),"")</f>
        <v/>
      </c>
      <c r="X261" s="165" t="str">
        <f>IFERROR(INDEX('Climate zones'!$A$2:$A$4292,MATCH(X$4&amp;" "&amp;$N261,'Climate zones'!$I$2:$I$4292,0)),"")</f>
        <v>Waitangi</v>
      </c>
      <c r="Y261" s="165" t="str">
        <f>IFERROR(INDEX('Climate zones'!$A$2:$A$4292,MATCH(Y$4&amp;" "&amp;$N261,'Climate zones'!$I$2:$I$4292,0)),"")</f>
        <v/>
      </c>
      <c r="Z261" s="165" t="str">
        <f>IFERROR(INDEX('Climate zones'!$A$2:$A$4292,MATCH(Z$4&amp;" "&amp;$N261,'Climate zones'!$I$2:$I$4292,0)),"")</f>
        <v/>
      </c>
      <c r="AA261" s="165" t="str">
        <f>IFERROR(INDEX('Climate zones'!$A$2:$A$4292,MATCH(AA$4&amp;" "&amp;$N261,'Climate zones'!$I$2:$I$4292,0)),"")</f>
        <v/>
      </c>
      <c r="AB261" s="165" t="str">
        <f>IFERROR(INDEX('Climate zones'!$A$2:$A$4292,MATCH(AB$4&amp;" "&amp;$N261,'Climate zones'!$I$2:$I$4292,0)),"")</f>
        <v/>
      </c>
      <c r="AC261" s="165" t="str">
        <f>IFERROR(INDEX('Climate zones'!$A$2:$A$4292,MATCH(AC$4&amp;" "&amp;$N261,'Climate zones'!$I$2:$I$4292,0)),"")</f>
        <v/>
      </c>
      <c r="AD261" s="165" t="str">
        <f>IFERROR(INDEX('Climate zones'!$A$2:$A$4292,MATCH(AD$4&amp;" "&amp;$N261,'Climate zones'!$I$2:$I$4292,0)),"")</f>
        <v/>
      </c>
      <c r="AE261" s="165" t="str">
        <f>IFERROR(INDEX('Climate zones'!$A$2:$A$4292,MATCH(AE$4&amp;" "&amp;$N261,'Climate zones'!$I$2:$I$4292,0)),"")</f>
        <v/>
      </c>
      <c r="AF261" s="165" t="str">
        <f>IFERROR(INDEX('Climate zones'!$A$2:$A$4292,MATCH(AF$4&amp;" "&amp;$N261,'Climate zones'!$I$2:$I$4292,0)),"")</f>
        <v/>
      </c>
      <c r="AG261" s="165" t="str">
        <f>IFERROR(INDEX('Climate zones'!$A$2:$A$4292,MATCH(AG$4&amp;" "&amp;$N261,'Climate zones'!$I$2:$I$4292,0)),"")</f>
        <v/>
      </c>
      <c r="AH261" s="165" t="str">
        <f>IFERROR(INDEX('Climate zones'!$A$2:$A$4292,MATCH(AH$4&amp;" "&amp;$N261,'Climate zones'!$I$2:$I$4292,0)),"")</f>
        <v/>
      </c>
      <c r="AI261" s="165" t="str">
        <f>IFERROR(INDEX('Climate zones'!$A$2:$A$4292,MATCH(AI$4&amp;" "&amp;$N261,'Climate zones'!$I$2:$I$4292,0)),"")</f>
        <v/>
      </c>
      <c r="AJ261" s="165" t="str">
        <f>IFERROR(INDEX('Climate zones'!$A$2:$A$4292,MATCH(AJ$4&amp;" "&amp;$N261,'Climate zones'!$I$2:$I$4292,0)),"")</f>
        <v/>
      </c>
      <c r="AK261" s="165" t="str">
        <f>IFERROR(INDEX('Climate zones'!$A$2:$A$4292,MATCH(AK$4&amp;" "&amp;$N261,'Climate zones'!$I$2:$I$4292,0)),"")</f>
        <v/>
      </c>
      <c r="AL261" s="165" t="str">
        <f>IFERROR(INDEX('Climate zones'!$A$2:$A$4292,MATCH(AL$4&amp;" "&amp;$N261,'Climate zones'!$I$2:$I$4292,0)),"")</f>
        <v/>
      </c>
      <c r="AM261" s="165" t="str">
        <f>IFERROR(INDEX('Climate zones'!$A$2:$A$4292,MATCH(AM$4&amp;" "&amp;$N261,'Climate zones'!$I$2:$I$4292,0)),"")</f>
        <v/>
      </c>
      <c r="AN261" s="165" t="str">
        <f>IFERROR(INDEX('Climate zones'!$A$2:$A$4292,MATCH(AN$4&amp;" "&amp;$N261,'Climate zones'!$I$2:$I$4292,0)),"")</f>
        <v/>
      </c>
      <c r="AO261" s="165" t="str">
        <f>IFERROR(INDEX('Climate zones'!$A$2:$A$4292,MATCH(AO$4&amp;" "&amp;$N261,'Climate zones'!$I$2:$I$4292,0)),"")</f>
        <v/>
      </c>
      <c r="AP261" s="165" t="str">
        <f>IFERROR(INDEX('Climate zones'!$A$2:$A$4292,MATCH(AP$4&amp;" "&amp;$N261,'Climate zones'!$I$2:$I$4292,0)),"")</f>
        <v/>
      </c>
      <c r="AQ261" s="165" t="str">
        <f>IFERROR(INDEX('Climate zones'!$A$2:$A$4292,MATCH(AQ$4&amp;" "&amp;$N261,'Climate zones'!$I$2:$I$4292,0)),"")</f>
        <v/>
      </c>
      <c r="AR261" s="165" t="str">
        <f>IFERROR(INDEX('Climate zones'!$A$2:$A$4292,MATCH(AR$4&amp;" "&amp;$N261,'Climate zones'!$I$2:$I$4292,0)),"")</f>
        <v/>
      </c>
      <c r="AS261" s="165" t="str">
        <f>IFERROR(INDEX('Climate zones'!$A$2:$A$4292,MATCH(AS$4&amp;" "&amp;$N261,'Climate zones'!$I$2:$I$4292,0)),"")</f>
        <v/>
      </c>
      <c r="AT261" s="165" t="str">
        <f>IFERROR(INDEX('Climate zones'!$A$2:$A$4292,MATCH(AT$4&amp;" "&amp;$N261,'Climate zones'!$I$2:$I$4292,0)),"")</f>
        <v/>
      </c>
      <c r="AU261" s="165" t="str">
        <f>IFERROR(INDEX('Climate zones'!$A$2:$A$4292,MATCH(AU$4&amp;" "&amp;$N261,'Climate zones'!$I$2:$I$4292,0)),"")</f>
        <v/>
      </c>
      <c r="AV261" s="165" t="str">
        <f>IFERROR(INDEX('Climate zones'!$A$2:$A$4292,MATCH(AV$4&amp;" "&amp;$N261,'Climate zones'!$I$2:$I$4292,0)),"")</f>
        <v/>
      </c>
      <c r="AW261" s="165" t="str">
        <f>IFERROR(INDEX('Climate zones'!$A$2:$A$4292,MATCH(AW$4&amp;" "&amp;$N261,'Climate zones'!$I$2:$I$4292,0)),"")</f>
        <v/>
      </c>
      <c r="AX261" s="165" t="str">
        <f>IFERROR(INDEX('Climate zones'!$A$2:$A$4292,MATCH(AX$4&amp;" "&amp;$N261,'Climate zones'!$I$2:$I$4292,0)),"")</f>
        <v/>
      </c>
      <c r="AY261" s="165" t="str">
        <f>IFERROR(INDEX('Climate zones'!$A$2:$A$4292,MATCH(AY$4&amp;" "&amp;$N261,'Climate zones'!$I$2:$I$4292,0)),"")</f>
        <v/>
      </c>
      <c r="AZ261" s="165" t="str">
        <f>IFERROR(INDEX('Climate zones'!$A$2:$A$4292,MATCH(AZ$4&amp;" "&amp;$N261,'Climate zones'!$I$2:$I$4292,0)),"")</f>
        <v/>
      </c>
      <c r="BA261" s="165" t="str">
        <f>IFERROR(INDEX('Climate zones'!$A$2:$A$4292,MATCH(BA$4&amp;" "&amp;$N261,'Climate zones'!$I$2:$I$4292,0)),"")</f>
        <v/>
      </c>
      <c r="BB261" s="165" t="str">
        <f>IFERROR(INDEX('Climate zones'!$A$2:$A$4292,MATCH(BB$4&amp;" "&amp;$N261,'Climate zones'!$I$2:$I$4292,0)),"")</f>
        <v/>
      </c>
      <c r="BC261" s="165" t="str">
        <f>IFERROR(INDEX('Climate zones'!$A$2:$A$4292,MATCH(BC$4&amp;" "&amp;$N261,'Climate zones'!$I$2:$I$4292,0)),"")</f>
        <v/>
      </c>
      <c r="BD261" s="165" t="str">
        <f>IFERROR(INDEX('Climate zones'!$A$2:$A$4292,MATCH(BD$4&amp;" "&amp;$N261,'Climate zones'!$I$2:$I$4292,0)),"")</f>
        <v/>
      </c>
      <c r="BE261" s="165" t="str">
        <f>IFERROR(INDEX('Climate zones'!$A$2:$A$4292,MATCH(BE$4&amp;" "&amp;$N261,'Climate zones'!$I$2:$I$4292,0)),"")</f>
        <v/>
      </c>
      <c r="BF261" s="165" t="str">
        <f>IFERROR(INDEX('Climate zones'!$A$2:$A$4292,MATCH(BF$4&amp;" "&amp;$N261,'Climate zones'!$I$2:$I$4292,0)),"")</f>
        <v/>
      </c>
      <c r="BG261" s="165" t="str">
        <f>IFERROR(INDEX('Climate zones'!$A$2:$A$4292,MATCH(BG$4&amp;" "&amp;$N261,'Climate zones'!$I$2:$I$4292,0)),"")</f>
        <v/>
      </c>
      <c r="BH261" s="165" t="str">
        <f>IFERROR(INDEX('Climate zones'!$A$2:$A$4292,MATCH(BH$4&amp;" "&amp;$N261,'Climate zones'!$I$2:$I$4292,0)),"")</f>
        <v/>
      </c>
      <c r="BI261" s="165" t="str">
        <f>IFERROR(INDEX('Climate zones'!$A$2:$A$4292,MATCH(BI$4&amp;" "&amp;$N261,'Climate zones'!$I$2:$I$4292,0)),"")</f>
        <v/>
      </c>
      <c r="BJ261" s="165" t="str">
        <f>IFERROR(INDEX('Climate zones'!$A$2:$A$4292,MATCH(BJ$4&amp;" "&amp;$N261,'Climate zones'!$I$2:$I$4292,0)),"")</f>
        <v/>
      </c>
      <c r="BK261" s="165" t="str">
        <f>IFERROR(INDEX('Climate zones'!$A$2:$A$4292,MATCH(BK$4&amp;" "&amp;$N261,'Climate zones'!$I$2:$I$4292,0)),"")</f>
        <v/>
      </c>
      <c r="BL261" s="165" t="str">
        <f>IFERROR(INDEX('Climate zones'!$A$2:$A$4292,MATCH(BL$4&amp;" "&amp;$N261,'Climate zones'!$I$2:$I$4292,0)),"")</f>
        <v/>
      </c>
      <c r="BM261" s="165" t="str">
        <f>IFERROR(INDEX('Climate zones'!$A$2:$A$4292,MATCH(BM$4&amp;" "&amp;$N261,'Climate zones'!$I$2:$I$4292,0)),"")</f>
        <v/>
      </c>
      <c r="BN261" s="165" t="str">
        <f>IFERROR(INDEX('Climate zones'!$A$2:$A$4292,MATCH(BN$4&amp;" "&amp;$N261,'Climate zones'!$I$2:$I$4292,0)),"")</f>
        <v/>
      </c>
      <c r="BO261" s="165" t="str">
        <f>IFERROR(INDEX('Climate zones'!$A$2:$A$4292,MATCH(BO$4&amp;" "&amp;$N261,'Climate zones'!$I$2:$I$4292,0)),"")</f>
        <v/>
      </c>
      <c r="BP261" s="165" t="str">
        <f>IFERROR(INDEX('Climate zones'!$A$2:$A$4292,MATCH(BP$4&amp;" "&amp;$N261,'Climate zones'!$I$2:$I$4292,0)),"")</f>
        <v/>
      </c>
      <c r="BQ261" s="165" t="str">
        <f>IFERROR(INDEX('Climate zones'!$A$2:$A$4292,MATCH(BQ$4&amp;" "&amp;$N261,'Climate zones'!$I$2:$I$4292,0)),"")</f>
        <v/>
      </c>
      <c r="BR261" s="165" t="str">
        <f>IFERROR(INDEX('Climate zones'!$A$2:$A$4292,MATCH(BR$4&amp;" "&amp;$N261,'Climate zones'!$I$2:$I$4292,0)),"")</f>
        <v/>
      </c>
      <c r="BS261" s="165" t="str">
        <f>IFERROR(INDEX('Climate zones'!$A$2:$A$4292,MATCH(BS$4&amp;" "&amp;$N261,'Climate zones'!$I$2:$I$4292,0)),"")</f>
        <v/>
      </c>
      <c r="BT261" s="165" t="str">
        <f>IFERROR(INDEX('Climate zones'!$A$2:$A$4292,MATCH(BT$4&amp;" "&amp;$N261,'Climate zones'!$I$2:$I$4292,0)),"")</f>
        <v/>
      </c>
      <c r="BU261" s="165" t="str">
        <f>IFERROR(INDEX('Climate zones'!$A$2:$A$4292,MATCH(BU$4&amp;" "&amp;$N261,'Climate zones'!$I$2:$I$4292,0)),"")</f>
        <v/>
      </c>
      <c r="BV261" s="165" t="str">
        <f>IFERROR(INDEX('Climate zones'!$A$2:$A$4292,MATCH(BV$4&amp;" "&amp;$N261,'Climate zones'!$I$2:$I$4292,0)),"")</f>
        <v/>
      </c>
      <c r="BW261" s="165" t="str">
        <f>IFERROR(INDEX('Climate zones'!$A$2:$A$4292,MATCH(BW$4&amp;" "&amp;$N261,'Climate zones'!$I$2:$I$4292,0)),"")</f>
        <v/>
      </c>
      <c r="BX261" s="165" t="str">
        <f>IFERROR(INDEX('Climate zones'!$A$2:$A$4292,MATCH(BX$4&amp;" "&amp;$N261,'Climate zones'!$I$2:$I$4292,0)),"")</f>
        <v/>
      </c>
      <c r="BY261" s="165" t="str">
        <f>IFERROR(INDEX('Climate zones'!$A$2:$A$4292,MATCH(BY$4&amp;" "&amp;$N261,'Climate zones'!$I$2:$I$4292,0)),"")</f>
        <v/>
      </c>
      <c r="BZ261" s="165" t="str">
        <f>IFERROR(INDEX('Climate zones'!$A$2:$A$4292,MATCH(BZ$4&amp;" "&amp;$N261,'Climate zones'!$I$2:$I$4292,0)),"")</f>
        <v/>
      </c>
      <c r="CA261" s="165" t="str">
        <f>IFERROR(INDEX('Climate zones'!$A$2:$A$4292,MATCH(CA$4&amp;" "&amp;$N261,'Climate zones'!$I$2:$I$4292,0)),"")</f>
        <v/>
      </c>
      <c r="CB261" s="165" t="str">
        <f>IFERROR(INDEX('Climate zones'!$A$2:$A$4292,MATCH(CB$4&amp;" "&amp;$N261,'Climate zones'!$I$2:$I$4292,0)),"")</f>
        <v/>
      </c>
      <c r="CC261" s="165" t="str">
        <f>IFERROR(INDEX('Climate zones'!$A$2:$A$4292,MATCH(CC$4&amp;" "&amp;$N261,'Climate zones'!$I$2:$I$4292,0)),"")</f>
        <v/>
      </c>
      <c r="CD261" s="165" t="str">
        <f>IFERROR(INDEX('Climate zones'!$A$2:$A$4292,MATCH(CD$4&amp;" "&amp;$N261,'Climate zones'!$I$2:$I$4292,0)),"")</f>
        <v/>
      </c>
      <c r="CE261" s="165" t="str">
        <f>IFERROR(INDEX('Climate zones'!$A$2:$A$4292,MATCH(CE$4&amp;" "&amp;$N261,'Climate zones'!$I$2:$I$4292,0)),"")</f>
        <v/>
      </c>
      <c r="CF261" s="165" t="str">
        <f>IFERROR(INDEX('Climate zones'!$A$2:$A$4292,MATCH(CF$4&amp;" "&amp;$N261,'Climate zones'!$I$2:$I$4292,0)),"")</f>
        <v/>
      </c>
      <c r="CG261" s="165" t="str">
        <f>IFERROR(INDEX('Climate zones'!$A$2:$A$4292,MATCH(CG$4&amp;" "&amp;$N261,'Climate zones'!$I$2:$I$4292,0)),"")</f>
        <v/>
      </c>
      <c r="CH261" s="165" t="str">
        <f>IFERROR(INDEX('Climate zones'!$A$2:$A$4292,MATCH(CH$4&amp;" "&amp;$N261,'Climate zones'!$I$2:$I$4292,0)),"")</f>
        <v/>
      </c>
    </row>
    <row r="262" spans="1:86">
      <c r="A262" s="156" t="s">
        <v>432</v>
      </c>
      <c r="B262" s="156" t="s">
        <v>102</v>
      </c>
      <c r="C262" s="156" t="s">
        <v>93</v>
      </c>
      <c r="D262" s="156" t="s">
        <v>411</v>
      </c>
      <c r="E262" s="157">
        <v>-39.85</v>
      </c>
      <c r="F262" s="157">
        <v>176.38</v>
      </c>
      <c r="G262" s="156" t="str">
        <f t="shared" si="16"/>
        <v>Central Hawke's Bay District EC</v>
      </c>
      <c r="H262" s="156">
        <f t="shared" si="17"/>
        <v>23</v>
      </c>
      <c r="I262" s="156" t="str">
        <f t="shared" si="18"/>
        <v>Central Hawke's Bay District 23</v>
      </c>
      <c r="N262" s="162">
        <f t="shared" ref="N262:N272" si="19">N261+1</f>
        <v>258</v>
      </c>
      <c r="O262" s="163" t="str">
        <f>IFERROR(INDEX('Climate zones'!$A$2:$A$4292,MATCH(O$4&amp;" "&amp;$N262,'Climate zones'!$I$2:$I$4292,0)),"")</f>
        <v/>
      </c>
      <c r="P262" s="163" t="str">
        <f>IFERROR(INDEX('Climate zones'!$A$2:$A$4292,MATCH(P$4&amp;" "&amp;$N262,'Climate zones'!$I$2:$I$4292,0)),"")</f>
        <v/>
      </c>
      <c r="Q262" s="163" t="str">
        <f>IFERROR(INDEX('Climate zones'!$A$2:$A$4292,MATCH(Q$4&amp;" "&amp;$N262,'Climate zones'!$I$2:$I$4292,0)),"")</f>
        <v/>
      </c>
      <c r="R262" s="163" t="str">
        <f>IFERROR(INDEX('Climate zones'!$A$2:$A$4292,MATCH(R$4&amp;" "&amp;$N262,'Climate zones'!$I$2:$I$4292,0)),"")</f>
        <v/>
      </c>
      <c r="S262" s="163" t="str">
        <f>IFERROR(INDEX('Climate zones'!$A$2:$A$4292,MATCH(S$4&amp;" "&amp;$N262,'Climate zones'!$I$2:$I$4292,0)),"")</f>
        <v/>
      </c>
      <c r="T262" s="163" t="str">
        <f>IFERROR(INDEX('Climate zones'!$A$2:$A$4292,MATCH(T$4&amp;" "&amp;$N262,'Climate zones'!$I$2:$I$4292,0)),"")</f>
        <v/>
      </c>
      <c r="U262" s="163" t="str">
        <f>IFERROR(INDEX('Climate zones'!$A$2:$A$4292,MATCH(U$4&amp;" "&amp;$N262,'Climate zones'!$I$2:$I$4292,0)),"")</f>
        <v/>
      </c>
      <c r="V262" s="163" t="str">
        <f>IFERROR(INDEX('Climate zones'!$A$2:$A$4292,MATCH(V$4&amp;" "&amp;$N262,'Climate zones'!$I$2:$I$4292,0)),"")</f>
        <v/>
      </c>
      <c r="W262" s="163" t="str">
        <f>IFERROR(INDEX('Climate zones'!$A$2:$A$4292,MATCH(W$4&amp;" "&amp;$N262,'Climate zones'!$I$2:$I$4292,0)),"")</f>
        <v/>
      </c>
      <c r="X262" s="163" t="str">
        <f>IFERROR(INDEX('Climate zones'!$A$2:$A$4292,MATCH(X$4&amp;" "&amp;$N262,'Climate zones'!$I$2:$I$4292,0)),"")</f>
        <v>Waitapu</v>
      </c>
      <c r="Y262" s="163" t="str">
        <f>IFERROR(INDEX('Climate zones'!$A$2:$A$4292,MATCH(Y$4&amp;" "&amp;$N262,'Climate zones'!$I$2:$I$4292,0)),"")</f>
        <v/>
      </c>
      <c r="Z262" s="163" t="str">
        <f>IFERROR(INDEX('Climate zones'!$A$2:$A$4292,MATCH(Z$4&amp;" "&amp;$N262,'Climate zones'!$I$2:$I$4292,0)),"")</f>
        <v/>
      </c>
      <c r="AA262" s="163" t="str">
        <f>IFERROR(INDEX('Climate zones'!$A$2:$A$4292,MATCH(AA$4&amp;" "&amp;$N262,'Climate zones'!$I$2:$I$4292,0)),"")</f>
        <v/>
      </c>
      <c r="AB262" s="163" t="str">
        <f>IFERROR(INDEX('Climate zones'!$A$2:$A$4292,MATCH(AB$4&amp;" "&amp;$N262,'Climate zones'!$I$2:$I$4292,0)),"")</f>
        <v/>
      </c>
      <c r="AC262" s="163" t="str">
        <f>IFERROR(INDEX('Climate zones'!$A$2:$A$4292,MATCH(AC$4&amp;" "&amp;$N262,'Climate zones'!$I$2:$I$4292,0)),"")</f>
        <v/>
      </c>
      <c r="AD262" s="163" t="str">
        <f>IFERROR(INDEX('Climate zones'!$A$2:$A$4292,MATCH(AD$4&amp;" "&amp;$N262,'Climate zones'!$I$2:$I$4292,0)),"")</f>
        <v/>
      </c>
      <c r="AE262" s="163" t="str">
        <f>IFERROR(INDEX('Climate zones'!$A$2:$A$4292,MATCH(AE$4&amp;" "&amp;$N262,'Climate zones'!$I$2:$I$4292,0)),"")</f>
        <v/>
      </c>
      <c r="AF262" s="163" t="str">
        <f>IFERROR(INDEX('Climate zones'!$A$2:$A$4292,MATCH(AF$4&amp;" "&amp;$N262,'Climate zones'!$I$2:$I$4292,0)),"")</f>
        <v/>
      </c>
      <c r="AG262" s="163" t="str">
        <f>IFERROR(INDEX('Climate zones'!$A$2:$A$4292,MATCH(AG$4&amp;" "&amp;$N262,'Climate zones'!$I$2:$I$4292,0)),"")</f>
        <v/>
      </c>
      <c r="AH262" s="163" t="str">
        <f>IFERROR(INDEX('Climate zones'!$A$2:$A$4292,MATCH(AH$4&amp;" "&amp;$N262,'Climate zones'!$I$2:$I$4292,0)),"")</f>
        <v/>
      </c>
      <c r="AI262" s="163" t="str">
        <f>IFERROR(INDEX('Climate zones'!$A$2:$A$4292,MATCH(AI$4&amp;" "&amp;$N262,'Climate zones'!$I$2:$I$4292,0)),"")</f>
        <v/>
      </c>
      <c r="AJ262" s="163" t="str">
        <f>IFERROR(INDEX('Climate zones'!$A$2:$A$4292,MATCH(AJ$4&amp;" "&amp;$N262,'Climate zones'!$I$2:$I$4292,0)),"")</f>
        <v/>
      </c>
      <c r="AK262" s="163" t="str">
        <f>IFERROR(INDEX('Climate zones'!$A$2:$A$4292,MATCH(AK$4&amp;" "&amp;$N262,'Climate zones'!$I$2:$I$4292,0)),"")</f>
        <v/>
      </c>
      <c r="AL262" s="163" t="str">
        <f>IFERROR(INDEX('Climate zones'!$A$2:$A$4292,MATCH(AL$4&amp;" "&amp;$N262,'Climate zones'!$I$2:$I$4292,0)),"")</f>
        <v/>
      </c>
      <c r="AM262" s="163" t="str">
        <f>IFERROR(INDEX('Climate zones'!$A$2:$A$4292,MATCH(AM$4&amp;" "&amp;$N262,'Climate zones'!$I$2:$I$4292,0)),"")</f>
        <v/>
      </c>
      <c r="AN262" s="163" t="str">
        <f>IFERROR(INDEX('Climate zones'!$A$2:$A$4292,MATCH(AN$4&amp;" "&amp;$N262,'Climate zones'!$I$2:$I$4292,0)),"")</f>
        <v/>
      </c>
      <c r="AO262" s="163" t="str">
        <f>IFERROR(INDEX('Climate zones'!$A$2:$A$4292,MATCH(AO$4&amp;" "&amp;$N262,'Climate zones'!$I$2:$I$4292,0)),"")</f>
        <v/>
      </c>
      <c r="AP262" s="163" t="str">
        <f>IFERROR(INDEX('Climate zones'!$A$2:$A$4292,MATCH(AP$4&amp;" "&amp;$N262,'Climate zones'!$I$2:$I$4292,0)),"")</f>
        <v/>
      </c>
      <c r="AQ262" s="163" t="str">
        <f>IFERROR(INDEX('Climate zones'!$A$2:$A$4292,MATCH(AQ$4&amp;" "&amp;$N262,'Climate zones'!$I$2:$I$4292,0)),"")</f>
        <v/>
      </c>
      <c r="AR262" s="163" t="str">
        <f>IFERROR(INDEX('Climate zones'!$A$2:$A$4292,MATCH(AR$4&amp;" "&amp;$N262,'Climate zones'!$I$2:$I$4292,0)),"")</f>
        <v/>
      </c>
      <c r="AS262" s="163" t="str">
        <f>IFERROR(INDEX('Climate zones'!$A$2:$A$4292,MATCH(AS$4&amp;" "&amp;$N262,'Climate zones'!$I$2:$I$4292,0)),"")</f>
        <v/>
      </c>
      <c r="AT262" s="163" t="str">
        <f>IFERROR(INDEX('Climate zones'!$A$2:$A$4292,MATCH(AT$4&amp;" "&amp;$N262,'Climate zones'!$I$2:$I$4292,0)),"")</f>
        <v/>
      </c>
      <c r="AU262" s="163" t="str">
        <f>IFERROR(INDEX('Climate zones'!$A$2:$A$4292,MATCH(AU$4&amp;" "&amp;$N262,'Climate zones'!$I$2:$I$4292,0)),"")</f>
        <v/>
      </c>
      <c r="AV262" s="163" t="str">
        <f>IFERROR(INDEX('Climate zones'!$A$2:$A$4292,MATCH(AV$4&amp;" "&amp;$N262,'Climate zones'!$I$2:$I$4292,0)),"")</f>
        <v/>
      </c>
      <c r="AW262" s="163" t="str">
        <f>IFERROR(INDEX('Climate zones'!$A$2:$A$4292,MATCH(AW$4&amp;" "&amp;$N262,'Climate zones'!$I$2:$I$4292,0)),"")</f>
        <v/>
      </c>
      <c r="AX262" s="163" t="str">
        <f>IFERROR(INDEX('Climate zones'!$A$2:$A$4292,MATCH(AX$4&amp;" "&amp;$N262,'Climate zones'!$I$2:$I$4292,0)),"")</f>
        <v/>
      </c>
      <c r="AY262" s="163" t="str">
        <f>IFERROR(INDEX('Climate zones'!$A$2:$A$4292,MATCH(AY$4&amp;" "&amp;$N262,'Climate zones'!$I$2:$I$4292,0)),"")</f>
        <v/>
      </c>
      <c r="AZ262" s="163" t="str">
        <f>IFERROR(INDEX('Climate zones'!$A$2:$A$4292,MATCH(AZ$4&amp;" "&amp;$N262,'Climate zones'!$I$2:$I$4292,0)),"")</f>
        <v/>
      </c>
      <c r="BA262" s="163" t="str">
        <f>IFERROR(INDEX('Climate zones'!$A$2:$A$4292,MATCH(BA$4&amp;" "&amp;$N262,'Climate zones'!$I$2:$I$4292,0)),"")</f>
        <v/>
      </c>
      <c r="BB262" s="163" t="str">
        <f>IFERROR(INDEX('Climate zones'!$A$2:$A$4292,MATCH(BB$4&amp;" "&amp;$N262,'Climate zones'!$I$2:$I$4292,0)),"")</f>
        <v/>
      </c>
      <c r="BC262" s="163" t="str">
        <f>IFERROR(INDEX('Climate zones'!$A$2:$A$4292,MATCH(BC$4&amp;" "&amp;$N262,'Climate zones'!$I$2:$I$4292,0)),"")</f>
        <v/>
      </c>
      <c r="BD262" s="163" t="str">
        <f>IFERROR(INDEX('Climate zones'!$A$2:$A$4292,MATCH(BD$4&amp;" "&amp;$N262,'Climate zones'!$I$2:$I$4292,0)),"")</f>
        <v/>
      </c>
      <c r="BE262" s="163" t="str">
        <f>IFERROR(INDEX('Climate zones'!$A$2:$A$4292,MATCH(BE$4&amp;" "&amp;$N262,'Climate zones'!$I$2:$I$4292,0)),"")</f>
        <v/>
      </c>
      <c r="BF262" s="163" t="str">
        <f>IFERROR(INDEX('Climate zones'!$A$2:$A$4292,MATCH(BF$4&amp;" "&amp;$N262,'Climate zones'!$I$2:$I$4292,0)),"")</f>
        <v/>
      </c>
      <c r="BG262" s="163" t="str">
        <f>IFERROR(INDEX('Climate zones'!$A$2:$A$4292,MATCH(BG$4&amp;" "&amp;$N262,'Climate zones'!$I$2:$I$4292,0)),"")</f>
        <v/>
      </c>
      <c r="BH262" s="163" t="str">
        <f>IFERROR(INDEX('Climate zones'!$A$2:$A$4292,MATCH(BH$4&amp;" "&amp;$N262,'Climate zones'!$I$2:$I$4292,0)),"")</f>
        <v/>
      </c>
      <c r="BI262" s="163" t="str">
        <f>IFERROR(INDEX('Climate zones'!$A$2:$A$4292,MATCH(BI$4&amp;" "&amp;$N262,'Climate zones'!$I$2:$I$4292,0)),"")</f>
        <v/>
      </c>
      <c r="BJ262" s="163" t="str">
        <f>IFERROR(INDEX('Climate zones'!$A$2:$A$4292,MATCH(BJ$4&amp;" "&amp;$N262,'Climate zones'!$I$2:$I$4292,0)),"")</f>
        <v/>
      </c>
      <c r="BK262" s="163" t="str">
        <f>IFERROR(INDEX('Climate zones'!$A$2:$A$4292,MATCH(BK$4&amp;" "&amp;$N262,'Climate zones'!$I$2:$I$4292,0)),"")</f>
        <v/>
      </c>
      <c r="BL262" s="163" t="str">
        <f>IFERROR(INDEX('Climate zones'!$A$2:$A$4292,MATCH(BL$4&amp;" "&amp;$N262,'Climate zones'!$I$2:$I$4292,0)),"")</f>
        <v/>
      </c>
      <c r="BM262" s="163" t="str">
        <f>IFERROR(INDEX('Climate zones'!$A$2:$A$4292,MATCH(BM$4&amp;" "&amp;$N262,'Climate zones'!$I$2:$I$4292,0)),"")</f>
        <v/>
      </c>
      <c r="BN262" s="163" t="str">
        <f>IFERROR(INDEX('Climate zones'!$A$2:$A$4292,MATCH(BN$4&amp;" "&amp;$N262,'Climate zones'!$I$2:$I$4292,0)),"")</f>
        <v/>
      </c>
      <c r="BO262" s="163" t="str">
        <f>IFERROR(INDEX('Climate zones'!$A$2:$A$4292,MATCH(BO$4&amp;" "&amp;$N262,'Climate zones'!$I$2:$I$4292,0)),"")</f>
        <v/>
      </c>
      <c r="BP262" s="163" t="str">
        <f>IFERROR(INDEX('Climate zones'!$A$2:$A$4292,MATCH(BP$4&amp;" "&amp;$N262,'Climate zones'!$I$2:$I$4292,0)),"")</f>
        <v/>
      </c>
      <c r="BQ262" s="163" t="str">
        <f>IFERROR(INDEX('Climate zones'!$A$2:$A$4292,MATCH(BQ$4&amp;" "&amp;$N262,'Climate zones'!$I$2:$I$4292,0)),"")</f>
        <v/>
      </c>
      <c r="BR262" s="163" t="str">
        <f>IFERROR(INDEX('Climate zones'!$A$2:$A$4292,MATCH(BR$4&amp;" "&amp;$N262,'Climate zones'!$I$2:$I$4292,0)),"")</f>
        <v/>
      </c>
      <c r="BS262" s="163" t="str">
        <f>IFERROR(INDEX('Climate zones'!$A$2:$A$4292,MATCH(BS$4&amp;" "&amp;$N262,'Climate zones'!$I$2:$I$4292,0)),"")</f>
        <v/>
      </c>
      <c r="BT262" s="163" t="str">
        <f>IFERROR(INDEX('Climate zones'!$A$2:$A$4292,MATCH(BT$4&amp;" "&amp;$N262,'Climate zones'!$I$2:$I$4292,0)),"")</f>
        <v/>
      </c>
      <c r="BU262" s="163" t="str">
        <f>IFERROR(INDEX('Climate zones'!$A$2:$A$4292,MATCH(BU$4&amp;" "&amp;$N262,'Climate zones'!$I$2:$I$4292,0)),"")</f>
        <v/>
      </c>
      <c r="BV262" s="163" t="str">
        <f>IFERROR(INDEX('Climate zones'!$A$2:$A$4292,MATCH(BV$4&amp;" "&amp;$N262,'Climate zones'!$I$2:$I$4292,0)),"")</f>
        <v/>
      </c>
      <c r="BW262" s="163" t="str">
        <f>IFERROR(INDEX('Climate zones'!$A$2:$A$4292,MATCH(BW$4&amp;" "&amp;$N262,'Climate zones'!$I$2:$I$4292,0)),"")</f>
        <v/>
      </c>
      <c r="BX262" s="163" t="str">
        <f>IFERROR(INDEX('Climate zones'!$A$2:$A$4292,MATCH(BX$4&amp;" "&amp;$N262,'Climate zones'!$I$2:$I$4292,0)),"")</f>
        <v/>
      </c>
      <c r="BY262" s="163" t="str">
        <f>IFERROR(INDEX('Climate zones'!$A$2:$A$4292,MATCH(BY$4&amp;" "&amp;$N262,'Climate zones'!$I$2:$I$4292,0)),"")</f>
        <v/>
      </c>
      <c r="BZ262" s="163" t="str">
        <f>IFERROR(INDEX('Climate zones'!$A$2:$A$4292,MATCH(BZ$4&amp;" "&amp;$N262,'Climate zones'!$I$2:$I$4292,0)),"")</f>
        <v/>
      </c>
      <c r="CA262" s="163" t="str">
        <f>IFERROR(INDEX('Climate zones'!$A$2:$A$4292,MATCH(CA$4&amp;" "&amp;$N262,'Climate zones'!$I$2:$I$4292,0)),"")</f>
        <v/>
      </c>
      <c r="CB262" s="163" t="str">
        <f>IFERROR(INDEX('Climate zones'!$A$2:$A$4292,MATCH(CB$4&amp;" "&amp;$N262,'Climate zones'!$I$2:$I$4292,0)),"")</f>
        <v/>
      </c>
      <c r="CC262" s="163" t="str">
        <f>IFERROR(INDEX('Climate zones'!$A$2:$A$4292,MATCH(CC$4&amp;" "&amp;$N262,'Climate zones'!$I$2:$I$4292,0)),"")</f>
        <v/>
      </c>
      <c r="CD262" s="163" t="str">
        <f>IFERROR(INDEX('Climate zones'!$A$2:$A$4292,MATCH(CD$4&amp;" "&amp;$N262,'Climate zones'!$I$2:$I$4292,0)),"")</f>
        <v/>
      </c>
      <c r="CE262" s="163" t="str">
        <f>IFERROR(INDEX('Climate zones'!$A$2:$A$4292,MATCH(CE$4&amp;" "&amp;$N262,'Climate zones'!$I$2:$I$4292,0)),"")</f>
        <v/>
      </c>
      <c r="CF262" s="163" t="str">
        <f>IFERROR(INDEX('Climate zones'!$A$2:$A$4292,MATCH(CF$4&amp;" "&amp;$N262,'Climate zones'!$I$2:$I$4292,0)),"")</f>
        <v/>
      </c>
      <c r="CG262" s="163" t="str">
        <f>IFERROR(INDEX('Climate zones'!$A$2:$A$4292,MATCH(CG$4&amp;" "&amp;$N262,'Climate zones'!$I$2:$I$4292,0)),"")</f>
        <v/>
      </c>
      <c r="CH262" s="163" t="str">
        <f>IFERROR(INDEX('Climate zones'!$A$2:$A$4292,MATCH(CH$4&amp;" "&amp;$N262,'Climate zones'!$I$2:$I$4292,0)),"")</f>
        <v/>
      </c>
    </row>
    <row r="263" spans="1:86">
      <c r="A263" s="156" t="s">
        <v>433</v>
      </c>
      <c r="B263" s="156" t="s">
        <v>102</v>
      </c>
      <c r="C263" s="156" t="s">
        <v>209</v>
      </c>
      <c r="D263" s="156" t="s">
        <v>411</v>
      </c>
      <c r="E263" s="157">
        <v>-40.03</v>
      </c>
      <c r="F263" s="157">
        <v>176.33</v>
      </c>
      <c r="G263" s="156" t="str">
        <f t="shared" si="16"/>
        <v>Central Hawke's Bay District EC</v>
      </c>
      <c r="H263" s="156">
        <f t="shared" si="17"/>
        <v>24</v>
      </c>
      <c r="I263" s="156" t="str">
        <f t="shared" si="18"/>
        <v>Central Hawke's Bay District 24</v>
      </c>
      <c r="N263" s="164">
        <f t="shared" si="19"/>
        <v>259</v>
      </c>
      <c r="O263" s="165" t="str">
        <f>IFERROR(INDEX('Climate zones'!$A$2:$A$4292,MATCH(O$4&amp;" "&amp;$N263,'Climate zones'!$I$2:$I$4292,0)),"")</f>
        <v/>
      </c>
      <c r="P263" s="165" t="str">
        <f>IFERROR(INDEX('Climate zones'!$A$2:$A$4292,MATCH(P$4&amp;" "&amp;$N263,'Climate zones'!$I$2:$I$4292,0)),"")</f>
        <v/>
      </c>
      <c r="Q263" s="165" t="str">
        <f>IFERROR(INDEX('Climate zones'!$A$2:$A$4292,MATCH(Q$4&amp;" "&amp;$N263,'Climate zones'!$I$2:$I$4292,0)),"")</f>
        <v/>
      </c>
      <c r="R263" s="165" t="str">
        <f>IFERROR(INDEX('Climate zones'!$A$2:$A$4292,MATCH(R$4&amp;" "&amp;$N263,'Climate zones'!$I$2:$I$4292,0)),"")</f>
        <v/>
      </c>
      <c r="S263" s="165" t="str">
        <f>IFERROR(INDEX('Climate zones'!$A$2:$A$4292,MATCH(S$4&amp;" "&amp;$N263,'Climate zones'!$I$2:$I$4292,0)),"")</f>
        <v/>
      </c>
      <c r="T263" s="165" t="str">
        <f>IFERROR(INDEX('Climate zones'!$A$2:$A$4292,MATCH(T$4&amp;" "&amp;$N263,'Climate zones'!$I$2:$I$4292,0)),"")</f>
        <v/>
      </c>
      <c r="U263" s="165" t="str">
        <f>IFERROR(INDEX('Climate zones'!$A$2:$A$4292,MATCH(U$4&amp;" "&amp;$N263,'Climate zones'!$I$2:$I$4292,0)),"")</f>
        <v/>
      </c>
      <c r="V263" s="165" t="str">
        <f>IFERROR(INDEX('Climate zones'!$A$2:$A$4292,MATCH(V$4&amp;" "&amp;$N263,'Climate zones'!$I$2:$I$4292,0)),"")</f>
        <v/>
      </c>
      <c r="W263" s="165" t="str">
        <f>IFERROR(INDEX('Climate zones'!$A$2:$A$4292,MATCH(W$4&amp;" "&amp;$N263,'Climate zones'!$I$2:$I$4292,0)),"")</f>
        <v/>
      </c>
      <c r="X263" s="165" t="str">
        <f>IFERROR(INDEX('Climate zones'!$A$2:$A$4292,MATCH(X$4&amp;" "&amp;$N263,'Climate zones'!$I$2:$I$4292,0)),"")</f>
        <v>Waitaruke</v>
      </c>
      <c r="Y263" s="165" t="str">
        <f>IFERROR(INDEX('Climate zones'!$A$2:$A$4292,MATCH(Y$4&amp;" "&amp;$N263,'Climate zones'!$I$2:$I$4292,0)),"")</f>
        <v/>
      </c>
      <c r="Z263" s="165" t="str">
        <f>IFERROR(INDEX('Climate zones'!$A$2:$A$4292,MATCH(Z$4&amp;" "&amp;$N263,'Climate zones'!$I$2:$I$4292,0)),"")</f>
        <v/>
      </c>
      <c r="AA263" s="165" t="str">
        <f>IFERROR(INDEX('Climate zones'!$A$2:$A$4292,MATCH(AA$4&amp;" "&amp;$N263,'Climate zones'!$I$2:$I$4292,0)),"")</f>
        <v/>
      </c>
      <c r="AB263" s="165" t="str">
        <f>IFERROR(INDEX('Climate zones'!$A$2:$A$4292,MATCH(AB$4&amp;" "&amp;$N263,'Climate zones'!$I$2:$I$4292,0)),"")</f>
        <v/>
      </c>
      <c r="AC263" s="165" t="str">
        <f>IFERROR(INDEX('Climate zones'!$A$2:$A$4292,MATCH(AC$4&amp;" "&amp;$N263,'Climate zones'!$I$2:$I$4292,0)),"")</f>
        <v/>
      </c>
      <c r="AD263" s="165" t="str">
        <f>IFERROR(INDEX('Climate zones'!$A$2:$A$4292,MATCH(AD$4&amp;" "&amp;$N263,'Climate zones'!$I$2:$I$4292,0)),"")</f>
        <v/>
      </c>
      <c r="AE263" s="165" t="str">
        <f>IFERROR(INDEX('Climate zones'!$A$2:$A$4292,MATCH(AE$4&amp;" "&amp;$N263,'Climate zones'!$I$2:$I$4292,0)),"")</f>
        <v/>
      </c>
      <c r="AF263" s="165" t="str">
        <f>IFERROR(INDEX('Climate zones'!$A$2:$A$4292,MATCH(AF$4&amp;" "&amp;$N263,'Climate zones'!$I$2:$I$4292,0)),"")</f>
        <v/>
      </c>
      <c r="AG263" s="165" t="str">
        <f>IFERROR(INDEX('Climate zones'!$A$2:$A$4292,MATCH(AG$4&amp;" "&amp;$N263,'Climate zones'!$I$2:$I$4292,0)),"")</f>
        <v/>
      </c>
      <c r="AH263" s="165" t="str">
        <f>IFERROR(INDEX('Climate zones'!$A$2:$A$4292,MATCH(AH$4&amp;" "&amp;$N263,'Climate zones'!$I$2:$I$4292,0)),"")</f>
        <v/>
      </c>
      <c r="AI263" s="165" t="str">
        <f>IFERROR(INDEX('Climate zones'!$A$2:$A$4292,MATCH(AI$4&amp;" "&amp;$N263,'Climate zones'!$I$2:$I$4292,0)),"")</f>
        <v/>
      </c>
      <c r="AJ263" s="165" t="str">
        <f>IFERROR(INDEX('Climate zones'!$A$2:$A$4292,MATCH(AJ$4&amp;" "&amp;$N263,'Climate zones'!$I$2:$I$4292,0)),"")</f>
        <v/>
      </c>
      <c r="AK263" s="165" t="str">
        <f>IFERROR(INDEX('Climate zones'!$A$2:$A$4292,MATCH(AK$4&amp;" "&amp;$N263,'Climate zones'!$I$2:$I$4292,0)),"")</f>
        <v/>
      </c>
      <c r="AL263" s="165" t="str">
        <f>IFERROR(INDEX('Climate zones'!$A$2:$A$4292,MATCH(AL$4&amp;" "&amp;$N263,'Climate zones'!$I$2:$I$4292,0)),"")</f>
        <v/>
      </c>
      <c r="AM263" s="165" t="str">
        <f>IFERROR(INDEX('Climate zones'!$A$2:$A$4292,MATCH(AM$4&amp;" "&amp;$N263,'Climate zones'!$I$2:$I$4292,0)),"")</f>
        <v/>
      </c>
      <c r="AN263" s="165" t="str">
        <f>IFERROR(INDEX('Climate zones'!$A$2:$A$4292,MATCH(AN$4&amp;" "&amp;$N263,'Climate zones'!$I$2:$I$4292,0)),"")</f>
        <v/>
      </c>
      <c r="AO263" s="165" t="str">
        <f>IFERROR(INDEX('Climate zones'!$A$2:$A$4292,MATCH(AO$4&amp;" "&amp;$N263,'Climate zones'!$I$2:$I$4292,0)),"")</f>
        <v/>
      </c>
      <c r="AP263" s="165" t="str">
        <f>IFERROR(INDEX('Climate zones'!$A$2:$A$4292,MATCH(AP$4&amp;" "&amp;$N263,'Climate zones'!$I$2:$I$4292,0)),"")</f>
        <v/>
      </c>
      <c r="AQ263" s="165" t="str">
        <f>IFERROR(INDEX('Climate zones'!$A$2:$A$4292,MATCH(AQ$4&amp;" "&amp;$N263,'Climate zones'!$I$2:$I$4292,0)),"")</f>
        <v/>
      </c>
      <c r="AR263" s="165" t="str">
        <f>IFERROR(INDEX('Climate zones'!$A$2:$A$4292,MATCH(AR$4&amp;" "&amp;$N263,'Climate zones'!$I$2:$I$4292,0)),"")</f>
        <v/>
      </c>
      <c r="AS263" s="165" t="str">
        <f>IFERROR(INDEX('Climate zones'!$A$2:$A$4292,MATCH(AS$4&amp;" "&amp;$N263,'Climate zones'!$I$2:$I$4292,0)),"")</f>
        <v/>
      </c>
      <c r="AT263" s="165" t="str">
        <f>IFERROR(INDEX('Climate zones'!$A$2:$A$4292,MATCH(AT$4&amp;" "&amp;$N263,'Climate zones'!$I$2:$I$4292,0)),"")</f>
        <v/>
      </c>
      <c r="AU263" s="165" t="str">
        <f>IFERROR(INDEX('Climate zones'!$A$2:$A$4292,MATCH(AU$4&amp;" "&amp;$N263,'Climate zones'!$I$2:$I$4292,0)),"")</f>
        <v/>
      </c>
      <c r="AV263" s="165" t="str">
        <f>IFERROR(INDEX('Climate zones'!$A$2:$A$4292,MATCH(AV$4&amp;" "&amp;$N263,'Climate zones'!$I$2:$I$4292,0)),"")</f>
        <v/>
      </c>
      <c r="AW263" s="165" t="str">
        <f>IFERROR(INDEX('Climate zones'!$A$2:$A$4292,MATCH(AW$4&amp;" "&amp;$N263,'Climate zones'!$I$2:$I$4292,0)),"")</f>
        <v/>
      </c>
      <c r="AX263" s="165" t="str">
        <f>IFERROR(INDEX('Climate zones'!$A$2:$A$4292,MATCH(AX$4&amp;" "&amp;$N263,'Climate zones'!$I$2:$I$4292,0)),"")</f>
        <v/>
      </c>
      <c r="AY263" s="165" t="str">
        <f>IFERROR(INDEX('Climate zones'!$A$2:$A$4292,MATCH(AY$4&amp;" "&amp;$N263,'Climate zones'!$I$2:$I$4292,0)),"")</f>
        <v/>
      </c>
      <c r="AZ263" s="165" t="str">
        <f>IFERROR(INDEX('Climate zones'!$A$2:$A$4292,MATCH(AZ$4&amp;" "&amp;$N263,'Climate zones'!$I$2:$I$4292,0)),"")</f>
        <v/>
      </c>
      <c r="BA263" s="165" t="str">
        <f>IFERROR(INDEX('Climate zones'!$A$2:$A$4292,MATCH(BA$4&amp;" "&amp;$N263,'Climate zones'!$I$2:$I$4292,0)),"")</f>
        <v/>
      </c>
      <c r="BB263" s="165" t="str">
        <f>IFERROR(INDEX('Climate zones'!$A$2:$A$4292,MATCH(BB$4&amp;" "&amp;$N263,'Climate zones'!$I$2:$I$4292,0)),"")</f>
        <v/>
      </c>
      <c r="BC263" s="165" t="str">
        <f>IFERROR(INDEX('Climate zones'!$A$2:$A$4292,MATCH(BC$4&amp;" "&amp;$N263,'Climate zones'!$I$2:$I$4292,0)),"")</f>
        <v/>
      </c>
      <c r="BD263" s="165" t="str">
        <f>IFERROR(INDEX('Climate zones'!$A$2:$A$4292,MATCH(BD$4&amp;" "&amp;$N263,'Climate zones'!$I$2:$I$4292,0)),"")</f>
        <v/>
      </c>
      <c r="BE263" s="165" t="str">
        <f>IFERROR(INDEX('Climate zones'!$A$2:$A$4292,MATCH(BE$4&amp;" "&amp;$N263,'Climate zones'!$I$2:$I$4292,0)),"")</f>
        <v/>
      </c>
      <c r="BF263" s="165" t="str">
        <f>IFERROR(INDEX('Climate zones'!$A$2:$A$4292,MATCH(BF$4&amp;" "&amp;$N263,'Climate zones'!$I$2:$I$4292,0)),"")</f>
        <v/>
      </c>
      <c r="BG263" s="165" t="str">
        <f>IFERROR(INDEX('Climate zones'!$A$2:$A$4292,MATCH(BG$4&amp;" "&amp;$N263,'Climate zones'!$I$2:$I$4292,0)),"")</f>
        <v/>
      </c>
      <c r="BH263" s="165" t="str">
        <f>IFERROR(INDEX('Climate zones'!$A$2:$A$4292,MATCH(BH$4&amp;" "&amp;$N263,'Climate zones'!$I$2:$I$4292,0)),"")</f>
        <v/>
      </c>
      <c r="BI263" s="165" t="str">
        <f>IFERROR(INDEX('Climate zones'!$A$2:$A$4292,MATCH(BI$4&amp;" "&amp;$N263,'Climate zones'!$I$2:$I$4292,0)),"")</f>
        <v/>
      </c>
      <c r="BJ263" s="165" t="str">
        <f>IFERROR(INDEX('Climate zones'!$A$2:$A$4292,MATCH(BJ$4&amp;" "&amp;$N263,'Climate zones'!$I$2:$I$4292,0)),"")</f>
        <v/>
      </c>
      <c r="BK263" s="165" t="str">
        <f>IFERROR(INDEX('Climate zones'!$A$2:$A$4292,MATCH(BK$4&amp;" "&amp;$N263,'Climate zones'!$I$2:$I$4292,0)),"")</f>
        <v/>
      </c>
      <c r="BL263" s="165" t="str">
        <f>IFERROR(INDEX('Climate zones'!$A$2:$A$4292,MATCH(BL$4&amp;" "&amp;$N263,'Climate zones'!$I$2:$I$4292,0)),"")</f>
        <v/>
      </c>
      <c r="BM263" s="165" t="str">
        <f>IFERROR(INDEX('Climate zones'!$A$2:$A$4292,MATCH(BM$4&amp;" "&amp;$N263,'Climate zones'!$I$2:$I$4292,0)),"")</f>
        <v/>
      </c>
      <c r="BN263" s="165" t="str">
        <f>IFERROR(INDEX('Climate zones'!$A$2:$A$4292,MATCH(BN$4&amp;" "&amp;$N263,'Climate zones'!$I$2:$I$4292,0)),"")</f>
        <v/>
      </c>
      <c r="BO263" s="165" t="str">
        <f>IFERROR(INDEX('Climate zones'!$A$2:$A$4292,MATCH(BO$4&amp;" "&amp;$N263,'Climate zones'!$I$2:$I$4292,0)),"")</f>
        <v/>
      </c>
      <c r="BP263" s="165" t="str">
        <f>IFERROR(INDEX('Climate zones'!$A$2:$A$4292,MATCH(BP$4&amp;" "&amp;$N263,'Climate zones'!$I$2:$I$4292,0)),"")</f>
        <v/>
      </c>
      <c r="BQ263" s="165" t="str">
        <f>IFERROR(INDEX('Climate zones'!$A$2:$A$4292,MATCH(BQ$4&amp;" "&amp;$N263,'Climate zones'!$I$2:$I$4292,0)),"")</f>
        <v/>
      </c>
      <c r="BR263" s="165" t="str">
        <f>IFERROR(INDEX('Climate zones'!$A$2:$A$4292,MATCH(BR$4&amp;" "&amp;$N263,'Climate zones'!$I$2:$I$4292,0)),"")</f>
        <v/>
      </c>
      <c r="BS263" s="165" t="str">
        <f>IFERROR(INDEX('Climate zones'!$A$2:$A$4292,MATCH(BS$4&amp;" "&amp;$N263,'Climate zones'!$I$2:$I$4292,0)),"")</f>
        <v/>
      </c>
      <c r="BT263" s="165" t="str">
        <f>IFERROR(INDEX('Climate zones'!$A$2:$A$4292,MATCH(BT$4&amp;" "&amp;$N263,'Climate zones'!$I$2:$I$4292,0)),"")</f>
        <v/>
      </c>
      <c r="BU263" s="165" t="str">
        <f>IFERROR(INDEX('Climate zones'!$A$2:$A$4292,MATCH(BU$4&amp;" "&amp;$N263,'Climate zones'!$I$2:$I$4292,0)),"")</f>
        <v/>
      </c>
      <c r="BV263" s="165" t="str">
        <f>IFERROR(INDEX('Climate zones'!$A$2:$A$4292,MATCH(BV$4&amp;" "&amp;$N263,'Climate zones'!$I$2:$I$4292,0)),"")</f>
        <v/>
      </c>
      <c r="BW263" s="165" t="str">
        <f>IFERROR(INDEX('Climate zones'!$A$2:$A$4292,MATCH(BW$4&amp;" "&amp;$N263,'Climate zones'!$I$2:$I$4292,0)),"")</f>
        <v/>
      </c>
      <c r="BX263" s="165" t="str">
        <f>IFERROR(INDEX('Climate zones'!$A$2:$A$4292,MATCH(BX$4&amp;" "&amp;$N263,'Climate zones'!$I$2:$I$4292,0)),"")</f>
        <v/>
      </c>
      <c r="BY263" s="165" t="str">
        <f>IFERROR(INDEX('Climate zones'!$A$2:$A$4292,MATCH(BY$4&amp;" "&amp;$N263,'Climate zones'!$I$2:$I$4292,0)),"")</f>
        <v/>
      </c>
      <c r="BZ263" s="165" t="str">
        <f>IFERROR(INDEX('Climate zones'!$A$2:$A$4292,MATCH(BZ$4&amp;" "&amp;$N263,'Climate zones'!$I$2:$I$4292,0)),"")</f>
        <v/>
      </c>
      <c r="CA263" s="165" t="str">
        <f>IFERROR(INDEX('Climate zones'!$A$2:$A$4292,MATCH(CA$4&amp;" "&amp;$N263,'Climate zones'!$I$2:$I$4292,0)),"")</f>
        <v/>
      </c>
      <c r="CB263" s="165" t="str">
        <f>IFERROR(INDEX('Climate zones'!$A$2:$A$4292,MATCH(CB$4&amp;" "&amp;$N263,'Climate zones'!$I$2:$I$4292,0)),"")</f>
        <v/>
      </c>
      <c r="CC263" s="165" t="str">
        <f>IFERROR(INDEX('Climate zones'!$A$2:$A$4292,MATCH(CC$4&amp;" "&amp;$N263,'Climate zones'!$I$2:$I$4292,0)),"")</f>
        <v/>
      </c>
      <c r="CD263" s="165" t="str">
        <f>IFERROR(INDEX('Climate zones'!$A$2:$A$4292,MATCH(CD$4&amp;" "&amp;$N263,'Climate zones'!$I$2:$I$4292,0)),"")</f>
        <v/>
      </c>
      <c r="CE263" s="165" t="str">
        <f>IFERROR(INDEX('Climate zones'!$A$2:$A$4292,MATCH(CE$4&amp;" "&amp;$N263,'Climate zones'!$I$2:$I$4292,0)),"")</f>
        <v/>
      </c>
      <c r="CF263" s="165" t="str">
        <f>IFERROR(INDEX('Climate zones'!$A$2:$A$4292,MATCH(CF$4&amp;" "&amp;$N263,'Climate zones'!$I$2:$I$4292,0)),"")</f>
        <v/>
      </c>
      <c r="CG263" s="165" t="str">
        <f>IFERROR(INDEX('Climate zones'!$A$2:$A$4292,MATCH(CG$4&amp;" "&amp;$N263,'Climate zones'!$I$2:$I$4292,0)),"")</f>
        <v/>
      </c>
      <c r="CH263" s="165" t="str">
        <f>IFERROR(INDEX('Climate zones'!$A$2:$A$4292,MATCH(CH$4&amp;" "&amp;$N263,'Climate zones'!$I$2:$I$4292,0)),"")</f>
        <v/>
      </c>
    </row>
    <row r="264" spans="1:86">
      <c r="A264" s="156" t="s">
        <v>434</v>
      </c>
      <c r="B264" s="156" t="s">
        <v>102</v>
      </c>
      <c r="C264" s="156" t="s">
        <v>93</v>
      </c>
      <c r="D264" s="156" t="s">
        <v>411</v>
      </c>
      <c r="E264" s="157">
        <v>-40.24</v>
      </c>
      <c r="F264" s="157">
        <v>176.38</v>
      </c>
      <c r="G264" s="156" t="str">
        <f t="shared" si="16"/>
        <v>Central Hawke's Bay District EC</v>
      </c>
      <c r="H264" s="156">
        <f t="shared" si="17"/>
        <v>25</v>
      </c>
      <c r="I264" s="156" t="str">
        <f t="shared" si="18"/>
        <v>Central Hawke's Bay District 25</v>
      </c>
      <c r="N264" s="162">
        <f t="shared" si="19"/>
        <v>260</v>
      </c>
      <c r="O264" s="163" t="str">
        <f>IFERROR(INDEX('Climate zones'!$A$2:$A$4292,MATCH(O$4&amp;" "&amp;$N264,'Climate zones'!$I$2:$I$4292,0)),"")</f>
        <v/>
      </c>
      <c r="P264" s="163" t="str">
        <f>IFERROR(INDEX('Climate zones'!$A$2:$A$4292,MATCH(P$4&amp;" "&amp;$N264,'Climate zones'!$I$2:$I$4292,0)),"")</f>
        <v/>
      </c>
      <c r="Q264" s="163" t="str">
        <f>IFERROR(INDEX('Climate zones'!$A$2:$A$4292,MATCH(Q$4&amp;" "&amp;$N264,'Climate zones'!$I$2:$I$4292,0)),"")</f>
        <v/>
      </c>
      <c r="R264" s="163" t="str">
        <f>IFERROR(INDEX('Climate zones'!$A$2:$A$4292,MATCH(R$4&amp;" "&amp;$N264,'Climate zones'!$I$2:$I$4292,0)),"")</f>
        <v/>
      </c>
      <c r="S264" s="163" t="str">
        <f>IFERROR(INDEX('Climate zones'!$A$2:$A$4292,MATCH(S$4&amp;" "&amp;$N264,'Climate zones'!$I$2:$I$4292,0)),"")</f>
        <v/>
      </c>
      <c r="T264" s="163" t="str">
        <f>IFERROR(INDEX('Climate zones'!$A$2:$A$4292,MATCH(T$4&amp;" "&amp;$N264,'Climate zones'!$I$2:$I$4292,0)),"")</f>
        <v/>
      </c>
      <c r="U264" s="163" t="str">
        <f>IFERROR(INDEX('Climate zones'!$A$2:$A$4292,MATCH(U$4&amp;" "&amp;$N264,'Climate zones'!$I$2:$I$4292,0)),"")</f>
        <v/>
      </c>
      <c r="V264" s="163" t="str">
        <f>IFERROR(INDEX('Climate zones'!$A$2:$A$4292,MATCH(V$4&amp;" "&amp;$N264,'Climate zones'!$I$2:$I$4292,0)),"")</f>
        <v/>
      </c>
      <c r="W264" s="163" t="str">
        <f>IFERROR(INDEX('Climate zones'!$A$2:$A$4292,MATCH(W$4&amp;" "&amp;$N264,'Climate zones'!$I$2:$I$4292,0)),"")</f>
        <v/>
      </c>
      <c r="X264" s="163" t="str">
        <f>IFERROR(INDEX('Climate zones'!$A$2:$A$4292,MATCH(X$4&amp;" "&amp;$N264,'Climate zones'!$I$2:$I$4292,0)),"")</f>
        <v>Waitetoki</v>
      </c>
      <c r="Y264" s="163" t="str">
        <f>IFERROR(INDEX('Climate zones'!$A$2:$A$4292,MATCH(Y$4&amp;" "&amp;$N264,'Climate zones'!$I$2:$I$4292,0)),"")</f>
        <v/>
      </c>
      <c r="Z264" s="163" t="str">
        <f>IFERROR(INDEX('Climate zones'!$A$2:$A$4292,MATCH(Z$4&amp;" "&amp;$N264,'Climate zones'!$I$2:$I$4292,0)),"")</f>
        <v/>
      </c>
      <c r="AA264" s="163" t="str">
        <f>IFERROR(INDEX('Climate zones'!$A$2:$A$4292,MATCH(AA$4&amp;" "&amp;$N264,'Climate zones'!$I$2:$I$4292,0)),"")</f>
        <v/>
      </c>
      <c r="AB264" s="163" t="str">
        <f>IFERROR(INDEX('Climate zones'!$A$2:$A$4292,MATCH(AB$4&amp;" "&amp;$N264,'Climate zones'!$I$2:$I$4292,0)),"")</f>
        <v/>
      </c>
      <c r="AC264" s="163" t="str">
        <f>IFERROR(INDEX('Climate zones'!$A$2:$A$4292,MATCH(AC$4&amp;" "&amp;$N264,'Climate zones'!$I$2:$I$4292,0)),"")</f>
        <v/>
      </c>
      <c r="AD264" s="163" t="str">
        <f>IFERROR(INDEX('Climate zones'!$A$2:$A$4292,MATCH(AD$4&amp;" "&amp;$N264,'Climate zones'!$I$2:$I$4292,0)),"")</f>
        <v/>
      </c>
      <c r="AE264" s="163" t="str">
        <f>IFERROR(INDEX('Climate zones'!$A$2:$A$4292,MATCH(AE$4&amp;" "&amp;$N264,'Climate zones'!$I$2:$I$4292,0)),"")</f>
        <v/>
      </c>
      <c r="AF264" s="163" t="str">
        <f>IFERROR(INDEX('Climate zones'!$A$2:$A$4292,MATCH(AF$4&amp;" "&amp;$N264,'Climate zones'!$I$2:$I$4292,0)),"")</f>
        <v/>
      </c>
      <c r="AG264" s="163" t="str">
        <f>IFERROR(INDEX('Climate zones'!$A$2:$A$4292,MATCH(AG$4&amp;" "&amp;$N264,'Climate zones'!$I$2:$I$4292,0)),"")</f>
        <v/>
      </c>
      <c r="AH264" s="163" t="str">
        <f>IFERROR(INDEX('Climate zones'!$A$2:$A$4292,MATCH(AH$4&amp;" "&amp;$N264,'Climate zones'!$I$2:$I$4292,0)),"")</f>
        <v/>
      </c>
      <c r="AI264" s="163" t="str">
        <f>IFERROR(INDEX('Climate zones'!$A$2:$A$4292,MATCH(AI$4&amp;" "&amp;$N264,'Climate zones'!$I$2:$I$4292,0)),"")</f>
        <v/>
      </c>
      <c r="AJ264" s="163" t="str">
        <f>IFERROR(INDEX('Climate zones'!$A$2:$A$4292,MATCH(AJ$4&amp;" "&amp;$N264,'Climate zones'!$I$2:$I$4292,0)),"")</f>
        <v/>
      </c>
      <c r="AK264" s="163" t="str">
        <f>IFERROR(INDEX('Climate zones'!$A$2:$A$4292,MATCH(AK$4&amp;" "&amp;$N264,'Climate zones'!$I$2:$I$4292,0)),"")</f>
        <v/>
      </c>
      <c r="AL264" s="163" t="str">
        <f>IFERROR(INDEX('Climate zones'!$A$2:$A$4292,MATCH(AL$4&amp;" "&amp;$N264,'Climate zones'!$I$2:$I$4292,0)),"")</f>
        <v/>
      </c>
      <c r="AM264" s="163" t="str">
        <f>IFERROR(INDEX('Climate zones'!$A$2:$A$4292,MATCH(AM$4&amp;" "&amp;$N264,'Climate zones'!$I$2:$I$4292,0)),"")</f>
        <v/>
      </c>
      <c r="AN264" s="163" t="str">
        <f>IFERROR(INDEX('Climate zones'!$A$2:$A$4292,MATCH(AN$4&amp;" "&amp;$N264,'Climate zones'!$I$2:$I$4292,0)),"")</f>
        <v/>
      </c>
      <c r="AO264" s="163" t="str">
        <f>IFERROR(INDEX('Climate zones'!$A$2:$A$4292,MATCH(AO$4&amp;" "&amp;$N264,'Climate zones'!$I$2:$I$4292,0)),"")</f>
        <v/>
      </c>
      <c r="AP264" s="163" t="str">
        <f>IFERROR(INDEX('Climate zones'!$A$2:$A$4292,MATCH(AP$4&amp;" "&amp;$N264,'Climate zones'!$I$2:$I$4292,0)),"")</f>
        <v/>
      </c>
      <c r="AQ264" s="163" t="str">
        <f>IFERROR(INDEX('Climate zones'!$A$2:$A$4292,MATCH(AQ$4&amp;" "&amp;$N264,'Climate zones'!$I$2:$I$4292,0)),"")</f>
        <v/>
      </c>
      <c r="AR264" s="163" t="str">
        <f>IFERROR(INDEX('Climate zones'!$A$2:$A$4292,MATCH(AR$4&amp;" "&amp;$N264,'Climate zones'!$I$2:$I$4292,0)),"")</f>
        <v/>
      </c>
      <c r="AS264" s="163" t="str">
        <f>IFERROR(INDEX('Climate zones'!$A$2:$A$4292,MATCH(AS$4&amp;" "&amp;$N264,'Climate zones'!$I$2:$I$4292,0)),"")</f>
        <v/>
      </c>
      <c r="AT264" s="163" t="str">
        <f>IFERROR(INDEX('Climate zones'!$A$2:$A$4292,MATCH(AT$4&amp;" "&amp;$N264,'Climate zones'!$I$2:$I$4292,0)),"")</f>
        <v/>
      </c>
      <c r="AU264" s="163" t="str">
        <f>IFERROR(INDEX('Climate zones'!$A$2:$A$4292,MATCH(AU$4&amp;" "&amp;$N264,'Climate zones'!$I$2:$I$4292,0)),"")</f>
        <v/>
      </c>
      <c r="AV264" s="163" t="str">
        <f>IFERROR(INDEX('Climate zones'!$A$2:$A$4292,MATCH(AV$4&amp;" "&amp;$N264,'Climate zones'!$I$2:$I$4292,0)),"")</f>
        <v/>
      </c>
      <c r="AW264" s="163" t="str">
        <f>IFERROR(INDEX('Climate zones'!$A$2:$A$4292,MATCH(AW$4&amp;" "&amp;$N264,'Climate zones'!$I$2:$I$4292,0)),"")</f>
        <v/>
      </c>
      <c r="AX264" s="163" t="str">
        <f>IFERROR(INDEX('Climate zones'!$A$2:$A$4292,MATCH(AX$4&amp;" "&amp;$N264,'Climate zones'!$I$2:$I$4292,0)),"")</f>
        <v/>
      </c>
      <c r="AY264" s="163" t="str">
        <f>IFERROR(INDEX('Climate zones'!$A$2:$A$4292,MATCH(AY$4&amp;" "&amp;$N264,'Climate zones'!$I$2:$I$4292,0)),"")</f>
        <v/>
      </c>
      <c r="AZ264" s="163" t="str">
        <f>IFERROR(INDEX('Climate zones'!$A$2:$A$4292,MATCH(AZ$4&amp;" "&amp;$N264,'Climate zones'!$I$2:$I$4292,0)),"")</f>
        <v/>
      </c>
      <c r="BA264" s="163" t="str">
        <f>IFERROR(INDEX('Climate zones'!$A$2:$A$4292,MATCH(BA$4&amp;" "&amp;$N264,'Climate zones'!$I$2:$I$4292,0)),"")</f>
        <v/>
      </c>
      <c r="BB264" s="163" t="str">
        <f>IFERROR(INDEX('Climate zones'!$A$2:$A$4292,MATCH(BB$4&amp;" "&amp;$N264,'Climate zones'!$I$2:$I$4292,0)),"")</f>
        <v/>
      </c>
      <c r="BC264" s="163" t="str">
        <f>IFERROR(INDEX('Climate zones'!$A$2:$A$4292,MATCH(BC$4&amp;" "&amp;$N264,'Climate zones'!$I$2:$I$4292,0)),"")</f>
        <v/>
      </c>
      <c r="BD264" s="163" t="str">
        <f>IFERROR(INDEX('Climate zones'!$A$2:$A$4292,MATCH(BD$4&amp;" "&amp;$N264,'Climate zones'!$I$2:$I$4292,0)),"")</f>
        <v/>
      </c>
      <c r="BE264" s="163" t="str">
        <f>IFERROR(INDEX('Climate zones'!$A$2:$A$4292,MATCH(BE$4&amp;" "&amp;$N264,'Climate zones'!$I$2:$I$4292,0)),"")</f>
        <v/>
      </c>
      <c r="BF264" s="163" t="str">
        <f>IFERROR(INDEX('Climate zones'!$A$2:$A$4292,MATCH(BF$4&amp;" "&amp;$N264,'Climate zones'!$I$2:$I$4292,0)),"")</f>
        <v/>
      </c>
      <c r="BG264" s="163" t="str">
        <f>IFERROR(INDEX('Climate zones'!$A$2:$A$4292,MATCH(BG$4&amp;" "&amp;$N264,'Climate zones'!$I$2:$I$4292,0)),"")</f>
        <v/>
      </c>
      <c r="BH264" s="163" t="str">
        <f>IFERROR(INDEX('Climate zones'!$A$2:$A$4292,MATCH(BH$4&amp;" "&amp;$N264,'Climate zones'!$I$2:$I$4292,0)),"")</f>
        <v/>
      </c>
      <c r="BI264" s="163" t="str">
        <f>IFERROR(INDEX('Climate zones'!$A$2:$A$4292,MATCH(BI$4&amp;" "&amp;$N264,'Climate zones'!$I$2:$I$4292,0)),"")</f>
        <v/>
      </c>
      <c r="BJ264" s="163" t="str">
        <f>IFERROR(INDEX('Climate zones'!$A$2:$A$4292,MATCH(BJ$4&amp;" "&amp;$N264,'Climate zones'!$I$2:$I$4292,0)),"")</f>
        <v/>
      </c>
      <c r="BK264" s="163" t="str">
        <f>IFERROR(INDEX('Climate zones'!$A$2:$A$4292,MATCH(BK$4&amp;" "&amp;$N264,'Climate zones'!$I$2:$I$4292,0)),"")</f>
        <v/>
      </c>
      <c r="BL264" s="163" t="str">
        <f>IFERROR(INDEX('Climate zones'!$A$2:$A$4292,MATCH(BL$4&amp;" "&amp;$N264,'Climate zones'!$I$2:$I$4292,0)),"")</f>
        <v/>
      </c>
      <c r="BM264" s="163" t="str">
        <f>IFERROR(INDEX('Climate zones'!$A$2:$A$4292,MATCH(BM$4&amp;" "&amp;$N264,'Climate zones'!$I$2:$I$4292,0)),"")</f>
        <v/>
      </c>
      <c r="BN264" s="163" t="str">
        <f>IFERROR(INDEX('Climate zones'!$A$2:$A$4292,MATCH(BN$4&amp;" "&amp;$N264,'Climate zones'!$I$2:$I$4292,0)),"")</f>
        <v/>
      </c>
      <c r="BO264" s="163" t="str">
        <f>IFERROR(INDEX('Climate zones'!$A$2:$A$4292,MATCH(BO$4&amp;" "&amp;$N264,'Climate zones'!$I$2:$I$4292,0)),"")</f>
        <v/>
      </c>
      <c r="BP264" s="163" t="str">
        <f>IFERROR(INDEX('Climate zones'!$A$2:$A$4292,MATCH(BP$4&amp;" "&amp;$N264,'Climate zones'!$I$2:$I$4292,0)),"")</f>
        <v/>
      </c>
      <c r="BQ264" s="163" t="str">
        <f>IFERROR(INDEX('Climate zones'!$A$2:$A$4292,MATCH(BQ$4&amp;" "&amp;$N264,'Climate zones'!$I$2:$I$4292,0)),"")</f>
        <v/>
      </c>
      <c r="BR264" s="163" t="str">
        <f>IFERROR(INDEX('Climate zones'!$A$2:$A$4292,MATCH(BR$4&amp;" "&amp;$N264,'Climate zones'!$I$2:$I$4292,0)),"")</f>
        <v/>
      </c>
      <c r="BS264" s="163" t="str">
        <f>IFERROR(INDEX('Climate zones'!$A$2:$A$4292,MATCH(BS$4&amp;" "&amp;$N264,'Climate zones'!$I$2:$I$4292,0)),"")</f>
        <v/>
      </c>
      <c r="BT264" s="163" t="str">
        <f>IFERROR(INDEX('Climate zones'!$A$2:$A$4292,MATCH(BT$4&amp;" "&amp;$N264,'Climate zones'!$I$2:$I$4292,0)),"")</f>
        <v/>
      </c>
      <c r="BU264" s="163" t="str">
        <f>IFERROR(INDEX('Climate zones'!$A$2:$A$4292,MATCH(BU$4&amp;" "&amp;$N264,'Climate zones'!$I$2:$I$4292,0)),"")</f>
        <v/>
      </c>
      <c r="BV264" s="163" t="str">
        <f>IFERROR(INDEX('Climate zones'!$A$2:$A$4292,MATCH(BV$4&amp;" "&amp;$N264,'Climate zones'!$I$2:$I$4292,0)),"")</f>
        <v/>
      </c>
      <c r="BW264" s="163" t="str">
        <f>IFERROR(INDEX('Climate zones'!$A$2:$A$4292,MATCH(BW$4&amp;" "&amp;$N264,'Climate zones'!$I$2:$I$4292,0)),"")</f>
        <v/>
      </c>
      <c r="BX264" s="163" t="str">
        <f>IFERROR(INDEX('Climate zones'!$A$2:$A$4292,MATCH(BX$4&amp;" "&amp;$N264,'Climate zones'!$I$2:$I$4292,0)),"")</f>
        <v/>
      </c>
      <c r="BY264" s="163" t="str">
        <f>IFERROR(INDEX('Climate zones'!$A$2:$A$4292,MATCH(BY$4&amp;" "&amp;$N264,'Climate zones'!$I$2:$I$4292,0)),"")</f>
        <v/>
      </c>
      <c r="BZ264" s="163" t="str">
        <f>IFERROR(INDEX('Climate zones'!$A$2:$A$4292,MATCH(BZ$4&amp;" "&amp;$N264,'Climate zones'!$I$2:$I$4292,0)),"")</f>
        <v/>
      </c>
      <c r="CA264" s="163" t="str">
        <f>IFERROR(INDEX('Climate zones'!$A$2:$A$4292,MATCH(CA$4&amp;" "&amp;$N264,'Climate zones'!$I$2:$I$4292,0)),"")</f>
        <v/>
      </c>
      <c r="CB264" s="163" t="str">
        <f>IFERROR(INDEX('Climate zones'!$A$2:$A$4292,MATCH(CB$4&amp;" "&amp;$N264,'Climate zones'!$I$2:$I$4292,0)),"")</f>
        <v/>
      </c>
      <c r="CC264" s="163" t="str">
        <f>IFERROR(INDEX('Climate zones'!$A$2:$A$4292,MATCH(CC$4&amp;" "&amp;$N264,'Climate zones'!$I$2:$I$4292,0)),"")</f>
        <v/>
      </c>
      <c r="CD264" s="163" t="str">
        <f>IFERROR(INDEX('Climate zones'!$A$2:$A$4292,MATCH(CD$4&amp;" "&amp;$N264,'Climate zones'!$I$2:$I$4292,0)),"")</f>
        <v/>
      </c>
      <c r="CE264" s="163" t="str">
        <f>IFERROR(INDEX('Climate zones'!$A$2:$A$4292,MATCH(CE$4&amp;" "&amp;$N264,'Climate zones'!$I$2:$I$4292,0)),"")</f>
        <v/>
      </c>
      <c r="CF264" s="163" t="str">
        <f>IFERROR(INDEX('Climate zones'!$A$2:$A$4292,MATCH(CF$4&amp;" "&amp;$N264,'Climate zones'!$I$2:$I$4292,0)),"")</f>
        <v/>
      </c>
      <c r="CG264" s="163" t="str">
        <f>IFERROR(INDEX('Climate zones'!$A$2:$A$4292,MATCH(CG$4&amp;" "&amp;$N264,'Climate zones'!$I$2:$I$4292,0)),"")</f>
        <v/>
      </c>
      <c r="CH264" s="163" t="str">
        <f>IFERROR(INDEX('Climate zones'!$A$2:$A$4292,MATCH(CH$4&amp;" "&amp;$N264,'Climate zones'!$I$2:$I$4292,0)),"")</f>
        <v/>
      </c>
    </row>
    <row r="265" spans="1:86">
      <c r="A265" s="156" t="s">
        <v>435</v>
      </c>
      <c r="B265" s="156" t="s">
        <v>102</v>
      </c>
      <c r="C265" s="156" t="s">
        <v>93</v>
      </c>
      <c r="D265" s="156" t="s">
        <v>411</v>
      </c>
      <c r="E265" s="157">
        <v>-39.82</v>
      </c>
      <c r="F265" s="157">
        <v>176.45</v>
      </c>
      <c r="G265" s="156" t="str">
        <f t="shared" si="16"/>
        <v>Central Hawke's Bay District EC</v>
      </c>
      <c r="H265" s="156">
        <f t="shared" si="17"/>
        <v>26</v>
      </c>
      <c r="I265" s="156" t="str">
        <f t="shared" si="18"/>
        <v>Central Hawke's Bay District 26</v>
      </c>
      <c r="N265" s="164">
        <f t="shared" si="19"/>
        <v>261</v>
      </c>
      <c r="O265" s="165" t="str">
        <f>IFERROR(INDEX('Climate zones'!$A$2:$A$4292,MATCH(O$4&amp;" "&amp;$N265,'Climate zones'!$I$2:$I$4292,0)),"")</f>
        <v/>
      </c>
      <c r="P265" s="165" t="str">
        <f>IFERROR(INDEX('Climate zones'!$A$2:$A$4292,MATCH(P$4&amp;" "&amp;$N265,'Climate zones'!$I$2:$I$4292,0)),"")</f>
        <v/>
      </c>
      <c r="Q265" s="165" t="str">
        <f>IFERROR(INDEX('Climate zones'!$A$2:$A$4292,MATCH(Q$4&amp;" "&amp;$N265,'Climate zones'!$I$2:$I$4292,0)),"")</f>
        <v/>
      </c>
      <c r="R265" s="165" t="str">
        <f>IFERROR(INDEX('Climate zones'!$A$2:$A$4292,MATCH(R$4&amp;" "&amp;$N265,'Climate zones'!$I$2:$I$4292,0)),"")</f>
        <v/>
      </c>
      <c r="S265" s="165" t="str">
        <f>IFERROR(INDEX('Climate zones'!$A$2:$A$4292,MATCH(S$4&amp;" "&amp;$N265,'Climate zones'!$I$2:$I$4292,0)),"")</f>
        <v/>
      </c>
      <c r="T265" s="165" t="str">
        <f>IFERROR(INDEX('Climate zones'!$A$2:$A$4292,MATCH(T$4&amp;" "&amp;$N265,'Climate zones'!$I$2:$I$4292,0)),"")</f>
        <v/>
      </c>
      <c r="U265" s="165" t="str">
        <f>IFERROR(INDEX('Climate zones'!$A$2:$A$4292,MATCH(U$4&amp;" "&amp;$N265,'Climate zones'!$I$2:$I$4292,0)),"")</f>
        <v/>
      </c>
      <c r="V265" s="165" t="str">
        <f>IFERROR(INDEX('Climate zones'!$A$2:$A$4292,MATCH(V$4&amp;" "&amp;$N265,'Climate zones'!$I$2:$I$4292,0)),"")</f>
        <v/>
      </c>
      <c r="W265" s="165" t="str">
        <f>IFERROR(INDEX('Climate zones'!$A$2:$A$4292,MATCH(W$4&amp;" "&amp;$N265,'Climate zones'!$I$2:$I$4292,0)),"")</f>
        <v/>
      </c>
      <c r="X265" s="165" t="str">
        <f>IFERROR(INDEX('Climate zones'!$A$2:$A$4292,MATCH(X$4&amp;" "&amp;$N265,'Climate zones'!$I$2:$I$4292,0)),"")</f>
        <v>Waitiki Landing</v>
      </c>
      <c r="Y265" s="165" t="str">
        <f>IFERROR(INDEX('Climate zones'!$A$2:$A$4292,MATCH(Y$4&amp;" "&amp;$N265,'Climate zones'!$I$2:$I$4292,0)),"")</f>
        <v/>
      </c>
      <c r="Z265" s="165" t="str">
        <f>IFERROR(INDEX('Climate zones'!$A$2:$A$4292,MATCH(Z$4&amp;" "&amp;$N265,'Climate zones'!$I$2:$I$4292,0)),"")</f>
        <v/>
      </c>
      <c r="AA265" s="165" t="str">
        <f>IFERROR(INDEX('Climate zones'!$A$2:$A$4292,MATCH(AA$4&amp;" "&amp;$N265,'Climate zones'!$I$2:$I$4292,0)),"")</f>
        <v/>
      </c>
      <c r="AB265" s="165" t="str">
        <f>IFERROR(INDEX('Climate zones'!$A$2:$A$4292,MATCH(AB$4&amp;" "&amp;$N265,'Climate zones'!$I$2:$I$4292,0)),"")</f>
        <v/>
      </c>
      <c r="AC265" s="165" t="str">
        <f>IFERROR(INDEX('Climate zones'!$A$2:$A$4292,MATCH(AC$4&amp;" "&amp;$N265,'Climate zones'!$I$2:$I$4292,0)),"")</f>
        <v/>
      </c>
      <c r="AD265" s="165" t="str">
        <f>IFERROR(INDEX('Climate zones'!$A$2:$A$4292,MATCH(AD$4&amp;" "&amp;$N265,'Climate zones'!$I$2:$I$4292,0)),"")</f>
        <v/>
      </c>
      <c r="AE265" s="165" t="str">
        <f>IFERROR(INDEX('Climate zones'!$A$2:$A$4292,MATCH(AE$4&amp;" "&amp;$N265,'Climate zones'!$I$2:$I$4292,0)),"")</f>
        <v/>
      </c>
      <c r="AF265" s="165" t="str">
        <f>IFERROR(INDEX('Climate zones'!$A$2:$A$4292,MATCH(AF$4&amp;" "&amp;$N265,'Climate zones'!$I$2:$I$4292,0)),"")</f>
        <v/>
      </c>
      <c r="AG265" s="165" t="str">
        <f>IFERROR(INDEX('Climate zones'!$A$2:$A$4292,MATCH(AG$4&amp;" "&amp;$N265,'Climate zones'!$I$2:$I$4292,0)),"")</f>
        <v/>
      </c>
      <c r="AH265" s="165" t="str">
        <f>IFERROR(INDEX('Climate zones'!$A$2:$A$4292,MATCH(AH$4&amp;" "&amp;$N265,'Climate zones'!$I$2:$I$4292,0)),"")</f>
        <v/>
      </c>
      <c r="AI265" s="165" t="str">
        <f>IFERROR(INDEX('Climate zones'!$A$2:$A$4292,MATCH(AI$4&amp;" "&amp;$N265,'Climate zones'!$I$2:$I$4292,0)),"")</f>
        <v/>
      </c>
      <c r="AJ265" s="165" t="str">
        <f>IFERROR(INDEX('Climate zones'!$A$2:$A$4292,MATCH(AJ$4&amp;" "&amp;$N265,'Climate zones'!$I$2:$I$4292,0)),"")</f>
        <v/>
      </c>
      <c r="AK265" s="165" t="str">
        <f>IFERROR(INDEX('Climate zones'!$A$2:$A$4292,MATCH(AK$4&amp;" "&amp;$N265,'Climate zones'!$I$2:$I$4292,0)),"")</f>
        <v/>
      </c>
      <c r="AL265" s="165" t="str">
        <f>IFERROR(INDEX('Climate zones'!$A$2:$A$4292,MATCH(AL$4&amp;" "&amp;$N265,'Climate zones'!$I$2:$I$4292,0)),"")</f>
        <v/>
      </c>
      <c r="AM265" s="165" t="str">
        <f>IFERROR(INDEX('Climate zones'!$A$2:$A$4292,MATCH(AM$4&amp;" "&amp;$N265,'Climate zones'!$I$2:$I$4292,0)),"")</f>
        <v/>
      </c>
      <c r="AN265" s="165" t="str">
        <f>IFERROR(INDEX('Climate zones'!$A$2:$A$4292,MATCH(AN$4&amp;" "&amp;$N265,'Climate zones'!$I$2:$I$4292,0)),"")</f>
        <v/>
      </c>
      <c r="AO265" s="165" t="str">
        <f>IFERROR(INDEX('Climate zones'!$A$2:$A$4292,MATCH(AO$4&amp;" "&amp;$N265,'Climate zones'!$I$2:$I$4292,0)),"")</f>
        <v/>
      </c>
      <c r="AP265" s="165" t="str">
        <f>IFERROR(INDEX('Climate zones'!$A$2:$A$4292,MATCH(AP$4&amp;" "&amp;$N265,'Climate zones'!$I$2:$I$4292,0)),"")</f>
        <v/>
      </c>
      <c r="AQ265" s="165" t="str">
        <f>IFERROR(INDEX('Climate zones'!$A$2:$A$4292,MATCH(AQ$4&amp;" "&amp;$N265,'Climate zones'!$I$2:$I$4292,0)),"")</f>
        <v/>
      </c>
      <c r="AR265" s="165" t="str">
        <f>IFERROR(INDEX('Climate zones'!$A$2:$A$4292,MATCH(AR$4&amp;" "&amp;$N265,'Climate zones'!$I$2:$I$4292,0)),"")</f>
        <v/>
      </c>
      <c r="AS265" s="165" t="str">
        <f>IFERROR(INDEX('Climate zones'!$A$2:$A$4292,MATCH(AS$4&amp;" "&amp;$N265,'Climate zones'!$I$2:$I$4292,0)),"")</f>
        <v/>
      </c>
      <c r="AT265" s="165" t="str">
        <f>IFERROR(INDEX('Climate zones'!$A$2:$A$4292,MATCH(AT$4&amp;" "&amp;$N265,'Climate zones'!$I$2:$I$4292,0)),"")</f>
        <v/>
      </c>
      <c r="AU265" s="165" t="str">
        <f>IFERROR(INDEX('Climate zones'!$A$2:$A$4292,MATCH(AU$4&amp;" "&amp;$N265,'Climate zones'!$I$2:$I$4292,0)),"")</f>
        <v/>
      </c>
      <c r="AV265" s="165" t="str">
        <f>IFERROR(INDEX('Climate zones'!$A$2:$A$4292,MATCH(AV$4&amp;" "&amp;$N265,'Climate zones'!$I$2:$I$4292,0)),"")</f>
        <v/>
      </c>
      <c r="AW265" s="165" t="str">
        <f>IFERROR(INDEX('Climate zones'!$A$2:$A$4292,MATCH(AW$4&amp;" "&amp;$N265,'Climate zones'!$I$2:$I$4292,0)),"")</f>
        <v/>
      </c>
      <c r="AX265" s="165" t="str">
        <f>IFERROR(INDEX('Climate zones'!$A$2:$A$4292,MATCH(AX$4&amp;" "&amp;$N265,'Climate zones'!$I$2:$I$4292,0)),"")</f>
        <v/>
      </c>
      <c r="AY265" s="165" t="str">
        <f>IFERROR(INDEX('Climate zones'!$A$2:$A$4292,MATCH(AY$4&amp;" "&amp;$N265,'Climate zones'!$I$2:$I$4292,0)),"")</f>
        <v/>
      </c>
      <c r="AZ265" s="165" t="str">
        <f>IFERROR(INDEX('Climate zones'!$A$2:$A$4292,MATCH(AZ$4&amp;" "&amp;$N265,'Climate zones'!$I$2:$I$4292,0)),"")</f>
        <v/>
      </c>
      <c r="BA265" s="165" t="str">
        <f>IFERROR(INDEX('Climate zones'!$A$2:$A$4292,MATCH(BA$4&amp;" "&amp;$N265,'Climate zones'!$I$2:$I$4292,0)),"")</f>
        <v/>
      </c>
      <c r="BB265" s="165" t="str">
        <f>IFERROR(INDEX('Climate zones'!$A$2:$A$4292,MATCH(BB$4&amp;" "&amp;$N265,'Climate zones'!$I$2:$I$4292,0)),"")</f>
        <v/>
      </c>
      <c r="BC265" s="165" t="str">
        <f>IFERROR(INDEX('Climate zones'!$A$2:$A$4292,MATCH(BC$4&amp;" "&amp;$N265,'Climate zones'!$I$2:$I$4292,0)),"")</f>
        <v/>
      </c>
      <c r="BD265" s="165" t="str">
        <f>IFERROR(INDEX('Climate zones'!$A$2:$A$4292,MATCH(BD$4&amp;" "&amp;$N265,'Climate zones'!$I$2:$I$4292,0)),"")</f>
        <v/>
      </c>
      <c r="BE265" s="165" t="str">
        <f>IFERROR(INDEX('Climate zones'!$A$2:$A$4292,MATCH(BE$4&amp;" "&amp;$N265,'Climate zones'!$I$2:$I$4292,0)),"")</f>
        <v/>
      </c>
      <c r="BF265" s="165" t="str">
        <f>IFERROR(INDEX('Climate zones'!$A$2:$A$4292,MATCH(BF$4&amp;" "&amp;$N265,'Climate zones'!$I$2:$I$4292,0)),"")</f>
        <v/>
      </c>
      <c r="BG265" s="165" t="str">
        <f>IFERROR(INDEX('Climate zones'!$A$2:$A$4292,MATCH(BG$4&amp;" "&amp;$N265,'Climate zones'!$I$2:$I$4292,0)),"")</f>
        <v/>
      </c>
      <c r="BH265" s="165" t="str">
        <f>IFERROR(INDEX('Climate zones'!$A$2:$A$4292,MATCH(BH$4&amp;" "&amp;$N265,'Climate zones'!$I$2:$I$4292,0)),"")</f>
        <v/>
      </c>
      <c r="BI265" s="165" t="str">
        <f>IFERROR(INDEX('Climate zones'!$A$2:$A$4292,MATCH(BI$4&amp;" "&amp;$N265,'Climate zones'!$I$2:$I$4292,0)),"")</f>
        <v/>
      </c>
      <c r="BJ265" s="165" t="str">
        <f>IFERROR(INDEX('Climate zones'!$A$2:$A$4292,MATCH(BJ$4&amp;" "&amp;$N265,'Climate zones'!$I$2:$I$4292,0)),"")</f>
        <v/>
      </c>
      <c r="BK265" s="165" t="str">
        <f>IFERROR(INDEX('Climate zones'!$A$2:$A$4292,MATCH(BK$4&amp;" "&amp;$N265,'Climate zones'!$I$2:$I$4292,0)),"")</f>
        <v/>
      </c>
      <c r="BL265" s="165" t="str">
        <f>IFERROR(INDEX('Climate zones'!$A$2:$A$4292,MATCH(BL$4&amp;" "&amp;$N265,'Climate zones'!$I$2:$I$4292,0)),"")</f>
        <v/>
      </c>
      <c r="BM265" s="165" t="str">
        <f>IFERROR(INDEX('Climate zones'!$A$2:$A$4292,MATCH(BM$4&amp;" "&amp;$N265,'Climate zones'!$I$2:$I$4292,0)),"")</f>
        <v/>
      </c>
      <c r="BN265" s="165" t="str">
        <f>IFERROR(INDEX('Climate zones'!$A$2:$A$4292,MATCH(BN$4&amp;" "&amp;$N265,'Climate zones'!$I$2:$I$4292,0)),"")</f>
        <v/>
      </c>
      <c r="BO265" s="165" t="str">
        <f>IFERROR(INDEX('Climate zones'!$A$2:$A$4292,MATCH(BO$4&amp;" "&amp;$N265,'Climate zones'!$I$2:$I$4292,0)),"")</f>
        <v/>
      </c>
      <c r="BP265" s="165" t="str">
        <f>IFERROR(INDEX('Climate zones'!$A$2:$A$4292,MATCH(BP$4&amp;" "&amp;$N265,'Climate zones'!$I$2:$I$4292,0)),"")</f>
        <v/>
      </c>
      <c r="BQ265" s="165" t="str">
        <f>IFERROR(INDEX('Climate zones'!$A$2:$A$4292,MATCH(BQ$4&amp;" "&amp;$N265,'Climate zones'!$I$2:$I$4292,0)),"")</f>
        <v/>
      </c>
      <c r="BR265" s="165" t="str">
        <f>IFERROR(INDEX('Climate zones'!$A$2:$A$4292,MATCH(BR$4&amp;" "&amp;$N265,'Climate zones'!$I$2:$I$4292,0)),"")</f>
        <v/>
      </c>
      <c r="BS265" s="165" t="str">
        <f>IFERROR(INDEX('Climate zones'!$A$2:$A$4292,MATCH(BS$4&amp;" "&amp;$N265,'Climate zones'!$I$2:$I$4292,0)),"")</f>
        <v/>
      </c>
      <c r="BT265" s="165" t="str">
        <f>IFERROR(INDEX('Climate zones'!$A$2:$A$4292,MATCH(BT$4&amp;" "&amp;$N265,'Climate zones'!$I$2:$I$4292,0)),"")</f>
        <v/>
      </c>
      <c r="BU265" s="165" t="str">
        <f>IFERROR(INDEX('Climate zones'!$A$2:$A$4292,MATCH(BU$4&amp;" "&amp;$N265,'Climate zones'!$I$2:$I$4292,0)),"")</f>
        <v/>
      </c>
      <c r="BV265" s="165" t="str">
        <f>IFERROR(INDEX('Climate zones'!$A$2:$A$4292,MATCH(BV$4&amp;" "&amp;$N265,'Climate zones'!$I$2:$I$4292,0)),"")</f>
        <v/>
      </c>
      <c r="BW265" s="165" t="str">
        <f>IFERROR(INDEX('Climate zones'!$A$2:$A$4292,MATCH(BW$4&amp;" "&amp;$N265,'Climate zones'!$I$2:$I$4292,0)),"")</f>
        <v/>
      </c>
      <c r="BX265" s="165" t="str">
        <f>IFERROR(INDEX('Climate zones'!$A$2:$A$4292,MATCH(BX$4&amp;" "&amp;$N265,'Climate zones'!$I$2:$I$4292,0)),"")</f>
        <v/>
      </c>
      <c r="BY265" s="165" t="str">
        <f>IFERROR(INDEX('Climate zones'!$A$2:$A$4292,MATCH(BY$4&amp;" "&amp;$N265,'Climate zones'!$I$2:$I$4292,0)),"")</f>
        <v/>
      </c>
      <c r="BZ265" s="165" t="str">
        <f>IFERROR(INDEX('Climate zones'!$A$2:$A$4292,MATCH(BZ$4&amp;" "&amp;$N265,'Climate zones'!$I$2:$I$4292,0)),"")</f>
        <v/>
      </c>
      <c r="CA265" s="165" t="str">
        <f>IFERROR(INDEX('Climate zones'!$A$2:$A$4292,MATCH(CA$4&amp;" "&amp;$N265,'Climate zones'!$I$2:$I$4292,0)),"")</f>
        <v/>
      </c>
      <c r="CB265" s="165" t="str">
        <f>IFERROR(INDEX('Climate zones'!$A$2:$A$4292,MATCH(CB$4&amp;" "&amp;$N265,'Climate zones'!$I$2:$I$4292,0)),"")</f>
        <v/>
      </c>
      <c r="CC265" s="165" t="str">
        <f>IFERROR(INDEX('Climate zones'!$A$2:$A$4292,MATCH(CC$4&amp;" "&amp;$N265,'Climate zones'!$I$2:$I$4292,0)),"")</f>
        <v/>
      </c>
      <c r="CD265" s="165" t="str">
        <f>IFERROR(INDEX('Climate zones'!$A$2:$A$4292,MATCH(CD$4&amp;" "&amp;$N265,'Climate zones'!$I$2:$I$4292,0)),"")</f>
        <v/>
      </c>
      <c r="CE265" s="165" t="str">
        <f>IFERROR(INDEX('Climate zones'!$A$2:$A$4292,MATCH(CE$4&amp;" "&amp;$N265,'Climate zones'!$I$2:$I$4292,0)),"")</f>
        <v/>
      </c>
      <c r="CF265" s="165" t="str">
        <f>IFERROR(INDEX('Climate zones'!$A$2:$A$4292,MATCH(CF$4&amp;" "&amp;$N265,'Climate zones'!$I$2:$I$4292,0)),"")</f>
        <v/>
      </c>
      <c r="CG265" s="165" t="str">
        <f>IFERROR(INDEX('Climate zones'!$A$2:$A$4292,MATCH(CG$4&amp;" "&amp;$N265,'Climate zones'!$I$2:$I$4292,0)),"")</f>
        <v/>
      </c>
      <c r="CH265" s="165" t="str">
        <f>IFERROR(INDEX('Climate zones'!$A$2:$A$4292,MATCH(CH$4&amp;" "&amp;$N265,'Climate zones'!$I$2:$I$4292,0)),"")</f>
        <v/>
      </c>
    </row>
    <row r="266" spans="1:86">
      <c r="A266" s="156" t="s">
        <v>436</v>
      </c>
      <c r="B266" s="156" t="s">
        <v>102</v>
      </c>
      <c r="C266" s="156" t="s">
        <v>209</v>
      </c>
      <c r="D266" s="156" t="s">
        <v>411</v>
      </c>
      <c r="E266" s="157">
        <v>-39.94</v>
      </c>
      <c r="F266" s="157">
        <v>176.6</v>
      </c>
      <c r="G266" s="156" t="str">
        <f t="shared" si="16"/>
        <v>Central Hawke's Bay District EC</v>
      </c>
      <c r="H266" s="156">
        <f t="shared" si="17"/>
        <v>27</v>
      </c>
      <c r="I266" s="156" t="str">
        <f t="shared" si="18"/>
        <v>Central Hawke's Bay District 27</v>
      </c>
      <c r="N266" s="162">
        <f t="shared" si="19"/>
        <v>262</v>
      </c>
      <c r="O266" s="163" t="str">
        <f>IFERROR(INDEX('Climate zones'!$A$2:$A$4292,MATCH(O$4&amp;" "&amp;$N266,'Climate zones'!$I$2:$I$4292,0)),"")</f>
        <v/>
      </c>
      <c r="P266" s="163" t="str">
        <f>IFERROR(INDEX('Climate zones'!$A$2:$A$4292,MATCH(P$4&amp;" "&amp;$N266,'Climate zones'!$I$2:$I$4292,0)),"")</f>
        <v/>
      </c>
      <c r="Q266" s="163" t="str">
        <f>IFERROR(INDEX('Climate zones'!$A$2:$A$4292,MATCH(Q$4&amp;" "&amp;$N266,'Climate zones'!$I$2:$I$4292,0)),"")</f>
        <v/>
      </c>
      <c r="R266" s="163" t="str">
        <f>IFERROR(INDEX('Climate zones'!$A$2:$A$4292,MATCH(R$4&amp;" "&amp;$N266,'Climate zones'!$I$2:$I$4292,0)),"")</f>
        <v/>
      </c>
      <c r="S266" s="163" t="str">
        <f>IFERROR(INDEX('Climate zones'!$A$2:$A$4292,MATCH(S$4&amp;" "&amp;$N266,'Climate zones'!$I$2:$I$4292,0)),"")</f>
        <v/>
      </c>
      <c r="T266" s="163" t="str">
        <f>IFERROR(INDEX('Climate zones'!$A$2:$A$4292,MATCH(T$4&amp;" "&amp;$N266,'Climate zones'!$I$2:$I$4292,0)),"")</f>
        <v/>
      </c>
      <c r="U266" s="163" t="str">
        <f>IFERROR(INDEX('Climate zones'!$A$2:$A$4292,MATCH(U$4&amp;" "&amp;$N266,'Climate zones'!$I$2:$I$4292,0)),"")</f>
        <v/>
      </c>
      <c r="V266" s="163" t="str">
        <f>IFERROR(INDEX('Climate zones'!$A$2:$A$4292,MATCH(V$4&amp;" "&amp;$N266,'Climate zones'!$I$2:$I$4292,0)),"")</f>
        <v/>
      </c>
      <c r="W266" s="163" t="str">
        <f>IFERROR(INDEX('Climate zones'!$A$2:$A$4292,MATCH(W$4&amp;" "&amp;$N266,'Climate zones'!$I$2:$I$4292,0)),"")</f>
        <v/>
      </c>
      <c r="X266" s="163" t="str">
        <f>IFERROR(INDEX('Climate zones'!$A$2:$A$4292,MATCH(X$4&amp;" "&amp;$N266,'Climate zones'!$I$2:$I$4292,0)),"")</f>
        <v>Wekaweka</v>
      </c>
      <c r="Y266" s="163" t="str">
        <f>IFERROR(INDEX('Climate zones'!$A$2:$A$4292,MATCH(Y$4&amp;" "&amp;$N266,'Climate zones'!$I$2:$I$4292,0)),"")</f>
        <v/>
      </c>
      <c r="Z266" s="163" t="str">
        <f>IFERROR(INDEX('Climate zones'!$A$2:$A$4292,MATCH(Z$4&amp;" "&amp;$N266,'Climate zones'!$I$2:$I$4292,0)),"")</f>
        <v/>
      </c>
      <c r="AA266" s="163" t="str">
        <f>IFERROR(INDEX('Climate zones'!$A$2:$A$4292,MATCH(AA$4&amp;" "&amp;$N266,'Climate zones'!$I$2:$I$4292,0)),"")</f>
        <v/>
      </c>
      <c r="AB266" s="163" t="str">
        <f>IFERROR(INDEX('Climate zones'!$A$2:$A$4292,MATCH(AB$4&amp;" "&amp;$N266,'Climate zones'!$I$2:$I$4292,0)),"")</f>
        <v/>
      </c>
      <c r="AC266" s="163" t="str">
        <f>IFERROR(INDEX('Climate zones'!$A$2:$A$4292,MATCH(AC$4&amp;" "&amp;$N266,'Climate zones'!$I$2:$I$4292,0)),"")</f>
        <v/>
      </c>
      <c r="AD266" s="163" t="str">
        <f>IFERROR(INDEX('Climate zones'!$A$2:$A$4292,MATCH(AD$4&amp;" "&amp;$N266,'Climate zones'!$I$2:$I$4292,0)),"")</f>
        <v/>
      </c>
      <c r="AE266" s="163" t="str">
        <f>IFERROR(INDEX('Climate zones'!$A$2:$A$4292,MATCH(AE$4&amp;" "&amp;$N266,'Climate zones'!$I$2:$I$4292,0)),"")</f>
        <v/>
      </c>
      <c r="AF266" s="163" t="str">
        <f>IFERROR(INDEX('Climate zones'!$A$2:$A$4292,MATCH(AF$4&amp;" "&amp;$N266,'Climate zones'!$I$2:$I$4292,0)),"")</f>
        <v/>
      </c>
      <c r="AG266" s="163" t="str">
        <f>IFERROR(INDEX('Climate zones'!$A$2:$A$4292,MATCH(AG$4&amp;" "&amp;$N266,'Climate zones'!$I$2:$I$4292,0)),"")</f>
        <v/>
      </c>
      <c r="AH266" s="163" t="str">
        <f>IFERROR(INDEX('Climate zones'!$A$2:$A$4292,MATCH(AH$4&amp;" "&amp;$N266,'Climate zones'!$I$2:$I$4292,0)),"")</f>
        <v/>
      </c>
      <c r="AI266" s="163" t="str">
        <f>IFERROR(INDEX('Climate zones'!$A$2:$A$4292,MATCH(AI$4&amp;" "&amp;$N266,'Climate zones'!$I$2:$I$4292,0)),"")</f>
        <v/>
      </c>
      <c r="AJ266" s="163" t="str">
        <f>IFERROR(INDEX('Climate zones'!$A$2:$A$4292,MATCH(AJ$4&amp;" "&amp;$N266,'Climate zones'!$I$2:$I$4292,0)),"")</f>
        <v/>
      </c>
      <c r="AK266" s="163" t="str">
        <f>IFERROR(INDEX('Climate zones'!$A$2:$A$4292,MATCH(AK$4&amp;" "&amp;$N266,'Climate zones'!$I$2:$I$4292,0)),"")</f>
        <v/>
      </c>
      <c r="AL266" s="163" t="str">
        <f>IFERROR(INDEX('Climate zones'!$A$2:$A$4292,MATCH(AL$4&amp;" "&amp;$N266,'Climate zones'!$I$2:$I$4292,0)),"")</f>
        <v/>
      </c>
      <c r="AM266" s="163" t="str">
        <f>IFERROR(INDEX('Climate zones'!$A$2:$A$4292,MATCH(AM$4&amp;" "&amp;$N266,'Climate zones'!$I$2:$I$4292,0)),"")</f>
        <v/>
      </c>
      <c r="AN266" s="163" t="str">
        <f>IFERROR(INDEX('Climate zones'!$A$2:$A$4292,MATCH(AN$4&amp;" "&amp;$N266,'Climate zones'!$I$2:$I$4292,0)),"")</f>
        <v/>
      </c>
      <c r="AO266" s="163" t="str">
        <f>IFERROR(INDEX('Climate zones'!$A$2:$A$4292,MATCH(AO$4&amp;" "&amp;$N266,'Climate zones'!$I$2:$I$4292,0)),"")</f>
        <v/>
      </c>
      <c r="AP266" s="163" t="str">
        <f>IFERROR(INDEX('Climate zones'!$A$2:$A$4292,MATCH(AP$4&amp;" "&amp;$N266,'Climate zones'!$I$2:$I$4292,0)),"")</f>
        <v/>
      </c>
      <c r="AQ266" s="163" t="str">
        <f>IFERROR(INDEX('Climate zones'!$A$2:$A$4292,MATCH(AQ$4&amp;" "&amp;$N266,'Climate zones'!$I$2:$I$4292,0)),"")</f>
        <v/>
      </c>
      <c r="AR266" s="163" t="str">
        <f>IFERROR(INDEX('Climate zones'!$A$2:$A$4292,MATCH(AR$4&amp;" "&amp;$N266,'Climate zones'!$I$2:$I$4292,0)),"")</f>
        <v/>
      </c>
      <c r="AS266" s="163" t="str">
        <f>IFERROR(INDEX('Climate zones'!$A$2:$A$4292,MATCH(AS$4&amp;" "&amp;$N266,'Climate zones'!$I$2:$I$4292,0)),"")</f>
        <v/>
      </c>
      <c r="AT266" s="163" t="str">
        <f>IFERROR(INDEX('Climate zones'!$A$2:$A$4292,MATCH(AT$4&amp;" "&amp;$N266,'Climate zones'!$I$2:$I$4292,0)),"")</f>
        <v/>
      </c>
      <c r="AU266" s="163" t="str">
        <f>IFERROR(INDEX('Climate zones'!$A$2:$A$4292,MATCH(AU$4&amp;" "&amp;$N266,'Climate zones'!$I$2:$I$4292,0)),"")</f>
        <v/>
      </c>
      <c r="AV266" s="163" t="str">
        <f>IFERROR(INDEX('Climate zones'!$A$2:$A$4292,MATCH(AV$4&amp;" "&amp;$N266,'Climate zones'!$I$2:$I$4292,0)),"")</f>
        <v/>
      </c>
      <c r="AW266" s="163" t="str">
        <f>IFERROR(INDEX('Climate zones'!$A$2:$A$4292,MATCH(AW$4&amp;" "&amp;$N266,'Climate zones'!$I$2:$I$4292,0)),"")</f>
        <v/>
      </c>
      <c r="AX266" s="163" t="str">
        <f>IFERROR(INDEX('Climate zones'!$A$2:$A$4292,MATCH(AX$4&amp;" "&amp;$N266,'Climate zones'!$I$2:$I$4292,0)),"")</f>
        <v/>
      </c>
      <c r="AY266" s="163" t="str">
        <f>IFERROR(INDEX('Climate zones'!$A$2:$A$4292,MATCH(AY$4&amp;" "&amp;$N266,'Climate zones'!$I$2:$I$4292,0)),"")</f>
        <v/>
      </c>
      <c r="AZ266" s="163" t="str">
        <f>IFERROR(INDEX('Climate zones'!$A$2:$A$4292,MATCH(AZ$4&amp;" "&amp;$N266,'Climate zones'!$I$2:$I$4292,0)),"")</f>
        <v/>
      </c>
      <c r="BA266" s="163" t="str">
        <f>IFERROR(INDEX('Climate zones'!$A$2:$A$4292,MATCH(BA$4&amp;" "&amp;$N266,'Climate zones'!$I$2:$I$4292,0)),"")</f>
        <v/>
      </c>
      <c r="BB266" s="163" t="str">
        <f>IFERROR(INDEX('Climate zones'!$A$2:$A$4292,MATCH(BB$4&amp;" "&amp;$N266,'Climate zones'!$I$2:$I$4292,0)),"")</f>
        <v/>
      </c>
      <c r="BC266" s="163" t="str">
        <f>IFERROR(INDEX('Climate zones'!$A$2:$A$4292,MATCH(BC$4&amp;" "&amp;$N266,'Climate zones'!$I$2:$I$4292,0)),"")</f>
        <v/>
      </c>
      <c r="BD266" s="163" t="str">
        <f>IFERROR(INDEX('Climate zones'!$A$2:$A$4292,MATCH(BD$4&amp;" "&amp;$N266,'Climate zones'!$I$2:$I$4292,0)),"")</f>
        <v/>
      </c>
      <c r="BE266" s="163" t="str">
        <f>IFERROR(INDEX('Climate zones'!$A$2:$A$4292,MATCH(BE$4&amp;" "&amp;$N266,'Climate zones'!$I$2:$I$4292,0)),"")</f>
        <v/>
      </c>
      <c r="BF266" s="163" t="str">
        <f>IFERROR(INDEX('Climate zones'!$A$2:$A$4292,MATCH(BF$4&amp;" "&amp;$N266,'Climate zones'!$I$2:$I$4292,0)),"")</f>
        <v/>
      </c>
      <c r="BG266" s="163" t="str">
        <f>IFERROR(INDEX('Climate zones'!$A$2:$A$4292,MATCH(BG$4&amp;" "&amp;$N266,'Climate zones'!$I$2:$I$4292,0)),"")</f>
        <v/>
      </c>
      <c r="BH266" s="163" t="str">
        <f>IFERROR(INDEX('Climate zones'!$A$2:$A$4292,MATCH(BH$4&amp;" "&amp;$N266,'Climate zones'!$I$2:$I$4292,0)),"")</f>
        <v/>
      </c>
      <c r="BI266" s="163" t="str">
        <f>IFERROR(INDEX('Climate zones'!$A$2:$A$4292,MATCH(BI$4&amp;" "&amp;$N266,'Climate zones'!$I$2:$I$4292,0)),"")</f>
        <v/>
      </c>
      <c r="BJ266" s="163" t="str">
        <f>IFERROR(INDEX('Climate zones'!$A$2:$A$4292,MATCH(BJ$4&amp;" "&amp;$N266,'Climate zones'!$I$2:$I$4292,0)),"")</f>
        <v/>
      </c>
      <c r="BK266" s="163" t="str">
        <f>IFERROR(INDEX('Climate zones'!$A$2:$A$4292,MATCH(BK$4&amp;" "&amp;$N266,'Climate zones'!$I$2:$I$4292,0)),"")</f>
        <v/>
      </c>
      <c r="BL266" s="163" t="str">
        <f>IFERROR(INDEX('Climate zones'!$A$2:$A$4292,MATCH(BL$4&amp;" "&amp;$N266,'Climate zones'!$I$2:$I$4292,0)),"")</f>
        <v/>
      </c>
      <c r="BM266" s="163" t="str">
        <f>IFERROR(INDEX('Climate zones'!$A$2:$A$4292,MATCH(BM$4&amp;" "&amp;$N266,'Climate zones'!$I$2:$I$4292,0)),"")</f>
        <v/>
      </c>
      <c r="BN266" s="163" t="str">
        <f>IFERROR(INDEX('Climate zones'!$A$2:$A$4292,MATCH(BN$4&amp;" "&amp;$N266,'Climate zones'!$I$2:$I$4292,0)),"")</f>
        <v/>
      </c>
      <c r="BO266" s="163" t="str">
        <f>IFERROR(INDEX('Climate zones'!$A$2:$A$4292,MATCH(BO$4&amp;" "&amp;$N266,'Climate zones'!$I$2:$I$4292,0)),"")</f>
        <v/>
      </c>
      <c r="BP266" s="163" t="str">
        <f>IFERROR(INDEX('Climate zones'!$A$2:$A$4292,MATCH(BP$4&amp;" "&amp;$N266,'Climate zones'!$I$2:$I$4292,0)),"")</f>
        <v/>
      </c>
      <c r="BQ266" s="163" t="str">
        <f>IFERROR(INDEX('Climate zones'!$A$2:$A$4292,MATCH(BQ$4&amp;" "&amp;$N266,'Climate zones'!$I$2:$I$4292,0)),"")</f>
        <v/>
      </c>
      <c r="BR266" s="163" t="str">
        <f>IFERROR(INDEX('Climate zones'!$A$2:$A$4292,MATCH(BR$4&amp;" "&amp;$N266,'Climate zones'!$I$2:$I$4292,0)),"")</f>
        <v/>
      </c>
      <c r="BS266" s="163" t="str">
        <f>IFERROR(INDEX('Climate zones'!$A$2:$A$4292,MATCH(BS$4&amp;" "&amp;$N266,'Climate zones'!$I$2:$I$4292,0)),"")</f>
        <v/>
      </c>
      <c r="BT266" s="163" t="str">
        <f>IFERROR(INDEX('Climate zones'!$A$2:$A$4292,MATCH(BT$4&amp;" "&amp;$N266,'Climate zones'!$I$2:$I$4292,0)),"")</f>
        <v/>
      </c>
      <c r="BU266" s="163" t="str">
        <f>IFERROR(INDEX('Climate zones'!$A$2:$A$4292,MATCH(BU$4&amp;" "&amp;$N266,'Climate zones'!$I$2:$I$4292,0)),"")</f>
        <v/>
      </c>
      <c r="BV266" s="163" t="str">
        <f>IFERROR(INDEX('Climate zones'!$A$2:$A$4292,MATCH(BV$4&amp;" "&amp;$N266,'Climate zones'!$I$2:$I$4292,0)),"")</f>
        <v/>
      </c>
      <c r="BW266" s="163" t="str">
        <f>IFERROR(INDEX('Climate zones'!$A$2:$A$4292,MATCH(BW$4&amp;" "&amp;$N266,'Climate zones'!$I$2:$I$4292,0)),"")</f>
        <v/>
      </c>
      <c r="BX266" s="163" t="str">
        <f>IFERROR(INDEX('Climate zones'!$A$2:$A$4292,MATCH(BX$4&amp;" "&amp;$N266,'Climate zones'!$I$2:$I$4292,0)),"")</f>
        <v/>
      </c>
      <c r="BY266" s="163" t="str">
        <f>IFERROR(INDEX('Climate zones'!$A$2:$A$4292,MATCH(BY$4&amp;" "&amp;$N266,'Climate zones'!$I$2:$I$4292,0)),"")</f>
        <v/>
      </c>
      <c r="BZ266" s="163" t="str">
        <f>IFERROR(INDEX('Climate zones'!$A$2:$A$4292,MATCH(BZ$4&amp;" "&amp;$N266,'Climate zones'!$I$2:$I$4292,0)),"")</f>
        <v/>
      </c>
      <c r="CA266" s="163" t="str">
        <f>IFERROR(INDEX('Climate zones'!$A$2:$A$4292,MATCH(CA$4&amp;" "&amp;$N266,'Climate zones'!$I$2:$I$4292,0)),"")</f>
        <v/>
      </c>
      <c r="CB266" s="163" t="str">
        <f>IFERROR(INDEX('Climate zones'!$A$2:$A$4292,MATCH(CB$4&amp;" "&amp;$N266,'Climate zones'!$I$2:$I$4292,0)),"")</f>
        <v/>
      </c>
      <c r="CC266" s="163" t="str">
        <f>IFERROR(INDEX('Climate zones'!$A$2:$A$4292,MATCH(CC$4&amp;" "&amp;$N266,'Climate zones'!$I$2:$I$4292,0)),"")</f>
        <v/>
      </c>
      <c r="CD266" s="163" t="str">
        <f>IFERROR(INDEX('Climate zones'!$A$2:$A$4292,MATCH(CD$4&amp;" "&amp;$N266,'Climate zones'!$I$2:$I$4292,0)),"")</f>
        <v/>
      </c>
      <c r="CE266" s="163" t="str">
        <f>IFERROR(INDEX('Climate zones'!$A$2:$A$4292,MATCH(CE$4&amp;" "&amp;$N266,'Climate zones'!$I$2:$I$4292,0)),"")</f>
        <v/>
      </c>
      <c r="CF266" s="163" t="str">
        <f>IFERROR(INDEX('Climate zones'!$A$2:$A$4292,MATCH(CF$4&amp;" "&amp;$N266,'Climate zones'!$I$2:$I$4292,0)),"")</f>
        <v/>
      </c>
      <c r="CG266" s="163" t="str">
        <f>IFERROR(INDEX('Climate zones'!$A$2:$A$4292,MATCH(CG$4&amp;" "&amp;$N266,'Climate zones'!$I$2:$I$4292,0)),"")</f>
        <v/>
      </c>
      <c r="CH266" s="163" t="str">
        <f>IFERROR(INDEX('Climate zones'!$A$2:$A$4292,MATCH(CH$4&amp;" "&amp;$N266,'Climate zones'!$I$2:$I$4292,0)),"")</f>
        <v/>
      </c>
    </row>
    <row r="267" spans="1:86">
      <c r="A267" s="156" t="s">
        <v>437</v>
      </c>
      <c r="B267" s="156" t="s">
        <v>102</v>
      </c>
      <c r="C267" s="156" t="s">
        <v>171</v>
      </c>
      <c r="D267" s="156" t="s">
        <v>411</v>
      </c>
      <c r="E267" s="157">
        <v>-40</v>
      </c>
      <c r="F267" s="157">
        <v>176.56</v>
      </c>
      <c r="G267" s="156" t="str">
        <f t="shared" si="16"/>
        <v>Central Hawke's Bay District EC</v>
      </c>
      <c r="H267" s="156">
        <f t="shared" si="17"/>
        <v>28</v>
      </c>
      <c r="I267" s="156" t="str">
        <f t="shared" si="18"/>
        <v>Central Hawke's Bay District 28</v>
      </c>
      <c r="N267" s="164">
        <f t="shared" si="19"/>
        <v>263</v>
      </c>
      <c r="O267" s="165" t="str">
        <f>IFERROR(INDEX('Climate zones'!$A$2:$A$4292,MATCH(O$4&amp;" "&amp;$N267,'Climate zones'!$I$2:$I$4292,0)),"")</f>
        <v/>
      </c>
      <c r="P267" s="165" t="str">
        <f>IFERROR(INDEX('Climate zones'!$A$2:$A$4292,MATCH(P$4&amp;" "&amp;$N267,'Climate zones'!$I$2:$I$4292,0)),"")</f>
        <v/>
      </c>
      <c r="Q267" s="165" t="str">
        <f>IFERROR(INDEX('Climate zones'!$A$2:$A$4292,MATCH(Q$4&amp;" "&amp;$N267,'Climate zones'!$I$2:$I$4292,0)),"")</f>
        <v/>
      </c>
      <c r="R267" s="165" t="str">
        <f>IFERROR(INDEX('Climate zones'!$A$2:$A$4292,MATCH(R$4&amp;" "&amp;$N267,'Climate zones'!$I$2:$I$4292,0)),"")</f>
        <v/>
      </c>
      <c r="S267" s="165" t="str">
        <f>IFERROR(INDEX('Climate zones'!$A$2:$A$4292,MATCH(S$4&amp;" "&amp;$N267,'Climate zones'!$I$2:$I$4292,0)),"")</f>
        <v/>
      </c>
      <c r="T267" s="165" t="str">
        <f>IFERROR(INDEX('Climate zones'!$A$2:$A$4292,MATCH(T$4&amp;" "&amp;$N267,'Climate zones'!$I$2:$I$4292,0)),"")</f>
        <v/>
      </c>
      <c r="U267" s="165" t="str">
        <f>IFERROR(INDEX('Climate zones'!$A$2:$A$4292,MATCH(U$4&amp;" "&amp;$N267,'Climate zones'!$I$2:$I$4292,0)),"")</f>
        <v/>
      </c>
      <c r="V267" s="165" t="str">
        <f>IFERROR(INDEX('Climate zones'!$A$2:$A$4292,MATCH(V$4&amp;" "&amp;$N267,'Climate zones'!$I$2:$I$4292,0)),"")</f>
        <v/>
      </c>
      <c r="W267" s="165" t="str">
        <f>IFERROR(INDEX('Climate zones'!$A$2:$A$4292,MATCH(W$4&amp;" "&amp;$N267,'Climate zones'!$I$2:$I$4292,0)),"")</f>
        <v/>
      </c>
      <c r="X267" s="165" t="str">
        <f>IFERROR(INDEX('Climate zones'!$A$2:$A$4292,MATCH(X$4&amp;" "&amp;$N267,'Climate zones'!$I$2:$I$4292,0)),"")</f>
        <v>Whangae</v>
      </c>
      <c r="Y267" s="165" t="str">
        <f>IFERROR(INDEX('Climate zones'!$A$2:$A$4292,MATCH(Y$4&amp;" "&amp;$N267,'Climate zones'!$I$2:$I$4292,0)),"")</f>
        <v/>
      </c>
      <c r="Z267" s="165" t="str">
        <f>IFERROR(INDEX('Climate zones'!$A$2:$A$4292,MATCH(Z$4&amp;" "&amp;$N267,'Climate zones'!$I$2:$I$4292,0)),"")</f>
        <v/>
      </c>
      <c r="AA267" s="165" t="str">
        <f>IFERROR(INDEX('Climate zones'!$A$2:$A$4292,MATCH(AA$4&amp;" "&amp;$N267,'Climate zones'!$I$2:$I$4292,0)),"")</f>
        <v/>
      </c>
      <c r="AB267" s="165" t="str">
        <f>IFERROR(INDEX('Climate zones'!$A$2:$A$4292,MATCH(AB$4&amp;" "&amp;$N267,'Climate zones'!$I$2:$I$4292,0)),"")</f>
        <v/>
      </c>
      <c r="AC267" s="165" t="str">
        <f>IFERROR(INDEX('Climate zones'!$A$2:$A$4292,MATCH(AC$4&amp;" "&amp;$N267,'Climate zones'!$I$2:$I$4292,0)),"")</f>
        <v/>
      </c>
      <c r="AD267" s="165" t="str">
        <f>IFERROR(INDEX('Climate zones'!$A$2:$A$4292,MATCH(AD$4&amp;" "&amp;$N267,'Climate zones'!$I$2:$I$4292,0)),"")</f>
        <v/>
      </c>
      <c r="AE267" s="165" t="str">
        <f>IFERROR(INDEX('Climate zones'!$A$2:$A$4292,MATCH(AE$4&amp;" "&amp;$N267,'Climate zones'!$I$2:$I$4292,0)),"")</f>
        <v/>
      </c>
      <c r="AF267" s="165" t="str">
        <f>IFERROR(INDEX('Climate zones'!$A$2:$A$4292,MATCH(AF$4&amp;" "&amp;$N267,'Climate zones'!$I$2:$I$4292,0)),"")</f>
        <v/>
      </c>
      <c r="AG267" s="165" t="str">
        <f>IFERROR(INDEX('Climate zones'!$A$2:$A$4292,MATCH(AG$4&amp;" "&amp;$N267,'Climate zones'!$I$2:$I$4292,0)),"")</f>
        <v/>
      </c>
      <c r="AH267" s="165" t="str">
        <f>IFERROR(INDEX('Climate zones'!$A$2:$A$4292,MATCH(AH$4&amp;" "&amp;$N267,'Climate zones'!$I$2:$I$4292,0)),"")</f>
        <v/>
      </c>
      <c r="AI267" s="165" t="str">
        <f>IFERROR(INDEX('Climate zones'!$A$2:$A$4292,MATCH(AI$4&amp;" "&amp;$N267,'Climate zones'!$I$2:$I$4292,0)),"")</f>
        <v/>
      </c>
      <c r="AJ267" s="165" t="str">
        <f>IFERROR(INDEX('Climate zones'!$A$2:$A$4292,MATCH(AJ$4&amp;" "&amp;$N267,'Climate zones'!$I$2:$I$4292,0)),"")</f>
        <v/>
      </c>
      <c r="AK267" s="165" t="str">
        <f>IFERROR(INDEX('Climate zones'!$A$2:$A$4292,MATCH(AK$4&amp;" "&amp;$N267,'Climate zones'!$I$2:$I$4292,0)),"")</f>
        <v/>
      </c>
      <c r="AL267" s="165" t="str">
        <f>IFERROR(INDEX('Climate zones'!$A$2:$A$4292,MATCH(AL$4&amp;" "&amp;$N267,'Climate zones'!$I$2:$I$4292,0)),"")</f>
        <v/>
      </c>
      <c r="AM267" s="165" t="str">
        <f>IFERROR(INDEX('Climate zones'!$A$2:$A$4292,MATCH(AM$4&amp;" "&amp;$N267,'Climate zones'!$I$2:$I$4292,0)),"")</f>
        <v/>
      </c>
      <c r="AN267" s="165" t="str">
        <f>IFERROR(INDEX('Climate zones'!$A$2:$A$4292,MATCH(AN$4&amp;" "&amp;$N267,'Climate zones'!$I$2:$I$4292,0)),"")</f>
        <v/>
      </c>
      <c r="AO267" s="165" t="str">
        <f>IFERROR(INDEX('Climate zones'!$A$2:$A$4292,MATCH(AO$4&amp;" "&amp;$N267,'Climate zones'!$I$2:$I$4292,0)),"")</f>
        <v/>
      </c>
      <c r="AP267" s="165" t="str">
        <f>IFERROR(INDEX('Climate zones'!$A$2:$A$4292,MATCH(AP$4&amp;" "&amp;$N267,'Climate zones'!$I$2:$I$4292,0)),"")</f>
        <v/>
      </c>
      <c r="AQ267" s="165" t="str">
        <f>IFERROR(INDEX('Climate zones'!$A$2:$A$4292,MATCH(AQ$4&amp;" "&amp;$N267,'Climate zones'!$I$2:$I$4292,0)),"")</f>
        <v/>
      </c>
      <c r="AR267" s="165" t="str">
        <f>IFERROR(INDEX('Climate zones'!$A$2:$A$4292,MATCH(AR$4&amp;" "&amp;$N267,'Climate zones'!$I$2:$I$4292,0)),"")</f>
        <v/>
      </c>
      <c r="AS267" s="165" t="str">
        <f>IFERROR(INDEX('Climate zones'!$A$2:$A$4292,MATCH(AS$4&amp;" "&amp;$N267,'Climate zones'!$I$2:$I$4292,0)),"")</f>
        <v/>
      </c>
      <c r="AT267" s="165" t="str">
        <f>IFERROR(INDEX('Climate zones'!$A$2:$A$4292,MATCH(AT$4&amp;" "&amp;$N267,'Climate zones'!$I$2:$I$4292,0)),"")</f>
        <v/>
      </c>
      <c r="AU267" s="165" t="str">
        <f>IFERROR(INDEX('Climate zones'!$A$2:$A$4292,MATCH(AU$4&amp;" "&amp;$N267,'Climate zones'!$I$2:$I$4292,0)),"")</f>
        <v/>
      </c>
      <c r="AV267" s="165" t="str">
        <f>IFERROR(INDEX('Climate zones'!$A$2:$A$4292,MATCH(AV$4&amp;" "&amp;$N267,'Climate zones'!$I$2:$I$4292,0)),"")</f>
        <v/>
      </c>
      <c r="AW267" s="165" t="str">
        <f>IFERROR(INDEX('Climate zones'!$A$2:$A$4292,MATCH(AW$4&amp;" "&amp;$N267,'Climate zones'!$I$2:$I$4292,0)),"")</f>
        <v/>
      </c>
      <c r="AX267" s="165" t="str">
        <f>IFERROR(INDEX('Climate zones'!$A$2:$A$4292,MATCH(AX$4&amp;" "&amp;$N267,'Climate zones'!$I$2:$I$4292,0)),"")</f>
        <v/>
      </c>
      <c r="AY267" s="165" t="str">
        <f>IFERROR(INDEX('Climate zones'!$A$2:$A$4292,MATCH(AY$4&amp;" "&amp;$N267,'Climate zones'!$I$2:$I$4292,0)),"")</f>
        <v/>
      </c>
      <c r="AZ267" s="165" t="str">
        <f>IFERROR(INDEX('Climate zones'!$A$2:$A$4292,MATCH(AZ$4&amp;" "&amp;$N267,'Climate zones'!$I$2:$I$4292,0)),"")</f>
        <v/>
      </c>
      <c r="BA267" s="165" t="str">
        <f>IFERROR(INDEX('Climate zones'!$A$2:$A$4292,MATCH(BA$4&amp;" "&amp;$N267,'Climate zones'!$I$2:$I$4292,0)),"")</f>
        <v/>
      </c>
      <c r="BB267" s="165" t="str">
        <f>IFERROR(INDEX('Climate zones'!$A$2:$A$4292,MATCH(BB$4&amp;" "&amp;$N267,'Climate zones'!$I$2:$I$4292,0)),"")</f>
        <v/>
      </c>
      <c r="BC267" s="165" t="str">
        <f>IFERROR(INDEX('Climate zones'!$A$2:$A$4292,MATCH(BC$4&amp;" "&amp;$N267,'Climate zones'!$I$2:$I$4292,0)),"")</f>
        <v/>
      </c>
      <c r="BD267" s="165" t="str">
        <f>IFERROR(INDEX('Climate zones'!$A$2:$A$4292,MATCH(BD$4&amp;" "&amp;$N267,'Climate zones'!$I$2:$I$4292,0)),"")</f>
        <v/>
      </c>
      <c r="BE267" s="165" t="str">
        <f>IFERROR(INDEX('Climate zones'!$A$2:$A$4292,MATCH(BE$4&amp;" "&amp;$N267,'Climate zones'!$I$2:$I$4292,0)),"")</f>
        <v/>
      </c>
      <c r="BF267" s="165" t="str">
        <f>IFERROR(INDEX('Climate zones'!$A$2:$A$4292,MATCH(BF$4&amp;" "&amp;$N267,'Climate zones'!$I$2:$I$4292,0)),"")</f>
        <v/>
      </c>
      <c r="BG267" s="165" t="str">
        <f>IFERROR(INDEX('Climate zones'!$A$2:$A$4292,MATCH(BG$4&amp;" "&amp;$N267,'Climate zones'!$I$2:$I$4292,0)),"")</f>
        <v/>
      </c>
      <c r="BH267" s="165" t="str">
        <f>IFERROR(INDEX('Climate zones'!$A$2:$A$4292,MATCH(BH$4&amp;" "&amp;$N267,'Climate zones'!$I$2:$I$4292,0)),"")</f>
        <v/>
      </c>
      <c r="BI267" s="165" t="str">
        <f>IFERROR(INDEX('Climate zones'!$A$2:$A$4292,MATCH(BI$4&amp;" "&amp;$N267,'Climate zones'!$I$2:$I$4292,0)),"")</f>
        <v/>
      </c>
      <c r="BJ267" s="165" t="str">
        <f>IFERROR(INDEX('Climate zones'!$A$2:$A$4292,MATCH(BJ$4&amp;" "&amp;$N267,'Climate zones'!$I$2:$I$4292,0)),"")</f>
        <v/>
      </c>
      <c r="BK267" s="165" t="str">
        <f>IFERROR(INDEX('Climate zones'!$A$2:$A$4292,MATCH(BK$4&amp;" "&amp;$N267,'Climate zones'!$I$2:$I$4292,0)),"")</f>
        <v/>
      </c>
      <c r="BL267" s="165" t="str">
        <f>IFERROR(INDEX('Climate zones'!$A$2:$A$4292,MATCH(BL$4&amp;" "&amp;$N267,'Climate zones'!$I$2:$I$4292,0)),"")</f>
        <v/>
      </c>
      <c r="BM267" s="165" t="str">
        <f>IFERROR(INDEX('Climate zones'!$A$2:$A$4292,MATCH(BM$4&amp;" "&amp;$N267,'Climate zones'!$I$2:$I$4292,0)),"")</f>
        <v/>
      </c>
      <c r="BN267" s="165" t="str">
        <f>IFERROR(INDEX('Climate zones'!$A$2:$A$4292,MATCH(BN$4&amp;" "&amp;$N267,'Climate zones'!$I$2:$I$4292,0)),"")</f>
        <v/>
      </c>
      <c r="BO267" s="165" t="str">
        <f>IFERROR(INDEX('Climate zones'!$A$2:$A$4292,MATCH(BO$4&amp;" "&amp;$N267,'Climate zones'!$I$2:$I$4292,0)),"")</f>
        <v/>
      </c>
      <c r="BP267" s="165" t="str">
        <f>IFERROR(INDEX('Climate zones'!$A$2:$A$4292,MATCH(BP$4&amp;" "&amp;$N267,'Climate zones'!$I$2:$I$4292,0)),"")</f>
        <v/>
      </c>
      <c r="BQ267" s="165" t="str">
        <f>IFERROR(INDEX('Climate zones'!$A$2:$A$4292,MATCH(BQ$4&amp;" "&amp;$N267,'Climate zones'!$I$2:$I$4292,0)),"")</f>
        <v/>
      </c>
      <c r="BR267" s="165" t="str">
        <f>IFERROR(INDEX('Climate zones'!$A$2:$A$4292,MATCH(BR$4&amp;" "&amp;$N267,'Climate zones'!$I$2:$I$4292,0)),"")</f>
        <v/>
      </c>
      <c r="BS267" s="165" t="str">
        <f>IFERROR(INDEX('Climate zones'!$A$2:$A$4292,MATCH(BS$4&amp;" "&amp;$N267,'Climate zones'!$I$2:$I$4292,0)),"")</f>
        <v/>
      </c>
      <c r="BT267" s="165" t="str">
        <f>IFERROR(INDEX('Climate zones'!$A$2:$A$4292,MATCH(BT$4&amp;" "&amp;$N267,'Climate zones'!$I$2:$I$4292,0)),"")</f>
        <v/>
      </c>
      <c r="BU267" s="165" t="str">
        <f>IFERROR(INDEX('Climate zones'!$A$2:$A$4292,MATCH(BU$4&amp;" "&amp;$N267,'Climate zones'!$I$2:$I$4292,0)),"")</f>
        <v/>
      </c>
      <c r="BV267" s="165" t="str">
        <f>IFERROR(INDEX('Climate zones'!$A$2:$A$4292,MATCH(BV$4&amp;" "&amp;$N267,'Climate zones'!$I$2:$I$4292,0)),"")</f>
        <v/>
      </c>
      <c r="BW267" s="165" t="str">
        <f>IFERROR(INDEX('Climate zones'!$A$2:$A$4292,MATCH(BW$4&amp;" "&amp;$N267,'Climate zones'!$I$2:$I$4292,0)),"")</f>
        <v/>
      </c>
      <c r="BX267" s="165" t="str">
        <f>IFERROR(INDEX('Climate zones'!$A$2:$A$4292,MATCH(BX$4&amp;" "&amp;$N267,'Climate zones'!$I$2:$I$4292,0)),"")</f>
        <v/>
      </c>
      <c r="BY267" s="165" t="str">
        <f>IFERROR(INDEX('Climate zones'!$A$2:$A$4292,MATCH(BY$4&amp;" "&amp;$N267,'Climate zones'!$I$2:$I$4292,0)),"")</f>
        <v/>
      </c>
      <c r="BZ267" s="165" t="str">
        <f>IFERROR(INDEX('Climate zones'!$A$2:$A$4292,MATCH(BZ$4&amp;" "&amp;$N267,'Climate zones'!$I$2:$I$4292,0)),"")</f>
        <v/>
      </c>
      <c r="CA267" s="165" t="str">
        <f>IFERROR(INDEX('Climate zones'!$A$2:$A$4292,MATCH(CA$4&amp;" "&amp;$N267,'Climate zones'!$I$2:$I$4292,0)),"")</f>
        <v/>
      </c>
      <c r="CB267" s="165" t="str">
        <f>IFERROR(INDEX('Climate zones'!$A$2:$A$4292,MATCH(CB$4&amp;" "&amp;$N267,'Climate zones'!$I$2:$I$4292,0)),"")</f>
        <v/>
      </c>
      <c r="CC267" s="165" t="str">
        <f>IFERROR(INDEX('Climate zones'!$A$2:$A$4292,MATCH(CC$4&amp;" "&amp;$N267,'Climate zones'!$I$2:$I$4292,0)),"")</f>
        <v/>
      </c>
      <c r="CD267" s="165" t="str">
        <f>IFERROR(INDEX('Climate zones'!$A$2:$A$4292,MATCH(CD$4&amp;" "&amp;$N267,'Climate zones'!$I$2:$I$4292,0)),"")</f>
        <v/>
      </c>
      <c r="CE267" s="165" t="str">
        <f>IFERROR(INDEX('Climate zones'!$A$2:$A$4292,MATCH(CE$4&amp;" "&amp;$N267,'Climate zones'!$I$2:$I$4292,0)),"")</f>
        <v/>
      </c>
      <c r="CF267" s="165" t="str">
        <f>IFERROR(INDEX('Climate zones'!$A$2:$A$4292,MATCH(CF$4&amp;" "&amp;$N267,'Climate zones'!$I$2:$I$4292,0)),"")</f>
        <v/>
      </c>
      <c r="CG267" s="165" t="str">
        <f>IFERROR(INDEX('Climate zones'!$A$2:$A$4292,MATCH(CG$4&amp;" "&amp;$N267,'Climate zones'!$I$2:$I$4292,0)),"")</f>
        <v/>
      </c>
      <c r="CH267" s="165" t="str">
        <f>IFERROR(INDEX('Climate zones'!$A$2:$A$4292,MATCH(CH$4&amp;" "&amp;$N267,'Climate zones'!$I$2:$I$4292,0)),"")</f>
        <v/>
      </c>
    </row>
    <row r="268" spans="1:86">
      <c r="A268" s="156" t="s">
        <v>438</v>
      </c>
      <c r="B268" s="156" t="s">
        <v>102</v>
      </c>
      <c r="C268" s="156" t="s">
        <v>93</v>
      </c>
      <c r="D268" s="156" t="s">
        <v>411</v>
      </c>
      <c r="E268" s="157">
        <v>-39.78</v>
      </c>
      <c r="F268" s="157">
        <v>176.25</v>
      </c>
      <c r="G268" s="156" t="str">
        <f t="shared" si="16"/>
        <v>Central Hawke's Bay District EC</v>
      </c>
      <c r="H268" s="156">
        <f t="shared" si="17"/>
        <v>29</v>
      </c>
      <c r="I268" s="156" t="str">
        <f t="shared" si="18"/>
        <v>Central Hawke's Bay District 29</v>
      </c>
      <c r="N268" s="162">
        <f t="shared" si="19"/>
        <v>264</v>
      </c>
      <c r="O268" s="163" t="str">
        <f>IFERROR(INDEX('Climate zones'!$A$2:$A$4292,MATCH(O$4&amp;" "&amp;$N268,'Climate zones'!$I$2:$I$4292,0)),"")</f>
        <v/>
      </c>
      <c r="P268" s="163" t="str">
        <f>IFERROR(INDEX('Climate zones'!$A$2:$A$4292,MATCH(P$4&amp;" "&amp;$N268,'Climate zones'!$I$2:$I$4292,0)),"")</f>
        <v/>
      </c>
      <c r="Q268" s="163" t="str">
        <f>IFERROR(INDEX('Climate zones'!$A$2:$A$4292,MATCH(Q$4&amp;" "&amp;$N268,'Climate zones'!$I$2:$I$4292,0)),"")</f>
        <v/>
      </c>
      <c r="R268" s="163" t="str">
        <f>IFERROR(INDEX('Climate zones'!$A$2:$A$4292,MATCH(R$4&amp;" "&amp;$N268,'Climate zones'!$I$2:$I$4292,0)),"")</f>
        <v/>
      </c>
      <c r="S268" s="163" t="str">
        <f>IFERROR(INDEX('Climate zones'!$A$2:$A$4292,MATCH(S$4&amp;" "&amp;$N268,'Climate zones'!$I$2:$I$4292,0)),"")</f>
        <v/>
      </c>
      <c r="T268" s="163" t="str">
        <f>IFERROR(INDEX('Climate zones'!$A$2:$A$4292,MATCH(T$4&amp;" "&amp;$N268,'Climate zones'!$I$2:$I$4292,0)),"")</f>
        <v/>
      </c>
      <c r="U268" s="163" t="str">
        <f>IFERROR(INDEX('Climate zones'!$A$2:$A$4292,MATCH(U$4&amp;" "&amp;$N268,'Climate zones'!$I$2:$I$4292,0)),"")</f>
        <v/>
      </c>
      <c r="V268" s="163" t="str">
        <f>IFERROR(INDEX('Climate zones'!$A$2:$A$4292,MATCH(V$4&amp;" "&amp;$N268,'Climate zones'!$I$2:$I$4292,0)),"")</f>
        <v/>
      </c>
      <c r="W268" s="163" t="str">
        <f>IFERROR(INDEX('Climate zones'!$A$2:$A$4292,MATCH(W$4&amp;" "&amp;$N268,'Climate zones'!$I$2:$I$4292,0)),"")</f>
        <v/>
      </c>
      <c r="X268" s="163" t="str">
        <f>IFERROR(INDEX('Climate zones'!$A$2:$A$4292,MATCH(X$4&amp;" "&amp;$N268,'Climate zones'!$I$2:$I$4292,0)),"")</f>
        <v>Whangamumu</v>
      </c>
      <c r="Y268" s="163" t="str">
        <f>IFERROR(INDEX('Climate zones'!$A$2:$A$4292,MATCH(Y$4&amp;" "&amp;$N268,'Climate zones'!$I$2:$I$4292,0)),"")</f>
        <v/>
      </c>
      <c r="Z268" s="163" t="str">
        <f>IFERROR(INDEX('Climate zones'!$A$2:$A$4292,MATCH(Z$4&amp;" "&amp;$N268,'Climate zones'!$I$2:$I$4292,0)),"")</f>
        <v/>
      </c>
      <c r="AA268" s="163" t="str">
        <f>IFERROR(INDEX('Climate zones'!$A$2:$A$4292,MATCH(AA$4&amp;" "&amp;$N268,'Climate zones'!$I$2:$I$4292,0)),"")</f>
        <v/>
      </c>
      <c r="AB268" s="163" t="str">
        <f>IFERROR(INDEX('Climate zones'!$A$2:$A$4292,MATCH(AB$4&amp;" "&amp;$N268,'Climate zones'!$I$2:$I$4292,0)),"")</f>
        <v/>
      </c>
      <c r="AC268" s="163" t="str">
        <f>IFERROR(INDEX('Climate zones'!$A$2:$A$4292,MATCH(AC$4&amp;" "&amp;$N268,'Climate zones'!$I$2:$I$4292,0)),"")</f>
        <v/>
      </c>
      <c r="AD268" s="163" t="str">
        <f>IFERROR(INDEX('Climate zones'!$A$2:$A$4292,MATCH(AD$4&amp;" "&amp;$N268,'Climate zones'!$I$2:$I$4292,0)),"")</f>
        <v/>
      </c>
      <c r="AE268" s="163" t="str">
        <f>IFERROR(INDEX('Climate zones'!$A$2:$A$4292,MATCH(AE$4&amp;" "&amp;$N268,'Climate zones'!$I$2:$I$4292,0)),"")</f>
        <v/>
      </c>
      <c r="AF268" s="163" t="str">
        <f>IFERROR(INDEX('Climate zones'!$A$2:$A$4292,MATCH(AF$4&amp;" "&amp;$N268,'Climate zones'!$I$2:$I$4292,0)),"")</f>
        <v/>
      </c>
      <c r="AG268" s="163" t="str">
        <f>IFERROR(INDEX('Climate zones'!$A$2:$A$4292,MATCH(AG$4&amp;" "&amp;$N268,'Climate zones'!$I$2:$I$4292,0)),"")</f>
        <v/>
      </c>
      <c r="AH268" s="163" t="str">
        <f>IFERROR(INDEX('Climate zones'!$A$2:$A$4292,MATCH(AH$4&amp;" "&amp;$N268,'Climate zones'!$I$2:$I$4292,0)),"")</f>
        <v/>
      </c>
      <c r="AI268" s="163" t="str">
        <f>IFERROR(INDEX('Climate zones'!$A$2:$A$4292,MATCH(AI$4&amp;" "&amp;$N268,'Climate zones'!$I$2:$I$4292,0)),"")</f>
        <v/>
      </c>
      <c r="AJ268" s="163" t="str">
        <f>IFERROR(INDEX('Climate zones'!$A$2:$A$4292,MATCH(AJ$4&amp;" "&amp;$N268,'Climate zones'!$I$2:$I$4292,0)),"")</f>
        <v/>
      </c>
      <c r="AK268" s="163" t="str">
        <f>IFERROR(INDEX('Climate zones'!$A$2:$A$4292,MATCH(AK$4&amp;" "&amp;$N268,'Climate zones'!$I$2:$I$4292,0)),"")</f>
        <v/>
      </c>
      <c r="AL268" s="163" t="str">
        <f>IFERROR(INDEX('Climate zones'!$A$2:$A$4292,MATCH(AL$4&amp;" "&amp;$N268,'Climate zones'!$I$2:$I$4292,0)),"")</f>
        <v/>
      </c>
      <c r="AM268" s="163" t="str">
        <f>IFERROR(INDEX('Climate zones'!$A$2:$A$4292,MATCH(AM$4&amp;" "&amp;$N268,'Climate zones'!$I$2:$I$4292,0)),"")</f>
        <v/>
      </c>
      <c r="AN268" s="163" t="str">
        <f>IFERROR(INDEX('Climate zones'!$A$2:$A$4292,MATCH(AN$4&amp;" "&amp;$N268,'Climate zones'!$I$2:$I$4292,0)),"")</f>
        <v/>
      </c>
      <c r="AO268" s="163" t="str">
        <f>IFERROR(INDEX('Climate zones'!$A$2:$A$4292,MATCH(AO$4&amp;" "&amp;$N268,'Climate zones'!$I$2:$I$4292,0)),"")</f>
        <v/>
      </c>
      <c r="AP268" s="163" t="str">
        <f>IFERROR(INDEX('Climate zones'!$A$2:$A$4292,MATCH(AP$4&amp;" "&amp;$N268,'Climate zones'!$I$2:$I$4292,0)),"")</f>
        <v/>
      </c>
      <c r="AQ268" s="163" t="str">
        <f>IFERROR(INDEX('Climate zones'!$A$2:$A$4292,MATCH(AQ$4&amp;" "&amp;$N268,'Climate zones'!$I$2:$I$4292,0)),"")</f>
        <v/>
      </c>
      <c r="AR268" s="163" t="str">
        <f>IFERROR(INDEX('Climate zones'!$A$2:$A$4292,MATCH(AR$4&amp;" "&amp;$N268,'Climate zones'!$I$2:$I$4292,0)),"")</f>
        <v/>
      </c>
      <c r="AS268" s="163" t="str">
        <f>IFERROR(INDEX('Climate zones'!$A$2:$A$4292,MATCH(AS$4&amp;" "&amp;$N268,'Climate zones'!$I$2:$I$4292,0)),"")</f>
        <v/>
      </c>
      <c r="AT268" s="163" t="str">
        <f>IFERROR(INDEX('Climate zones'!$A$2:$A$4292,MATCH(AT$4&amp;" "&amp;$N268,'Climate zones'!$I$2:$I$4292,0)),"")</f>
        <v/>
      </c>
      <c r="AU268" s="163" t="str">
        <f>IFERROR(INDEX('Climate zones'!$A$2:$A$4292,MATCH(AU$4&amp;" "&amp;$N268,'Climate zones'!$I$2:$I$4292,0)),"")</f>
        <v/>
      </c>
      <c r="AV268" s="163" t="str">
        <f>IFERROR(INDEX('Climate zones'!$A$2:$A$4292,MATCH(AV$4&amp;" "&amp;$N268,'Climate zones'!$I$2:$I$4292,0)),"")</f>
        <v/>
      </c>
      <c r="AW268" s="163" t="str">
        <f>IFERROR(INDEX('Climate zones'!$A$2:$A$4292,MATCH(AW$4&amp;" "&amp;$N268,'Climate zones'!$I$2:$I$4292,0)),"")</f>
        <v/>
      </c>
      <c r="AX268" s="163" t="str">
        <f>IFERROR(INDEX('Climate zones'!$A$2:$A$4292,MATCH(AX$4&amp;" "&amp;$N268,'Climate zones'!$I$2:$I$4292,0)),"")</f>
        <v/>
      </c>
      <c r="AY268" s="163" t="str">
        <f>IFERROR(INDEX('Climate zones'!$A$2:$A$4292,MATCH(AY$4&amp;" "&amp;$N268,'Climate zones'!$I$2:$I$4292,0)),"")</f>
        <v/>
      </c>
      <c r="AZ268" s="163" t="str">
        <f>IFERROR(INDEX('Climate zones'!$A$2:$A$4292,MATCH(AZ$4&amp;" "&amp;$N268,'Climate zones'!$I$2:$I$4292,0)),"")</f>
        <v/>
      </c>
      <c r="BA268" s="163" t="str">
        <f>IFERROR(INDEX('Climate zones'!$A$2:$A$4292,MATCH(BA$4&amp;" "&amp;$N268,'Climate zones'!$I$2:$I$4292,0)),"")</f>
        <v/>
      </c>
      <c r="BB268" s="163" t="str">
        <f>IFERROR(INDEX('Climate zones'!$A$2:$A$4292,MATCH(BB$4&amp;" "&amp;$N268,'Climate zones'!$I$2:$I$4292,0)),"")</f>
        <v/>
      </c>
      <c r="BC268" s="163" t="str">
        <f>IFERROR(INDEX('Climate zones'!$A$2:$A$4292,MATCH(BC$4&amp;" "&amp;$N268,'Climate zones'!$I$2:$I$4292,0)),"")</f>
        <v/>
      </c>
      <c r="BD268" s="163" t="str">
        <f>IFERROR(INDEX('Climate zones'!$A$2:$A$4292,MATCH(BD$4&amp;" "&amp;$N268,'Climate zones'!$I$2:$I$4292,0)),"")</f>
        <v/>
      </c>
      <c r="BE268" s="163" t="str">
        <f>IFERROR(INDEX('Climate zones'!$A$2:$A$4292,MATCH(BE$4&amp;" "&amp;$N268,'Climate zones'!$I$2:$I$4292,0)),"")</f>
        <v/>
      </c>
      <c r="BF268" s="163" t="str">
        <f>IFERROR(INDEX('Climate zones'!$A$2:$A$4292,MATCH(BF$4&amp;" "&amp;$N268,'Climate zones'!$I$2:$I$4292,0)),"")</f>
        <v/>
      </c>
      <c r="BG268" s="163" t="str">
        <f>IFERROR(INDEX('Climate zones'!$A$2:$A$4292,MATCH(BG$4&amp;" "&amp;$N268,'Climate zones'!$I$2:$I$4292,0)),"")</f>
        <v/>
      </c>
      <c r="BH268" s="163" t="str">
        <f>IFERROR(INDEX('Climate zones'!$A$2:$A$4292,MATCH(BH$4&amp;" "&amp;$N268,'Climate zones'!$I$2:$I$4292,0)),"")</f>
        <v/>
      </c>
      <c r="BI268" s="163" t="str">
        <f>IFERROR(INDEX('Climate zones'!$A$2:$A$4292,MATCH(BI$4&amp;" "&amp;$N268,'Climate zones'!$I$2:$I$4292,0)),"")</f>
        <v/>
      </c>
      <c r="BJ268" s="163" t="str">
        <f>IFERROR(INDEX('Climate zones'!$A$2:$A$4292,MATCH(BJ$4&amp;" "&amp;$N268,'Climate zones'!$I$2:$I$4292,0)),"")</f>
        <v/>
      </c>
      <c r="BK268" s="163" t="str">
        <f>IFERROR(INDEX('Climate zones'!$A$2:$A$4292,MATCH(BK$4&amp;" "&amp;$N268,'Climate zones'!$I$2:$I$4292,0)),"")</f>
        <v/>
      </c>
      <c r="BL268" s="163" t="str">
        <f>IFERROR(INDEX('Climate zones'!$A$2:$A$4292,MATCH(BL$4&amp;" "&amp;$N268,'Climate zones'!$I$2:$I$4292,0)),"")</f>
        <v/>
      </c>
      <c r="BM268" s="163" t="str">
        <f>IFERROR(INDEX('Climate zones'!$A$2:$A$4292,MATCH(BM$4&amp;" "&amp;$N268,'Climate zones'!$I$2:$I$4292,0)),"")</f>
        <v/>
      </c>
      <c r="BN268" s="163" t="str">
        <f>IFERROR(INDEX('Climate zones'!$A$2:$A$4292,MATCH(BN$4&amp;" "&amp;$N268,'Climate zones'!$I$2:$I$4292,0)),"")</f>
        <v/>
      </c>
      <c r="BO268" s="163" t="str">
        <f>IFERROR(INDEX('Climate zones'!$A$2:$A$4292,MATCH(BO$4&amp;" "&amp;$N268,'Climate zones'!$I$2:$I$4292,0)),"")</f>
        <v/>
      </c>
      <c r="BP268" s="163" t="str">
        <f>IFERROR(INDEX('Climate zones'!$A$2:$A$4292,MATCH(BP$4&amp;" "&amp;$N268,'Climate zones'!$I$2:$I$4292,0)),"")</f>
        <v/>
      </c>
      <c r="BQ268" s="163" t="str">
        <f>IFERROR(INDEX('Climate zones'!$A$2:$A$4292,MATCH(BQ$4&amp;" "&amp;$N268,'Climate zones'!$I$2:$I$4292,0)),"")</f>
        <v/>
      </c>
      <c r="BR268" s="163" t="str">
        <f>IFERROR(INDEX('Climate zones'!$A$2:$A$4292,MATCH(BR$4&amp;" "&amp;$N268,'Climate zones'!$I$2:$I$4292,0)),"")</f>
        <v/>
      </c>
      <c r="BS268" s="163" t="str">
        <f>IFERROR(INDEX('Climate zones'!$A$2:$A$4292,MATCH(BS$4&amp;" "&amp;$N268,'Climate zones'!$I$2:$I$4292,0)),"")</f>
        <v/>
      </c>
      <c r="BT268" s="163" t="str">
        <f>IFERROR(INDEX('Climate zones'!$A$2:$A$4292,MATCH(BT$4&amp;" "&amp;$N268,'Climate zones'!$I$2:$I$4292,0)),"")</f>
        <v/>
      </c>
      <c r="BU268" s="163" t="str">
        <f>IFERROR(INDEX('Climate zones'!$A$2:$A$4292,MATCH(BU$4&amp;" "&amp;$N268,'Climate zones'!$I$2:$I$4292,0)),"")</f>
        <v/>
      </c>
      <c r="BV268" s="163" t="str">
        <f>IFERROR(INDEX('Climate zones'!$A$2:$A$4292,MATCH(BV$4&amp;" "&amp;$N268,'Climate zones'!$I$2:$I$4292,0)),"")</f>
        <v/>
      </c>
      <c r="BW268" s="163" t="str">
        <f>IFERROR(INDEX('Climate zones'!$A$2:$A$4292,MATCH(BW$4&amp;" "&amp;$N268,'Climate zones'!$I$2:$I$4292,0)),"")</f>
        <v/>
      </c>
      <c r="BX268" s="163" t="str">
        <f>IFERROR(INDEX('Climate zones'!$A$2:$A$4292,MATCH(BX$4&amp;" "&amp;$N268,'Climate zones'!$I$2:$I$4292,0)),"")</f>
        <v/>
      </c>
      <c r="BY268" s="163" t="str">
        <f>IFERROR(INDEX('Climate zones'!$A$2:$A$4292,MATCH(BY$4&amp;" "&amp;$N268,'Climate zones'!$I$2:$I$4292,0)),"")</f>
        <v/>
      </c>
      <c r="BZ268" s="163" t="str">
        <f>IFERROR(INDEX('Climate zones'!$A$2:$A$4292,MATCH(BZ$4&amp;" "&amp;$N268,'Climate zones'!$I$2:$I$4292,0)),"")</f>
        <v/>
      </c>
      <c r="CA268" s="163" t="str">
        <f>IFERROR(INDEX('Climate zones'!$A$2:$A$4292,MATCH(CA$4&amp;" "&amp;$N268,'Climate zones'!$I$2:$I$4292,0)),"")</f>
        <v/>
      </c>
      <c r="CB268" s="163" t="str">
        <f>IFERROR(INDEX('Climate zones'!$A$2:$A$4292,MATCH(CB$4&amp;" "&amp;$N268,'Climate zones'!$I$2:$I$4292,0)),"")</f>
        <v/>
      </c>
      <c r="CC268" s="163" t="str">
        <f>IFERROR(INDEX('Climate zones'!$A$2:$A$4292,MATCH(CC$4&amp;" "&amp;$N268,'Climate zones'!$I$2:$I$4292,0)),"")</f>
        <v/>
      </c>
      <c r="CD268" s="163" t="str">
        <f>IFERROR(INDEX('Climate zones'!$A$2:$A$4292,MATCH(CD$4&amp;" "&amp;$N268,'Climate zones'!$I$2:$I$4292,0)),"")</f>
        <v/>
      </c>
      <c r="CE268" s="163" t="str">
        <f>IFERROR(INDEX('Climate zones'!$A$2:$A$4292,MATCH(CE$4&amp;" "&amp;$N268,'Climate zones'!$I$2:$I$4292,0)),"")</f>
        <v/>
      </c>
      <c r="CF268" s="163" t="str">
        <f>IFERROR(INDEX('Climate zones'!$A$2:$A$4292,MATCH(CF$4&amp;" "&amp;$N268,'Climate zones'!$I$2:$I$4292,0)),"")</f>
        <v/>
      </c>
      <c r="CG268" s="163" t="str">
        <f>IFERROR(INDEX('Climate zones'!$A$2:$A$4292,MATCH(CG$4&amp;" "&amp;$N268,'Climate zones'!$I$2:$I$4292,0)),"")</f>
        <v/>
      </c>
      <c r="CH268" s="163" t="str">
        <f>IFERROR(INDEX('Climate zones'!$A$2:$A$4292,MATCH(CH$4&amp;" "&amp;$N268,'Climate zones'!$I$2:$I$4292,0)),"")</f>
        <v/>
      </c>
    </row>
    <row r="269" spans="1:86">
      <c r="A269" s="156" t="s">
        <v>439</v>
      </c>
      <c r="B269" s="156" t="s">
        <v>102</v>
      </c>
      <c r="C269" s="156" t="s">
        <v>93</v>
      </c>
      <c r="D269" s="156" t="s">
        <v>411</v>
      </c>
      <c r="E269" s="157">
        <v>-40.200000000000003</v>
      </c>
      <c r="F269" s="157">
        <v>176.59</v>
      </c>
      <c r="G269" s="156" t="str">
        <f t="shared" si="16"/>
        <v>Central Hawke's Bay District EC</v>
      </c>
      <c r="H269" s="156">
        <f t="shared" si="17"/>
        <v>30</v>
      </c>
      <c r="I269" s="156" t="str">
        <f t="shared" si="18"/>
        <v>Central Hawke's Bay District 30</v>
      </c>
      <c r="N269" s="164">
        <f t="shared" si="19"/>
        <v>265</v>
      </c>
      <c r="O269" s="165" t="str">
        <f>IFERROR(INDEX('Climate zones'!$A$2:$A$4292,MATCH(O$4&amp;" "&amp;$N269,'Climate zones'!$I$2:$I$4292,0)),"")</f>
        <v/>
      </c>
      <c r="P269" s="165" t="str">
        <f>IFERROR(INDEX('Climate zones'!$A$2:$A$4292,MATCH(P$4&amp;" "&amp;$N269,'Climate zones'!$I$2:$I$4292,0)),"")</f>
        <v/>
      </c>
      <c r="Q269" s="165" t="str">
        <f>IFERROR(INDEX('Climate zones'!$A$2:$A$4292,MATCH(Q$4&amp;" "&amp;$N269,'Climate zones'!$I$2:$I$4292,0)),"")</f>
        <v/>
      </c>
      <c r="R269" s="165" t="str">
        <f>IFERROR(INDEX('Climate zones'!$A$2:$A$4292,MATCH(R$4&amp;" "&amp;$N269,'Climate zones'!$I$2:$I$4292,0)),"")</f>
        <v/>
      </c>
      <c r="S269" s="165" t="str">
        <f>IFERROR(INDEX('Climate zones'!$A$2:$A$4292,MATCH(S$4&amp;" "&amp;$N269,'Climate zones'!$I$2:$I$4292,0)),"")</f>
        <v/>
      </c>
      <c r="T269" s="165" t="str">
        <f>IFERROR(INDEX('Climate zones'!$A$2:$A$4292,MATCH(T$4&amp;" "&amp;$N269,'Climate zones'!$I$2:$I$4292,0)),"")</f>
        <v/>
      </c>
      <c r="U269" s="165" t="str">
        <f>IFERROR(INDEX('Climate zones'!$A$2:$A$4292,MATCH(U$4&amp;" "&amp;$N269,'Climate zones'!$I$2:$I$4292,0)),"")</f>
        <v/>
      </c>
      <c r="V269" s="165" t="str">
        <f>IFERROR(INDEX('Climate zones'!$A$2:$A$4292,MATCH(V$4&amp;" "&amp;$N269,'Climate zones'!$I$2:$I$4292,0)),"")</f>
        <v/>
      </c>
      <c r="W269" s="165" t="str">
        <f>IFERROR(INDEX('Climate zones'!$A$2:$A$4292,MATCH(W$4&amp;" "&amp;$N269,'Climate zones'!$I$2:$I$4292,0)),"")</f>
        <v/>
      </c>
      <c r="X269" s="165" t="str">
        <f>IFERROR(INDEX('Climate zones'!$A$2:$A$4292,MATCH(X$4&amp;" "&amp;$N269,'Climate zones'!$I$2:$I$4292,0)),"")</f>
        <v>Whangape</v>
      </c>
      <c r="Y269" s="165" t="str">
        <f>IFERROR(INDEX('Climate zones'!$A$2:$A$4292,MATCH(Y$4&amp;" "&amp;$N269,'Climate zones'!$I$2:$I$4292,0)),"")</f>
        <v/>
      </c>
      <c r="Z269" s="165" t="str">
        <f>IFERROR(INDEX('Climate zones'!$A$2:$A$4292,MATCH(Z$4&amp;" "&amp;$N269,'Climate zones'!$I$2:$I$4292,0)),"")</f>
        <v/>
      </c>
      <c r="AA269" s="165" t="str">
        <f>IFERROR(INDEX('Climate zones'!$A$2:$A$4292,MATCH(AA$4&amp;" "&amp;$N269,'Climate zones'!$I$2:$I$4292,0)),"")</f>
        <v/>
      </c>
      <c r="AB269" s="165" t="str">
        <f>IFERROR(INDEX('Climate zones'!$A$2:$A$4292,MATCH(AB$4&amp;" "&amp;$N269,'Climate zones'!$I$2:$I$4292,0)),"")</f>
        <v/>
      </c>
      <c r="AC269" s="165" t="str">
        <f>IFERROR(INDEX('Climate zones'!$A$2:$A$4292,MATCH(AC$4&amp;" "&amp;$N269,'Climate zones'!$I$2:$I$4292,0)),"")</f>
        <v/>
      </c>
      <c r="AD269" s="165" t="str">
        <f>IFERROR(INDEX('Climate zones'!$A$2:$A$4292,MATCH(AD$4&amp;" "&amp;$N269,'Climate zones'!$I$2:$I$4292,0)),"")</f>
        <v/>
      </c>
      <c r="AE269" s="165" t="str">
        <f>IFERROR(INDEX('Climate zones'!$A$2:$A$4292,MATCH(AE$4&amp;" "&amp;$N269,'Climate zones'!$I$2:$I$4292,0)),"")</f>
        <v/>
      </c>
      <c r="AF269" s="165" t="str">
        <f>IFERROR(INDEX('Climate zones'!$A$2:$A$4292,MATCH(AF$4&amp;" "&amp;$N269,'Climate zones'!$I$2:$I$4292,0)),"")</f>
        <v/>
      </c>
      <c r="AG269" s="165" t="str">
        <f>IFERROR(INDEX('Climate zones'!$A$2:$A$4292,MATCH(AG$4&amp;" "&amp;$N269,'Climate zones'!$I$2:$I$4292,0)),"")</f>
        <v/>
      </c>
      <c r="AH269" s="165" t="str">
        <f>IFERROR(INDEX('Climate zones'!$A$2:$A$4292,MATCH(AH$4&amp;" "&amp;$N269,'Climate zones'!$I$2:$I$4292,0)),"")</f>
        <v/>
      </c>
      <c r="AI269" s="165" t="str">
        <f>IFERROR(INDEX('Climate zones'!$A$2:$A$4292,MATCH(AI$4&amp;" "&amp;$N269,'Climate zones'!$I$2:$I$4292,0)),"")</f>
        <v/>
      </c>
      <c r="AJ269" s="165" t="str">
        <f>IFERROR(INDEX('Climate zones'!$A$2:$A$4292,MATCH(AJ$4&amp;" "&amp;$N269,'Climate zones'!$I$2:$I$4292,0)),"")</f>
        <v/>
      </c>
      <c r="AK269" s="165" t="str">
        <f>IFERROR(INDEX('Climate zones'!$A$2:$A$4292,MATCH(AK$4&amp;" "&amp;$N269,'Climate zones'!$I$2:$I$4292,0)),"")</f>
        <v/>
      </c>
      <c r="AL269" s="165" t="str">
        <f>IFERROR(INDEX('Climate zones'!$A$2:$A$4292,MATCH(AL$4&amp;" "&amp;$N269,'Climate zones'!$I$2:$I$4292,0)),"")</f>
        <v/>
      </c>
      <c r="AM269" s="165" t="str">
        <f>IFERROR(INDEX('Climate zones'!$A$2:$A$4292,MATCH(AM$4&amp;" "&amp;$N269,'Climate zones'!$I$2:$I$4292,0)),"")</f>
        <v/>
      </c>
      <c r="AN269" s="165" t="str">
        <f>IFERROR(INDEX('Climate zones'!$A$2:$A$4292,MATCH(AN$4&amp;" "&amp;$N269,'Climate zones'!$I$2:$I$4292,0)),"")</f>
        <v/>
      </c>
      <c r="AO269" s="165" t="str">
        <f>IFERROR(INDEX('Climate zones'!$A$2:$A$4292,MATCH(AO$4&amp;" "&amp;$N269,'Climate zones'!$I$2:$I$4292,0)),"")</f>
        <v/>
      </c>
      <c r="AP269" s="165" t="str">
        <f>IFERROR(INDEX('Climate zones'!$A$2:$A$4292,MATCH(AP$4&amp;" "&amp;$N269,'Climate zones'!$I$2:$I$4292,0)),"")</f>
        <v/>
      </c>
      <c r="AQ269" s="165" t="str">
        <f>IFERROR(INDEX('Climate zones'!$A$2:$A$4292,MATCH(AQ$4&amp;" "&amp;$N269,'Climate zones'!$I$2:$I$4292,0)),"")</f>
        <v/>
      </c>
      <c r="AR269" s="165" t="str">
        <f>IFERROR(INDEX('Climate zones'!$A$2:$A$4292,MATCH(AR$4&amp;" "&amp;$N269,'Climate zones'!$I$2:$I$4292,0)),"")</f>
        <v/>
      </c>
      <c r="AS269" s="165" t="str">
        <f>IFERROR(INDEX('Climate zones'!$A$2:$A$4292,MATCH(AS$4&amp;" "&amp;$N269,'Climate zones'!$I$2:$I$4292,0)),"")</f>
        <v/>
      </c>
      <c r="AT269" s="165" t="str">
        <f>IFERROR(INDEX('Climate zones'!$A$2:$A$4292,MATCH(AT$4&amp;" "&amp;$N269,'Climate zones'!$I$2:$I$4292,0)),"")</f>
        <v/>
      </c>
      <c r="AU269" s="165" t="str">
        <f>IFERROR(INDEX('Climate zones'!$A$2:$A$4292,MATCH(AU$4&amp;" "&amp;$N269,'Climate zones'!$I$2:$I$4292,0)),"")</f>
        <v/>
      </c>
      <c r="AV269" s="165" t="str">
        <f>IFERROR(INDEX('Climate zones'!$A$2:$A$4292,MATCH(AV$4&amp;" "&amp;$N269,'Climate zones'!$I$2:$I$4292,0)),"")</f>
        <v/>
      </c>
      <c r="AW269" s="165" t="str">
        <f>IFERROR(INDEX('Climate zones'!$A$2:$A$4292,MATCH(AW$4&amp;" "&amp;$N269,'Climate zones'!$I$2:$I$4292,0)),"")</f>
        <v/>
      </c>
      <c r="AX269" s="165" t="str">
        <f>IFERROR(INDEX('Climate zones'!$A$2:$A$4292,MATCH(AX$4&amp;" "&amp;$N269,'Climate zones'!$I$2:$I$4292,0)),"")</f>
        <v/>
      </c>
      <c r="AY269" s="165" t="str">
        <f>IFERROR(INDEX('Climate zones'!$A$2:$A$4292,MATCH(AY$4&amp;" "&amp;$N269,'Climate zones'!$I$2:$I$4292,0)),"")</f>
        <v/>
      </c>
      <c r="AZ269" s="165" t="str">
        <f>IFERROR(INDEX('Climate zones'!$A$2:$A$4292,MATCH(AZ$4&amp;" "&amp;$N269,'Climate zones'!$I$2:$I$4292,0)),"")</f>
        <v/>
      </c>
      <c r="BA269" s="165" t="str">
        <f>IFERROR(INDEX('Climate zones'!$A$2:$A$4292,MATCH(BA$4&amp;" "&amp;$N269,'Climate zones'!$I$2:$I$4292,0)),"")</f>
        <v/>
      </c>
      <c r="BB269" s="165" t="str">
        <f>IFERROR(INDEX('Climate zones'!$A$2:$A$4292,MATCH(BB$4&amp;" "&amp;$N269,'Climate zones'!$I$2:$I$4292,0)),"")</f>
        <v/>
      </c>
      <c r="BC269" s="165" t="str">
        <f>IFERROR(INDEX('Climate zones'!$A$2:$A$4292,MATCH(BC$4&amp;" "&amp;$N269,'Climate zones'!$I$2:$I$4292,0)),"")</f>
        <v/>
      </c>
      <c r="BD269" s="165" t="str">
        <f>IFERROR(INDEX('Climate zones'!$A$2:$A$4292,MATCH(BD$4&amp;" "&amp;$N269,'Climate zones'!$I$2:$I$4292,0)),"")</f>
        <v/>
      </c>
      <c r="BE269" s="165" t="str">
        <f>IFERROR(INDEX('Climate zones'!$A$2:$A$4292,MATCH(BE$4&amp;" "&amp;$N269,'Climate zones'!$I$2:$I$4292,0)),"")</f>
        <v/>
      </c>
      <c r="BF269" s="165" t="str">
        <f>IFERROR(INDEX('Climate zones'!$A$2:$A$4292,MATCH(BF$4&amp;" "&amp;$N269,'Climate zones'!$I$2:$I$4292,0)),"")</f>
        <v/>
      </c>
      <c r="BG269" s="165" t="str">
        <f>IFERROR(INDEX('Climate zones'!$A$2:$A$4292,MATCH(BG$4&amp;" "&amp;$N269,'Climate zones'!$I$2:$I$4292,0)),"")</f>
        <v/>
      </c>
      <c r="BH269" s="165" t="str">
        <f>IFERROR(INDEX('Climate zones'!$A$2:$A$4292,MATCH(BH$4&amp;" "&amp;$N269,'Climate zones'!$I$2:$I$4292,0)),"")</f>
        <v/>
      </c>
      <c r="BI269" s="165" t="str">
        <f>IFERROR(INDEX('Climate zones'!$A$2:$A$4292,MATCH(BI$4&amp;" "&amp;$N269,'Climate zones'!$I$2:$I$4292,0)),"")</f>
        <v/>
      </c>
      <c r="BJ269" s="165" t="str">
        <f>IFERROR(INDEX('Climate zones'!$A$2:$A$4292,MATCH(BJ$4&amp;" "&amp;$N269,'Climate zones'!$I$2:$I$4292,0)),"")</f>
        <v/>
      </c>
      <c r="BK269" s="165" t="str">
        <f>IFERROR(INDEX('Climate zones'!$A$2:$A$4292,MATCH(BK$4&amp;" "&amp;$N269,'Climate zones'!$I$2:$I$4292,0)),"")</f>
        <v/>
      </c>
      <c r="BL269" s="165" t="str">
        <f>IFERROR(INDEX('Climate zones'!$A$2:$A$4292,MATCH(BL$4&amp;" "&amp;$N269,'Climate zones'!$I$2:$I$4292,0)),"")</f>
        <v/>
      </c>
      <c r="BM269" s="165" t="str">
        <f>IFERROR(INDEX('Climate zones'!$A$2:$A$4292,MATCH(BM$4&amp;" "&amp;$N269,'Climate zones'!$I$2:$I$4292,0)),"")</f>
        <v/>
      </c>
      <c r="BN269" s="165" t="str">
        <f>IFERROR(INDEX('Climate zones'!$A$2:$A$4292,MATCH(BN$4&amp;" "&amp;$N269,'Climate zones'!$I$2:$I$4292,0)),"")</f>
        <v/>
      </c>
      <c r="BO269" s="165" t="str">
        <f>IFERROR(INDEX('Climate zones'!$A$2:$A$4292,MATCH(BO$4&amp;" "&amp;$N269,'Climate zones'!$I$2:$I$4292,0)),"")</f>
        <v/>
      </c>
      <c r="BP269" s="165" t="str">
        <f>IFERROR(INDEX('Climate zones'!$A$2:$A$4292,MATCH(BP$4&amp;" "&amp;$N269,'Climate zones'!$I$2:$I$4292,0)),"")</f>
        <v/>
      </c>
      <c r="BQ269" s="165" t="str">
        <f>IFERROR(INDEX('Climate zones'!$A$2:$A$4292,MATCH(BQ$4&amp;" "&amp;$N269,'Climate zones'!$I$2:$I$4292,0)),"")</f>
        <v/>
      </c>
      <c r="BR269" s="165" t="str">
        <f>IFERROR(INDEX('Climate zones'!$A$2:$A$4292,MATCH(BR$4&amp;" "&amp;$N269,'Climate zones'!$I$2:$I$4292,0)),"")</f>
        <v/>
      </c>
      <c r="BS269" s="165" t="str">
        <f>IFERROR(INDEX('Climate zones'!$A$2:$A$4292,MATCH(BS$4&amp;" "&amp;$N269,'Climate zones'!$I$2:$I$4292,0)),"")</f>
        <v/>
      </c>
      <c r="BT269" s="165" t="str">
        <f>IFERROR(INDEX('Climate zones'!$A$2:$A$4292,MATCH(BT$4&amp;" "&amp;$N269,'Climate zones'!$I$2:$I$4292,0)),"")</f>
        <v/>
      </c>
      <c r="BU269" s="165" t="str">
        <f>IFERROR(INDEX('Climate zones'!$A$2:$A$4292,MATCH(BU$4&amp;" "&amp;$N269,'Climate zones'!$I$2:$I$4292,0)),"")</f>
        <v/>
      </c>
      <c r="BV269" s="165" t="str">
        <f>IFERROR(INDEX('Climate zones'!$A$2:$A$4292,MATCH(BV$4&amp;" "&amp;$N269,'Climate zones'!$I$2:$I$4292,0)),"")</f>
        <v/>
      </c>
      <c r="BW269" s="165" t="str">
        <f>IFERROR(INDEX('Climate zones'!$A$2:$A$4292,MATCH(BW$4&amp;" "&amp;$N269,'Climate zones'!$I$2:$I$4292,0)),"")</f>
        <v/>
      </c>
      <c r="BX269" s="165" t="str">
        <f>IFERROR(INDEX('Climate zones'!$A$2:$A$4292,MATCH(BX$4&amp;" "&amp;$N269,'Climate zones'!$I$2:$I$4292,0)),"")</f>
        <v/>
      </c>
      <c r="BY269" s="165" t="str">
        <f>IFERROR(INDEX('Climate zones'!$A$2:$A$4292,MATCH(BY$4&amp;" "&amp;$N269,'Climate zones'!$I$2:$I$4292,0)),"")</f>
        <v/>
      </c>
      <c r="BZ269" s="165" t="str">
        <f>IFERROR(INDEX('Climate zones'!$A$2:$A$4292,MATCH(BZ$4&amp;" "&amp;$N269,'Climate zones'!$I$2:$I$4292,0)),"")</f>
        <v/>
      </c>
      <c r="CA269" s="165" t="str">
        <f>IFERROR(INDEX('Climate zones'!$A$2:$A$4292,MATCH(CA$4&amp;" "&amp;$N269,'Climate zones'!$I$2:$I$4292,0)),"")</f>
        <v/>
      </c>
      <c r="CB269" s="165" t="str">
        <f>IFERROR(INDEX('Climate zones'!$A$2:$A$4292,MATCH(CB$4&amp;" "&amp;$N269,'Climate zones'!$I$2:$I$4292,0)),"")</f>
        <v/>
      </c>
      <c r="CC269" s="165" t="str">
        <f>IFERROR(INDEX('Climate zones'!$A$2:$A$4292,MATCH(CC$4&amp;" "&amp;$N269,'Climate zones'!$I$2:$I$4292,0)),"")</f>
        <v/>
      </c>
      <c r="CD269" s="165" t="str">
        <f>IFERROR(INDEX('Climate zones'!$A$2:$A$4292,MATCH(CD$4&amp;" "&amp;$N269,'Climate zones'!$I$2:$I$4292,0)),"")</f>
        <v/>
      </c>
      <c r="CE269" s="165" t="str">
        <f>IFERROR(INDEX('Climate zones'!$A$2:$A$4292,MATCH(CE$4&amp;" "&amp;$N269,'Climate zones'!$I$2:$I$4292,0)),"")</f>
        <v/>
      </c>
      <c r="CF269" s="165" t="str">
        <f>IFERROR(INDEX('Climate zones'!$A$2:$A$4292,MATCH(CF$4&amp;" "&amp;$N269,'Climate zones'!$I$2:$I$4292,0)),"")</f>
        <v/>
      </c>
      <c r="CG269" s="165" t="str">
        <f>IFERROR(INDEX('Climate zones'!$A$2:$A$4292,MATCH(CG$4&amp;" "&amp;$N269,'Climate zones'!$I$2:$I$4292,0)),"")</f>
        <v/>
      </c>
      <c r="CH269" s="165" t="str">
        <f>IFERROR(INDEX('Climate zones'!$A$2:$A$4292,MATCH(CH$4&amp;" "&amp;$N269,'Climate zones'!$I$2:$I$4292,0)),"")</f>
        <v/>
      </c>
    </row>
    <row r="270" spans="1:86">
      <c r="A270" s="156" t="s">
        <v>440</v>
      </c>
      <c r="B270" s="156" t="s">
        <v>102</v>
      </c>
      <c r="C270" s="156" t="s">
        <v>93</v>
      </c>
      <c r="D270" s="156" t="s">
        <v>411</v>
      </c>
      <c r="E270" s="157">
        <v>-40.14</v>
      </c>
      <c r="F270" s="157">
        <v>176.53</v>
      </c>
      <c r="G270" s="156" t="str">
        <f t="shared" si="16"/>
        <v>Central Hawke's Bay District EC</v>
      </c>
      <c r="H270" s="156">
        <f t="shared" si="17"/>
        <v>31</v>
      </c>
      <c r="I270" s="156" t="str">
        <f t="shared" si="18"/>
        <v>Central Hawke's Bay District 31</v>
      </c>
      <c r="N270" s="162">
        <f t="shared" si="19"/>
        <v>266</v>
      </c>
      <c r="O270" s="163" t="str">
        <f>IFERROR(INDEX('Climate zones'!$A$2:$A$4292,MATCH(O$4&amp;" "&amp;$N270,'Climate zones'!$I$2:$I$4292,0)),"")</f>
        <v/>
      </c>
      <c r="P270" s="163" t="str">
        <f>IFERROR(INDEX('Climate zones'!$A$2:$A$4292,MATCH(P$4&amp;" "&amp;$N270,'Climate zones'!$I$2:$I$4292,0)),"")</f>
        <v/>
      </c>
      <c r="Q270" s="163" t="str">
        <f>IFERROR(INDEX('Climate zones'!$A$2:$A$4292,MATCH(Q$4&amp;" "&amp;$N270,'Climate zones'!$I$2:$I$4292,0)),"")</f>
        <v/>
      </c>
      <c r="R270" s="163" t="str">
        <f>IFERROR(INDEX('Climate zones'!$A$2:$A$4292,MATCH(R$4&amp;" "&amp;$N270,'Climate zones'!$I$2:$I$4292,0)),"")</f>
        <v/>
      </c>
      <c r="S270" s="163" t="str">
        <f>IFERROR(INDEX('Climate zones'!$A$2:$A$4292,MATCH(S$4&amp;" "&amp;$N270,'Climate zones'!$I$2:$I$4292,0)),"")</f>
        <v/>
      </c>
      <c r="T270" s="163" t="str">
        <f>IFERROR(INDEX('Climate zones'!$A$2:$A$4292,MATCH(T$4&amp;" "&amp;$N270,'Climate zones'!$I$2:$I$4292,0)),"")</f>
        <v/>
      </c>
      <c r="U270" s="163" t="str">
        <f>IFERROR(INDEX('Climate zones'!$A$2:$A$4292,MATCH(U$4&amp;" "&amp;$N270,'Climate zones'!$I$2:$I$4292,0)),"")</f>
        <v/>
      </c>
      <c r="V270" s="163" t="str">
        <f>IFERROR(INDEX('Climate zones'!$A$2:$A$4292,MATCH(V$4&amp;" "&amp;$N270,'Climate zones'!$I$2:$I$4292,0)),"")</f>
        <v/>
      </c>
      <c r="W270" s="163" t="str">
        <f>IFERROR(INDEX('Climate zones'!$A$2:$A$4292,MATCH(W$4&amp;" "&amp;$N270,'Climate zones'!$I$2:$I$4292,0)),"")</f>
        <v/>
      </c>
      <c r="X270" s="163" t="str">
        <f>IFERROR(INDEX('Climate zones'!$A$2:$A$4292,MATCH(X$4&amp;" "&amp;$N270,'Climate zones'!$I$2:$I$4292,0)),"")</f>
        <v>Whangaroa</v>
      </c>
      <c r="Y270" s="163" t="str">
        <f>IFERROR(INDEX('Climate zones'!$A$2:$A$4292,MATCH(Y$4&amp;" "&amp;$N270,'Climate zones'!$I$2:$I$4292,0)),"")</f>
        <v/>
      </c>
      <c r="Z270" s="163" t="str">
        <f>IFERROR(INDEX('Climate zones'!$A$2:$A$4292,MATCH(Z$4&amp;" "&amp;$N270,'Climate zones'!$I$2:$I$4292,0)),"")</f>
        <v/>
      </c>
      <c r="AA270" s="163" t="str">
        <f>IFERROR(INDEX('Climate zones'!$A$2:$A$4292,MATCH(AA$4&amp;" "&amp;$N270,'Climate zones'!$I$2:$I$4292,0)),"")</f>
        <v/>
      </c>
      <c r="AB270" s="163" t="str">
        <f>IFERROR(INDEX('Climate zones'!$A$2:$A$4292,MATCH(AB$4&amp;" "&amp;$N270,'Climate zones'!$I$2:$I$4292,0)),"")</f>
        <v/>
      </c>
      <c r="AC270" s="163" t="str">
        <f>IFERROR(INDEX('Climate zones'!$A$2:$A$4292,MATCH(AC$4&amp;" "&amp;$N270,'Climate zones'!$I$2:$I$4292,0)),"")</f>
        <v/>
      </c>
      <c r="AD270" s="163" t="str">
        <f>IFERROR(INDEX('Climate zones'!$A$2:$A$4292,MATCH(AD$4&amp;" "&amp;$N270,'Climate zones'!$I$2:$I$4292,0)),"")</f>
        <v/>
      </c>
      <c r="AE270" s="163" t="str">
        <f>IFERROR(INDEX('Climate zones'!$A$2:$A$4292,MATCH(AE$4&amp;" "&amp;$N270,'Climate zones'!$I$2:$I$4292,0)),"")</f>
        <v/>
      </c>
      <c r="AF270" s="163" t="str">
        <f>IFERROR(INDEX('Climate zones'!$A$2:$A$4292,MATCH(AF$4&amp;" "&amp;$N270,'Climate zones'!$I$2:$I$4292,0)),"")</f>
        <v/>
      </c>
      <c r="AG270" s="163" t="str">
        <f>IFERROR(INDEX('Climate zones'!$A$2:$A$4292,MATCH(AG$4&amp;" "&amp;$N270,'Climate zones'!$I$2:$I$4292,0)),"")</f>
        <v/>
      </c>
      <c r="AH270" s="163" t="str">
        <f>IFERROR(INDEX('Climate zones'!$A$2:$A$4292,MATCH(AH$4&amp;" "&amp;$N270,'Climate zones'!$I$2:$I$4292,0)),"")</f>
        <v/>
      </c>
      <c r="AI270" s="163" t="str">
        <f>IFERROR(INDEX('Climate zones'!$A$2:$A$4292,MATCH(AI$4&amp;" "&amp;$N270,'Climate zones'!$I$2:$I$4292,0)),"")</f>
        <v/>
      </c>
      <c r="AJ270" s="163" t="str">
        <f>IFERROR(INDEX('Climate zones'!$A$2:$A$4292,MATCH(AJ$4&amp;" "&amp;$N270,'Climate zones'!$I$2:$I$4292,0)),"")</f>
        <v/>
      </c>
      <c r="AK270" s="163" t="str">
        <f>IFERROR(INDEX('Climate zones'!$A$2:$A$4292,MATCH(AK$4&amp;" "&amp;$N270,'Climate zones'!$I$2:$I$4292,0)),"")</f>
        <v/>
      </c>
      <c r="AL270" s="163" t="str">
        <f>IFERROR(INDEX('Climate zones'!$A$2:$A$4292,MATCH(AL$4&amp;" "&amp;$N270,'Climate zones'!$I$2:$I$4292,0)),"")</f>
        <v/>
      </c>
      <c r="AM270" s="163" t="str">
        <f>IFERROR(INDEX('Climate zones'!$A$2:$A$4292,MATCH(AM$4&amp;" "&amp;$N270,'Climate zones'!$I$2:$I$4292,0)),"")</f>
        <v/>
      </c>
      <c r="AN270" s="163" t="str">
        <f>IFERROR(INDEX('Climate zones'!$A$2:$A$4292,MATCH(AN$4&amp;" "&amp;$N270,'Climate zones'!$I$2:$I$4292,0)),"")</f>
        <v/>
      </c>
      <c r="AO270" s="163" t="str">
        <f>IFERROR(INDEX('Climate zones'!$A$2:$A$4292,MATCH(AO$4&amp;" "&amp;$N270,'Climate zones'!$I$2:$I$4292,0)),"")</f>
        <v/>
      </c>
      <c r="AP270" s="163" t="str">
        <f>IFERROR(INDEX('Climate zones'!$A$2:$A$4292,MATCH(AP$4&amp;" "&amp;$N270,'Climate zones'!$I$2:$I$4292,0)),"")</f>
        <v/>
      </c>
      <c r="AQ270" s="163" t="str">
        <f>IFERROR(INDEX('Climate zones'!$A$2:$A$4292,MATCH(AQ$4&amp;" "&amp;$N270,'Climate zones'!$I$2:$I$4292,0)),"")</f>
        <v/>
      </c>
      <c r="AR270" s="163" t="str">
        <f>IFERROR(INDEX('Climate zones'!$A$2:$A$4292,MATCH(AR$4&amp;" "&amp;$N270,'Climate zones'!$I$2:$I$4292,0)),"")</f>
        <v/>
      </c>
      <c r="AS270" s="163" t="str">
        <f>IFERROR(INDEX('Climate zones'!$A$2:$A$4292,MATCH(AS$4&amp;" "&amp;$N270,'Climate zones'!$I$2:$I$4292,0)),"")</f>
        <v/>
      </c>
      <c r="AT270" s="163" t="str">
        <f>IFERROR(INDEX('Climate zones'!$A$2:$A$4292,MATCH(AT$4&amp;" "&amp;$N270,'Climate zones'!$I$2:$I$4292,0)),"")</f>
        <v/>
      </c>
      <c r="AU270" s="163" t="str">
        <f>IFERROR(INDEX('Climate zones'!$A$2:$A$4292,MATCH(AU$4&amp;" "&amp;$N270,'Climate zones'!$I$2:$I$4292,0)),"")</f>
        <v/>
      </c>
      <c r="AV270" s="163" t="str">
        <f>IFERROR(INDEX('Climate zones'!$A$2:$A$4292,MATCH(AV$4&amp;" "&amp;$N270,'Climate zones'!$I$2:$I$4292,0)),"")</f>
        <v/>
      </c>
      <c r="AW270" s="163" t="str">
        <f>IFERROR(INDEX('Climate zones'!$A$2:$A$4292,MATCH(AW$4&amp;" "&amp;$N270,'Climate zones'!$I$2:$I$4292,0)),"")</f>
        <v/>
      </c>
      <c r="AX270" s="163" t="str">
        <f>IFERROR(INDEX('Climate zones'!$A$2:$A$4292,MATCH(AX$4&amp;" "&amp;$N270,'Climate zones'!$I$2:$I$4292,0)),"")</f>
        <v/>
      </c>
      <c r="AY270" s="163" t="str">
        <f>IFERROR(INDEX('Climate zones'!$A$2:$A$4292,MATCH(AY$4&amp;" "&amp;$N270,'Climate zones'!$I$2:$I$4292,0)),"")</f>
        <v/>
      </c>
      <c r="AZ270" s="163" t="str">
        <f>IFERROR(INDEX('Climate zones'!$A$2:$A$4292,MATCH(AZ$4&amp;" "&amp;$N270,'Climate zones'!$I$2:$I$4292,0)),"")</f>
        <v/>
      </c>
      <c r="BA270" s="163" t="str">
        <f>IFERROR(INDEX('Climate zones'!$A$2:$A$4292,MATCH(BA$4&amp;" "&amp;$N270,'Climate zones'!$I$2:$I$4292,0)),"")</f>
        <v/>
      </c>
      <c r="BB270" s="163" t="str">
        <f>IFERROR(INDEX('Climate zones'!$A$2:$A$4292,MATCH(BB$4&amp;" "&amp;$N270,'Climate zones'!$I$2:$I$4292,0)),"")</f>
        <v/>
      </c>
      <c r="BC270" s="163" t="str">
        <f>IFERROR(INDEX('Climate zones'!$A$2:$A$4292,MATCH(BC$4&amp;" "&amp;$N270,'Climate zones'!$I$2:$I$4292,0)),"")</f>
        <v/>
      </c>
      <c r="BD270" s="163" t="str">
        <f>IFERROR(INDEX('Climate zones'!$A$2:$A$4292,MATCH(BD$4&amp;" "&amp;$N270,'Climate zones'!$I$2:$I$4292,0)),"")</f>
        <v/>
      </c>
      <c r="BE270" s="163" t="str">
        <f>IFERROR(INDEX('Climate zones'!$A$2:$A$4292,MATCH(BE$4&amp;" "&amp;$N270,'Climate zones'!$I$2:$I$4292,0)),"")</f>
        <v/>
      </c>
      <c r="BF270" s="163" t="str">
        <f>IFERROR(INDEX('Climate zones'!$A$2:$A$4292,MATCH(BF$4&amp;" "&amp;$N270,'Climate zones'!$I$2:$I$4292,0)),"")</f>
        <v/>
      </c>
      <c r="BG270" s="163" t="str">
        <f>IFERROR(INDEX('Climate zones'!$A$2:$A$4292,MATCH(BG$4&amp;" "&amp;$N270,'Climate zones'!$I$2:$I$4292,0)),"")</f>
        <v/>
      </c>
      <c r="BH270" s="163" t="str">
        <f>IFERROR(INDEX('Climate zones'!$A$2:$A$4292,MATCH(BH$4&amp;" "&amp;$N270,'Climate zones'!$I$2:$I$4292,0)),"")</f>
        <v/>
      </c>
      <c r="BI270" s="163" t="str">
        <f>IFERROR(INDEX('Climate zones'!$A$2:$A$4292,MATCH(BI$4&amp;" "&amp;$N270,'Climate zones'!$I$2:$I$4292,0)),"")</f>
        <v/>
      </c>
      <c r="BJ270" s="163" t="str">
        <f>IFERROR(INDEX('Climate zones'!$A$2:$A$4292,MATCH(BJ$4&amp;" "&amp;$N270,'Climate zones'!$I$2:$I$4292,0)),"")</f>
        <v/>
      </c>
      <c r="BK270" s="163" t="str">
        <f>IFERROR(INDEX('Climate zones'!$A$2:$A$4292,MATCH(BK$4&amp;" "&amp;$N270,'Climate zones'!$I$2:$I$4292,0)),"")</f>
        <v/>
      </c>
      <c r="BL270" s="163" t="str">
        <f>IFERROR(INDEX('Climate zones'!$A$2:$A$4292,MATCH(BL$4&amp;" "&amp;$N270,'Climate zones'!$I$2:$I$4292,0)),"")</f>
        <v/>
      </c>
      <c r="BM270" s="163" t="str">
        <f>IFERROR(INDEX('Climate zones'!$A$2:$A$4292,MATCH(BM$4&amp;" "&amp;$N270,'Climate zones'!$I$2:$I$4292,0)),"")</f>
        <v/>
      </c>
      <c r="BN270" s="163" t="str">
        <f>IFERROR(INDEX('Climate zones'!$A$2:$A$4292,MATCH(BN$4&amp;" "&amp;$N270,'Climate zones'!$I$2:$I$4292,0)),"")</f>
        <v/>
      </c>
      <c r="BO270" s="163" t="str">
        <f>IFERROR(INDEX('Climate zones'!$A$2:$A$4292,MATCH(BO$4&amp;" "&amp;$N270,'Climate zones'!$I$2:$I$4292,0)),"")</f>
        <v/>
      </c>
      <c r="BP270" s="163" t="str">
        <f>IFERROR(INDEX('Climate zones'!$A$2:$A$4292,MATCH(BP$4&amp;" "&amp;$N270,'Climate zones'!$I$2:$I$4292,0)),"")</f>
        <v/>
      </c>
      <c r="BQ270" s="163" t="str">
        <f>IFERROR(INDEX('Climate zones'!$A$2:$A$4292,MATCH(BQ$4&amp;" "&amp;$N270,'Climate zones'!$I$2:$I$4292,0)),"")</f>
        <v/>
      </c>
      <c r="BR270" s="163" t="str">
        <f>IFERROR(INDEX('Climate zones'!$A$2:$A$4292,MATCH(BR$4&amp;" "&amp;$N270,'Climate zones'!$I$2:$I$4292,0)),"")</f>
        <v/>
      </c>
      <c r="BS270" s="163" t="str">
        <f>IFERROR(INDEX('Climate zones'!$A$2:$A$4292,MATCH(BS$4&amp;" "&amp;$N270,'Climate zones'!$I$2:$I$4292,0)),"")</f>
        <v/>
      </c>
      <c r="BT270" s="163" t="str">
        <f>IFERROR(INDEX('Climate zones'!$A$2:$A$4292,MATCH(BT$4&amp;" "&amp;$N270,'Climate zones'!$I$2:$I$4292,0)),"")</f>
        <v/>
      </c>
      <c r="BU270" s="163" t="str">
        <f>IFERROR(INDEX('Climate zones'!$A$2:$A$4292,MATCH(BU$4&amp;" "&amp;$N270,'Climate zones'!$I$2:$I$4292,0)),"")</f>
        <v/>
      </c>
      <c r="BV270" s="163" t="str">
        <f>IFERROR(INDEX('Climate zones'!$A$2:$A$4292,MATCH(BV$4&amp;" "&amp;$N270,'Climate zones'!$I$2:$I$4292,0)),"")</f>
        <v/>
      </c>
      <c r="BW270" s="163" t="str">
        <f>IFERROR(INDEX('Climate zones'!$A$2:$A$4292,MATCH(BW$4&amp;" "&amp;$N270,'Climate zones'!$I$2:$I$4292,0)),"")</f>
        <v/>
      </c>
      <c r="BX270" s="163" t="str">
        <f>IFERROR(INDEX('Climate zones'!$A$2:$A$4292,MATCH(BX$4&amp;" "&amp;$N270,'Climate zones'!$I$2:$I$4292,0)),"")</f>
        <v/>
      </c>
      <c r="BY270" s="163" t="str">
        <f>IFERROR(INDEX('Climate zones'!$A$2:$A$4292,MATCH(BY$4&amp;" "&amp;$N270,'Climate zones'!$I$2:$I$4292,0)),"")</f>
        <v/>
      </c>
      <c r="BZ270" s="163" t="str">
        <f>IFERROR(INDEX('Climate zones'!$A$2:$A$4292,MATCH(BZ$4&amp;" "&amp;$N270,'Climate zones'!$I$2:$I$4292,0)),"")</f>
        <v/>
      </c>
      <c r="CA270" s="163" t="str">
        <f>IFERROR(INDEX('Climate zones'!$A$2:$A$4292,MATCH(CA$4&amp;" "&amp;$N270,'Climate zones'!$I$2:$I$4292,0)),"")</f>
        <v/>
      </c>
      <c r="CB270" s="163" t="str">
        <f>IFERROR(INDEX('Climate zones'!$A$2:$A$4292,MATCH(CB$4&amp;" "&amp;$N270,'Climate zones'!$I$2:$I$4292,0)),"")</f>
        <v/>
      </c>
      <c r="CC270" s="163" t="str">
        <f>IFERROR(INDEX('Climate zones'!$A$2:$A$4292,MATCH(CC$4&amp;" "&amp;$N270,'Climate zones'!$I$2:$I$4292,0)),"")</f>
        <v/>
      </c>
      <c r="CD270" s="163" t="str">
        <f>IFERROR(INDEX('Climate zones'!$A$2:$A$4292,MATCH(CD$4&amp;" "&amp;$N270,'Climate zones'!$I$2:$I$4292,0)),"")</f>
        <v/>
      </c>
      <c r="CE270" s="163" t="str">
        <f>IFERROR(INDEX('Climate zones'!$A$2:$A$4292,MATCH(CE$4&amp;" "&amp;$N270,'Climate zones'!$I$2:$I$4292,0)),"")</f>
        <v/>
      </c>
      <c r="CF270" s="163" t="str">
        <f>IFERROR(INDEX('Climate zones'!$A$2:$A$4292,MATCH(CF$4&amp;" "&amp;$N270,'Climate zones'!$I$2:$I$4292,0)),"")</f>
        <v/>
      </c>
      <c r="CG270" s="163" t="str">
        <f>IFERROR(INDEX('Climate zones'!$A$2:$A$4292,MATCH(CG$4&amp;" "&amp;$N270,'Climate zones'!$I$2:$I$4292,0)),"")</f>
        <v/>
      </c>
      <c r="CH270" s="163" t="str">
        <f>IFERROR(INDEX('Climate zones'!$A$2:$A$4292,MATCH(CH$4&amp;" "&amp;$N270,'Climate zones'!$I$2:$I$4292,0)),"")</f>
        <v/>
      </c>
    </row>
    <row r="271" spans="1:86">
      <c r="A271" s="156" t="s">
        <v>441</v>
      </c>
      <c r="B271" s="156" t="s">
        <v>102</v>
      </c>
      <c r="C271" s="156" t="s">
        <v>93</v>
      </c>
      <c r="D271" s="156" t="s">
        <v>411</v>
      </c>
      <c r="E271" s="157">
        <v>-40.07</v>
      </c>
      <c r="F271" s="157">
        <v>176.3</v>
      </c>
      <c r="G271" s="156" t="str">
        <f t="shared" si="16"/>
        <v>Central Hawke's Bay District EC</v>
      </c>
      <c r="H271" s="156">
        <f t="shared" si="17"/>
        <v>32</v>
      </c>
      <c r="I271" s="156" t="str">
        <f t="shared" si="18"/>
        <v>Central Hawke's Bay District 32</v>
      </c>
      <c r="N271" s="164">
        <f t="shared" si="19"/>
        <v>267</v>
      </c>
      <c r="O271" s="165" t="str">
        <f>IFERROR(INDEX('Climate zones'!$A$2:$A$4292,MATCH(O$4&amp;" "&amp;$N271,'Climate zones'!$I$2:$I$4292,0)),"")</f>
        <v/>
      </c>
      <c r="P271" s="165" t="str">
        <f>IFERROR(INDEX('Climate zones'!$A$2:$A$4292,MATCH(P$4&amp;" "&amp;$N271,'Climate zones'!$I$2:$I$4292,0)),"")</f>
        <v/>
      </c>
      <c r="Q271" s="165" t="str">
        <f>IFERROR(INDEX('Climate zones'!$A$2:$A$4292,MATCH(Q$4&amp;" "&amp;$N271,'Climate zones'!$I$2:$I$4292,0)),"")</f>
        <v/>
      </c>
      <c r="R271" s="165" t="str">
        <f>IFERROR(INDEX('Climate zones'!$A$2:$A$4292,MATCH(R$4&amp;" "&amp;$N271,'Climate zones'!$I$2:$I$4292,0)),"")</f>
        <v/>
      </c>
      <c r="S271" s="165" t="str">
        <f>IFERROR(INDEX('Climate zones'!$A$2:$A$4292,MATCH(S$4&amp;" "&amp;$N271,'Climate zones'!$I$2:$I$4292,0)),"")</f>
        <v/>
      </c>
      <c r="T271" s="165" t="str">
        <f>IFERROR(INDEX('Climate zones'!$A$2:$A$4292,MATCH(T$4&amp;" "&amp;$N271,'Climate zones'!$I$2:$I$4292,0)),"")</f>
        <v/>
      </c>
      <c r="U271" s="165" t="str">
        <f>IFERROR(INDEX('Climate zones'!$A$2:$A$4292,MATCH(U$4&amp;" "&amp;$N271,'Climate zones'!$I$2:$I$4292,0)),"")</f>
        <v/>
      </c>
      <c r="V271" s="165" t="str">
        <f>IFERROR(INDEX('Climate zones'!$A$2:$A$4292,MATCH(V$4&amp;" "&amp;$N271,'Climate zones'!$I$2:$I$4292,0)),"")</f>
        <v/>
      </c>
      <c r="W271" s="165" t="str">
        <f>IFERROR(INDEX('Climate zones'!$A$2:$A$4292,MATCH(W$4&amp;" "&amp;$N271,'Climate zones'!$I$2:$I$4292,0)),"")</f>
        <v/>
      </c>
      <c r="X271" s="165" t="str">
        <f>IFERROR(INDEX('Climate zones'!$A$2:$A$4292,MATCH(X$4&amp;" "&amp;$N271,'Climate zones'!$I$2:$I$4292,0)),"")</f>
        <v>Whatuwhiwhi</v>
      </c>
      <c r="Y271" s="165" t="str">
        <f>IFERROR(INDEX('Climate zones'!$A$2:$A$4292,MATCH(Y$4&amp;" "&amp;$N271,'Climate zones'!$I$2:$I$4292,0)),"")</f>
        <v/>
      </c>
      <c r="Z271" s="165" t="str">
        <f>IFERROR(INDEX('Climate zones'!$A$2:$A$4292,MATCH(Z$4&amp;" "&amp;$N271,'Climate zones'!$I$2:$I$4292,0)),"")</f>
        <v/>
      </c>
      <c r="AA271" s="165" t="str">
        <f>IFERROR(INDEX('Climate zones'!$A$2:$A$4292,MATCH(AA$4&amp;" "&amp;$N271,'Climate zones'!$I$2:$I$4292,0)),"")</f>
        <v/>
      </c>
      <c r="AB271" s="165" t="str">
        <f>IFERROR(INDEX('Climate zones'!$A$2:$A$4292,MATCH(AB$4&amp;" "&amp;$N271,'Climate zones'!$I$2:$I$4292,0)),"")</f>
        <v/>
      </c>
      <c r="AC271" s="165" t="str">
        <f>IFERROR(INDEX('Climate zones'!$A$2:$A$4292,MATCH(AC$4&amp;" "&amp;$N271,'Climate zones'!$I$2:$I$4292,0)),"")</f>
        <v/>
      </c>
      <c r="AD271" s="165" t="str">
        <f>IFERROR(INDEX('Climate zones'!$A$2:$A$4292,MATCH(AD$4&amp;" "&amp;$N271,'Climate zones'!$I$2:$I$4292,0)),"")</f>
        <v/>
      </c>
      <c r="AE271" s="165" t="str">
        <f>IFERROR(INDEX('Climate zones'!$A$2:$A$4292,MATCH(AE$4&amp;" "&amp;$N271,'Climate zones'!$I$2:$I$4292,0)),"")</f>
        <v/>
      </c>
      <c r="AF271" s="165" t="str">
        <f>IFERROR(INDEX('Climate zones'!$A$2:$A$4292,MATCH(AF$4&amp;" "&amp;$N271,'Climate zones'!$I$2:$I$4292,0)),"")</f>
        <v/>
      </c>
      <c r="AG271" s="165" t="str">
        <f>IFERROR(INDEX('Climate zones'!$A$2:$A$4292,MATCH(AG$4&amp;" "&amp;$N271,'Climate zones'!$I$2:$I$4292,0)),"")</f>
        <v/>
      </c>
      <c r="AH271" s="165" t="str">
        <f>IFERROR(INDEX('Climate zones'!$A$2:$A$4292,MATCH(AH$4&amp;" "&amp;$N271,'Climate zones'!$I$2:$I$4292,0)),"")</f>
        <v/>
      </c>
      <c r="AI271" s="165" t="str">
        <f>IFERROR(INDEX('Climate zones'!$A$2:$A$4292,MATCH(AI$4&amp;" "&amp;$N271,'Climate zones'!$I$2:$I$4292,0)),"")</f>
        <v/>
      </c>
      <c r="AJ271" s="165" t="str">
        <f>IFERROR(INDEX('Climate zones'!$A$2:$A$4292,MATCH(AJ$4&amp;" "&amp;$N271,'Climate zones'!$I$2:$I$4292,0)),"")</f>
        <v/>
      </c>
      <c r="AK271" s="165" t="str">
        <f>IFERROR(INDEX('Climate zones'!$A$2:$A$4292,MATCH(AK$4&amp;" "&amp;$N271,'Climate zones'!$I$2:$I$4292,0)),"")</f>
        <v/>
      </c>
      <c r="AL271" s="165" t="str">
        <f>IFERROR(INDEX('Climate zones'!$A$2:$A$4292,MATCH(AL$4&amp;" "&amp;$N271,'Climate zones'!$I$2:$I$4292,0)),"")</f>
        <v/>
      </c>
      <c r="AM271" s="165" t="str">
        <f>IFERROR(INDEX('Climate zones'!$A$2:$A$4292,MATCH(AM$4&amp;" "&amp;$N271,'Climate zones'!$I$2:$I$4292,0)),"")</f>
        <v/>
      </c>
      <c r="AN271" s="165" t="str">
        <f>IFERROR(INDEX('Climate zones'!$A$2:$A$4292,MATCH(AN$4&amp;" "&amp;$N271,'Climate zones'!$I$2:$I$4292,0)),"")</f>
        <v/>
      </c>
      <c r="AO271" s="165" t="str">
        <f>IFERROR(INDEX('Climate zones'!$A$2:$A$4292,MATCH(AO$4&amp;" "&amp;$N271,'Climate zones'!$I$2:$I$4292,0)),"")</f>
        <v/>
      </c>
      <c r="AP271" s="165" t="str">
        <f>IFERROR(INDEX('Climate zones'!$A$2:$A$4292,MATCH(AP$4&amp;" "&amp;$N271,'Climate zones'!$I$2:$I$4292,0)),"")</f>
        <v/>
      </c>
      <c r="AQ271" s="165" t="str">
        <f>IFERROR(INDEX('Climate zones'!$A$2:$A$4292,MATCH(AQ$4&amp;" "&amp;$N271,'Climate zones'!$I$2:$I$4292,0)),"")</f>
        <v/>
      </c>
      <c r="AR271" s="165" t="str">
        <f>IFERROR(INDEX('Climate zones'!$A$2:$A$4292,MATCH(AR$4&amp;" "&amp;$N271,'Climate zones'!$I$2:$I$4292,0)),"")</f>
        <v/>
      </c>
      <c r="AS271" s="165" t="str">
        <f>IFERROR(INDEX('Climate zones'!$A$2:$A$4292,MATCH(AS$4&amp;" "&amp;$N271,'Climate zones'!$I$2:$I$4292,0)),"")</f>
        <v/>
      </c>
      <c r="AT271" s="165" t="str">
        <f>IFERROR(INDEX('Climate zones'!$A$2:$A$4292,MATCH(AT$4&amp;" "&amp;$N271,'Climate zones'!$I$2:$I$4292,0)),"")</f>
        <v/>
      </c>
      <c r="AU271" s="165" t="str">
        <f>IFERROR(INDEX('Climate zones'!$A$2:$A$4292,MATCH(AU$4&amp;" "&amp;$N271,'Climate zones'!$I$2:$I$4292,0)),"")</f>
        <v/>
      </c>
      <c r="AV271" s="165" t="str">
        <f>IFERROR(INDEX('Climate zones'!$A$2:$A$4292,MATCH(AV$4&amp;" "&amp;$N271,'Climate zones'!$I$2:$I$4292,0)),"")</f>
        <v/>
      </c>
      <c r="AW271" s="165" t="str">
        <f>IFERROR(INDEX('Climate zones'!$A$2:$A$4292,MATCH(AW$4&amp;" "&amp;$N271,'Climate zones'!$I$2:$I$4292,0)),"")</f>
        <v/>
      </c>
      <c r="AX271" s="165" t="str">
        <f>IFERROR(INDEX('Climate zones'!$A$2:$A$4292,MATCH(AX$4&amp;" "&amp;$N271,'Climate zones'!$I$2:$I$4292,0)),"")</f>
        <v/>
      </c>
      <c r="AY271" s="165" t="str">
        <f>IFERROR(INDEX('Climate zones'!$A$2:$A$4292,MATCH(AY$4&amp;" "&amp;$N271,'Climate zones'!$I$2:$I$4292,0)),"")</f>
        <v/>
      </c>
      <c r="AZ271" s="165" t="str">
        <f>IFERROR(INDEX('Climate zones'!$A$2:$A$4292,MATCH(AZ$4&amp;" "&amp;$N271,'Climate zones'!$I$2:$I$4292,0)),"")</f>
        <v/>
      </c>
      <c r="BA271" s="165" t="str">
        <f>IFERROR(INDEX('Climate zones'!$A$2:$A$4292,MATCH(BA$4&amp;" "&amp;$N271,'Climate zones'!$I$2:$I$4292,0)),"")</f>
        <v/>
      </c>
      <c r="BB271" s="165" t="str">
        <f>IFERROR(INDEX('Climate zones'!$A$2:$A$4292,MATCH(BB$4&amp;" "&amp;$N271,'Climate zones'!$I$2:$I$4292,0)),"")</f>
        <v/>
      </c>
      <c r="BC271" s="165" t="str">
        <f>IFERROR(INDEX('Climate zones'!$A$2:$A$4292,MATCH(BC$4&amp;" "&amp;$N271,'Climate zones'!$I$2:$I$4292,0)),"")</f>
        <v/>
      </c>
      <c r="BD271" s="165" t="str">
        <f>IFERROR(INDEX('Climate zones'!$A$2:$A$4292,MATCH(BD$4&amp;" "&amp;$N271,'Climate zones'!$I$2:$I$4292,0)),"")</f>
        <v/>
      </c>
      <c r="BE271" s="165" t="str">
        <f>IFERROR(INDEX('Climate zones'!$A$2:$A$4292,MATCH(BE$4&amp;" "&amp;$N271,'Climate zones'!$I$2:$I$4292,0)),"")</f>
        <v/>
      </c>
      <c r="BF271" s="165" t="str">
        <f>IFERROR(INDEX('Climate zones'!$A$2:$A$4292,MATCH(BF$4&amp;" "&amp;$N271,'Climate zones'!$I$2:$I$4292,0)),"")</f>
        <v/>
      </c>
      <c r="BG271" s="165" t="str">
        <f>IFERROR(INDEX('Climate zones'!$A$2:$A$4292,MATCH(BG$4&amp;" "&amp;$N271,'Climate zones'!$I$2:$I$4292,0)),"")</f>
        <v/>
      </c>
      <c r="BH271" s="165" t="str">
        <f>IFERROR(INDEX('Climate zones'!$A$2:$A$4292,MATCH(BH$4&amp;" "&amp;$N271,'Climate zones'!$I$2:$I$4292,0)),"")</f>
        <v/>
      </c>
      <c r="BI271" s="165" t="str">
        <f>IFERROR(INDEX('Climate zones'!$A$2:$A$4292,MATCH(BI$4&amp;" "&amp;$N271,'Climate zones'!$I$2:$I$4292,0)),"")</f>
        <v/>
      </c>
      <c r="BJ271" s="165" t="str">
        <f>IFERROR(INDEX('Climate zones'!$A$2:$A$4292,MATCH(BJ$4&amp;" "&amp;$N271,'Climate zones'!$I$2:$I$4292,0)),"")</f>
        <v/>
      </c>
      <c r="BK271" s="165" t="str">
        <f>IFERROR(INDEX('Climate zones'!$A$2:$A$4292,MATCH(BK$4&amp;" "&amp;$N271,'Climate zones'!$I$2:$I$4292,0)),"")</f>
        <v/>
      </c>
      <c r="BL271" s="165" t="str">
        <f>IFERROR(INDEX('Climate zones'!$A$2:$A$4292,MATCH(BL$4&amp;" "&amp;$N271,'Climate zones'!$I$2:$I$4292,0)),"")</f>
        <v/>
      </c>
      <c r="BM271" s="165" t="str">
        <f>IFERROR(INDEX('Climate zones'!$A$2:$A$4292,MATCH(BM$4&amp;" "&amp;$N271,'Climate zones'!$I$2:$I$4292,0)),"")</f>
        <v/>
      </c>
      <c r="BN271" s="165" t="str">
        <f>IFERROR(INDEX('Climate zones'!$A$2:$A$4292,MATCH(BN$4&amp;" "&amp;$N271,'Climate zones'!$I$2:$I$4292,0)),"")</f>
        <v/>
      </c>
      <c r="BO271" s="165" t="str">
        <f>IFERROR(INDEX('Climate zones'!$A$2:$A$4292,MATCH(BO$4&amp;" "&amp;$N271,'Climate zones'!$I$2:$I$4292,0)),"")</f>
        <v/>
      </c>
      <c r="BP271" s="165" t="str">
        <f>IFERROR(INDEX('Climate zones'!$A$2:$A$4292,MATCH(BP$4&amp;" "&amp;$N271,'Climate zones'!$I$2:$I$4292,0)),"")</f>
        <v/>
      </c>
      <c r="BQ271" s="165" t="str">
        <f>IFERROR(INDEX('Climate zones'!$A$2:$A$4292,MATCH(BQ$4&amp;" "&amp;$N271,'Climate zones'!$I$2:$I$4292,0)),"")</f>
        <v/>
      </c>
      <c r="BR271" s="165" t="str">
        <f>IFERROR(INDEX('Climate zones'!$A$2:$A$4292,MATCH(BR$4&amp;" "&amp;$N271,'Climate zones'!$I$2:$I$4292,0)),"")</f>
        <v/>
      </c>
      <c r="BS271" s="165" t="str">
        <f>IFERROR(INDEX('Climate zones'!$A$2:$A$4292,MATCH(BS$4&amp;" "&amp;$N271,'Climate zones'!$I$2:$I$4292,0)),"")</f>
        <v/>
      </c>
      <c r="BT271" s="165" t="str">
        <f>IFERROR(INDEX('Climate zones'!$A$2:$A$4292,MATCH(BT$4&amp;" "&amp;$N271,'Climate zones'!$I$2:$I$4292,0)),"")</f>
        <v/>
      </c>
      <c r="BU271" s="165" t="str">
        <f>IFERROR(INDEX('Climate zones'!$A$2:$A$4292,MATCH(BU$4&amp;" "&amp;$N271,'Climate zones'!$I$2:$I$4292,0)),"")</f>
        <v/>
      </c>
      <c r="BV271" s="165" t="str">
        <f>IFERROR(INDEX('Climate zones'!$A$2:$A$4292,MATCH(BV$4&amp;" "&amp;$N271,'Climate zones'!$I$2:$I$4292,0)),"")</f>
        <v/>
      </c>
      <c r="BW271" s="165" t="str">
        <f>IFERROR(INDEX('Climate zones'!$A$2:$A$4292,MATCH(BW$4&amp;" "&amp;$N271,'Climate zones'!$I$2:$I$4292,0)),"")</f>
        <v/>
      </c>
      <c r="BX271" s="165" t="str">
        <f>IFERROR(INDEX('Climate zones'!$A$2:$A$4292,MATCH(BX$4&amp;" "&amp;$N271,'Climate zones'!$I$2:$I$4292,0)),"")</f>
        <v/>
      </c>
      <c r="BY271" s="165" t="str">
        <f>IFERROR(INDEX('Climate zones'!$A$2:$A$4292,MATCH(BY$4&amp;" "&amp;$N271,'Climate zones'!$I$2:$I$4292,0)),"")</f>
        <v/>
      </c>
      <c r="BZ271" s="165" t="str">
        <f>IFERROR(INDEX('Climate zones'!$A$2:$A$4292,MATCH(BZ$4&amp;" "&amp;$N271,'Climate zones'!$I$2:$I$4292,0)),"")</f>
        <v/>
      </c>
      <c r="CA271" s="165" t="str">
        <f>IFERROR(INDEX('Climate zones'!$A$2:$A$4292,MATCH(CA$4&amp;" "&amp;$N271,'Climate zones'!$I$2:$I$4292,0)),"")</f>
        <v/>
      </c>
      <c r="CB271" s="165" t="str">
        <f>IFERROR(INDEX('Climate zones'!$A$2:$A$4292,MATCH(CB$4&amp;" "&amp;$N271,'Climate zones'!$I$2:$I$4292,0)),"")</f>
        <v/>
      </c>
      <c r="CC271" s="165" t="str">
        <f>IFERROR(INDEX('Climate zones'!$A$2:$A$4292,MATCH(CC$4&amp;" "&amp;$N271,'Climate zones'!$I$2:$I$4292,0)),"")</f>
        <v/>
      </c>
      <c r="CD271" s="165" t="str">
        <f>IFERROR(INDEX('Climate zones'!$A$2:$A$4292,MATCH(CD$4&amp;" "&amp;$N271,'Climate zones'!$I$2:$I$4292,0)),"")</f>
        <v/>
      </c>
      <c r="CE271" s="165" t="str">
        <f>IFERROR(INDEX('Climate zones'!$A$2:$A$4292,MATCH(CE$4&amp;" "&amp;$N271,'Climate zones'!$I$2:$I$4292,0)),"")</f>
        <v/>
      </c>
      <c r="CF271" s="165" t="str">
        <f>IFERROR(INDEX('Climate zones'!$A$2:$A$4292,MATCH(CF$4&amp;" "&amp;$N271,'Climate zones'!$I$2:$I$4292,0)),"")</f>
        <v/>
      </c>
      <c r="CG271" s="165" t="str">
        <f>IFERROR(INDEX('Climate zones'!$A$2:$A$4292,MATCH(CG$4&amp;" "&amp;$N271,'Climate zones'!$I$2:$I$4292,0)),"")</f>
        <v/>
      </c>
      <c r="CH271" s="165" t="str">
        <f>IFERROR(INDEX('Climate zones'!$A$2:$A$4292,MATCH(CH$4&amp;" "&amp;$N271,'Climate zones'!$I$2:$I$4292,0)),"")</f>
        <v/>
      </c>
    </row>
    <row r="272" spans="1:86">
      <c r="A272" s="156" t="s">
        <v>442</v>
      </c>
      <c r="B272" s="156" t="s">
        <v>102</v>
      </c>
      <c r="C272" s="156" t="s">
        <v>93</v>
      </c>
      <c r="D272" s="156" t="s">
        <v>411</v>
      </c>
      <c r="E272" s="157">
        <v>-40.25</v>
      </c>
      <c r="F272" s="157">
        <v>176.5</v>
      </c>
      <c r="G272" s="156" t="str">
        <f t="shared" si="16"/>
        <v>Central Hawke's Bay District EC</v>
      </c>
      <c r="H272" s="156">
        <f t="shared" si="17"/>
        <v>33</v>
      </c>
      <c r="I272" s="156" t="str">
        <f t="shared" si="18"/>
        <v>Central Hawke's Bay District 33</v>
      </c>
      <c r="N272" s="162">
        <f t="shared" si="19"/>
        <v>268</v>
      </c>
      <c r="O272" s="163" t="str">
        <f>IFERROR(INDEX('Climate zones'!$A$2:$A$4292,MATCH(O$4&amp;" "&amp;$N272,'Climate zones'!$I$2:$I$4292,0)),"")</f>
        <v/>
      </c>
      <c r="P272" s="163" t="str">
        <f>IFERROR(INDEX('Climate zones'!$A$2:$A$4292,MATCH(P$4&amp;" "&amp;$N272,'Climate zones'!$I$2:$I$4292,0)),"")</f>
        <v/>
      </c>
      <c r="Q272" s="163" t="str">
        <f>IFERROR(INDEX('Climate zones'!$A$2:$A$4292,MATCH(Q$4&amp;" "&amp;$N272,'Climate zones'!$I$2:$I$4292,0)),"")</f>
        <v/>
      </c>
      <c r="R272" s="163" t="str">
        <f>IFERROR(INDEX('Climate zones'!$A$2:$A$4292,MATCH(R$4&amp;" "&amp;$N272,'Climate zones'!$I$2:$I$4292,0)),"")</f>
        <v/>
      </c>
      <c r="S272" s="163" t="str">
        <f>IFERROR(INDEX('Climate zones'!$A$2:$A$4292,MATCH(S$4&amp;" "&amp;$N272,'Climate zones'!$I$2:$I$4292,0)),"")</f>
        <v/>
      </c>
      <c r="T272" s="163" t="str">
        <f>IFERROR(INDEX('Climate zones'!$A$2:$A$4292,MATCH(T$4&amp;" "&amp;$N272,'Climate zones'!$I$2:$I$4292,0)),"")</f>
        <v/>
      </c>
      <c r="U272" s="163" t="str">
        <f>IFERROR(INDEX('Climate zones'!$A$2:$A$4292,MATCH(U$4&amp;" "&amp;$N272,'Climate zones'!$I$2:$I$4292,0)),"")</f>
        <v/>
      </c>
      <c r="V272" s="163" t="str">
        <f>IFERROR(INDEX('Climate zones'!$A$2:$A$4292,MATCH(V$4&amp;" "&amp;$N272,'Climate zones'!$I$2:$I$4292,0)),"")</f>
        <v/>
      </c>
      <c r="W272" s="163" t="str">
        <f>IFERROR(INDEX('Climate zones'!$A$2:$A$4292,MATCH(W$4&amp;" "&amp;$N272,'Climate zones'!$I$2:$I$4292,0)),"")</f>
        <v/>
      </c>
      <c r="X272" s="163" t="str">
        <f>IFERROR(INDEX('Climate zones'!$A$2:$A$4292,MATCH(X$4&amp;" "&amp;$N272,'Climate zones'!$I$2:$I$4292,0)),"")</f>
        <v>Whirinaki</v>
      </c>
      <c r="Y272" s="163" t="str">
        <f>IFERROR(INDEX('Climate zones'!$A$2:$A$4292,MATCH(Y$4&amp;" "&amp;$N272,'Climate zones'!$I$2:$I$4292,0)),"")</f>
        <v/>
      </c>
      <c r="Z272" s="163" t="str">
        <f>IFERROR(INDEX('Climate zones'!$A$2:$A$4292,MATCH(Z$4&amp;" "&amp;$N272,'Climate zones'!$I$2:$I$4292,0)),"")</f>
        <v/>
      </c>
      <c r="AA272" s="163" t="str">
        <f>IFERROR(INDEX('Climate zones'!$A$2:$A$4292,MATCH(AA$4&amp;" "&amp;$N272,'Climate zones'!$I$2:$I$4292,0)),"")</f>
        <v/>
      </c>
      <c r="AB272" s="163" t="str">
        <f>IFERROR(INDEX('Climate zones'!$A$2:$A$4292,MATCH(AB$4&amp;" "&amp;$N272,'Climate zones'!$I$2:$I$4292,0)),"")</f>
        <v/>
      </c>
      <c r="AC272" s="163" t="str">
        <f>IFERROR(INDEX('Climate zones'!$A$2:$A$4292,MATCH(AC$4&amp;" "&amp;$N272,'Climate zones'!$I$2:$I$4292,0)),"")</f>
        <v/>
      </c>
      <c r="AD272" s="163" t="str">
        <f>IFERROR(INDEX('Climate zones'!$A$2:$A$4292,MATCH(AD$4&amp;" "&amp;$N272,'Climate zones'!$I$2:$I$4292,0)),"")</f>
        <v/>
      </c>
      <c r="AE272" s="163" t="str">
        <f>IFERROR(INDEX('Climate zones'!$A$2:$A$4292,MATCH(AE$4&amp;" "&amp;$N272,'Climate zones'!$I$2:$I$4292,0)),"")</f>
        <v/>
      </c>
      <c r="AF272" s="163" t="str">
        <f>IFERROR(INDEX('Climate zones'!$A$2:$A$4292,MATCH(AF$4&amp;" "&amp;$N272,'Climate zones'!$I$2:$I$4292,0)),"")</f>
        <v/>
      </c>
      <c r="AG272" s="163" t="str">
        <f>IFERROR(INDEX('Climate zones'!$A$2:$A$4292,MATCH(AG$4&amp;" "&amp;$N272,'Climate zones'!$I$2:$I$4292,0)),"")</f>
        <v/>
      </c>
      <c r="AH272" s="163" t="str">
        <f>IFERROR(INDEX('Climate zones'!$A$2:$A$4292,MATCH(AH$4&amp;" "&amp;$N272,'Climate zones'!$I$2:$I$4292,0)),"")</f>
        <v/>
      </c>
      <c r="AI272" s="163" t="str">
        <f>IFERROR(INDEX('Climate zones'!$A$2:$A$4292,MATCH(AI$4&amp;" "&amp;$N272,'Climate zones'!$I$2:$I$4292,0)),"")</f>
        <v/>
      </c>
      <c r="AJ272" s="163" t="str">
        <f>IFERROR(INDEX('Climate zones'!$A$2:$A$4292,MATCH(AJ$4&amp;" "&amp;$N272,'Climate zones'!$I$2:$I$4292,0)),"")</f>
        <v/>
      </c>
      <c r="AK272" s="163" t="str">
        <f>IFERROR(INDEX('Climate zones'!$A$2:$A$4292,MATCH(AK$4&amp;" "&amp;$N272,'Climate zones'!$I$2:$I$4292,0)),"")</f>
        <v/>
      </c>
      <c r="AL272" s="163" t="str">
        <f>IFERROR(INDEX('Climate zones'!$A$2:$A$4292,MATCH(AL$4&amp;" "&amp;$N272,'Climate zones'!$I$2:$I$4292,0)),"")</f>
        <v/>
      </c>
      <c r="AM272" s="163" t="str">
        <f>IFERROR(INDEX('Climate zones'!$A$2:$A$4292,MATCH(AM$4&amp;" "&amp;$N272,'Climate zones'!$I$2:$I$4292,0)),"")</f>
        <v/>
      </c>
      <c r="AN272" s="163" t="str">
        <f>IFERROR(INDEX('Climate zones'!$A$2:$A$4292,MATCH(AN$4&amp;" "&amp;$N272,'Climate zones'!$I$2:$I$4292,0)),"")</f>
        <v/>
      </c>
      <c r="AO272" s="163" t="str">
        <f>IFERROR(INDEX('Climate zones'!$A$2:$A$4292,MATCH(AO$4&amp;" "&amp;$N272,'Climate zones'!$I$2:$I$4292,0)),"")</f>
        <v/>
      </c>
      <c r="AP272" s="163" t="str">
        <f>IFERROR(INDEX('Climate zones'!$A$2:$A$4292,MATCH(AP$4&amp;" "&amp;$N272,'Climate zones'!$I$2:$I$4292,0)),"")</f>
        <v/>
      </c>
      <c r="AQ272" s="163" t="str">
        <f>IFERROR(INDEX('Climate zones'!$A$2:$A$4292,MATCH(AQ$4&amp;" "&amp;$N272,'Climate zones'!$I$2:$I$4292,0)),"")</f>
        <v/>
      </c>
      <c r="AR272" s="163" t="str">
        <f>IFERROR(INDEX('Climate zones'!$A$2:$A$4292,MATCH(AR$4&amp;" "&amp;$N272,'Climate zones'!$I$2:$I$4292,0)),"")</f>
        <v/>
      </c>
      <c r="AS272" s="163" t="str">
        <f>IFERROR(INDEX('Climate zones'!$A$2:$A$4292,MATCH(AS$4&amp;" "&amp;$N272,'Climate zones'!$I$2:$I$4292,0)),"")</f>
        <v/>
      </c>
      <c r="AT272" s="163" t="str">
        <f>IFERROR(INDEX('Climate zones'!$A$2:$A$4292,MATCH(AT$4&amp;" "&amp;$N272,'Climate zones'!$I$2:$I$4292,0)),"")</f>
        <v/>
      </c>
      <c r="AU272" s="163" t="str">
        <f>IFERROR(INDEX('Climate zones'!$A$2:$A$4292,MATCH(AU$4&amp;" "&amp;$N272,'Climate zones'!$I$2:$I$4292,0)),"")</f>
        <v/>
      </c>
      <c r="AV272" s="163" t="str">
        <f>IFERROR(INDEX('Climate zones'!$A$2:$A$4292,MATCH(AV$4&amp;" "&amp;$N272,'Climate zones'!$I$2:$I$4292,0)),"")</f>
        <v/>
      </c>
      <c r="AW272" s="163" t="str">
        <f>IFERROR(INDEX('Climate zones'!$A$2:$A$4292,MATCH(AW$4&amp;" "&amp;$N272,'Climate zones'!$I$2:$I$4292,0)),"")</f>
        <v/>
      </c>
      <c r="AX272" s="163" t="str">
        <f>IFERROR(INDEX('Climate zones'!$A$2:$A$4292,MATCH(AX$4&amp;" "&amp;$N272,'Climate zones'!$I$2:$I$4292,0)),"")</f>
        <v/>
      </c>
      <c r="AY272" s="163" t="str">
        <f>IFERROR(INDEX('Climate zones'!$A$2:$A$4292,MATCH(AY$4&amp;" "&amp;$N272,'Climate zones'!$I$2:$I$4292,0)),"")</f>
        <v/>
      </c>
      <c r="AZ272" s="163" t="str">
        <f>IFERROR(INDEX('Climate zones'!$A$2:$A$4292,MATCH(AZ$4&amp;" "&amp;$N272,'Climate zones'!$I$2:$I$4292,0)),"")</f>
        <v/>
      </c>
      <c r="BA272" s="163" t="str">
        <f>IFERROR(INDEX('Climate zones'!$A$2:$A$4292,MATCH(BA$4&amp;" "&amp;$N272,'Climate zones'!$I$2:$I$4292,0)),"")</f>
        <v/>
      </c>
      <c r="BB272" s="163" t="str">
        <f>IFERROR(INDEX('Climate zones'!$A$2:$A$4292,MATCH(BB$4&amp;" "&amp;$N272,'Climate zones'!$I$2:$I$4292,0)),"")</f>
        <v/>
      </c>
      <c r="BC272" s="163" t="str">
        <f>IFERROR(INDEX('Climate zones'!$A$2:$A$4292,MATCH(BC$4&amp;" "&amp;$N272,'Climate zones'!$I$2:$I$4292,0)),"")</f>
        <v/>
      </c>
      <c r="BD272" s="163" t="str">
        <f>IFERROR(INDEX('Climate zones'!$A$2:$A$4292,MATCH(BD$4&amp;" "&amp;$N272,'Climate zones'!$I$2:$I$4292,0)),"")</f>
        <v/>
      </c>
      <c r="BE272" s="163" t="str">
        <f>IFERROR(INDEX('Climate zones'!$A$2:$A$4292,MATCH(BE$4&amp;" "&amp;$N272,'Climate zones'!$I$2:$I$4292,0)),"")</f>
        <v/>
      </c>
      <c r="BF272" s="163" t="str">
        <f>IFERROR(INDEX('Climate zones'!$A$2:$A$4292,MATCH(BF$4&amp;" "&amp;$N272,'Climate zones'!$I$2:$I$4292,0)),"")</f>
        <v/>
      </c>
      <c r="BG272" s="163" t="str">
        <f>IFERROR(INDEX('Climate zones'!$A$2:$A$4292,MATCH(BG$4&amp;" "&amp;$N272,'Climate zones'!$I$2:$I$4292,0)),"")</f>
        <v/>
      </c>
      <c r="BH272" s="163" t="str">
        <f>IFERROR(INDEX('Climate zones'!$A$2:$A$4292,MATCH(BH$4&amp;" "&amp;$N272,'Climate zones'!$I$2:$I$4292,0)),"")</f>
        <v/>
      </c>
      <c r="BI272" s="163" t="str">
        <f>IFERROR(INDEX('Climate zones'!$A$2:$A$4292,MATCH(BI$4&amp;" "&amp;$N272,'Climate zones'!$I$2:$I$4292,0)),"")</f>
        <v/>
      </c>
      <c r="BJ272" s="163" t="str">
        <f>IFERROR(INDEX('Climate zones'!$A$2:$A$4292,MATCH(BJ$4&amp;" "&amp;$N272,'Climate zones'!$I$2:$I$4292,0)),"")</f>
        <v/>
      </c>
      <c r="BK272" s="163" t="str">
        <f>IFERROR(INDEX('Climate zones'!$A$2:$A$4292,MATCH(BK$4&amp;" "&amp;$N272,'Climate zones'!$I$2:$I$4292,0)),"")</f>
        <v/>
      </c>
      <c r="BL272" s="163" t="str">
        <f>IFERROR(INDEX('Climate zones'!$A$2:$A$4292,MATCH(BL$4&amp;" "&amp;$N272,'Climate zones'!$I$2:$I$4292,0)),"")</f>
        <v/>
      </c>
      <c r="BM272" s="163" t="str">
        <f>IFERROR(INDEX('Climate zones'!$A$2:$A$4292,MATCH(BM$4&amp;" "&amp;$N272,'Climate zones'!$I$2:$I$4292,0)),"")</f>
        <v/>
      </c>
      <c r="BN272" s="163" t="str">
        <f>IFERROR(INDEX('Climate zones'!$A$2:$A$4292,MATCH(BN$4&amp;" "&amp;$N272,'Climate zones'!$I$2:$I$4292,0)),"")</f>
        <v/>
      </c>
      <c r="BO272" s="163" t="str">
        <f>IFERROR(INDEX('Climate zones'!$A$2:$A$4292,MATCH(BO$4&amp;" "&amp;$N272,'Climate zones'!$I$2:$I$4292,0)),"")</f>
        <v/>
      </c>
      <c r="BP272" s="163" t="str">
        <f>IFERROR(INDEX('Climate zones'!$A$2:$A$4292,MATCH(BP$4&amp;" "&amp;$N272,'Climate zones'!$I$2:$I$4292,0)),"")</f>
        <v/>
      </c>
      <c r="BQ272" s="163" t="str">
        <f>IFERROR(INDEX('Climate zones'!$A$2:$A$4292,MATCH(BQ$4&amp;" "&amp;$N272,'Climate zones'!$I$2:$I$4292,0)),"")</f>
        <v/>
      </c>
      <c r="BR272" s="163" t="str">
        <f>IFERROR(INDEX('Climate zones'!$A$2:$A$4292,MATCH(BR$4&amp;" "&amp;$N272,'Climate zones'!$I$2:$I$4292,0)),"")</f>
        <v/>
      </c>
      <c r="BS272" s="163" t="str">
        <f>IFERROR(INDEX('Climate zones'!$A$2:$A$4292,MATCH(BS$4&amp;" "&amp;$N272,'Climate zones'!$I$2:$I$4292,0)),"")</f>
        <v/>
      </c>
      <c r="BT272" s="163" t="str">
        <f>IFERROR(INDEX('Climate zones'!$A$2:$A$4292,MATCH(BT$4&amp;" "&amp;$N272,'Climate zones'!$I$2:$I$4292,0)),"")</f>
        <v/>
      </c>
      <c r="BU272" s="163" t="str">
        <f>IFERROR(INDEX('Climate zones'!$A$2:$A$4292,MATCH(BU$4&amp;" "&amp;$N272,'Climate zones'!$I$2:$I$4292,0)),"")</f>
        <v/>
      </c>
      <c r="BV272" s="163" t="str">
        <f>IFERROR(INDEX('Climate zones'!$A$2:$A$4292,MATCH(BV$4&amp;" "&amp;$N272,'Climate zones'!$I$2:$I$4292,0)),"")</f>
        <v/>
      </c>
      <c r="BW272" s="163" t="str">
        <f>IFERROR(INDEX('Climate zones'!$A$2:$A$4292,MATCH(BW$4&amp;" "&amp;$N272,'Climate zones'!$I$2:$I$4292,0)),"")</f>
        <v/>
      </c>
      <c r="BX272" s="163" t="str">
        <f>IFERROR(INDEX('Climate zones'!$A$2:$A$4292,MATCH(BX$4&amp;" "&amp;$N272,'Climate zones'!$I$2:$I$4292,0)),"")</f>
        <v/>
      </c>
      <c r="BY272" s="163" t="str">
        <f>IFERROR(INDEX('Climate zones'!$A$2:$A$4292,MATCH(BY$4&amp;" "&amp;$N272,'Climate zones'!$I$2:$I$4292,0)),"")</f>
        <v/>
      </c>
      <c r="BZ272" s="163" t="str">
        <f>IFERROR(INDEX('Climate zones'!$A$2:$A$4292,MATCH(BZ$4&amp;" "&amp;$N272,'Climate zones'!$I$2:$I$4292,0)),"")</f>
        <v/>
      </c>
      <c r="CA272" s="163" t="str">
        <f>IFERROR(INDEX('Climate zones'!$A$2:$A$4292,MATCH(CA$4&amp;" "&amp;$N272,'Climate zones'!$I$2:$I$4292,0)),"")</f>
        <v/>
      </c>
      <c r="CB272" s="163" t="str">
        <f>IFERROR(INDEX('Climate zones'!$A$2:$A$4292,MATCH(CB$4&amp;" "&amp;$N272,'Climate zones'!$I$2:$I$4292,0)),"")</f>
        <v/>
      </c>
      <c r="CC272" s="163" t="str">
        <f>IFERROR(INDEX('Climate zones'!$A$2:$A$4292,MATCH(CC$4&amp;" "&amp;$N272,'Climate zones'!$I$2:$I$4292,0)),"")</f>
        <v/>
      </c>
      <c r="CD272" s="163" t="str">
        <f>IFERROR(INDEX('Climate zones'!$A$2:$A$4292,MATCH(CD$4&amp;" "&amp;$N272,'Climate zones'!$I$2:$I$4292,0)),"")</f>
        <v/>
      </c>
      <c r="CE272" s="163" t="str">
        <f>IFERROR(INDEX('Climate zones'!$A$2:$A$4292,MATCH(CE$4&amp;" "&amp;$N272,'Climate zones'!$I$2:$I$4292,0)),"")</f>
        <v/>
      </c>
      <c r="CF272" s="163" t="str">
        <f>IFERROR(INDEX('Climate zones'!$A$2:$A$4292,MATCH(CF$4&amp;" "&amp;$N272,'Climate zones'!$I$2:$I$4292,0)),"")</f>
        <v/>
      </c>
      <c r="CG272" s="163" t="str">
        <f>IFERROR(INDEX('Climate zones'!$A$2:$A$4292,MATCH(CG$4&amp;" "&amp;$N272,'Climate zones'!$I$2:$I$4292,0)),"")</f>
        <v/>
      </c>
      <c r="CH272" s="163" t="str">
        <f>IFERROR(INDEX('Climate zones'!$A$2:$A$4292,MATCH(CH$4&amp;" "&amp;$N272,'Climate zones'!$I$2:$I$4292,0)),"")</f>
        <v/>
      </c>
    </row>
    <row r="273" spans="1:9">
      <c r="A273" s="156" t="s">
        <v>443</v>
      </c>
      <c r="B273" s="156" t="s">
        <v>103</v>
      </c>
      <c r="C273" s="156" t="s">
        <v>209</v>
      </c>
      <c r="D273" s="156" t="s">
        <v>444</v>
      </c>
      <c r="E273" s="157">
        <v>-45.25</v>
      </c>
      <c r="F273" s="157">
        <v>169.37</v>
      </c>
      <c r="G273" s="156" t="str">
        <f t="shared" si="16"/>
        <v>Central Otago District OC</v>
      </c>
      <c r="H273" s="156">
        <f t="shared" si="17"/>
        <v>1</v>
      </c>
      <c r="I273" s="156" t="str">
        <f t="shared" si="18"/>
        <v>Central Otago District 1</v>
      </c>
    </row>
    <row r="274" spans="1:9">
      <c r="A274" s="156" t="s">
        <v>445</v>
      </c>
      <c r="B274" s="156" t="s">
        <v>103</v>
      </c>
      <c r="C274" s="156" t="s">
        <v>93</v>
      </c>
      <c r="D274" s="156" t="s">
        <v>444</v>
      </c>
      <c r="E274" s="157">
        <v>-44.88</v>
      </c>
      <c r="F274" s="157">
        <v>169.41</v>
      </c>
      <c r="G274" s="156" t="str">
        <f t="shared" si="16"/>
        <v>Central Otago District OC</v>
      </c>
      <c r="H274" s="156">
        <f t="shared" si="17"/>
        <v>2</v>
      </c>
      <c r="I274" s="156" t="str">
        <f t="shared" si="18"/>
        <v>Central Otago District 2</v>
      </c>
    </row>
    <row r="275" spans="1:9">
      <c r="A275" s="156" t="s">
        <v>446</v>
      </c>
      <c r="B275" s="156" t="s">
        <v>103</v>
      </c>
      <c r="C275" s="156" t="s">
        <v>93</v>
      </c>
      <c r="D275" s="156" t="s">
        <v>444</v>
      </c>
      <c r="E275" s="157">
        <v>-45.04</v>
      </c>
      <c r="F275" s="157">
        <v>169.77</v>
      </c>
      <c r="G275" s="156" t="str">
        <f t="shared" si="16"/>
        <v>Central Otago District OC</v>
      </c>
      <c r="H275" s="156">
        <f t="shared" si="17"/>
        <v>3</v>
      </c>
      <c r="I275" s="156" t="str">
        <f t="shared" si="18"/>
        <v>Central Otago District 3</v>
      </c>
    </row>
    <row r="276" spans="1:9">
      <c r="A276" s="156" t="s">
        <v>447</v>
      </c>
      <c r="B276" s="156" t="s">
        <v>103</v>
      </c>
      <c r="C276" s="156" t="s">
        <v>93</v>
      </c>
      <c r="D276" s="156" t="s">
        <v>444</v>
      </c>
      <c r="E276" s="157">
        <v>-45.09</v>
      </c>
      <c r="F276" s="157">
        <v>169.15</v>
      </c>
      <c r="G276" s="156" t="str">
        <f t="shared" si="16"/>
        <v>Central Otago District OC</v>
      </c>
      <c r="H276" s="156">
        <f t="shared" si="17"/>
        <v>4</v>
      </c>
      <c r="I276" s="156" t="str">
        <f t="shared" si="18"/>
        <v>Central Otago District 4</v>
      </c>
    </row>
    <row r="277" spans="1:9">
      <c r="A277" s="156" t="s">
        <v>448</v>
      </c>
      <c r="B277" s="156" t="s">
        <v>103</v>
      </c>
      <c r="C277" s="156" t="s">
        <v>93</v>
      </c>
      <c r="D277" s="156" t="s">
        <v>444</v>
      </c>
      <c r="E277" s="157">
        <v>-44.99</v>
      </c>
      <c r="F277" s="157">
        <v>169.74</v>
      </c>
      <c r="G277" s="156" t="str">
        <f t="shared" si="16"/>
        <v>Central Otago District OC</v>
      </c>
      <c r="H277" s="156">
        <f t="shared" si="17"/>
        <v>5</v>
      </c>
      <c r="I277" s="156" t="str">
        <f t="shared" si="18"/>
        <v>Central Otago District 5</v>
      </c>
    </row>
    <row r="278" spans="1:9">
      <c r="A278" s="156" t="s">
        <v>449</v>
      </c>
      <c r="B278" s="156" t="s">
        <v>103</v>
      </c>
      <c r="C278" s="156" t="s">
        <v>93</v>
      </c>
      <c r="D278" s="156" t="s">
        <v>444</v>
      </c>
      <c r="E278" s="157">
        <v>-44.92</v>
      </c>
      <c r="F278" s="157">
        <v>169.34</v>
      </c>
      <c r="G278" s="156" t="str">
        <f t="shared" si="16"/>
        <v>Central Otago District OC</v>
      </c>
      <c r="H278" s="156">
        <f t="shared" si="17"/>
        <v>6</v>
      </c>
      <c r="I278" s="156" t="str">
        <f t="shared" si="18"/>
        <v>Central Otago District 6</v>
      </c>
    </row>
    <row r="279" spans="1:9">
      <c r="A279" s="156" t="s">
        <v>450</v>
      </c>
      <c r="B279" s="156" t="s">
        <v>103</v>
      </c>
      <c r="C279" s="156" t="s">
        <v>93</v>
      </c>
      <c r="D279" s="156" t="s">
        <v>444</v>
      </c>
      <c r="E279" s="157">
        <v>-45.24</v>
      </c>
      <c r="F279" s="157">
        <v>169.3</v>
      </c>
      <c r="G279" s="156" t="str">
        <f t="shared" si="16"/>
        <v>Central Otago District OC</v>
      </c>
      <c r="H279" s="156">
        <f t="shared" si="17"/>
        <v>7</v>
      </c>
      <c r="I279" s="156" t="str">
        <f t="shared" si="18"/>
        <v>Central Otago District 7</v>
      </c>
    </row>
    <row r="280" spans="1:9">
      <c r="A280" s="156" t="s">
        <v>451</v>
      </c>
      <c r="B280" s="156" t="s">
        <v>103</v>
      </c>
      <c r="C280" s="156" t="s">
        <v>96</v>
      </c>
      <c r="D280" s="156" t="s">
        <v>444</v>
      </c>
      <c r="E280" s="157">
        <v>-45.26</v>
      </c>
      <c r="F280" s="157">
        <v>169.38</v>
      </c>
      <c r="G280" s="156" t="str">
        <f t="shared" si="16"/>
        <v>Central Otago District OC</v>
      </c>
      <c r="H280" s="156">
        <f t="shared" si="17"/>
        <v>8</v>
      </c>
      <c r="I280" s="156" t="str">
        <f t="shared" si="18"/>
        <v>Central Otago District 8</v>
      </c>
    </row>
    <row r="281" spans="1:9">
      <c r="A281" s="156" t="s">
        <v>452</v>
      </c>
      <c r="B281" s="156" t="s">
        <v>103</v>
      </c>
      <c r="C281" s="156" t="s">
        <v>93</v>
      </c>
      <c r="D281" s="156" t="s">
        <v>444</v>
      </c>
      <c r="E281" s="157">
        <v>-45.29</v>
      </c>
      <c r="F281" s="157">
        <v>169.32</v>
      </c>
      <c r="G281" s="156" t="str">
        <f t="shared" si="16"/>
        <v>Central Otago District OC</v>
      </c>
      <c r="H281" s="156">
        <f t="shared" si="17"/>
        <v>9</v>
      </c>
      <c r="I281" s="156" t="str">
        <f t="shared" si="18"/>
        <v>Central Otago District 9</v>
      </c>
    </row>
    <row r="282" spans="1:9">
      <c r="A282" s="156" t="s">
        <v>453</v>
      </c>
      <c r="B282" s="156" t="s">
        <v>103</v>
      </c>
      <c r="C282" s="156" t="s">
        <v>93</v>
      </c>
      <c r="D282" s="156" t="s">
        <v>444</v>
      </c>
      <c r="E282" s="157">
        <v>-44.9</v>
      </c>
      <c r="F282" s="157">
        <v>169.73</v>
      </c>
      <c r="G282" s="156" t="str">
        <f t="shared" si="16"/>
        <v>Central Otago District OC</v>
      </c>
      <c r="H282" s="156">
        <f t="shared" si="17"/>
        <v>10</v>
      </c>
      <c r="I282" s="156" t="str">
        <f t="shared" si="18"/>
        <v>Central Otago District 10</v>
      </c>
    </row>
    <row r="283" spans="1:9">
      <c r="A283" s="156" t="s">
        <v>454</v>
      </c>
      <c r="B283" s="156" t="s">
        <v>103</v>
      </c>
      <c r="C283" s="156" t="s">
        <v>93</v>
      </c>
      <c r="D283" s="156" t="s">
        <v>444</v>
      </c>
      <c r="E283" s="157">
        <v>-45.12</v>
      </c>
      <c r="F283" s="157">
        <v>169.12</v>
      </c>
      <c r="G283" s="156" t="str">
        <f t="shared" si="16"/>
        <v>Central Otago District OC</v>
      </c>
      <c r="H283" s="156">
        <f t="shared" si="17"/>
        <v>11</v>
      </c>
      <c r="I283" s="156" t="str">
        <f t="shared" si="18"/>
        <v>Central Otago District 11</v>
      </c>
    </row>
    <row r="284" spans="1:9">
      <c r="A284" s="156" t="s">
        <v>455</v>
      </c>
      <c r="B284" s="156" t="s">
        <v>103</v>
      </c>
      <c r="C284" s="156" t="s">
        <v>93</v>
      </c>
      <c r="D284" s="156" t="s">
        <v>444</v>
      </c>
      <c r="E284" s="157">
        <v>-45.13</v>
      </c>
      <c r="F284" s="157">
        <v>169.51</v>
      </c>
      <c r="G284" s="156" t="str">
        <f t="shared" si="16"/>
        <v>Central Otago District OC</v>
      </c>
      <c r="H284" s="156">
        <f t="shared" si="17"/>
        <v>12</v>
      </c>
      <c r="I284" s="156" t="str">
        <f t="shared" si="18"/>
        <v>Central Otago District 12</v>
      </c>
    </row>
    <row r="285" spans="1:9">
      <c r="A285" s="156" t="s">
        <v>456</v>
      </c>
      <c r="B285" s="156" t="s">
        <v>103</v>
      </c>
      <c r="C285" s="156" t="s">
        <v>209</v>
      </c>
      <c r="D285" s="156" t="s">
        <v>444</v>
      </c>
      <c r="E285" s="157">
        <v>-45.18</v>
      </c>
      <c r="F285" s="157">
        <v>169.32</v>
      </c>
      <c r="G285" s="156" t="str">
        <f t="shared" si="16"/>
        <v>Central Otago District OC</v>
      </c>
      <c r="H285" s="156">
        <f t="shared" si="17"/>
        <v>13</v>
      </c>
      <c r="I285" s="156" t="str">
        <f t="shared" si="18"/>
        <v>Central Otago District 13</v>
      </c>
    </row>
    <row r="286" spans="1:9">
      <c r="A286" s="156" t="s">
        <v>457</v>
      </c>
      <c r="B286" s="156" t="s">
        <v>103</v>
      </c>
      <c r="C286" s="156" t="s">
        <v>93</v>
      </c>
      <c r="D286" s="156" t="s">
        <v>444</v>
      </c>
      <c r="E286" s="157">
        <v>-45.49</v>
      </c>
      <c r="F286" s="157">
        <v>169.28</v>
      </c>
      <c r="G286" s="156" t="str">
        <f t="shared" si="16"/>
        <v>Central Otago District OC</v>
      </c>
      <c r="H286" s="156">
        <f t="shared" si="17"/>
        <v>14</v>
      </c>
      <c r="I286" s="156" t="str">
        <f t="shared" si="18"/>
        <v>Central Otago District 14</v>
      </c>
    </row>
    <row r="287" spans="1:9">
      <c r="A287" s="156" t="s">
        <v>458</v>
      </c>
      <c r="B287" s="156" t="s">
        <v>103</v>
      </c>
      <c r="C287" s="156" t="s">
        <v>93</v>
      </c>
      <c r="D287" s="156" t="s">
        <v>444</v>
      </c>
      <c r="E287" s="157">
        <v>-45.27</v>
      </c>
      <c r="F287" s="157">
        <v>169.32</v>
      </c>
      <c r="G287" s="156" t="str">
        <f t="shared" si="16"/>
        <v>Central Otago District OC</v>
      </c>
      <c r="H287" s="156">
        <f t="shared" si="17"/>
        <v>15</v>
      </c>
      <c r="I287" s="156" t="str">
        <f t="shared" si="18"/>
        <v>Central Otago District 15</v>
      </c>
    </row>
    <row r="288" spans="1:9">
      <c r="A288" s="156" t="s">
        <v>459</v>
      </c>
      <c r="B288" s="156" t="s">
        <v>103</v>
      </c>
      <c r="C288" s="156" t="s">
        <v>93</v>
      </c>
      <c r="D288" s="156" t="s">
        <v>444</v>
      </c>
      <c r="E288" s="157">
        <v>-44.94</v>
      </c>
      <c r="F288" s="157">
        <v>169.29</v>
      </c>
      <c r="G288" s="156" t="str">
        <f t="shared" si="16"/>
        <v>Central Otago District OC</v>
      </c>
      <c r="H288" s="156">
        <f t="shared" si="17"/>
        <v>16</v>
      </c>
      <c r="I288" s="156" t="str">
        <f t="shared" si="18"/>
        <v>Central Otago District 16</v>
      </c>
    </row>
    <row r="289" spans="1:9">
      <c r="A289" s="156" t="s">
        <v>460</v>
      </c>
      <c r="B289" s="156" t="s">
        <v>103</v>
      </c>
      <c r="C289" s="156" t="s">
        <v>209</v>
      </c>
      <c r="D289" s="156" t="s">
        <v>444</v>
      </c>
      <c r="E289" s="157">
        <v>-45.04</v>
      </c>
      <c r="F289" s="157">
        <v>169.2</v>
      </c>
      <c r="G289" s="156" t="str">
        <f t="shared" si="16"/>
        <v>Central Otago District OC</v>
      </c>
      <c r="H289" s="156">
        <f t="shared" si="17"/>
        <v>17</v>
      </c>
      <c r="I289" s="156" t="str">
        <f t="shared" si="18"/>
        <v>Central Otago District 17</v>
      </c>
    </row>
    <row r="290" spans="1:9">
      <c r="A290" s="156" t="s">
        <v>461</v>
      </c>
      <c r="B290" s="156" t="s">
        <v>103</v>
      </c>
      <c r="C290" s="156" t="s">
        <v>93</v>
      </c>
      <c r="D290" s="156" t="s">
        <v>444</v>
      </c>
      <c r="E290" s="157">
        <v>-45</v>
      </c>
      <c r="F290" s="157">
        <v>169.61</v>
      </c>
      <c r="G290" s="156" t="str">
        <f t="shared" si="16"/>
        <v>Central Otago District OC</v>
      </c>
      <c r="H290" s="156">
        <f t="shared" si="17"/>
        <v>18</v>
      </c>
      <c r="I290" s="156" t="str">
        <f t="shared" si="18"/>
        <v>Central Otago District 18</v>
      </c>
    </row>
    <row r="291" spans="1:9">
      <c r="A291" s="156" t="s">
        <v>462</v>
      </c>
      <c r="B291" s="156" t="s">
        <v>103</v>
      </c>
      <c r="C291" s="156" t="s">
        <v>93</v>
      </c>
      <c r="D291" s="156" t="s">
        <v>444</v>
      </c>
      <c r="E291" s="157">
        <v>-45.58</v>
      </c>
      <c r="F291" s="157">
        <v>169.31</v>
      </c>
      <c r="G291" s="156" t="str">
        <f t="shared" si="16"/>
        <v>Central Otago District OC</v>
      </c>
      <c r="H291" s="156">
        <f t="shared" si="17"/>
        <v>19</v>
      </c>
      <c r="I291" s="156" t="str">
        <f t="shared" si="18"/>
        <v>Central Otago District 19</v>
      </c>
    </row>
    <row r="292" spans="1:9">
      <c r="A292" s="156" t="s">
        <v>463</v>
      </c>
      <c r="B292" s="156" t="s">
        <v>103</v>
      </c>
      <c r="C292" s="156" t="s">
        <v>93</v>
      </c>
      <c r="D292" s="156" t="s">
        <v>444</v>
      </c>
      <c r="E292" s="157">
        <v>-45.21</v>
      </c>
      <c r="F292" s="157">
        <v>169.31</v>
      </c>
      <c r="G292" s="156" t="str">
        <f t="shared" si="16"/>
        <v>Central Otago District OC</v>
      </c>
      <c r="H292" s="156">
        <f t="shared" si="17"/>
        <v>20</v>
      </c>
      <c r="I292" s="156" t="str">
        <f t="shared" si="18"/>
        <v>Central Otago District 20</v>
      </c>
    </row>
    <row r="293" spans="1:9">
      <c r="A293" s="156" t="s">
        <v>464</v>
      </c>
      <c r="B293" s="156" t="s">
        <v>103</v>
      </c>
      <c r="C293" s="156" t="s">
        <v>93</v>
      </c>
      <c r="D293" s="156" t="s">
        <v>444</v>
      </c>
      <c r="E293" s="157">
        <v>-45.63</v>
      </c>
      <c r="F293" s="157">
        <v>169.37</v>
      </c>
      <c r="G293" s="156" t="str">
        <f t="shared" si="16"/>
        <v>Central Otago District OC</v>
      </c>
      <c r="H293" s="156">
        <f t="shared" si="17"/>
        <v>21</v>
      </c>
      <c r="I293" s="156" t="str">
        <f t="shared" si="18"/>
        <v>Central Otago District 21</v>
      </c>
    </row>
    <row r="294" spans="1:9">
      <c r="A294" s="156" t="s">
        <v>465</v>
      </c>
      <c r="B294" s="156" t="s">
        <v>103</v>
      </c>
      <c r="C294" s="156" t="s">
        <v>93</v>
      </c>
      <c r="D294" s="156" t="s">
        <v>444</v>
      </c>
      <c r="E294" s="157">
        <v>-45.34</v>
      </c>
      <c r="F294" s="157">
        <v>169.3</v>
      </c>
      <c r="G294" s="156" t="str">
        <f t="shared" si="16"/>
        <v>Central Otago District OC</v>
      </c>
      <c r="H294" s="156">
        <f t="shared" si="17"/>
        <v>22</v>
      </c>
      <c r="I294" s="156" t="str">
        <f t="shared" si="18"/>
        <v>Central Otago District 22</v>
      </c>
    </row>
    <row r="295" spans="1:9">
      <c r="A295" s="156" t="s">
        <v>466</v>
      </c>
      <c r="B295" s="156" t="s">
        <v>103</v>
      </c>
      <c r="C295" s="156" t="s">
        <v>93</v>
      </c>
      <c r="D295" s="156" t="s">
        <v>444</v>
      </c>
      <c r="E295" s="157">
        <v>-45.21</v>
      </c>
      <c r="F295" s="157">
        <v>169.46</v>
      </c>
      <c r="G295" s="156" t="str">
        <f t="shared" si="16"/>
        <v>Central Otago District OC</v>
      </c>
      <c r="H295" s="156">
        <f t="shared" si="17"/>
        <v>23</v>
      </c>
      <c r="I295" s="156" t="str">
        <f t="shared" si="18"/>
        <v>Central Otago District 23</v>
      </c>
    </row>
    <row r="296" spans="1:9">
      <c r="A296" s="156" t="s">
        <v>467</v>
      </c>
      <c r="B296" s="156" t="s">
        <v>103</v>
      </c>
      <c r="C296" s="156" t="s">
        <v>93</v>
      </c>
      <c r="D296" s="156" t="s">
        <v>444</v>
      </c>
      <c r="E296" s="157">
        <v>-45.16</v>
      </c>
      <c r="F296" s="157">
        <v>170</v>
      </c>
      <c r="G296" s="156" t="str">
        <f t="shared" si="16"/>
        <v>Central Otago District OC</v>
      </c>
      <c r="H296" s="156">
        <f t="shared" si="17"/>
        <v>24</v>
      </c>
      <c r="I296" s="156" t="str">
        <f t="shared" si="18"/>
        <v>Central Otago District 24</v>
      </c>
    </row>
    <row r="297" spans="1:9">
      <c r="A297" s="156" t="s">
        <v>468</v>
      </c>
      <c r="B297" s="156" t="s">
        <v>103</v>
      </c>
      <c r="C297" s="156" t="s">
        <v>93</v>
      </c>
      <c r="D297" s="156" t="s">
        <v>444</v>
      </c>
      <c r="E297" s="157">
        <v>-45.38</v>
      </c>
      <c r="F297" s="157">
        <v>169.27</v>
      </c>
      <c r="G297" s="156" t="str">
        <f t="shared" si="16"/>
        <v>Central Otago District OC</v>
      </c>
      <c r="H297" s="156">
        <f t="shared" si="17"/>
        <v>25</v>
      </c>
      <c r="I297" s="156" t="str">
        <f t="shared" si="18"/>
        <v>Central Otago District 25</v>
      </c>
    </row>
    <row r="298" spans="1:9">
      <c r="A298" s="156" t="s">
        <v>469</v>
      </c>
      <c r="B298" s="156" t="s">
        <v>103</v>
      </c>
      <c r="C298" s="156" t="s">
        <v>93</v>
      </c>
      <c r="D298" s="156" t="s">
        <v>444</v>
      </c>
      <c r="E298" s="157">
        <v>-44.94</v>
      </c>
      <c r="F298" s="157">
        <v>169.91</v>
      </c>
      <c r="G298" s="156" t="str">
        <f t="shared" si="16"/>
        <v>Central Otago District OC</v>
      </c>
      <c r="H298" s="156">
        <f t="shared" si="17"/>
        <v>26</v>
      </c>
      <c r="I298" s="156" t="str">
        <f t="shared" si="18"/>
        <v>Central Otago District 26</v>
      </c>
    </row>
    <row r="299" spans="1:9">
      <c r="A299" s="156" t="s">
        <v>470</v>
      </c>
      <c r="B299" s="156" t="s">
        <v>103</v>
      </c>
      <c r="C299" s="156" t="s">
        <v>93</v>
      </c>
      <c r="D299" s="156" t="s">
        <v>444</v>
      </c>
      <c r="E299" s="157">
        <v>-45.03</v>
      </c>
      <c r="F299" s="157">
        <v>169.82</v>
      </c>
      <c r="G299" s="156" t="str">
        <f t="shared" si="16"/>
        <v>Central Otago District OC</v>
      </c>
      <c r="H299" s="156">
        <f t="shared" si="17"/>
        <v>27</v>
      </c>
      <c r="I299" s="156" t="str">
        <f t="shared" si="18"/>
        <v>Central Otago District 27</v>
      </c>
    </row>
    <row r="300" spans="1:9">
      <c r="A300" s="156" t="s">
        <v>471</v>
      </c>
      <c r="B300" s="156" t="s">
        <v>103</v>
      </c>
      <c r="C300" s="156" t="s">
        <v>93</v>
      </c>
      <c r="D300" s="156" t="s">
        <v>444</v>
      </c>
      <c r="E300" s="157">
        <v>-44.99</v>
      </c>
      <c r="F300" s="157">
        <v>169.97</v>
      </c>
      <c r="G300" s="156" t="str">
        <f t="shared" si="16"/>
        <v>Central Otago District OC</v>
      </c>
      <c r="H300" s="156">
        <f t="shared" si="17"/>
        <v>28</v>
      </c>
      <c r="I300" s="156" t="str">
        <f t="shared" si="18"/>
        <v>Central Otago District 28</v>
      </c>
    </row>
    <row r="301" spans="1:9">
      <c r="A301" s="156" t="s">
        <v>472</v>
      </c>
      <c r="B301" s="156" t="s">
        <v>103</v>
      </c>
      <c r="C301" s="156" t="s">
        <v>93</v>
      </c>
      <c r="D301" s="156" t="s">
        <v>444</v>
      </c>
      <c r="E301" s="157">
        <v>-45.05</v>
      </c>
      <c r="F301" s="157">
        <v>169.13</v>
      </c>
      <c r="G301" s="156" t="str">
        <f t="shared" si="16"/>
        <v>Central Otago District OC</v>
      </c>
      <c r="H301" s="156">
        <f t="shared" si="17"/>
        <v>29</v>
      </c>
      <c r="I301" s="156" t="str">
        <f t="shared" si="18"/>
        <v>Central Otago District 29</v>
      </c>
    </row>
    <row r="302" spans="1:9">
      <c r="A302" s="156" t="s">
        <v>473</v>
      </c>
      <c r="B302" s="156" t="s">
        <v>103</v>
      </c>
      <c r="C302" s="156" t="s">
        <v>93</v>
      </c>
      <c r="D302" s="156" t="s">
        <v>444</v>
      </c>
      <c r="E302" s="157">
        <v>-45.21</v>
      </c>
      <c r="F302" s="157">
        <v>170.24</v>
      </c>
      <c r="G302" s="156" t="str">
        <f t="shared" si="16"/>
        <v>Central Otago District OC</v>
      </c>
      <c r="H302" s="156">
        <f t="shared" si="17"/>
        <v>30</v>
      </c>
      <c r="I302" s="156" t="str">
        <f t="shared" si="18"/>
        <v>Central Otago District 30</v>
      </c>
    </row>
    <row r="303" spans="1:9">
      <c r="A303" s="156" t="s">
        <v>474</v>
      </c>
      <c r="B303" s="156" t="s">
        <v>103</v>
      </c>
      <c r="C303" s="156" t="s">
        <v>93</v>
      </c>
      <c r="D303" s="156" t="s">
        <v>444</v>
      </c>
      <c r="E303" s="157">
        <v>-45.14</v>
      </c>
      <c r="F303" s="157">
        <v>170.24</v>
      </c>
      <c r="G303" s="156" t="str">
        <f t="shared" si="16"/>
        <v>Central Otago District OC</v>
      </c>
      <c r="H303" s="156">
        <f t="shared" si="17"/>
        <v>31</v>
      </c>
      <c r="I303" s="156" t="str">
        <f t="shared" si="18"/>
        <v>Central Otago District 31</v>
      </c>
    </row>
    <row r="304" spans="1:9">
      <c r="A304" s="156" t="s">
        <v>475</v>
      </c>
      <c r="B304" s="156" t="s">
        <v>103</v>
      </c>
      <c r="C304" s="156" t="s">
        <v>93</v>
      </c>
      <c r="D304" s="156" t="s">
        <v>444</v>
      </c>
      <c r="E304" s="157">
        <v>-44.98</v>
      </c>
      <c r="F304" s="157">
        <v>170.28</v>
      </c>
      <c r="G304" s="156" t="str">
        <f t="shared" si="16"/>
        <v>Central Otago District OC</v>
      </c>
      <c r="H304" s="156">
        <f t="shared" si="17"/>
        <v>32</v>
      </c>
      <c r="I304" s="156" t="str">
        <f t="shared" si="18"/>
        <v>Central Otago District 32</v>
      </c>
    </row>
    <row r="305" spans="1:9">
      <c r="A305" s="156" t="s">
        <v>476</v>
      </c>
      <c r="B305" s="156" t="s">
        <v>103</v>
      </c>
      <c r="C305" s="156" t="s">
        <v>93</v>
      </c>
      <c r="D305" s="156" t="s">
        <v>444</v>
      </c>
      <c r="E305" s="157">
        <v>-45.48</v>
      </c>
      <c r="F305" s="157">
        <v>169.31</v>
      </c>
      <c r="G305" s="156" t="str">
        <f t="shared" si="16"/>
        <v>Central Otago District OC</v>
      </c>
      <c r="H305" s="156">
        <f t="shared" si="17"/>
        <v>33</v>
      </c>
      <c r="I305" s="156" t="str">
        <f t="shared" si="18"/>
        <v>Central Otago District 33</v>
      </c>
    </row>
    <row r="306" spans="1:9">
      <c r="A306" s="156" t="s">
        <v>477</v>
      </c>
      <c r="B306" s="156" t="s">
        <v>103</v>
      </c>
      <c r="C306" s="156" t="s">
        <v>93</v>
      </c>
      <c r="D306" s="156" t="s">
        <v>444</v>
      </c>
      <c r="E306" s="157">
        <v>-45.05</v>
      </c>
      <c r="F306" s="157">
        <v>169.67</v>
      </c>
      <c r="G306" s="156" t="str">
        <f t="shared" si="16"/>
        <v>Central Otago District OC</v>
      </c>
      <c r="H306" s="156">
        <f t="shared" si="17"/>
        <v>34</v>
      </c>
      <c r="I306" s="156" t="str">
        <f t="shared" si="18"/>
        <v>Central Otago District 34</v>
      </c>
    </row>
    <row r="307" spans="1:9">
      <c r="A307" s="156" t="s">
        <v>478</v>
      </c>
      <c r="B307" s="156" t="s">
        <v>103</v>
      </c>
      <c r="C307" s="156" t="s">
        <v>93</v>
      </c>
      <c r="D307" s="156" t="s">
        <v>444</v>
      </c>
      <c r="E307" s="157">
        <v>-44.88</v>
      </c>
      <c r="F307" s="157">
        <v>169.33</v>
      </c>
      <c r="G307" s="156" t="str">
        <f t="shared" si="16"/>
        <v>Central Otago District OC</v>
      </c>
      <c r="H307" s="156">
        <f t="shared" si="17"/>
        <v>35</v>
      </c>
      <c r="I307" s="156" t="str">
        <f t="shared" si="18"/>
        <v>Central Otago District 35</v>
      </c>
    </row>
    <row r="308" spans="1:9">
      <c r="A308" s="156" t="s">
        <v>479</v>
      </c>
      <c r="B308" s="156" t="s">
        <v>103</v>
      </c>
      <c r="C308" s="156" t="s">
        <v>93</v>
      </c>
      <c r="D308" s="156" t="s">
        <v>444</v>
      </c>
      <c r="E308" s="157">
        <v>-44.75</v>
      </c>
      <c r="F308" s="157">
        <v>169.49</v>
      </c>
      <c r="G308" s="156" t="str">
        <f t="shared" si="16"/>
        <v>Central Otago District OC</v>
      </c>
      <c r="H308" s="156">
        <f t="shared" si="17"/>
        <v>36</v>
      </c>
      <c r="I308" s="156" t="str">
        <f t="shared" si="18"/>
        <v>Central Otago District 36</v>
      </c>
    </row>
    <row r="309" spans="1:9">
      <c r="A309" s="156" t="s">
        <v>480</v>
      </c>
      <c r="B309" s="156" t="s">
        <v>103</v>
      </c>
      <c r="C309" s="156" t="s">
        <v>93</v>
      </c>
      <c r="D309" s="156" t="s">
        <v>444</v>
      </c>
      <c r="E309" s="157">
        <v>-45.31</v>
      </c>
      <c r="F309" s="157">
        <v>169.47</v>
      </c>
      <c r="G309" s="156" t="str">
        <f t="shared" si="16"/>
        <v>Central Otago District OC</v>
      </c>
      <c r="H309" s="156">
        <f t="shared" si="17"/>
        <v>37</v>
      </c>
      <c r="I309" s="156" t="str">
        <f t="shared" si="18"/>
        <v>Central Otago District 37</v>
      </c>
    </row>
    <row r="310" spans="1:9">
      <c r="A310" s="156" t="s">
        <v>481</v>
      </c>
      <c r="B310" s="156" t="s">
        <v>103</v>
      </c>
      <c r="C310" s="156" t="s">
        <v>93</v>
      </c>
      <c r="D310" s="156" t="s">
        <v>444</v>
      </c>
      <c r="E310" s="157">
        <v>-44.93</v>
      </c>
      <c r="F310" s="157">
        <v>169.36</v>
      </c>
      <c r="G310" s="156" t="str">
        <f t="shared" si="16"/>
        <v>Central Otago District OC</v>
      </c>
      <c r="H310" s="156">
        <f t="shared" si="17"/>
        <v>38</v>
      </c>
      <c r="I310" s="156" t="str">
        <f t="shared" si="18"/>
        <v>Central Otago District 38</v>
      </c>
    </row>
    <row r="311" spans="1:9">
      <c r="A311" s="156" t="s">
        <v>482</v>
      </c>
      <c r="B311" s="156" t="s">
        <v>103</v>
      </c>
      <c r="C311" s="156" t="s">
        <v>93</v>
      </c>
      <c r="D311" s="156" t="s">
        <v>444</v>
      </c>
      <c r="E311" s="157">
        <v>-45</v>
      </c>
      <c r="F311" s="157">
        <v>169.2</v>
      </c>
      <c r="G311" s="156" t="str">
        <f t="shared" si="16"/>
        <v>Central Otago District OC</v>
      </c>
      <c r="H311" s="156">
        <f t="shared" si="17"/>
        <v>39</v>
      </c>
      <c r="I311" s="156" t="str">
        <f t="shared" si="18"/>
        <v>Central Otago District 39</v>
      </c>
    </row>
    <row r="312" spans="1:9">
      <c r="A312" s="156" t="s">
        <v>483</v>
      </c>
      <c r="B312" s="156" t="s">
        <v>103</v>
      </c>
      <c r="C312" s="156" t="s">
        <v>93</v>
      </c>
      <c r="D312" s="156" t="s">
        <v>444</v>
      </c>
      <c r="E312" s="157">
        <v>-45.23</v>
      </c>
      <c r="F312" s="157">
        <v>168.93</v>
      </c>
      <c r="G312" s="156" t="str">
        <f t="shared" si="16"/>
        <v>Central Otago District OC</v>
      </c>
      <c r="H312" s="156">
        <f t="shared" si="17"/>
        <v>40</v>
      </c>
      <c r="I312" s="156" t="str">
        <f t="shared" si="18"/>
        <v>Central Otago District 40</v>
      </c>
    </row>
    <row r="313" spans="1:9">
      <c r="A313" s="156" t="s">
        <v>484</v>
      </c>
      <c r="B313" s="156" t="s">
        <v>103</v>
      </c>
      <c r="C313" s="156" t="s">
        <v>93</v>
      </c>
      <c r="D313" s="156" t="s">
        <v>444</v>
      </c>
      <c r="E313" s="157">
        <v>-45.01</v>
      </c>
      <c r="F313" s="157">
        <v>169.57</v>
      </c>
      <c r="G313" s="156" t="str">
        <f t="shared" si="16"/>
        <v>Central Otago District OC</v>
      </c>
      <c r="H313" s="156">
        <f t="shared" si="17"/>
        <v>41</v>
      </c>
      <c r="I313" s="156" t="str">
        <f t="shared" si="18"/>
        <v>Central Otago District 41</v>
      </c>
    </row>
    <row r="314" spans="1:9">
      <c r="A314" s="156" t="s">
        <v>485</v>
      </c>
      <c r="B314" s="156" t="s">
        <v>103</v>
      </c>
      <c r="C314" s="156" t="s">
        <v>93</v>
      </c>
      <c r="D314" s="156" t="s">
        <v>444</v>
      </c>
      <c r="E314" s="157">
        <v>-45.66</v>
      </c>
      <c r="F314" s="157">
        <v>169.41</v>
      </c>
      <c r="G314" s="156" t="str">
        <f t="shared" si="16"/>
        <v>Central Otago District OC</v>
      </c>
      <c r="H314" s="156">
        <f t="shared" si="17"/>
        <v>42</v>
      </c>
      <c r="I314" s="156" t="str">
        <f t="shared" si="18"/>
        <v>Central Otago District 42</v>
      </c>
    </row>
    <row r="315" spans="1:9">
      <c r="A315" s="156" t="s">
        <v>486</v>
      </c>
      <c r="B315" s="156" t="s">
        <v>103</v>
      </c>
      <c r="C315" s="156" t="s">
        <v>93</v>
      </c>
      <c r="D315" s="156" t="s">
        <v>444</v>
      </c>
      <c r="E315" s="157">
        <v>-45.19</v>
      </c>
      <c r="F315" s="157">
        <v>169.65</v>
      </c>
      <c r="G315" s="156" t="str">
        <f t="shared" si="16"/>
        <v>Central Otago District OC</v>
      </c>
      <c r="H315" s="156">
        <f t="shared" si="17"/>
        <v>43</v>
      </c>
      <c r="I315" s="156" t="str">
        <f t="shared" si="18"/>
        <v>Central Otago District 43</v>
      </c>
    </row>
    <row r="316" spans="1:9">
      <c r="A316" s="156" t="s">
        <v>487</v>
      </c>
      <c r="B316" s="156" t="s">
        <v>103</v>
      </c>
      <c r="C316" s="156" t="s">
        <v>93</v>
      </c>
      <c r="D316" s="156" t="s">
        <v>444</v>
      </c>
      <c r="E316" s="157">
        <v>-44.93</v>
      </c>
      <c r="F316" s="157">
        <v>169.26</v>
      </c>
      <c r="G316" s="156" t="str">
        <f t="shared" si="16"/>
        <v>Central Otago District OC</v>
      </c>
      <c r="H316" s="156">
        <f t="shared" si="17"/>
        <v>44</v>
      </c>
      <c r="I316" s="156" t="str">
        <f t="shared" si="18"/>
        <v>Central Otago District 44</v>
      </c>
    </row>
    <row r="317" spans="1:9">
      <c r="A317" s="156" t="s">
        <v>488</v>
      </c>
      <c r="B317" s="156" t="s">
        <v>103</v>
      </c>
      <c r="C317" s="156" t="s">
        <v>93</v>
      </c>
      <c r="D317" s="156" t="s">
        <v>444</v>
      </c>
      <c r="E317" s="157">
        <v>-45.2</v>
      </c>
      <c r="F317" s="157">
        <v>169.35</v>
      </c>
      <c r="G317" s="156" t="str">
        <f t="shared" si="16"/>
        <v>Central Otago District OC</v>
      </c>
      <c r="H317" s="156">
        <f t="shared" si="17"/>
        <v>45</v>
      </c>
      <c r="I317" s="156" t="str">
        <f t="shared" si="18"/>
        <v>Central Otago District 45</v>
      </c>
    </row>
    <row r="318" spans="1:9">
      <c r="A318" s="156" t="s">
        <v>489</v>
      </c>
      <c r="B318" s="156" t="s">
        <v>103</v>
      </c>
      <c r="C318" s="156" t="s">
        <v>209</v>
      </c>
      <c r="D318" s="156" t="s">
        <v>444</v>
      </c>
      <c r="E318" s="157">
        <v>-45.02</v>
      </c>
      <c r="F318" s="157">
        <v>170.13</v>
      </c>
      <c r="G318" s="156" t="str">
        <f t="shared" si="16"/>
        <v>Central Otago District OC</v>
      </c>
      <c r="H318" s="156">
        <f t="shared" si="17"/>
        <v>46</v>
      </c>
      <c r="I318" s="156" t="str">
        <f t="shared" si="18"/>
        <v>Central Otago District 46</v>
      </c>
    </row>
    <row r="319" spans="1:9">
      <c r="A319" s="156" t="s">
        <v>490</v>
      </c>
      <c r="B319" s="156" t="s">
        <v>103</v>
      </c>
      <c r="C319" s="156" t="s">
        <v>93</v>
      </c>
      <c r="D319" s="156" t="s">
        <v>444</v>
      </c>
      <c r="E319" s="157">
        <v>-45.17</v>
      </c>
      <c r="F319" s="157">
        <v>168.98</v>
      </c>
      <c r="G319" s="156" t="str">
        <f t="shared" si="16"/>
        <v>Central Otago District OC</v>
      </c>
      <c r="H319" s="156">
        <f t="shared" si="17"/>
        <v>47</v>
      </c>
      <c r="I319" s="156" t="str">
        <f t="shared" si="18"/>
        <v>Central Otago District 47</v>
      </c>
    </row>
    <row r="320" spans="1:9">
      <c r="A320" s="156" t="s">
        <v>491</v>
      </c>
      <c r="B320" s="156" t="s">
        <v>103</v>
      </c>
      <c r="C320" s="156" t="s">
        <v>93</v>
      </c>
      <c r="D320" s="156" t="s">
        <v>444</v>
      </c>
      <c r="E320" s="157">
        <v>-45.09</v>
      </c>
      <c r="F320" s="157">
        <v>169.6</v>
      </c>
      <c r="G320" s="156" t="str">
        <f t="shared" si="16"/>
        <v>Central Otago District OC</v>
      </c>
      <c r="H320" s="156">
        <f t="shared" si="17"/>
        <v>48</v>
      </c>
      <c r="I320" s="156" t="str">
        <f t="shared" si="18"/>
        <v>Central Otago District 48</v>
      </c>
    </row>
    <row r="321" spans="1:9">
      <c r="A321" s="156" t="s">
        <v>492</v>
      </c>
      <c r="B321" s="156" t="s">
        <v>103</v>
      </c>
      <c r="C321" s="156" t="s">
        <v>93</v>
      </c>
      <c r="D321" s="156" t="s">
        <v>444</v>
      </c>
      <c r="E321" s="157">
        <v>-45.11</v>
      </c>
      <c r="F321" s="157">
        <v>169.6</v>
      </c>
      <c r="G321" s="156" t="str">
        <f t="shared" si="16"/>
        <v>Central Otago District OC</v>
      </c>
      <c r="H321" s="156">
        <f t="shared" si="17"/>
        <v>49</v>
      </c>
      <c r="I321" s="156" t="str">
        <f t="shared" si="18"/>
        <v>Central Otago District 49</v>
      </c>
    </row>
    <row r="322" spans="1:9">
      <c r="A322" s="156" t="s">
        <v>493</v>
      </c>
      <c r="B322" s="156" t="s">
        <v>103</v>
      </c>
      <c r="C322" s="156" t="s">
        <v>93</v>
      </c>
      <c r="D322" s="156" t="s">
        <v>444</v>
      </c>
      <c r="E322" s="157">
        <v>-45.23</v>
      </c>
      <c r="F322" s="157">
        <v>170.14</v>
      </c>
      <c r="G322" s="156" t="str">
        <f t="shared" ref="G322:G385" si="20">B322&amp;" "&amp;D322</f>
        <v>Central Otago District OC</v>
      </c>
      <c r="H322" s="156">
        <f t="shared" ref="H322:H385" si="21">IF(B322=B321,H321+1,1)</f>
        <v>50</v>
      </c>
      <c r="I322" s="156" t="str">
        <f t="shared" ref="I322:I385" si="22">B322&amp;" "&amp;H322</f>
        <v>Central Otago District 50</v>
      </c>
    </row>
    <row r="323" spans="1:9">
      <c r="A323" s="156" t="s">
        <v>494</v>
      </c>
      <c r="B323" s="156" t="s">
        <v>103</v>
      </c>
      <c r="C323" s="156" t="s">
        <v>93</v>
      </c>
      <c r="D323" s="156" t="s">
        <v>444</v>
      </c>
      <c r="E323" s="157">
        <v>-45</v>
      </c>
      <c r="F323" s="157">
        <v>169.91</v>
      </c>
      <c r="G323" s="156" t="str">
        <f t="shared" si="20"/>
        <v>Central Otago District OC</v>
      </c>
      <c r="H323" s="156">
        <f t="shared" si="21"/>
        <v>51</v>
      </c>
      <c r="I323" s="156" t="str">
        <f t="shared" si="22"/>
        <v>Central Otago District 51</v>
      </c>
    </row>
    <row r="324" spans="1:9">
      <c r="A324" s="156" t="s">
        <v>495</v>
      </c>
      <c r="B324" s="156" t="s">
        <v>103</v>
      </c>
      <c r="C324" s="156" t="s">
        <v>93</v>
      </c>
      <c r="D324" s="156" t="s">
        <v>444</v>
      </c>
      <c r="E324" s="157">
        <v>-45.42</v>
      </c>
      <c r="F324" s="157">
        <v>169.94</v>
      </c>
      <c r="G324" s="156" t="str">
        <f t="shared" si="20"/>
        <v>Central Otago District OC</v>
      </c>
      <c r="H324" s="156">
        <f t="shared" si="21"/>
        <v>52</v>
      </c>
      <c r="I324" s="156" t="str">
        <f t="shared" si="22"/>
        <v>Central Otago District 52</v>
      </c>
    </row>
    <row r="325" spans="1:9">
      <c r="A325" s="156" t="s">
        <v>496</v>
      </c>
      <c r="B325" s="156" t="s">
        <v>103</v>
      </c>
      <c r="C325" s="156" t="s">
        <v>93</v>
      </c>
      <c r="D325" s="156" t="s">
        <v>444</v>
      </c>
      <c r="E325" s="157">
        <v>-45.27</v>
      </c>
      <c r="F325" s="157">
        <v>170.05</v>
      </c>
      <c r="G325" s="156" t="str">
        <f t="shared" si="20"/>
        <v>Central Otago District OC</v>
      </c>
      <c r="H325" s="156">
        <f t="shared" si="21"/>
        <v>53</v>
      </c>
      <c r="I325" s="156" t="str">
        <f t="shared" si="22"/>
        <v>Central Otago District 53</v>
      </c>
    </row>
    <row r="326" spans="1:9">
      <c r="A326" s="156" t="s">
        <v>497</v>
      </c>
      <c r="B326" s="156" t="s">
        <v>103</v>
      </c>
      <c r="C326" s="156" t="s">
        <v>93</v>
      </c>
      <c r="D326" s="156" t="s">
        <v>444</v>
      </c>
      <c r="E326" s="157">
        <v>-45.13</v>
      </c>
      <c r="F326" s="157">
        <v>169.68</v>
      </c>
      <c r="G326" s="156" t="str">
        <f t="shared" si="20"/>
        <v>Central Otago District OC</v>
      </c>
      <c r="H326" s="156">
        <f t="shared" si="21"/>
        <v>54</v>
      </c>
      <c r="I326" s="156" t="str">
        <f t="shared" si="22"/>
        <v>Central Otago District 54</v>
      </c>
    </row>
    <row r="327" spans="1:9">
      <c r="A327" s="156" t="s">
        <v>498</v>
      </c>
      <c r="B327" s="156" t="s">
        <v>103</v>
      </c>
      <c r="C327" s="156" t="s">
        <v>93</v>
      </c>
      <c r="D327" s="156" t="s">
        <v>444</v>
      </c>
      <c r="E327" s="157">
        <v>-44.84</v>
      </c>
      <c r="F327" s="157">
        <v>169.32</v>
      </c>
      <c r="G327" s="156" t="str">
        <f t="shared" si="20"/>
        <v>Central Otago District OC</v>
      </c>
      <c r="H327" s="156">
        <f t="shared" si="21"/>
        <v>55</v>
      </c>
      <c r="I327" s="156" t="str">
        <f t="shared" si="22"/>
        <v>Central Otago District 55</v>
      </c>
    </row>
    <row r="328" spans="1:9">
      <c r="A328" s="156" t="s">
        <v>499</v>
      </c>
      <c r="B328" s="156" t="s">
        <v>103</v>
      </c>
      <c r="C328" s="156" t="s">
        <v>93</v>
      </c>
      <c r="D328" s="156" t="s">
        <v>444</v>
      </c>
      <c r="E328" s="157">
        <v>-45.78</v>
      </c>
      <c r="F328" s="157">
        <v>169.45</v>
      </c>
      <c r="G328" s="156" t="str">
        <f t="shared" si="20"/>
        <v>Central Otago District OC</v>
      </c>
      <c r="H328" s="156">
        <f t="shared" si="21"/>
        <v>56</v>
      </c>
      <c r="I328" s="156" t="str">
        <f t="shared" si="22"/>
        <v>Central Otago District 56</v>
      </c>
    </row>
    <row r="329" spans="1:9">
      <c r="A329" s="156" t="s">
        <v>500</v>
      </c>
      <c r="B329" s="156" t="s">
        <v>103</v>
      </c>
      <c r="C329" s="156" t="s">
        <v>209</v>
      </c>
      <c r="D329" s="156" t="s">
        <v>444</v>
      </c>
      <c r="E329" s="157">
        <v>-45.13</v>
      </c>
      <c r="F329" s="157">
        <v>170.11</v>
      </c>
      <c r="G329" s="156" t="str">
        <f t="shared" si="20"/>
        <v>Central Otago District OC</v>
      </c>
      <c r="H329" s="156">
        <f t="shared" si="21"/>
        <v>57</v>
      </c>
      <c r="I329" s="156" t="str">
        <f t="shared" si="22"/>
        <v>Central Otago District 57</v>
      </c>
    </row>
    <row r="330" spans="1:9">
      <c r="A330" s="156" t="s">
        <v>501</v>
      </c>
      <c r="B330" s="156" t="s">
        <v>103</v>
      </c>
      <c r="C330" s="156" t="s">
        <v>93</v>
      </c>
      <c r="D330" s="156" t="s">
        <v>444</v>
      </c>
      <c r="E330" s="157">
        <v>-45.72</v>
      </c>
      <c r="F330" s="157">
        <v>169.47</v>
      </c>
      <c r="G330" s="156" t="str">
        <f t="shared" si="20"/>
        <v>Central Otago District OC</v>
      </c>
      <c r="H330" s="156">
        <f t="shared" si="21"/>
        <v>58</v>
      </c>
      <c r="I330" s="156" t="str">
        <f t="shared" si="22"/>
        <v>Central Otago District 58</v>
      </c>
    </row>
    <row r="331" spans="1:9">
      <c r="A331" s="156" t="s">
        <v>502</v>
      </c>
      <c r="B331" s="156" t="s">
        <v>103</v>
      </c>
      <c r="C331" s="156" t="s">
        <v>93</v>
      </c>
      <c r="D331" s="156" t="s">
        <v>444</v>
      </c>
      <c r="E331" s="157">
        <v>-45.04</v>
      </c>
      <c r="F331" s="157">
        <v>169.14</v>
      </c>
      <c r="G331" s="156" t="str">
        <f t="shared" si="20"/>
        <v>Central Otago District OC</v>
      </c>
      <c r="H331" s="156">
        <f t="shared" si="21"/>
        <v>59</v>
      </c>
      <c r="I331" s="156" t="str">
        <f t="shared" si="22"/>
        <v>Central Otago District 59</v>
      </c>
    </row>
    <row r="332" spans="1:9">
      <c r="A332" s="156" t="s">
        <v>503</v>
      </c>
      <c r="B332" s="156" t="s">
        <v>103</v>
      </c>
      <c r="C332" s="156" t="s">
        <v>209</v>
      </c>
      <c r="D332" s="156" t="s">
        <v>444</v>
      </c>
      <c r="E332" s="157">
        <v>-45.54</v>
      </c>
      <c r="F332" s="157">
        <v>169.3</v>
      </c>
      <c r="G332" s="156" t="str">
        <f t="shared" si="20"/>
        <v>Central Otago District OC</v>
      </c>
      <c r="H332" s="156">
        <f t="shared" si="21"/>
        <v>60</v>
      </c>
      <c r="I332" s="156" t="str">
        <f t="shared" si="22"/>
        <v>Central Otago District 60</v>
      </c>
    </row>
    <row r="333" spans="1:9">
      <c r="A333" s="156" t="s">
        <v>504</v>
      </c>
      <c r="B333" s="156" t="s">
        <v>103</v>
      </c>
      <c r="C333" s="156" t="s">
        <v>93</v>
      </c>
      <c r="D333" s="156" t="s">
        <v>444</v>
      </c>
      <c r="E333" s="157">
        <v>-45.54</v>
      </c>
      <c r="F333" s="157">
        <v>169.32</v>
      </c>
      <c r="G333" s="156" t="str">
        <f t="shared" si="20"/>
        <v>Central Otago District OC</v>
      </c>
      <c r="H333" s="156">
        <f t="shared" si="21"/>
        <v>61</v>
      </c>
      <c r="I333" s="156" t="str">
        <f t="shared" si="22"/>
        <v>Central Otago District 61</v>
      </c>
    </row>
    <row r="334" spans="1:9">
      <c r="A334" s="156" t="s">
        <v>505</v>
      </c>
      <c r="B334" s="156" t="s">
        <v>103</v>
      </c>
      <c r="C334" s="156" t="s">
        <v>93</v>
      </c>
      <c r="D334" s="156" t="s">
        <v>444</v>
      </c>
      <c r="E334" s="157">
        <v>-44.87</v>
      </c>
      <c r="F334" s="157">
        <v>169.81</v>
      </c>
      <c r="G334" s="156" t="str">
        <f t="shared" si="20"/>
        <v>Central Otago District OC</v>
      </c>
      <c r="H334" s="156">
        <f t="shared" si="21"/>
        <v>62</v>
      </c>
      <c r="I334" s="156" t="str">
        <f t="shared" si="22"/>
        <v>Central Otago District 62</v>
      </c>
    </row>
    <row r="335" spans="1:9">
      <c r="A335" s="156" t="s">
        <v>506</v>
      </c>
      <c r="B335" s="156" t="s">
        <v>103</v>
      </c>
      <c r="C335" s="156" t="s">
        <v>93</v>
      </c>
      <c r="D335" s="156" t="s">
        <v>444</v>
      </c>
      <c r="E335" s="157">
        <v>-45.42</v>
      </c>
      <c r="F335" s="157">
        <v>169.28</v>
      </c>
      <c r="G335" s="156" t="str">
        <f t="shared" si="20"/>
        <v>Central Otago District OC</v>
      </c>
      <c r="H335" s="156">
        <f t="shared" si="21"/>
        <v>63</v>
      </c>
      <c r="I335" s="156" t="str">
        <f t="shared" si="22"/>
        <v>Central Otago District 63</v>
      </c>
    </row>
    <row r="336" spans="1:9">
      <c r="A336" s="156" t="s">
        <v>507</v>
      </c>
      <c r="B336" s="156" t="s">
        <v>103</v>
      </c>
      <c r="C336" s="156" t="s">
        <v>93</v>
      </c>
      <c r="D336" s="156" t="s">
        <v>444</v>
      </c>
      <c r="E336" s="157">
        <v>-45.2</v>
      </c>
      <c r="F336" s="157">
        <v>169.43</v>
      </c>
      <c r="G336" s="156" t="str">
        <f t="shared" si="20"/>
        <v>Central Otago District OC</v>
      </c>
      <c r="H336" s="156">
        <f t="shared" si="21"/>
        <v>64</v>
      </c>
      <c r="I336" s="156" t="str">
        <f t="shared" si="22"/>
        <v>Central Otago District 64</v>
      </c>
    </row>
    <row r="337" spans="1:9">
      <c r="A337" s="156" t="s">
        <v>508</v>
      </c>
      <c r="B337" s="156" t="s">
        <v>103</v>
      </c>
      <c r="C337" s="156" t="s">
        <v>93</v>
      </c>
      <c r="D337" s="156" t="s">
        <v>444</v>
      </c>
      <c r="E337" s="157">
        <v>-44.84</v>
      </c>
      <c r="F337" s="157">
        <v>169.41</v>
      </c>
      <c r="G337" s="156" t="str">
        <f t="shared" si="20"/>
        <v>Central Otago District OC</v>
      </c>
      <c r="H337" s="156">
        <f t="shared" si="21"/>
        <v>65</v>
      </c>
      <c r="I337" s="156" t="str">
        <f t="shared" si="22"/>
        <v>Central Otago District 65</v>
      </c>
    </row>
    <row r="338" spans="1:9">
      <c r="A338" s="156" t="s">
        <v>509</v>
      </c>
      <c r="B338" s="156" t="s">
        <v>103</v>
      </c>
      <c r="C338" s="156" t="s">
        <v>93</v>
      </c>
      <c r="D338" s="156" t="s">
        <v>444</v>
      </c>
      <c r="E338" s="157">
        <v>-45.39</v>
      </c>
      <c r="F338" s="157">
        <v>169.28</v>
      </c>
      <c r="G338" s="156" t="str">
        <f t="shared" si="20"/>
        <v>Central Otago District OC</v>
      </c>
      <c r="H338" s="156">
        <f t="shared" si="21"/>
        <v>66</v>
      </c>
      <c r="I338" s="156" t="str">
        <f t="shared" si="22"/>
        <v>Central Otago District 66</v>
      </c>
    </row>
    <row r="339" spans="1:9">
      <c r="A339" s="156" t="s">
        <v>510</v>
      </c>
      <c r="B339" s="156" t="s">
        <v>103</v>
      </c>
      <c r="C339" s="156" t="s">
        <v>93</v>
      </c>
      <c r="D339" s="156" t="s">
        <v>444</v>
      </c>
      <c r="E339" s="157">
        <v>-45.61</v>
      </c>
      <c r="F339" s="157">
        <v>169.35</v>
      </c>
      <c r="G339" s="156" t="str">
        <f t="shared" si="20"/>
        <v>Central Otago District OC</v>
      </c>
      <c r="H339" s="156">
        <f t="shared" si="21"/>
        <v>67</v>
      </c>
      <c r="I339" s="156" t="str">
        <f t="shared" si="22"/>
        <v>Central Otago District 67</v>
      </c>
    </row>
    <row r="340" spans="1:9">
      <c r="A340" s="156" t="s">
        <v>511</v>
      </c>
      <c r="B340" s="156" t="s">
        <v>103</v>
      </c>
      <c r="C340" s="156" t="s">
        <v>93</v>
      </c>
      <c r="D340" s="156" t="s">
        <v>444</v>
      </c>
      <c r="E340" s="157">
        <v>-45.08</v>
      </c>
      <c r="F340" s="157">
        <v>169.27</v>
      </c>
      <c r="G340" s="156" t="str">
        <f t="shared" si="20"/>
        <v>Central Otago District OC</v>
      </c>
      <c r="H340" s="156">
        <f t="shared" si="21"/>
        <v>68</v>
      </c>
      <c r="I340" s="156" t="str">
        <f t="shared" si="22"/>
        <v>Central Otago District 68</v>
      </c>
    </row>
    <row r="341" spans="1:9">
      <c r="A341" s="156" t="s">
        <v>512</v>
      </c>
      <c r="B341" s="156" t="s">
        <v>103</v>
      </c>
      <c r="C341" s="156" t="s">
        <v>93</v>
      </c>
      <c r="D341" s="156" t="s">
        <v>444</v>
      </c>
      <c r="E341" s="157">
        <v>-45.14</v>
      </c>
      <c r="F341" s="157">
        <v>169.37</v>
      </c>
      <c r="G341" s="156" t="str">
        <f t="shared" si="20"/>
        <v>Central Otago District OC</v>
      </c>
      <c r="H341" s="156">
        <f t="shared" si="21"/>
        <v>69</v>
      </c>
      <c r="I341" s="156" t="str">
        <f t="shared" si="22"/>
        <v>Central Otago District 69</v>
      </c>
    </row>
    <row r="342" spans="1:9">
      <c r="A342" s="156" t="s">
        <v>513</v>
      </c>
      <c r="B342" s="156" t="s">
        <v>103</v>
      </c>
      <c r="C342" s="156" t="s">
        <v>93</v>
      </c>
      <c r="D342" s="156" t="s">
        <v>444</v>
      </c>
      <c r="E342" s="157">
        <v>-45.18</v>
      </c>
      <c r="F342" s="157">
        <v>170.16</v>
      </c>
      <c r="G342" s="156" t="str">
        <f t="shared" si="20"/>
        <v>Central Otago District OC</v>
      </c>
      <c r="H342" s="156">
        <f t="shared" si="21"/>
        <v>70</v>
      </c>
      <c r="I342" s="156" t="str">
        <f t="shared" si="22"/>
        <v>Central Otago District 70</v>
      </c>
    </row>
    <row r="343" spans="1:9">
      <c r="A343" s="156" t="s">
        <v>514</v>
      </c>
      <c r="B343" s="156" t="s">
        <v>103</v>
      </c>
      <c r="C343" s="156" t="s">
        <v>93</v>
      </c>
      <c r="D343" s="156" t="s">
        <v>444</v>
      </c>
      <c r="E343" s="157">
        <v>-45.03</v>
      </c>
      <c r="F343" s="157">
        <v>170.01</v>
      </c>
      <c r="G343" s="156" t="str">
        <f t="shared" si="20"/>
        <v>Central Otago District OC</v>
      </c>
      <c r="H343" s="156">
        <f t="shared" si="21"/>
        <v>71</v>
      </c>
      <c r="I343" s="156" t="str">
        <f t="shared" si="22"/>
        <v>Central Otago District 71</v>
      </c>
    </row>
    <row r="344" spans="1:9">
      <c r="A344" s="156" t="s">
        <v>515</v>
      </c>
      <c r="B344" s="156" t="s">
        <v>104</v>
      </c>
      <c r="C344" s="156" t="s">
        <v>96</v>
      </c>
      <c r="D344" s="156" t="s">
        <v>94</v>
      </c>
      <c r="E344" s="157">
        <v>-43.54</v>
      </c>
      <c r="F344" s="157">
        <v>172.61</v>
      </c>
      <c r="G344" s="156" t="str">
        <f t="shared" si="20"/>
        <v>Christchurch City CC</v>
      </c>
      <c r="H344" s="156">
        <f t="shared" si="21"/>
        <v>1</v>
      </c>
      <c r="I344" s="156" t="str">
        <f t="shared" si="22"/>
        <v>Christchurch City 1</v>
      </c>
    </row>
    <row r="345" spans="1:9">
      <c r="A345" s="156" t="s">
        <v>516</v>
      </c>
      <c r="B345" s="156" t="s">
        <v>104</v>
      </c>
      <c r="C345" s="156" t="s">
        <v>171</v>
      </c>
      <c r="D345" s="156" t="s">
        <v>94</v>
      </c>
      <c r="E345" s="157">
        <v>-43.8</v>
      </c>
      <c r="F345" s="157">
        <v>172.97</v>
      </c>
      <c r="G345" s="156" t="str">
        <f t="shared" si="20"/>
        <v>Christchurch City CC</v>
      </c>
      <c r="H345" s="156">
        <f t="shared" si="21"/>
        <v>2</v>
      </c>
      <c r="I345" s="156" t="str">
        <f t="shared" si="22"/>
        <v>Christchurch City 2</v>
      </c>
    </row>
    <row r="346" spans="1:9">
      <c r="A346" s="156" t="s">
        <v>517</v>
      </c>
      <c r="B346" s="156" t="s">
        <v>104</v>
      </c>
      <c r="C346" s="156" t="s">
        <v>93</v>
      </c>
      <c r="D346" s="156" t="s">
        <v>94</v>
      </c>
      <c r="E346" s="157">
        <v>-43.64</v>
      </c>
      <c r="F346" s="157">
        <v>172.64</v>
      </c>
      <c r="G346" s="156" t="str">
        <f t="shared" si="20"/>
        <v>Christchurch City CC</v>
      </c>
      <c r="H346" s="156">
        <f t="shared" si="21"/>
        <v>3</v>
      </c>
      <c r="I346" s="156" t="str">
        <f t="shared" si="22"/>
        <v>Christchurch City 3</v>
      </c>
    </row>
    <row r="347" spans="1:9">
      <c r="A347" s="156" t="s">
        <v>518</v>
      </c>
      <c r="B347" s="156" t="s">
        <v>104</v>
      </c>
      <c r="C347" s="156" t="s">
        <v>96</v>
      </c>
      <c r="D347" s="156" t="s">
        <v>94</v>
      </c>
      <c r="E347" s="157">
        <v>-43.51</v>
      </c>
      <c r="F347" s="157">
        <v>172.7</v>
      </c>
      <c r="G347" s="156" t="str">
        <f t="shared" si="20"/>
        <v>Christchurch City CC</v>
      </c>
      <c r="H347" s="156">
        <f t="shared" si="21"/>
        <v>4</v>
      </c>
      <c r="I347" s="156" t="str">
        <f t="shared" si="22"/>
        <v>Christchurch City 4</v>
      </c>
    </row>
    <row r="348" spans="1:9">
      <c r="A348" s="156" t="s">
        <v>519</v>
      </c>
      <c r="B348" s="156" t="s">
        <v>104</v>
      </c>
      <c r="C348" s="156" t="s">
        <v>93</v>
      </c>
      <c r="D348" s="156" t="s">
        <v>94</v>
      </c>
      <c r="E348" s="157">
        <v>-43.77</v>
      </c>
      <c r="F348" s="157">
        <v>172.64</v>
      </c>
      <c r="G348" s="156" t="str">
        <f t="shared" si="20"/>
        <v>Christchurch City CC</v>
      </c>
      <c r="H348" s="156">
        <f t="shared" si="21"/>
        <v>5</v>
      </c>
      <c r="I348" s="156" t="str">
        <f t="shared" si="22"/>
        <v>Christchurch City 5</v>
      </c>
    </row>
    <row r="349" spans="1:9">
      <c r="A349" s="156" t="s">
        <v>244</v>
      </c>
      <c r="B349" s="156" t="s">
        <v>104</v>
      </c>
      <c r="C349" s="156" t="s">
        <v>96</v>
      </c>
      <c r="D349" s="156" t="s">
        <v>94</v>
      </c>
      <c r="E349" s="157">
        <v>-43.5</v>
      </c>
      <c r="F349" s="157">
        <v>172.69</v>
      </c>
      <c r="G349" s="156" t="str">
        <f t="shared" si="20"/>
        <v>Christchurch City CC</v>
      </c>
      <c r="H349" s="156">
        <f t="shared" si="21"/>
        <v>6</v>
      </c>
      <c r="I349" s="156" t="str">
        <f t="shared" si="22"/>
        <v>Christchurch City 6</v>
      </c>
    </row>
    <row r="350" spans="1:9">
      <c r="A350" s="156" t="s">
        <v>520</v>
      </c>
      <c r="B350" s="156" t="s">
        <v>104</v>
      </c>
      <c r="C350" s="156" t="s">
        <v>96</v>
      </c>
      <c r="D350" s="156" t="s">
        <v>94</v>
      </c>
      <c r="E350" s="157">
        <v>-43.51</v>
      </c>
      <c r="F350" s="157">
        <v>172.55</v>
      </c>
      <c r="G350" s="156" t="str">
        <f t="shared" si="20"/>
        <v>Christchurch City CC</v>
      </c>
      <c r="H350" s="156">
        <f t="shared" si="21"/>
        <v>7</v>
      </c>
      <c r="I350" s="156" t="str">
        <f t="shared" si="22"/>
        <v>Christchurch City 7</v>
      </c>
    </row>
    <row r="351" spans="1:9">
      <c r="A351" s="156" t="s">
        <v>521</v>
      </c>
      <c r="B351" s="156" t="s">
        <v>104</v>
      </c>
      <c r="C351" s="156" t="s">
        <v>96</v>
      </c>
      <c r="D351" s="156" t="s">
        <v>94</v>
      </c>
      <c r="E351" s="157">
        <v>-43.52</v>
      </c>
      <c r="F351" s="157">
        <v>172.66</v>
      </c>
      <c r="G351" s="156" t="str">
        <f t="shared" si="20"/>
        <v>Christchurch City CC</v>
      </c>
      <c r="H351" s="156">
        <f t="shared" si="21"/>
        <v>8</v>
      </c>
      <c r="I351" s="156" t="str">
        <f t="shared" si="22"/>
        <v>Christchurch City 8</v>
      </c>
    </row>
    <row r="352" spans="1:9">
      <c r="A352" s="156" t="s">
        <v>522</v>
      </c>
      <c r="B352" s="156" t="s">
        <v>104</v>
      </c>
      <c r="C352" s="156" t="s">
        <v>93</v>
      </c>
      <c r="D352" s="156" t="s">
        <v>94</v>
      </c>
      <c r="E352" s="157">
        <v>-43.75</v>
      </c>
      <c r="F352" s="157">
        <v>172.9</v>
      </c>
      <c r="G352" s="156" t="str">
        <f t="shared" si="20"/>
        <v>Christchurch City CC</v>
      </c>
      <c r="H352" s="156">
        <f t="shared" si="21"/>
        <v>9</v>
      </c>
      <c r="I352" s="156" t="str">
        <f t="shared" si="22"/>
        <v>Christchurch City 9</v>
      </c>
    </row>
    <row r="353" spans="1:9">
      <c r="A353" s="156" t="s">
        <v>523</v>
      </c>
      <c r="B353" s="156" t="s">
        <v>104</v>
      </c>
      <c r="C353" s="156" t="s">
        <v>96</v>
      </c>
      <c r="D353" s="156" t="s">
        <v>94</v>
      </c>
      <c r="E353" s="157">
        <v>-43.56</v>
      </c>
      <c r="F353" s="157">
        <v>172.64</v>
      </c>
      <c r="G353" s="156" t="str">
        <f t="shared" si="20"/>
        <v>Christchurch City CC</v>
      </c>
      <c r="H353" s="156">
        <f t="shared" si="21"/>
        <v>10</v>
      </c>
      <c r="I353" s="156" t="str">
        <f t="shared" si="22"/>
        <v>Christchurch City 10</v>
      </c>
    </row>
    <row r="354" spans="1:9">
      <c r="A354" s="156" t="s">
        <v>524</v>
      </c>
      <c r="B354" s="156" t="s">
        <v>104</v>
      </c>
      <c r="C354" s="156" t="s">
        <v>209</v>
      </c>
      <c r="D354" s="156" t="s">
        <v>94</v>
      </c>
      <c r="E354" s="157">
        <v>-43.44</v>
      </c>
      <c r="F354" s="157">
        <v>172.62</v>
      </c>
      <c r="G354" s="156" t="str">
        <f t="shared" si="20"/>
        <v>Christchurch City CC</v>
      </c>
      <c r="H354" s="156">
        <f t="shared" si="21"/>
        <v>11</v>
      </c>
      <c r="I354" s="156" t="str">
        <f t="shared" si="22"/>
        <v>Christchurch City 11</v>
      </c>
    </row>
    <row r="355" spans="1:9">
      <c r="A355" s="156" t="s">
        <v>525</v>
      </c>
      <c r="B355" s="156" t="s">
        <v>104</v>
      </c>
      <c r="C355" s="156" t="s">
        <v>96</v>
      </c>
      <c r="D355" s="156" t="s">
        <v>94</v>
      </c>
      <c r="E355" s="157">
        <v>-43.51</v>
      </c>
      <c r="F355" s="157">
        <v>172.71</v>
      </c>
      <c r="G355" s="156" t="str">
        <f t="shared" si="20"/>
        <v>Christchurch City CC</v>
      </c>
      <c r="H355" s="156">
        <f t="shared" si="21"/>
        <v>12</v>
      </c>
      <c r="I355" s="156" t="str">
        <f t="shared" si="22"/>
        <v>Christchurch City 12</v>
      </c>
    </row>
    <row r="356" spans="1:9">
      <c r="A356" s="156" t="s">
        <v>526</v>
      </c>
      <c r="B356" s="156" t="s">
        <v>104</v>
      </c>
      <c r="C356" s="156" t="s">
        <v>93</v>
      </c>
      <c r="D356" s="156" t="s">
        <v>94</v>
      </c>
      <c r="E356" s="157">
        <v>-43.82</v>
      </c>
      <c r="F356" s="157">
        <v>172.69</v>
      </c>
      <c r="G356" s="156" t="str">
        <f t="shared" si="20"/>
        <v>Christchurch City CC</v>
      </c>
      <c r="H356" s="156">
        <f t="shared" si="21"/>
        <v>13</v>
      </c>
      <c r="I356" s="156" t="str">
        <f t="shared" si="22"/>
        <v>Christchurch City 13</v>
      </c>
    </row>
    <row r="357" spans="1:9">
      <c r="A357" s="156" t="s">
        <v>527</v>
      </c>
      <c r="B357" s="156" t="s">
        <v>104</v>
      </c>
      <c r="C357" s="156" t="s">
        <v>96</v>
      </c>
      <c r="D357" s="156" t="s">
        <v>94</v>
      </c>
      <c r="E357" s="157">
        <v>-43.48</v>
      </c>
      <c r="F357" s="157">
        <v>172.58</v>
      </c>
      <c r="G357" s="156" t="str">
        <f t="shared" si="20"/>
        <v>Christchurch City CC</v>
      </c>
      <c r="H357" s="156">
        <f t="shared" si="21"/>
        <v>14</v>
      </c>
      <c r="I357" s="156" t="str">
        <f t="shared" si="22"/>
        <v>Christchurch City 14</v>
      </c>
    </row>
    <row r="358" spans="1:9">
      <c r="A358" s="156" t="s">
        <v>528</v>
      </c>
      <c r="B358" s="156" t="s">
        <v>104</v>
      </c>
      <c r="C358" s="156" t="s">
        <v>93</v>
      </c>
      <c r="D358" s="156" t="s">
        <v>94</v>
      </c>
      <c r="E358" s="157">
        <v>-43.42</v>
      </c>
      <c r="F358" s="157">
        <v>172.65</v>
      </c>
      <c r="G358" s="156" t="str">
        <f t="shared" si="20"/>
        <v>Christchurch City CC</v>
      </c>
      <c r="H358" s="156">
        <f t="shared" si="21"/>
        <v>15</v>
      </c>
      <c r="I358" s="156" t="str">
        <f t="shared" si="22"/>
        <v>Christchurch City 15</v>
      </c>
    </row>
    <row r="359" spans="1:9">
      <c r="A359" s="156" t="s">
        <v>529</v>
      </c>
      <c r="B359" s="156" t="s">
        <v>104</v>
      </c>
      <c r="C359" s="156" t="s">
        <v>96</v>
      </c>
      <c r="D359" s="156" t="s">
        <v>94</v>
      </c>
      <c r="E359" s="157">
        <v>-43.53</v>
      </c>
      <c r="F359" s="157">
        <v>172.68</v>
      </c>
      <c r="G359" s="156" t="str">
        <f t="shared" si="20"/>
        <v>Christchurch City CC</v>
      </c>
      <c r="H359" s="156">
        <f t="shared" si="21"/>
        <v>16</v>
      </c>
      <c r="I359" s="156" t="str">
        <f t="shared" si="22"/>
        <v>Christchurch City 16</v>
      </c>
    </row>
    <row r="360" spans="1:9">
      <c r="A360" s="156" t="s">
        <v>530</v>
      </c>
      <c r="B360" s="156" t="s">
        <v>104</v>
      </c>
      <c r="C360" s="156" t="s">
        <v>93</v>
      </c>
      <c r="D360" s="156" t="s">
        <v>94</v>
      </c>
      <c r="E360" s="157">
        <v>-43.4</v>
      </c>
      <c r="F360" s="157">
        <v>172.7</v>
      </c>
      <c r="G360" s="156" t="str">
        <f t="shared" si="20"/>
        <v>Christchurch City CC</v>
      </c>
      <c r="H360" s="156">
        <f t="shared" si="21"/>
        <v>17</v>
      </c>
      <c r="I360" s="156" t="str">
        <f t="shared" si="22"/>
        <v>Christchurch City 17</v>
      </c>
    </row>
    <row r="361" spans="1:9">
      <c r="A361" s="156" t="s">
        <v>531</v>
      </c>
      <c r="B361" s="156" t="s">
        <v>104</v>
      </c>
      <c r="C361" s="156" t="s">
        <v>96</v>
      </c>
      <c r="D361" s="156" t="s">
        <v>94</v>
      </c>
      <c r="E361" s="157">
        <v>-43.53</v>
      </c>
      <c r="F361" s="157">
        <v>172.52</v>
      </c>
      <c r="G361" s="156" t="str">
        <f t="shared" si="20"/>
        <v>Christchurch City CC</v>
      </c>
      <c r="H361" s="156">
        <f t="shared" si="21"/>
        <v>18</v>
      </c>
      <c r="I361" s="156" t="str">
        <f t="shared" si="22"/>
        <v>Christchurch City 18</v>
      </c>
    </row>
    <row r="362" spans="1:9">
      <c r="A362" s="156" t="s">
        <v>532</v>
      </c>
      <c r="B362" s="156" t="s">
        <v>104</v>
      </c>
      <c r="C362" s="156" t="s">
        <v>96</v>
      </c>
      <c r="D362" s="156" t="s">
        <v>94</v>
      </c>
      <c r="E362" s="157">
        <v>-43.5</v>
      </c>
      <c r="F362" s="157">
        <v>172.59</v>
      </c>
      <c r="G362" s="156" t="str">
        <f t="shared" si="20"/>
        <v>Christchurch City CC</v>
      </c>
      <c r="H362" s="156">
        <f t="shared" si="21"/>
        <v>19</v>
      </c>
      <c r="I362" s="156" t="str">
        <f t="shared" si="22"/>
        <v>Christchurch City 19</v>
      </c>
    </row>
    <row r="363" spans="1:9">
      <c r="A363" s="156" t="s">
        <v>533</v>
      </c>
      <c r="B363" s="156" t="s">
        <v>104</v>
      </c>
      <c r="C363" s="156" t="s">
        <v>96</v>
      </c>
      <c r="D363" s="156" t="s">
        <v>94</v>
      </c>
      <c r="E363" s="157">
        <v>-43.5</v>
      </c>
      <c r="F363" s="157">
        <v>172.56</v>
      </c>
      <c r="G363" s="156" t="str">
        <f t="shared" si="20"/>
        <v>Christchurch City CC</v>
      </c>
      <c r="H363" s="156">
        <f t="shared" si="21"/>
        <v>20</v>
      </c>
      <c r="I363" s="156" t="str">
        <f t="shared" si="22"/>
        <v>Christchurch City 20</v>
      </c>
    </row>
    <row r="364" spans="1:9">
      <c r="A364" s="156" t="s">
        <v>534</v>
      </c>
      <c r="B364" s="156" t="s">
        <v>104</v>
      </c>
      <c r="C364" s="156" t="s">
        <v>96</v>
      </c>
      <c r="D364" s="156" t="s">
        <v>94</v>
      </c>
      <c r="E364" s="157">
        <v>-43.49</v>
      </c>
      <c r="F364" s="157">
        <v>172.68</v>
      </c>
      <c r="G364" s="156" t="str">
        <f t="shared" si="20"/>
        <v>Christchurch City CC</v>
      </c>
      <c r="H364" s="156">
        <f t="shared" si="21"/>
        <v>21</v>
      </c>
      <c r="I364" s="156" t="str">
        <f t="shared" si="22"/>
        <v>Christchurch City 21</v>
      </c>
    </row>
    <row r="365" spans="1:9">
      <c r="A365" s="156" t="s">
        <v>535</v>
      </c>
      <c r="B365" s="156" t="s">
        <v>104</v>
      </c>
      <c r="C365" s="156" t="s">
        <v>96</v>
      </c>
      <c r="D365" s="156" t="s">
        <v>94</v>
      </c>
      <c r="E365" s="157">
        <v>-43.48</v>
      </c>
      <c r="F365" s="157">
        <v>172.59</v>
      </c>
      <c r="G365" s="156" t="str">
        <f t="shared" si="20"/>
        <v>Christchurch City CC</v>
      </c>
      <c r="H365" s="156">
        <f t="shared" si="21"/>
        <v>22</v>
      </c>
      <c r="I365" s="156" t="str">
        <f t="shared" si="22"/>
        <v>Christchurch City 22</v>
      </c>
    </row>
    <row r="366" spans="1:9">
      <c r="A366" s="156" t="s">
        <v>536</v>
      </c>
      <c r="B366" s="156" t="s">
        <v>104</v>
      </c>
      <c r="C366" s="156" t="s">
        <v>96</v>
      </c>
      <c r="D366" s="156" t="s">
        <v>94</v>
      </c>
      <c r="E366" s="157">
        <v>-43.57</v>
      </c>
      <c r="F366" s="157">
        <v>172.62</v>
      </c>
      <c r="G366" s="156" t="str">
        <f t="shared" si="20"/>
        <v>Christchurch City CC</v>
      </c>
      <c r="H366" s="156">
        <f t="shared" si="21"/>
        <v>23</v>
      </c>
      <c r="I366" s="156" t="str">
        <f t="shared" si="22"/>
        <v>Christchurch City 23</v>
      </c>
    </row>
    <row r="367" spans="1:9">
      <c r="A367" s="156" t="s">
        <v>537</v>
      </c>
      <c r="B367" s="156" t="s">
        <v>104</v>
      </c>
      <c r="C367" s="156" t="s">
        <v>93</v>
      </c>
      <c r="D367" s="156" t="s">
        <v>94</v>
      </c>
      <c r="E367" s="157">
        <v>-43.6</v>
      </c>
      <c r="F367" s="157">
        <v>172.69</v>
      </c>
      <c r="G367" s="156" t="str">
        <f t="shared" si="20"/>
        <v>Christchurch City CC</v>
      </c>
      <c r="H367" s="156">
        <f t="shared" si="21"/>
        <v>24</v>
      </c>
      <c r="I367" s="156" t="str">
        <f t="shared" si="22"/>
        <v>Christchurch City 24</v>
      </c>
    </row>
    <row r="368" spans="1:9">
      <c r="A368" s="156" t="s">
        <v>538</v>
      </c>
      <c r="B368" s="156" t="s">
        <v>104</v>
      </c>
      <c r="C368" s="156" t="s">
        <v>93</v>
      </c>
      <c r="D368" s="156" t="s">
        <v>94</v>
      </c>
      <c r="E368" s="157">
        <v>-43.43</v>
      </c>
      <c r="F368" s="157">
        <v>172.65</v>
      </c>
      <c r="G368" s="156" t="str">
        <f t="shared" si="20"/>
        <v>Christchurch City CC</v>
      </c>
      <c r="H368" s="156">
        <f t="shared" si="21"/>
        <v>25</v>
      </c>
      <c r="I368" s="156" t="str">
        <f t="shared" si="22"/>
        <v>Christchurch City 25</v>
      </c>
    </row>
    <row r="369" spans="1:9">
      <c r="A369" s="156" t="s">
        <v>539</v>
      </c>
      <c r="B369" s="156" t="s">
        <v>104</v>
      </c>
      <c r="C369" s="156" t="s">
        <v>93</v>
      </c>
      <c r="D369" s="156" t="s">
        <v>94</v>
      </c>
      <c r="E369" s="157">
        <v>-43.64</v>
      </c>
      <c r="F369" s="157">
        <v>172.71</v>
      </c>
      <c r="G369" s="156" t="str">
        <f t="shared" si="20"/>
        <v>Christchurch City CC</v>
      </c>
      <c r="H369" s="156">
        <f t="shared" si="21"/>
        <v>26</v>
      </c>
      <c r="I369" s="156" t="str">
        <f t="shared" si="22"/>
        <v>Christchurch City 26</v>
      </c>
    </row>
    <row r="370" spans="1:9">
      <c r="A370" s="156" t="s">
        <v>540</v>
      </c>
      <c r="B370" s="156" t="s">
        <v>104</v>
      </c>
      <c r="C370" s="156" t="s">
        <v>93</v>
      </c>
      <c r="D370" s="156" t="s">
        <v>94</v>
      </c>
      <c r="E370" s="157">
        <v>-43.67</v>
      </c>
      <c r="F370" s="157">
        <v>173.01</v>
      </c>
      <c r="G370" s="156" t="str">
        <f t="shared" si="20"/>
        <v>Christchurch City CC</v>
      </c>
      <c r="H370" s="156">
        <f t="shared" si="21"/>
        <v>27</v>
      </c>
      <c r="I370" s="156" t="str">
        <f t="shared" si="22"/>
        <v>Christchurch City 27</v>
      </c>
    </row>
    <row r="371" spans="1:9">
      <c r="A371" s="156" t="s">
        <v>541</v>
      </c>
      <c r="B371" s="156" t="s">
        <v>104</v>
      </c>
      <c r="C371" s="156" t="s">
        <v>243</v>
      </c>
      <c r="D371" s="156" t="s">
        <v>94</v>
      </c>
      <c r="E371" s="157">
        <v>-43.53</v>
      </c>
      <c r="F371" s="157">
        <v>172.63</v>
      </c>
      <c r="G371" s="156" t="str">
        <f t="shared" si="20"/>
        <v>Christchurch City CC</v>
      </c>
      <c r="H371" s="156">
        <f t="shared" si="21"/>
        <v>28</v>
      </c>
      <c r="I371" s="156" t="str">
        <f t="shared" si="22"/>
        <v>Christchurch City 28</v>
      </c>
    </row>
    <row r="372" spans="1:9">
      <c r="A372" s="156" t="s">
        <v>542</v>
      </c>
      <c r="B372" s="156" t="s">
        <v>104</v>
      </c>
      <c r="C372" s="156" t="s">
        <v>93</v>
      </c>
      <c r="D372" s="156" t="s">
        <v>94</v>
      </c>
      <c r="E372" s="157">
        <v>-43.75</v>
      </c>
      <c r="F372" s="157">
        <v>172.81</v>
      </c>
      <c r="G372" s="156" t="str">
        <f t="shared" si="20"/>
        <v>Christchurch City CC</v>
      </c>
      <c r="H372" s="156">
        <f t="shared" si="21"/>
        <v>29</v>
      </c>
      <c r="I372" s="156" t="str">
        <f t="shared" si="22"/>
        <v>Christchurch City 29</v>
      </c>
    </row>
    <row r="373" spans="1:9">
      <c r="A373" s="156" t="s">
        <v>543</v>
      </c>
      <c r="B373" s="156" t="s">
        <v>104</v>
      </c>
      <c r="C373" s="156" t="s">
        <v>96</v>
      </c>
      <c r="D373" s="156" t="s">
        <v>94</v>
      </c>
      <c r="E373" s="157">
        <v>-43.58</v>
      </c>
      <c r="F373" s="157">
        <v>172.61</v>
      </c>
      <c r="G373" s="156" t="str">
        <f t="shared" si="20"/>
        <v>Christchurch City CC</v>
      </c>
      <c r="H373" s="156">
        <f t="shared" si="21"/>
        <v>30</v>
      </c>
      <c r="I373" s="156" t="str">
        <f t="shared" si="22"/>
        <v>Christchurch City 30</v>
      </c>
    </row>
    <row r="374" spans="1:9">
      <c r="A374" s="156" t="s">
        <v>544</v>
      </c>
      <c r="B374" s="156" t="s">
        <v>104</v>
      </c>
      <c r="C374" s="156" t="s">
        <v>96</v>
      </c>
      <c r="D374" s="156" t="s">
        <v>94</v>
      </c>
      <c r="E374" s="157">
        <v>-43.51</v>
      </c>
      <c r="F374" s="157">
        <v>172.67</v>
      </c>
      <c r="G374" s="156" t="str">
        <f t="shared" si="20"/>
        <v>Christchurch City CC</v>
      </c>
      <c r="H374" s="156">
        <f t="shared" si="21"/>
        <v>31</v>
      </c>
      <c r="I374" s="156" t="str">
        <f t="shared" si="22"/>
        <v>Christchurch City 31</v>
      </c>
    </row>
    <row r="375" spans="1:9">
      <c r="A375" s="156" t="s">
        <v>545</v>
      </c>
      <c r="B375" s="156" t="s">
        <v>104</v>
      </c>
      <c r="C375" s="156" t="s">
        <v>209</v>
      </c>
      <c r="D375" s="156" t="s">
        <v>94</v>
      </c>
      <c r="E375" s="157">
        <v>-43.62</v>
      </c>
      <c r="F375" s="157">
        <v>172.72</v>
      </c>
      <c r="G375" s="156" t="str">
        <f t="shared" si="20"/>
        <v>Christchurch City CC</v>
      </c>
      <c r="H375" s="156">
        <f t="shared" si="21"/>
        <v>32</v>
      </c>
      <c r="I375" s="156" t="str">
        <f t="shared" si="22"/>
        <v>Christchurch City 32</v>
      </c>
    </row>
    <row r="376" spans="1:9">
      <c r="A376" s="156" t="s">
        <v>546</v>
      </c>
      <c r="B376" s="156" t="s">
        <v>104</v>
      </c>
      <c r="C376" s="156" t="s">
        <v>93</v>
      </c>
      <c r="D376" s="156" t="s">
        <v>94</v>
      </c>
      <c r="E376" s="157">
        <v>-43.75</v>
      </c>
      <c r="F376" s="157">
        <v>172.93</v>
      </c>
      <c r="G376" s="156" t="str">
        <f t="shared" si="20"/>
        <v>Christchurch City CC</v>
      </c>
      <c r="H376" s="156">
        <f t="shared" si="21"/>
        <v>33</v>
      </c>
      <c r="I376" s="156" t="str">
        <f t="shared" si="22"/>
        <v>Christchurch City 33</v>
      </c>
    </row>
    <row r="377" spans="1:9">
      <c r="A377" s="156" t="s">
        <v>547</v>
      </c>
      <c r="B377" s="156" t="s">
        <v>104</v>
      </c>
      <c r="C377" s="156" t="s">
        <v>96</v>
      </c>
      <c r="D377" s="156" t="s">
        <v>94</v>
      </c>
      <c r="E377" s="157">
        <v>-43.52</v>
      </c>
      <c r="F377" s="157">
        <v>172.59</v>
      </c>
      <c r="G377" s="156" t="str">
        <f t="shared" si="20"/>
        <v>Christchurch City CC</v>
      </c>
      <c r="H377" s="156">
        <f t="shared" si="21"/>
        <v>34</v>
      </c>
      <c r="I377" s="156" t="str">
        <f t="shared" si="22"/>
        <v>Christchurch City 34</v>
      </c>
    </row>
    <row r="378" spans="1:9">
      <c r="A378" s="156" t="s">
        <v>548</v>
      </c>
      <c r="B378" s="156" t="s">
        <v>104</v>
      </c>
      <c r="C378" s="156" t="s">
        <v>93</v>
      </c>
      <c r="D378" s="156" t="s">
        <v>94</v>
      </c>
      <c r="E378" s="157">
        <v>-43.56</v>
      </c>
      <c r="F378" s="157">
        <v>172.7</v>
      </c>
      <c r="G378" s="156" t="str">
        <f t="shared" si="20"/>
        <v>Christchurch City CC</v>
      </c>
      <c r="H378" s="156">
        <f t="shared" si="21"/>
        <v>35</v>
      </c>
      <c r="I378" s="156" t="str">
        <f t="shared" si="22"/>
        <v>Christchurch City 35</v>
      </c>
    </row>
    <row r="379" spans="1:9">
      <c r="A379" s="156" t="s">
        <v>549</v>
      </c>
      <c r="B379" s="156" t="s">
        <v>104</v>
      </c>
      <c r="C379" s="156" t="s">
        <v>93</v>
      </c>
      <c r="D379" s="156" t="s">
        <v>94</v>
      </c>
      <c r="E379" s="157">
        <v>-43.78</v>
      </c>
      <c r="F379" s="157">
        <v>172.9</v>
      </c>
      <c r="G379" s="156" t="str">
        <f t="shared" si="20"/>
        <v>Christchurch City CC</v>
      </c>
      <c r="H379" s="156">
        <f t="shared" si="21"/>
        <v>36</v>
      </c>
      <c r="I379" s="156" t="str">
        <f t="shared" si="22"/>
        <v>Christchurch City 36</v>
      </c>
    </row>
    <row r="380" spans="1:9">
      <c r="A380" s="156" t="s">
        <v>550</v>
      </c>
      <c r="B380" s="156" t="s">
        <v>104</v>
      </c>
      <c r="C380" s="156" t="s">
        <v>93</v>
      </c>
      <c r="D380" s="156" t="s">
        <v>94</v>
      </c>
      <c r="E380" s="157">
        <v>-43.7</v>
      </c>
      <c r="F380" s="157">
        <v>172.62</v>
      </c>
      <c r="G380" s="156" t="str">
        <f t="shared" si="20"/>
        <v>Christchurch City CC</v>
      </c>
      <c r="H380" s="156">
        <f t="shared" si="21"/>
        <v>37</v>
      </c>
      <c r="I380" s="156" t="str">
        <f t="shared" si="22"/>
        <v>Christchurch City 37</v>
      </c>
    </row>
    <row r="381" spans="1:9">
      <c r="A381" s="156" t="s">
        <v>551</v>
      </c>
      <c r="B381" s="156" t="s">
        <v>104</v>
      </c>
      <c r="C381" s="156" t="s">
        <v>93</v>
      </c>
      <c r="D381" s="156" t="s">
        <v>94</v>
      </c>
      <c r="E381" s="157">
        <v>-43.62</v>
      </c>
      <c r="F381" s="157">
        <v>172.65</v>
      </c>
      <c r="G381" s="156" t="str">
        <f t="shared" si="20"/>
        <v>Christchurch City CC</v>
      </c>
      <c r="H381" s="156">
        <f t="shared" si="21"/>
        <v>38</v>
      </c>
      <c r="I381" s="156" t="str">
        <f t="shared" si="22"/>
        <v>Christchurch City 38</v>
      </c>
    </row>
    <row r="382" spans="1:9">
      <c r="A382" s="156" t="s">
        <v>552</v>
      </c>
      <c r="B382" s="156" t="s">
        <v>104</v>
      </c>
      <c r="C382" s="156" t="s">
        <v>96</v>
      </c>
      <c r="D382" s="156" t="s">
        <v>94</v>
      </c>
      <c r="E382" s="157">
        <v>-43.58</v>
      </c>
      <c r="F382" s="157">
        <v>172.56</v>
      </c>
      <c r="G382" s="156" t="str">
        <f t="shared" si="20"/>
        <v>Christchurch City CC</v>
      </c>
      <c r="H382" s="156">
        <f t="shared" si="21"/>
        <v>39</v>
      </c>
      <c r="I382" s="156" t="str">
        <f t="shared" si="22"/>
        <v>Christchurch City 39</v>
      </c>
    </row>
    <row r="383" spans="1:9">
      <c r="A383" s="156" t="s">
        <v>553</v>
      </c>
      <c r="B383" s="156" t="s">
        <v>104</v>
      </c>
      <c r="C383" s="156" t="s">
        <v>96</v>
      </c>
      <c r="D383" s="156" t="s">
        <v>94</v>
      </c>
      <c r="E383" s="157">
        <v>-43.48</v>
      </c>
      <c r="F383" s="157">
        <v>172.54</v>
      </c>
      <c r="G383" s="156" t="str">
        <f t="shared" si="20"/>
        <v>Christchurch City CC</v>
      </c>
      <c r="H383" s="156">
        <f t="shared" si="21"/>
        <v>40</v>
      </c>
      <c r="I383" s="156" t="str">
        <f t="shared" si="22"/>
        <v>Christchurch City 40</v>
      </c>
    </row>
    <row r="384" spans="1:9">
      <c r="A384" s="156" t="s">
        <v>554</v>
      </c>
      <c r="B384" s="156" t="s">
        <v>104</v>
      </c>
      <c r="C384" s="156" t="s">
        <v>96</v>
      </c>
      <c r="D384" s="156" t="s">
        <v>94</v>
      </c>
      <c r="E384" s="157">
        <v>-43.57</v>
      </c>
      <c r="F384" s="157">
        <v>172.71</v>
      </c>
      <c r="G384" s="156" t="str">
        <f t="shared" si="20"/>
        <v>Christchurch City CC</v>
      </c>
      <c r="H384" s="156">
        <f t="shared" si="21"/>
        <v>41</v>
      </c>
      <c r="I384" s="156" t="str">
        <f t="shared" si="22"/>
        <v>Christchurch City 41</v>
      </c>
    </row>
    <row r="385" spans="1:9">
      <c r="A385" s="156" t="s">
        <v>555</v>
      </c>
      <c r="B385" s="156" t="s">
        <v>104</v>
      </c>
      <c r="C385" s="156" t="s">
        <v>96</v>
      </c>
      <c r="D385" s="156" t="s">
        <v>94</v>
      </c>
      <c r="E385" s="157">
        <v>-43.53</v>
      </c>
      <c r="F385" s="157">
        <v>172.52</v>
      </c>
      <c r="G385" s="156" t="str">
        <f t="shared" si="20"/>
        <v>Christchurch City CC</v>
      </c>
      <c r="H385" s="156">
        <f t="shared" si="21"/>
        <v>42</v>
      </c>
      <c r="I385" s="156" t="str">
        <f t="shared" si="22"/>
        <v>Christchurch City 42</v>
      </c>
    </row>
    <row r="386" spans="1:9">
      <c r="A386" s="156" t="s">
        <v>556</v>
      </c>
      <c r="B386" s="156" t="s">
        <v>104</v>
      </c>
      <c r="C386" s="156" t="s">
        <v>96</v>
      </c>
      <c r="D386" s="156" t="s">
        <v>94</v>
      </c>
      <c r="E386" s="157">
        <v>-43.55</v>
      </c>
      <c r="F386" s="157">
        <v>172.58</v>
      </c>
      <c r="G386" s="156" t="str">
        <f t="shared" ref="G386:G449" si="23">B386&amp;" "&amp;D386</f>
        <v>Christchurch City CC</v>
      </c>
      <c r="H386" s="156">
        <f t="shared" ref="H386:H449" si="24">IF(B386=B385,H385+1,1)</f>
        <v>43</v>
      </c>
      <c r="I386" s="156" t="str">
        <f t="shared" ref="I386:I449" si="25">B386&amp;" "&amp;H386</f>
        <v>Christchurch City 43</v>
      </c>
    </row>
    <row r="387" spans="1:9">
      <c r="A387" s="156" t="s">
        <v>261</v>
      </c>
      <c r="B387" s="156" t="s">
        <v>104</v>
      </c>
      <c r="C387" s="156" t="s">
        <v>96</v>
      </c>
      <c r="D387" s="156" t="s">
        <v>94</v>
      </c>
      <c r="E387" s="157">
        <v>-43.56</v>
      </c>
      <c r="F387" s="157">
        <v>172.66</v>
      </c>
      <c r="G387" s="156" t="str">
        <f t="shared" si="23"/>
        <v>Christchurch City CC</v>
      </c>
      <c r="H387" s="156">
        <f t="shared" si="24"/>
        <v>44</v>
      </c>
      <c r="I387" s="156" t="str">
        <f t="shared" si="25"/>
        <v>Christchurch City 44</v>
      </c>
    </row>
    <row r="388" spans="1:9">
      <c r="A388" s="156" t="s">
        <v>557</v>
      </c>
      <c r="B388" s="156" t="s">
        <v>104</v>
      </c>
      <c r="C388" s="156" t="s">
        <v>93</v>
      </c>
      <c r="D388" s="156" t="s">
        <v>94</v>
      </c>
      <c r="E388" s="157">
        <v>-43.74</v>
      </c>
      <c r="F388" s="157">
        <v>172.86</v>
      </c>
      <c r="G388" s="156" t="str">
        <f t="shared" si="23"/>
        <v>Christchurch City CC</v>
      </c>
      <c r="H388" s="156">
        <f t="shared" si="24"/>
        <v>45</v>
      </c>
      <c r="I388" s="156" t="str">
        <f t="shared" si="25"/>
        <v>Christchurch City 45</v>
      </c>
    </row>
    <row r="389" spans="1:9">
      <c r="A389" s="156" t="s">
        <v>558</v>
      </c>
      <c r="B389" s="156" t="s">
        <v>104</v>
      </c>
      <c r="C389" s="156" t="s">
        <v>96</v>
      </c>
      <c r="D389" s="156" t="s">
        <v>94</v>
      </c>
      <c r="E389" s="157">
        <v>-43.57</v>
      </c>
      <c r="F389" s="157">
        <v>172.59</v>
      </c>
      <c r="G389" s="156" t="str">
        <f t="shared" si="23"/>
        <v>Christchurch City CC</v>
      </c>
      <c r="H389" s="156">
        <f t="shared" si="24"/>
        <v>46</v>
      </c>
      <c r="I389" s="156" t="str">
        <f t="shared" si="25"/>
        <v>Christchurch City 46</v>
      </c>
    </row>
    <row r="390" spans="1:9">
      <c r="A390" s="156" t="s">
        <v>559</v>
      </c>
      <c r="B390" s="156" t="s">
        <v>104</v>
      </c>
      <c r="C390" s="156" t="s">
        <v>96</v>
      </c>
      <c r="D390" s="156" t="s">
        <v>94</v>
      </c>
      <c r="E390" s="157">
        <v>-43.54</v>
      </c>
      <c r="F390" s="157">
        <v>172.53</v>
      </c>
      <c r="G390" s="156" t="str">
        <f t="shared" si="23"/>
        <v>Christchurch City CC</v>
      </c>
      <c r="H390" s="156">
        <f t="shared" si="24"/>
        <v>47</v>
      </c>
      <c r="I390" s="156" t="str">
        <f t="shared" si="25"/>
        <v>Christchurch City 47</v>
      </c>
    </row>
    <row r="391" spans="1:9">
      <c r="A391" s="156" t="s">
        <v>560</v>
      </c>
      <c r="B391" s="156" t="s">
        <v>104</v>
      </c>
      <c r="C391" s="156" t="s">
        <v>96</v>
      </c>
      <c r="D391" s="156" t="s">
        <v>94</v>
      </c>
      <c r="E391" s="157">
        <v>-43.56</v>
      </c>
      <c r="F391" s="157">
        <v>172.64</v>
      </c>
      <c r="G391" s="156" t="str">
        <f t="shared" si="23"/>
        <v>Christchurch City CC</v>
      </c>
      <c r="H391" s="156">
        <f t="shared" si="24"/>
        <v>48</v>
      </c>
      <c r="I391" s="156" t="str">
        <f t="shared" si="25"/>
        <v>Christchurch City 48</v>
      </c>
    </row>
    <row r="392" spans="1:9">
      <c r="A392" s="156" t="s">
        <v>561</v>
      </c>
      <c r="B392" s="156" t="s">
        <v>104</v>
      </c>
      <c r="C392" s="156" t="s">
        <v>96</v>
      </c>
      <c r="D392" s="156" t="s">
        <v>94</v>
      </c>
      <c r="E392" s="157">
        <v>-43.52</v>
      </c>
      <c r="F392" s="157">
        <v>172.57</v>
      </c>
      <c r="G392" s="156" t="str">
        <f t="shared" si="23"/>
        <v>Christchurch City CC</v>
      </c>
      <c r="H392" s="156">
        <f t="shared" si="24"/>
        <v>49</v>
      </c>
      <c r="I392" s="156" t="str">
        <f t="shared" si="25"/>
        <v>Christchurch City 49</v>
      </c>
    </row>
    <row r="393" spans="1:9">
      <c r="A393" s="156" t="s">
        <v>562</v>
      </c>
      <c r="B393" s="156" t="s">
        <v>104</v>
      </c>
      <c r="C393" s="156" t="s">
        <v>96</v>
      </c>
      <c r="D393" s="156" t="s">
        <v>94</v>
      </c>
      <c r="E393" s="157">
        <v>-43.54</v>
      </c>
      <c r="F393" s="157">
        <v>172.5</v>
      </c>
      <c r="G393" s="156" t="str">
        <f t="shared" si="23"/>
        <v>Christchurch City CC</v>
      </c>
      <c r="H393" s="156">
        <f t="shared" si="24"/>
        <v>50</v>
      </c>
      <c r="I393" s="156" t="str">
        <f t="shared" si="25"/>
        <v>Christchurch City 50</v>
      </c>
    </row>
    <row r="394" spans="1:9">
      <c r="A394" s="156" t="s">
        <v>563</v>
      </c>
      <c r="B394" s="156" t="s">
        <v>104</v>
      </c>
      <c r="C394" s="156" t="s">
        <v>93</v>
      </c>
      <c r="D394" s="156" t="s">
        <v>94</v>
      </c>
      <c r="E394" s="157">
        <v>-43.41</v>
      </c>
      <c r="F394" s="157">
        <v>172.66</v>
      </c>
      <c r="G394" s="156" t="str">
        <f t="shared" si="23"/>
        <v>Christchurch City CC</v>
      </c>
      <c r="H394" s="156">
        <f t="shared" si="24"/>
        <v>51</v>
      </c>
      <c r="I394" s="156" t="str">
        <f t="shared" si="25"/>
        <v>Christchurch City 51</v>
      </c>
    </row>
    <row r="395" spans="1:9">
      <c r="A395" s="156" t="s">
        <v>564</v>
      </c>
      <c r="B395" s="156" t="s">
        <v>104</v>
      </c>
      <c r="C395" s="156" t="s">
        <v>93</v>
      </c>
      <c r="D395" s="156" t="s">
        <v>94</v>
      </c>
      <c r="E395" s="157">
        <v>-43.73</v>
      </c>
      <c r="F395" s="157">
        <v>172.69</v>
      </c>
      <c r="G395" s="156" t="str">
        <f t="shared" si="23"/>
        <v>Christchurch City CC</v>
      </c>
      <c r="H395" s="156">
        <f t="shared" si="24"/>
        <v>52</v>
      </c>
      <c r="I395" s="156" t="str">
        <f t="shared" si="25"/>
        <v>Christchurch City 52</v>
      </c>
    </row>
    <row r="396" spans="1:9">
      <c r="A396" s="156" t="s">
        <v>565</v>
      </c>
      <c r="B396" s="156" t="s">
        <v>104</v>
      </c>
      <c r="C396" s="156" t="s">
        <v>93</v>
      </c>
      <c r="D396" s="156" t="s">
        <v>94</v>
      </c>
      <c r="E396" s="157">
        <v>-43.71</v>
      </c>
      <c r="F396" s="157">
        <v>172.89</v>
      </c>
      <c r="G396" s="156" t="str">
        <f t="shared" si="23"/>
        <v>Christchurch City CC</v>
      </c>
      <c r="H396" s="156">
        <f t="shared" si="24"/>
        <v>53</v>
      </c>
      <c r="I396" s="156" t="str">
        <f t="shared" si="25"/>
        <v>Christchurch City 53</v>
      </c>
    </row>
    <row r="397" spans="1:9">
      <c r="A397" s="156" t="s">
        <v>566</v>
      </c>
      <c r="B397" s="156" t="s">
        <v>104</v>
      </c>
      <c r="C397" s="156" t="s">
        <v>93</v>
      </c>
      <c r="D397" s="156" t="s">
        <v>94</v>
      </c>
      <c r="E397" s="157">
        <v>-43.61</v>
      </c>
      <c r="F397" s="157">
        <v>172.57</v>
      </c>
      <c r="G397" s="156" t="str">
        <f t="shared" si="23"/>
        <v>Christchurch City CC</v>
      </c>
      <c r="H397" s="156">
        <f t="shared" si="24"/>
        <v>54</v>
      </c>
      <c r="I397" s="156" t="str">
        <f t="shared" si="25"/>
        <v>Christchurch City 54</v>
      </c>
    </row>
    <row r="398" spans="1:9">
      <c r="A398" s="156" t="s">
        <v>567</v>
      </c>
      <c r="B398" s="156" t="s">
        <v>104</v>
      </c>
      <c r="C398" s="156" t="s">
        <v>93</v>
      </c>
      <c r="D398" s="156" t="s">
        <v>94</v>
      </c>
      <c r="E398" s="157">
        <v>-43.76</v>
      </c>
      <c r="F398" s="157">
        <v>173.05</v>
      </c>
      <c r="G398" s="156" t="str">
        <f t="shared" si="23"/>
        <v>Christchurch City CC</v>
      </c>
      <c r="H398" s="156">
        <f t="shared" si="24"/>
        <v>55</v>
      </c>
      <c r="I398" s="156" t="str">
        <f t="shared" si="25"/>
        <v>Christchurch City 55</v>
      </c>
    </row>
    <row r="399" spans="1:9">
      <c r="A399" s="156" t="s">
        <v>568</v>
      </c>
      <c r="B399" s="156" t="s">
        <v>104</v>
      </c>
      <c r="C399" s="156" t="s">
        <v>96</v>
      </c>
      <c r="D399" s="156" t="s">
        <v>94</v>
      </c>
      <c r="E399" s="157">
        <v>-43.53</v>
      </c>
      <c r="F399" s="157">
        <v>172.65</v>
      </c>
      <c r="G399" s="156" t="str">
        <f t="shared" si="23"/>
        <v>Christchurch City CC</v>
      </c>
      <c r="H399" s="156">
        <f t="shared" si="24"/>
        <v>56</v>
      </c>
      <c r="I399" s="156" t="str">
        <f t="shared" si="25"/>
        <v>Christchurch City 56</v>
      </c>
    </row>
    <row r="400" spans="1:9">
      <c r="A400" s="156" t="s">
        <v>569</v>
      </c>
      <c r="B400" s="156" t="s">
        <v>104</v>
      </c>
      <c r="C400" s="156" t="s">
        <v>93</v>
      </c>
      <c r="D400" s="156" t="s">
        <v>94</v>
      </c>
      <c r="E400" s="157">
        <v>-43.67</v>
      </c>
      <c r="F400" s="157">
        <v>172.98</v>
      </c>
      <c r="G400" s="156" t="str">
        <f t="shared" si="23"/>
        <v>Christchurch City CC</v>
      </c>
      <c r="H400" s="156">
        <f t="shared" si="24"/>
        <v>57</v>
      </c>
      <c r="I400" s="156" t="str">
        <f t="shared" si="25"/>
        <v>Christchurch City 57</v>
      </c>
    </row>
    <row r="401" spans="1:9">
      <c r="A401" s="156" t="s">
        <v>570</v>
      </c>
      <c r="B401" s="156" t="s">
        <v>104</v>
      </c>
      <c r="C401" s="156" t="s">
        <v>93</v>
      </c>
      <c r="D401" s="156" t="s">
        <v>94</v>
      </c>
      <c r="E401" s="157">
        <v>-43.77</v>
      </c>
      <c r="F401" s="157">
        <v>172.78</v>
      </c>
      <c r="G401" s="156" t="str">
        <f t="shared" si="23"/>
        <v>Christchurch City CC</v>
      </c>
      <c r="H401" s="156">
        <f t="shared" si="24"/>
        <v>58</v>
      </c>
      <c r="I401" s="156" t="str">
        <f t="shared" si="25"/>
        <v>Christchurch City 58</v>
      </c>
    </row>
    <row r="402" spans="1:9">
      <c r="A402" s="156" t="s">
        <v>571</v>
      </c>
      <c r="B402" s="156" t="s">
        <v>104</v>
      </c>
      <c r="C402" s="156" t="s">
        <v>229</v>
      </c>
      <c r="D402" s="156" t="s">
        <v>94</v>
      </c>
      <c r="E402" s="157">
        <v>-43.6</v>
      </c>
      <c r="F402" s="157">
        <v>172.72</v>
      </c>
      <c r="G402" s="156" t="str">
        <f t="shared" si="23"/>
        <v>Christchurch City CC</v>
      </c>
      <c r="H402" s="156">
        <f t="shared" si="24"/>
        <v>59</v>
      </c>
      <c r="I402" s="156" t="str">
        <f t="shared" si="25"/>
        <v>Christchurch City 59</v>
      </c>
    </row>
    <row r="403" spans="1:9">
      <c r="A403" s="156" t="s">
        <v>572</v>
      </c>
      <c r="B403" s="156" t="s">
        <v>104</v>
      </c>
      <c r="C403" s="156" t="s">
        <v>96</v>
      </c>
      <c r="D403" s="156" t="s">
        <v>94</v>
      </c>
      <c r="E403" s="157">
        <v>-43.5</v>
      </c>
      <c r="F403" s="157">
        <v>172.64</v>
      </c>
      <c r="G403" s="156" t="str">
        <f t="shared" si="23"/>
        <v>Christchurch City CC</v>
      </c>
      <c r="H403" s="156">
        <f t="shared" si="24"/>
        <v>60</v>
      </c>
      <c r="I403" s="156" t="str">
        <f t="shared" si="25"/>
        <v>Christchurch City 60</v>
      </c>
    </row>
    <row r="404" spans="1:9">
      <c r="A404" s="156" t="s">
        <v>573</v>
      </c>
      <c r="B404" s="156" t="s">
        <v>104</v>
      </c>
      <c r="C404" s="156" t="s">
        <v>93</v>
      </c>
      <c r="D404" s="156" t="s">
        <v>94</v>
      </c>
      <c r="E404" s="157">
        <v>-43.47</v>
      </c>
      <c r="F404" s="157">
        <v>172.65</v>
      </c>
      <c r="G404" s="156" t="str">
        <f t="shared" si="23"/>
        <v>Christchurch City CC</v>
      </c>
      <c r="H404" s="156">
        <f t="shared" si="24"/>
        <v>61</v>
      </c>
      <c r="I404" s="156" t="str">
        <f t="shared" si="25"/>
        <v>Christchurch City 61</v>
      </c>
    </row>
    <row r="405" spans="1:9">
      <c r="A405" s="156" t="s">
        <v>574</v>
      </c>
      <c r="B405" s="156" t="s">
        <v>104</v>
      </c>
      <c r="C405" s="156" t="s">
        <v>96</v>
      </c>
      <c r="D405" s="156" t="s">
        <v>94</v>
      </c>
      <c r="E405" s="157">
        <v>-43.51</v>
      </c>
      <c r="F405" s="157">
        <v>172.61</v>
      </c>
      <c r="G405" s="156" t="str">
        <f t="shared" si="23"/>
        <v>Christchurch City CC</v>
      </c>
      <c r="H405" s="156">
        <f t="shared" si="24"/>
        <v>62</v>
      </c>
      <c r="I405" s="156" t="str">
        <f t="shared" si="25"/>
        <v>Christchurch City 62</v>
      </c>
    </row>
    <row r="406" spans="1:9">
      <c r="A406" s="156" t="s">
        <v>575</v>
      </c>
      <c r="B406" s="156" t="s">
        <v>104</v>
      </c>
      <c r="C406" s="156" t="s">
        <v>96</v>
      </c>
      <c r="D406" s="156" t="s">
        <v>94</v>
      </c>
      <c r="E406" s="157">
        <v>-43.54</v>
      </c>
      <c r="F406" s="157">
        <v>172.58</v>
      </c>
      <c r="G406" s="156" t="str">
        <f t="shared" si="23"/>
        <v>Christchurch City CC</v>
      </c>
      <c r="H406" s="156">
        <f t="shared" si="24"/>
        <v>63</v>
      </c>
      <c r="I406" s="156" t="str">
        <f t="shared" si="25"/>
        <v>Christchurch City 63</v>
      </c>
    </row>
    <row r="407" spans="1:9">
      <c r="A407" s="156" t="s">
        <v>576</v>
      </c>
      <c r="B407" s="156" t="s">
        <v>104</v>
      </c>
      <c r="C407" s="156" t="s">
        <v>96</v>
      </c>
      <c r="D407" s="156" t="s">
        <v>94</v>
      </c>
      <c r="E407" s="157">
        <v>-43.56</v>
      </c>
      <c r="F407" s="157">
        <v>172.71</v>
      </c>
      <c r="G407" s="156" t="str">
        <f t="shared" si="23"/>
        <v>Christchurch City CC</v>
      </c>
      <c r="H407" s="156">
        <f t="shared" si="24"/>
        <v>64</v>
      </c>
      <c r="I407" s="156" t="str">
        <f t="shared" si="25"/>
        <v>Christchurch City 64</v>
      </c>
    </row>
    <row r="408" spans="1:9">
      <c r="A408" s="156" t="s">
        <v>577</v>
      </c>
      <c r="B408" s="156" t="s">
        <v>104</v>
      </c>
      <c r="C408" s="156" t="s">
        <v>96</v>
      </c>
      <c r="D408" s="156" t="s">
        <v>94</v>
      </c>
      <c r="E408" s="157">
        <v>-43.51</v>
      </c>
      <c r="F408" s="157">
        <v>172.73</v>
      </c>
      <c r="G408" s="156" t="str">
        <f t="shared" si="23"/>
        <v>Christchurch City CC</v>
      </c>
      <c r="H408" s="156">
        <f t="shared" si="24"/>
        <v>65</v>
      </c>
      <c r="I408" s="156" t="str">
        <f t="shared" si="25"/>
        <v>Christchurch City 65</v>
      </c>
    </row>
    <row r="409" spans="1:9">
      <c r="A409" s="156" t="s">
        <v>578</v>
      </c>
      <c r="B409" s="156" t="s">
        <v>104</v>
      </c>
      <c r="C409" s="156" t="s">
        <v>96</v>
      </c>
      <c r="D409" s="156" t="s">
        <v>94</v>
      </c>
      <c r="E409" s="157">
        <v>-43.49</v>
      </c>
      <c r="F409" s="157">
        <v>172.71</v>
      </c>
      <c r="G409" s="156" t="str">
        <f t="shared" si="23"/>
        <v>Christchurch City CC</v>
      </c>
      <c r="H409" s="156">
        <f t="shared" si="24"/>
        <v>66</v>
      </c>
      <c r="I409" s="156" t="str">
        <f t="shared" si="25"/>
        <v>Christchurch City 66</v>
      </c>
    </row>
    <row r="410" spans="1:9">
      <c r="A410" s="156" t="s">
        <v>579</v>
      </c>
      <c r="B410" s="156" t="s">
        <v>104</v>
      </c>
      <c r="C410" s="156" t="s">
        <v>96</v>
      </c>
      <c r="D410" s="156" t="s">
        <v>94</v>
      </c>
      <c r="E410" s="157">
        <v>-43.57</v>
      </c>
      <c r="F410" s="157">
        <v>172.56</v>
      </c>
      <c r="G410" s="156" t="str">
        <f t="shared" si="23"/>
        <v>Christchurch City CC</v>
      </c>
      <c r="H410" s="156">
        <f t="shared" si="24"/>
        <v>67</v>
      </c>
      <c r="I410" s="156" t="str">
        <f t="shared" si="25"/>
        <v>Christchurch City 67</v>
      </c>
    </row>
    <row r="411" spans="1:9">
      <c r="A411" s="156" t="s">
        <v>580</v>
      </c>
      <c r="B411" s="156" t="s">
        <v>104</v>
      </c>
      <c r="C411" s="156" t="s">
        <v>93</v>
      </c>
      <c r="D411" s="156" t="s">
        <v>94</v>
      </c>
      <c r="E411" s="157">
        <v>-43.63</v>
      </c>
      <c r="F411" s="157">
        <v>172.64</v>
      </c>
      <c r="G411" s="156" t="str">
        <f t="shared" si="23"/>
        <v>Christchurch City CC</v>
      </c>
      <c r="H411" s="156">
        <f t="shared" si="24"/>
        <v>68</v>
      </c>
      <c r="I411" s="156" t="str">
        <f t="shared" si="25"/>
        <v>Christchurch City 68</v>
      </c>
    </row>
    <row r="412" spans="1:9">
      <c r="A412" s="156" t="s">
        <v>581</v>
      </c>
      <c r="B412" s="156" t="s">
        <v>104</v>
      </c>
      <c r="C412" s="156" t="s">
        <v>93</v>
      </c>
      <c r="D412" s="156" t="s">
        <v>94</v>
      </c>
      <c r="E412" s="157">
        <v>-43.71</v>
      </c>
      <c r="F412" s="157">
        <v>173.04</v>
      </c>
      <c r="G412" s="156" t="str">
        <f t="shared" si="23"/>
        <v>Christchurch City CC</v>
      </c>
      <c r="H412" s="156">
        <f t="shared" si="24"/>
        <v>69</v>
      </c>
      <c r="I412" s="156" t="str">
        <f t="shared" si="25"/>
        <v>Christchurch City 69</v>
      </c>
    </row>
    <row r="413" spans="1:9">
      <c r="A413" s="156" t="s">
        <v>582</v>
      </c>
      <c r="B413" s="156" t="s">
        <v>104</v>
      </c>
      <c r="C413" s="156" t="s">
        <v>93</v>
      </c>
      <c r="D413" s="156" t="s">
        <v>94</v>
      </c>
      <c r="E413" s="157">
        <v>-43.79</v>
      </c>
      <c r="F413" s="157">
        <v>172.82</v>
      </c>
      <c r="G413" s="156" t="str">
        <f t="shared" si="23"/>
        <v>Christchurch City CC</v>
      </c>
      <c r="H413" s="156">
        <f t="shared" si="24"/>
        <v>70</v>
      </c>
      <c r="I413" s="156" t="str">
        <f t="shared" si="25"/>
        <v>Christchurch City 70</v>
      </c>
    </row>
    <row r="414" spans="1:9">
      <c r="A414" s="156" t="s">
        <v>583</v>
      </c>
      <c r="B414" s="156" t="s">
        <v>104</v>
      </c>
      <c r="C414" s="156" t="s">
        <v>96</v>
      </c>
      <c r="D414" s="156" t="s">
        <v>94</v>
      </c>
      <c r="E414" s="157">
        <v>-43.55</v>
      </c>
      <c r="F414" s="157">
        <v>172.66</v>
      </c>
      <c r="G414" s="156" t="str">
        <f t="shared" si="23"/>
        <v>Christchurch City CC</v>
      </c>
      <c r="H414" s="156">
        <f t="shared" si="24"/>
        <v>71</v>
      </c>
      <c r="I414" s="156" t="str">
        <f t="shared" si="25"/>
        <v>Christchurch City 71</v>
      </c>
    </row>
    <row r="415" spans="1:9">
      <c r="A415" s="156" t="s">
        <v>584</v>
      </c>
      <c r="B415" s="156" t="s">
        <v>104</v>
      </c>
      <c r="C415" s="156" t="s">
        <v>93</v>
      </c>
      <c r="D415" s="156" t="s">
        <v>94</v>
      </c>
      <c r="E415" s="157">
        <v>-43.44</v>
      </c>
      <c r="F415" s="157">
        <v>172.65</v>
      </c>
      <c r="G415" s="156" t="str">
        <f t="shared" si="23"/>
        <v>Christchurch City CC</v>
      </c>
      <c r="H415" s="156">
        <f t="shared" si="24"/>
        <v>72</v>
      </c>
      <c r="I415" s="156" t="str">
        <f t="shared" si="25"/>
        <v>Christchurch City 72</v>
      </c>
    </row>
    <row r="416" spans="1:9">
      <c r="A416" s="156" t="s">
        <v>585</v>
      </c>
      <c r="B416" s="156" t="s">
        <v>104</v>
      </c>
      <c r="C416" s="156" t="s">
        <v>96</v>
      </c>
      <c r="D416" s="156" t="s">
        <v>94</v>
      </c>
      <c r="E416" s="157">
        <v>-43.49</v>
      </c>
      <c r="F416" s="157">
        <v>172.59</v>
      </c>
      <c r="G416" s="156" t="str">
        <f t="shared" si="23"/>
        <v>Christchurch City CC</v>
      </c>
      <c r="H416" s="156">
        <f t="shared" si="24"/>
        <v>73</v>
      </c>
      <c r="I416" s="156" t="str">
        <f t="shared" si="25"/>
        <v>Christchurch City 73</v>
      </c>
    </row>
    <row r="417" spans="1:9">
      <c r="A417" s="156" t="s">
        <v>586</v>
      </c>
      <c r="B417" s="156" t="s">
        <v>104</v>
      </c>
      <c r="C417" s="156" t="s">
        <v>96</v>
      </c>
      <c r="D417" s="156" t="s">
        <v>94</v>
      </c>
      <c r="E417" s="157">
        <v>-43.48</v>
      </c>
      <c r="F417" s="157">
        <v>172.69</v>
      </c>
      <c r="G417" s="156" t="str">
        <f t="shared" si="23"/>
        <v>Christchurch City CC</v>
      </c>
      <c r="H417" s="156">
        <f t="shared" si="24"/>
        <v>74</v>
      </c>
      <c r="I417" s="156" t="str">
        <f t="shared" si="25"/>
        <v>Christchurch City 74</v>
      </c>
    </row>
    <row r="418" spans="1:9">
      <c r="A418" s="156" t="s">
        <v>587</v>
      </c>
      <c r="B418" s="156" t="s">
        <v>104</v>
      </c>
      <c r="C418" s="156" t="s">
        <v>93</v>
      </c>
      <c r="D418" s="156" t="s">
        <v>94</v>
      </c>
      <c r="E418" s="157">
        <v>-43.68</v>
      </c>
      <c r="F418" s="157">
        <v>172.9</v>
      </c>
      <c r="G418" s="156" t="str">
        <f t="shared" si="23"/>
        <v>Christchurch City CC</v>
      </c>
      <c r="H418" s="156">
        <f t="shared" si="24"/>
        <v>75</v>
      </c>
      <c r="I418" s="156" t="str">
        <f t="shared" si="25"/>
        <v>Christchurch City 75</v>
      </c>
    </row>
    <row r="419" spans="1:9">
      <c r="A419" s="156" t="s">
        <v>588</v>
      </c>
      <c r="B419" s="156" t="s">
        <v>104</v>
      </c>
      <c r="C419" s="156" t="s">
        <v>93</v>
      </c>
      <c r="D419" s="156" t="s">
        <v>94</v>
      </c>
      <c r="E419" s="157">
        <v>-43.65</v>
      </c>
      <c r="F419" s="157">
        <v>172.81</v>
      </c>
      <c r="G419" s="156" t="str">
        <f t="shared" si="23"/>
        <v>Christchurch City CC</v>
      </c>
      <c r="H419" s="156">
        <f t="shared" si="24"/>
        <v>76</v>
      </c>
      <c r="I419" s="156" t="str">
        <f t="shared" si="25"/>
        <v>Christchurch City 76</v>
      </c>
    </row>
    <row r="420" spans="1:9">
      <c r="A420" s="156" t="s">
        <v>589</v>
      </c>
      <c r="B420" s="156" t="s">
        <v>104</v>
      </c>
      <c r="C420" s="156" t="s">
        <v>93</v>
      </c>
      <c r="D420" s="156" t="s">
        <v>94</v>
      </c>
      <c r="E420" s="157">
        <v>-43.74</v>
      </c>
      <c r="F420" s="157">
        <v>172.82</v>
      </c>
      <c r="G420" s="156" t="str">
        <f t="shared" si="23"/>
        <v>Christchurch City CC</v>
      </c>
      <c r="H420" s="156">
        <f t="shared" si="24"/>
        <v>77</v>
      </c>
      <c r="I420" s="156" t="str">
        <f t="shared" si="25"/>
        <v>Christchurch City 77</v>
      </c>
    </row>
    <row r="421" spans="1:9">
      <c r="A421" s="156" t="s">
        <v>590</v>
      </c>
      <c r="B421" s="156" t="s">
        <v>104</v>
      </c>
      <c r="C421" s="156" t="s">
        <v>93</v>
      </c>
      <c r="D421" s="156" t="s">
        <v>94</v>
      </c>
      <c r="E421" s="157">
        <v>-43.64</v>
      </c>
      <c r="F421" s="157">
        <v>172.83</v>
      </c>
      <c r="G421" s="156" t="str">
        <f t="shared" si="23"/>
        <v>Christchurch City CC</v>
      </c>
      <c r="H421" s="156">
        <f t="shared" si="24"/>
        <v>78</v>
      </c>
      <c r="I421" s="156" t="str">
        <f t="shared" si="25"/>
        <v>Christchurch City 78</v>
      </c>
    </row>
    <row r="422" spans="1:9">
      <c r="A422" s="156" t="s">
        <v>591</v>
      </c>
      <c r="B422" s="156" t="s">
        <v>104</v>
      </c>
      <c r="C422" s="156" t="s">
        <v>93</v>
      </c>
      <c r="D422" s="156" t="s">
        <v>94</v>
      </c>
      <c r="E422" s="157">
        <v>-43.64</v>
      </c>
      <c r="F422" s="157">
        <v>172.74</v>
      </c>
      <c r="G422" s="156" t="str">
        <f t="shared" si="23"/>
        <v>Christchurch City CC</v>
      </c>
      <c r="H422" s="156">
        <f t="shared" si="24"/>
        <v>79</v>
      </c>
      <c r="I422" s="156" t="str">
        <f t="shared" si="25"/>
        <v>Christchurch City 79</v>
      </c>
    </row>
    <row r="423" spans="1:9">
      <c r="A423" s="156" t="s">
        <v>592</v>
      </c>
      <c r="B423" s="156" t="s">
        <v>104</v>
      </c>
      <c r="C423" s="156" t="s">
        <v>93</v>
      </c>
      <c r="D423" s="156" t="s">
        <v>94</v>
      </c>
      <c r="E423" s="157">
        <v>-43.6</v>
      </c>
      <c r="F423" s="157">
        <v>172.67</v>
      </c>
      <c r="G423" s="156" t="str">
        <f t="shared" si="23"/>
        <v>Christchurch City CC</v>
      </c>
      <c r="H423" s="156">
        <f t="shared" si="24"/>
        <v>80</v>
      </c>
      <c r="I423" s="156" t="str">
        <f t="shared" si="25"/>
        <v>Christchurch City 80</v>
      </c>
    </row>
    <row r="424" spans="1:9">
      <c r="A424" s="156" t="s">
        <v>593</v>
      </c>
      <c r="B424" s="156" t="s">
        <v>104</v>
      </c>
      <c r="C424" s="156" t="s">
        <v>96</v>
      </c>
      <c r="D424" s="156" t="s">
        <v>94</v>
      </c>
      <c r="E424" s="157">
        <v>-43.56</v>
      </c>
      <c r="F424" s="157">
        <v>172.72</v>
      </c>
      <c r="G424" s="156" t="str">
        <f t="shared" si="23"/>
        <v>Christchurch City CC</v>
      </c>
      <c r="H424" s="156">
        <f t="shared" si="24"/>
        <v>81</v>
      </c>
      <c r="I424" s="156" t="str">
        <f t="shared" si="25"/>
        <v>Christchurch City 81</v>
      </c>
    </row>
    <row r="425" spans="1:9">
      <c r="A425" s="156" t="s">
        <v>594</v>
      </c>
      <c r="B425" s="156" t="s">
        <v>104</v>
      </c>
      <c r="C425" s="156" t="s">
        <v>96</v>
      </c>
      <c r="D425" s="156" t="s">
        <v>94</v>
      </c>
      <c r="E425" s="157">
        <v>-43.47</v>
      </c>
      <c r="F425" s="157">
        <v>172.61</v>
      </c>
      <c r="G425" s="156" t="str">
        <f t="shared" si="23"/>
        <v>Christchurch City CC</v>
      </c>
      <c r="H425" s="156">
        <f t="shared" si="24"/>
        <v>82</v>
      </c>
      <c r="I425" s="156" t="str">
        <f t="shared" si="25"/>
        <v>Christchurch City 82</v>
      </c>
    </row>
    <row r="426" spans="1:9">
      <c r="A426" s="156" t="s">
        <v>595</v>
      </c>
      <c r="B426" s="156" t="s">
        <v>104</v>
      </c>
      <c r="C426" s="156" t="s">
        <v>96</v>
      </c>
      <c r="D426" s="156" t="s">
        <v>94</v>
      </c>
      <c r="E426" s="157">
        <v>-43.53</v>
      </c>
      <c r="F426" s="157">
        <v>172.59</v>
      </c>
      <c r="G426" s="156" t="str">
        <f t="shared" si="23"/>
        <v>Christchurch City CC</v>
      </c>
      <c r="H426" s="156">
        <f t="shared" si="24"/>
        <v>83</v>
      </c>
      <c r="I426" s="156" t="str">
        <f t="shared" si="25"/>
        <v>Christchurch City 83</v>
      </c>
    </row>
    <row r="427" spans="1:9">
      <c r="A427" s="156" t="s">
        <v>596</v>
      </c>
      <c r="B427" s="156" t="s">
        <v>104</v>
      </c>
      <c r="C427" s="156" t="s">
        <v>96</v>
      </c>
      <c r="D427" s="156" t="s">
        <v>94</v>
      </c>
      <c r="E427" s="157">
        <v>-43.51</v>
      </c>
      <c r="F427" s="157">
        <v>172.65</v>
      </c>
      <c r="G427" s="156" t="str">
        <f t="shared" si="23"/>
        <v>Christchurch City CC</v>
      </c>
      <c r="H427" s="156">
        <f t="shared" si="24"/>
        <v>84</v>
      </c>
      <c r="I427" s="156" t="str">
        <f t="shared" si="25"/>
        <v>Christchurch City 84</v>
      </c>
    </row>
    <row r="428" spans="1:9">
      <c r="A428" s="156" t="s">
        <v>597</v>
      </c>
      <c r="B428" s="156" t="s">
        <v>104</v>
      </c>
      <c r="C428" s="156" t="s">
        <v>93</v>
      </c>
      <c r="D428" s="156" t="s">
        <v>94</v>
      </c>
      <c r="E428" s="157">
        <v>-43.76</v>
      </c>
      <c r="F428" s="157">
        <v>172.96</v>
      </c>
      <c r="G428" s="156" t="str">
        <f t="shared" si="23"/>
        <v>Christchurch City CC</v>
      </c>
      <c r="H428" s="156">
        <f t="shared" si="24"/>
        <v>85</v>
      </c>
      <c r="I428" s="156" t="str">
        <f t="shared" si="25"/>
        <v>Christchurch City 85</v>
      </c>
    </row>
    <row r="429" spans="1:9">
      <c r="A429" s="156" t="s">
        <v>598</v>
      </c>
      <c r="B429" s="156" t="s">
        <v>104</v>
      </c>
      <c r="C429" s="156" t="s">
        <v>96</v>
      </c>
      <c r="D429" s="156" t="s">
        <v>94</v>
      </c>
      <c r="E429" s="157">
        <v>-43.52</v>
      </c>
      <c r="F429" s="157">
        <v>172.53</v>
      </c>
      <c r="G429" s="156" t="str">
        <f t="shared" si="23"/>
        <v>Christchurch City CC</v>
      </c>
      <c r="H429" s="156">
        <f t="shared" si="24"/>
        <v>86</v>
      </c>
      <c r="I429" s="156" t="str">
        <f t="shared" si="25"/>
        <v>Christchurch City 86</v>
      </c>
    </row>
    <row r="430" spans="1:9">
      <c r="A430" s="156" t="s">
        <v>599</v>
      </c>
      <c r="B430" s="156" t="s">
        <v>104</v>
      </c>
      <c r="C430" s="156" t="s">
        <v>96</v>
      </c>
      <c r="D430" s="156" t="s">
        <v>94</v>
      </c>
      <c r="E430" s="157">
        <v>-43.51</v>
      </c>
      <c r="F430" s="157">
        <v>172.63</v>
      </c>
      <c r="G430" s="156" t="str">
        <f t="shared" si="23"/>
        <v>Christchurch City CC</v>
      </c>
      <c r="H430" s="156">
        <f t="shared" si="24"/>
        <v>87</v>
      </c>
      <c r="I430" s="156" t="str">
        <f t="shared" si="25"/>
        <v>Christchurch City 87</v>
      </c>
    </row>
    <row r="431" spans="1:9">
      <c r="A431" s="156" t="s">
        <v>600</v>
      </c>
      <c r="B431" s="156" t="s">
        <v>104</v>
      </c>
      <c r="C431" s="156" t="s">
        <v>96</v>
      </c>
      <c r="D431" s="156" t="s">
        <v>94</v>
      </c>
      <c r="E431" s="157">
        <v>-43.55</v>
      </c>
      <c r="F431" s="157">
        <v>172.65</v>
      </c>
      <c r="G431" s="156" t="str">
        <f t="shared" si="23"/>
        <v>Christchurch City CC</v>
      </c>
      <c r="H431" s="156">
        <f t="shared" si="24"/>
        <v>88</v>
      </c>
      <c r="I431" s="156" t="str">
        <f t="shared" si="25"/>
        <v>Christchurch City 88</v>
      </c>
    </row>
    <row r="432" spans="1:9">
      <c r="A432" s="156" t="s">
        <v>601</v>
      </c>
      <c r="B432" s="156" t="s">
        <v>104</v>
      </c>
      <c r="C432" s="156" t="s">
        <v>96</v>
      </c>
      <c r="D432" s="156" t="s">
        <v>94</v>
      </c>
      <c r="E432" s="157">
        <v>-43.57</v>
      </c>
      <c r="F432" s="157">
        <v>172.77</v>
      </c>
      <c r="G432" s="156" t="str">
        <f t="shared" si="23"/>
        <v>Christchurch City CC</v>
      </c>
      <c r="H432" s="156">
        <f t="shared" si="24"/>
        <v>89</v>
      </c>
      <c r="I432" s="156" t="str">
        <f t="shared" si="25"/>
        <v>Christchurch City 89</v>
      </c>
    </row>
    <row r="433" spans="1:9">
      <c r="A433" s="156" t="s">
        <v>602</v>
      </c>
      <c r="B433" s="156" t="s">
        <v>104</v>
      </c>
      <c r="C433" s="156" t="s">
        <v>96</v>
      </c>
      <c r="D433" s="156" t="s">
        <v>94</v>
      </c>
      <c r="E433" s="157">
        <v>-43.5</v>
      </c>
      <c r="F433" s="157">
        <v>172.65</v>
      </c>
      <c r="G433" s="156" t="str">
        <f t="shared" si="23"/>
        <v>Christchurch City CC</v>
      </c>
      <c r="H433" s="156">
        <f t="shared" si="24"/>
        <v>90</v>
      </c>
      <c r="I433" s="156" t="str">
        <f t="shared" si="25"/>
        <v>Christchurch City 90</v>
      </c>
    </row>
    <row r="434" spans="1:9">
      <c r="A434" s="156" t="s">
        <v>603</v>
      </c>
      <c r="B434" s="156" t="s">
        <v>104</v>
      </c>
      <c r="C434" s="156" t="s">
        <v>96</v>
      </c>
      <c r="D434" s="156" t="s">
        <v>94</v>
      </c>
      <c r="E434" s="157">
        <v>-43.53</v>
      </c>
      <c r="F434" s="157">
        <v>172.54</v>
      </c>
      <c r="G434" s="156" t="str">
        <f t="shared" si="23"/>
        <v>Christchurch City CC</v>
      </c>
      <c r="H434" s="156">
        <f t="shared" si="24"/>
        <v>91</v>
      </c>
      <c r="I434" s="156" t="str">
        <f t="shared" si="25"/>
        <v>Christchurch City 91</v>
      </c>
    </row>
    <row r="435" spans="1:9">
      <c r="A435" s="156" t="s">
        <v>604</v>
      </c>
      <c r="B435" s="156" t="s">
        <v>104</v>
      </c>
      <c r="C435" s="156" t="s">
        <v>96</v>
      </c>
      <c r="D435" s="156" t="s">
        <v>94</v>
      </c>
      <c r="E435" s="157">
        <v>-43.56</v>
      </c>
      <c r="F435" s="157">
        <v>172.62</v>
      </c>
      <c r="G435" s="156" t="str">
        <f t="shared" si="23"/>
        <v>Christchurch City CC</v>
      </c>
      <c r="H435" s="156">
        <f t="shared" si="24"/>
        <v>92</v>
      </c>
      <c r="I435" s="156" t="str">
        <f t="shared" si="25"/>
        <v>Christchurch City 92</v>
      </c>
    </row>
    <row r="436" spans="1:9">
      <c r="A436" s="156" t="s">
        <v>605</v>
      </c>
      <c r="B436" s="156" t="s">
        <v>104</v>
      </c>
      <c r="C436" s="156" t="s">
        <v>96</v>
      </c>
      <c r="D436" s="156" t="s">
        <v>94</v>
      </c>
      <c r="E436" s="157">
        <v>-43.52</v>
      </c>
      <c r="F436" s="157">
        <v>172.73</v>
      </c>
      <c r="G436" s="156" t="str">
        <f t="shared" si="23"/>
        <v>Christchurch City CC</v>
      </c>
      <c r="H436" s="156">
        <f t="shared" si="24"/>
        <v>93</v>
      </c>
      <c r="I436" s="156" t="str">
        <f t="shared" si="25"/>
        <v>Christchurch City 93</v>
      </c>
    </row>
    <row r="437" spans="1:9">
      <c r="A437" s="156" t="s">
        <v>606</v>
      </c>
      <c r="B437" s="156" t="s">
        <v>104</v>
      </c>
      <c r="C437" s="156" t="s">
        <v>96</v>
      </c>
      <c r="D437" s="156" t="s">
        <v>94</v>
      </c>
      <c r="E437" s="157">
        <v>-43.55</v>
      </c>
      <c r="F437" s="157">
        <v>172.74</v>
      </c>
      <c r="G437" s="156" t="str">
        <f t="shared" si="23"/>
        <v>Christchurch City CC</v>
      </c>
      <c r="H437" s="156">
        <f t="shared" si="24"/>
        <v>94</v>
      </c>
      <c r="I437" s="156" t="str">
        <f t="shared" si="25"/>
        <v>Christchurch City 94</v>
      </c>
    </row>
    <row r="438" spans="1:9">
      <c r="A438" s="156" t="s">
        <v>607</v>
      </c>
      <c r="B438" s="156" t="s">
        <v>104</v>
      </c>
      <c r="C438" s="156" t="s">
        <v>93</v>
      </c>
      <c r="D438" s="156" t="s">
        <v>94</v>
      </c>
      <c r="E438" s="157">
        <v>-43.43</v>
      </c>
      <c r="F438" s="157">
        <v>172.68</v>
      </c>
      <c r="G438" s="156" t="str">
        <f t="shared" si="23"/>
        <v>Christchurch City CC</v>
      </c>
      <c r="H438" s="156">
        <f t="shared" si="24"/>
        <v>95</v>
      </c>
      <c r="I438" s="156" t="str">
        <f t="shared" si="25"/>
        <v>Christchurch City 95</v>
      </c>
    </row>
    <row r="439" spans="1:9">
      <c r="A439" s="156" t="s">
        <v>608</v>
      </c>
      <c r="B439" s="156" t="s">
        <v>104</v>
      </c>
      <c r="C439" s="156" t="s">
        <v>96</v>
      </c>
      <c r="D439" s="156" t="s">
        <v>94</v>
      </c>
      <c r="E439" s="157">
        <v>-43.55</v>
      </c>
      <c r="F439" s="157">
        <v>172.6</v>
      </c>
      <c r="G439" s="156" t="str">
        <f t="shared" si="23"/>
        <v>Christchurch City CC</v>
      </c>
      <c r="H439" s="156">
        <f t="shared" si="24"/>
        <v>96</v>
      </c>
      <c r="I439" s="156" t="str">
        <f t="shared" si="25"/>
        <v>Christchurch City 96</v>
      </c>
    </row>
    <row r="440" spans="1:9">
      <c r="A440" s="156" t="s">
        <v>609</v>
      </c>
      <c r="B440" s="156" t="s">
        <v>104</v>
      </c>
      <c r="C440" s="156" t="s">
        <v>93</v>
      </c>
      <c r="D440" s="156" t="s">
        <v>94</v>
      </c>
      <c r="E440" s="157">
        <v>-43.4</v>
      </c>
      <c r="F440" s="157">
        <v>172.67</v>
      </c>
      <c r="G440" s="156" t="str">
        <f t="shared" si="23"/>
        <v>Christchurch City CC</v>
      </c>
      <c r="H440" s="156">
        <f t="shared" si="24"/>
        <v>97</v>
      </c>
      <c r="I440" s="156" t="str">
        <f t="shared" si="25"/>
        <v>Christchurch City 97</v>
      </c>
    </row>
    <row r="441" spans="1:9">
      <c r="A441" s="156" t="s">
        <v>610</v>
      </c>
      <c r="B441" s="156" t="s">
        <v>104</v>
      </c>
      <c r="C441" s="156" t="s">
        <v>96</v>
      </c>
      <c r="D441" s="156" t="s">
        <v>94</v>
      </c>
      <c r="E441" s="157">
        <v>-43.55</v>
      </c>
      <c r="F441" s="157">
        <v>172.63</v>
      </c>
      <c r="G441" s="156" t="str">
        <f t="shared" si="23"/>
        <v>Christchurch City CC</v>
      </c>
      <c r="H441" s="156">
        <f t="shared" si="24"/>
        <v>98</v>
      </c>
      <c r="I441" s="156" t="str">
        <f t="shared" si="25"/>
        <v>Christchurch City 98</v>
      </c>
    </row>
    <row r="442" spans="1:9">
      <c r="A442" s="156" t="s">
        <v>611</v>
      </c>
      <c r="B442" s="156" t="s">
        <v>104</v>
      </c>
      <c r="C442" s="156" t="s">
        <v>93</v>
      </c>
      <c r="D442" s="156" t="s">
        <v>94</v>
      </c>
      <c r="E442" s="157">
        <v>-43.78</v>
      </c>
      <c r="F442" s="157">
        <v>172.97</v>
      </c>
      <c r="G442" s="156" t="str">
        <f t="shared" si="23"/>
        <v>Christchurch City CC</v>
      </c>
      <c r="H442" s="156">
        <f t="shared" si="24"/>
        <v>99</v>
      </c>
      <c r="I442" s="156" t="str">
        <f t="shared" si="25"/>
        <v>Christchurch City 99</v>
      </c>
    </row>
    <row r="443" spans="1:9">
      <c r="A443" s="156" t="s">
        <v>612</v>
      </c>
      <c r="B443" s="156" t="s">
        <v>104</v>
      </c>
      <c r="C443" s="156" t="s">
        <v>93</v>
      </c>
      <c r="D443" s="156" t="s">
        <v>94</v>
      </c>
      <c r="E443" s="157">
        <v>-43.6</v>
      </c>
      <c r="F443" s="157">
        <v>172.66</v>
      </c>
      <c r="G443" s="156" t="str">
        <f t="shared" si="23"/>
        <v>Christchurch City CC</v>
      </c>
      <c r="H443" s="156">
        <f t="shared" si="24"/>
        <v>100</v>
      </c>
      <c r="I443" s="156" t="str">
        <f t="shared" si="25"/>
        <v>Christchurch City 100</v>
      </c>
    </row>
    <row r="444" spans="1:9">
      <c r="A444" s="156" t="s">
        <v>613</v>
      </c>
      <c r="B444" s="156" t="s">
        <v>104</v>
      </c>
      <c r="C444" s="156" t="s">
        <v>93</v>
      </c>
      <c r="D444" s="156" t="s">
        <v>94</v>
      </c>
      <c r="E444" s="157">
        <v>-43.6</v>
      </c>
      <c r="F444" s="157">
        <v>172.73</v>
      </c>
      <c r="G444" s="156" t="str">
        <f t="shared" si="23"/>
        <v>Christchurch City CC</v>
      </c>
      <c r="H444" s="156">
        <f t="shared" si="24"/>
        <v>101</v>
      </c>
      <c r="I444" s="156" t="str">
        <f t="shared" si="25"/>
        <v>Christchurch City 101</v>
      </c>
    </row>
    <row r="445" spans="1:9">
      <c r="A445" s="156" t="s">
        <v>614</v>
      </c>
      <c r="B445" s="156" t="s">
        <v>104</v>
      </c>
      <c r="C445" s="156" t="s">
        <v>93</v>
      </c>
      <c r="D445" s="156" t="s">
        <v>94</v>
      </c>
      <c r="E445" s="157">
        <v>-43.58</v>
      </c>
      <c r="F445" s="157">
        <v>172.76</v>
      </c>
      <c r="G445" s="156" t="str">
        <f t="shared" si="23"/>
        <v>Christchurch City CC</v>
      </c>
      <c r="H445" s="156">
        <f t="shared" si="24"/>
        <v>102</v>
      </c>
      <c r="I445" s="156" t="str">
        <f t="shared" si="25"/>
        <v>Christchurch City 102</v>
      </c>
    </row>
    <row r="446" spans="1:9">
      <c r="A446" s="156" t="s">
        <v>615</v>
      </c>
      <c r="B446" s="156" t="s">
        <v>104</v>
      </c>
      <c r="C446" s="156" t="s">
        <v>93</v>
      </c>
      <c r="D446" s="156" t="s">
        <v>94</v>
      </c>
      <c r="E446" s="157">
        <v>-43.67</v>
      </c>
      <c r="F446" s="157">
        <v>172.66</v>
      </c>
      <c r="G446" s="156" t="str">
        <f t="shared" si="23"/>
        <v>Christchurch City CC</v>
      </c>
      <c r="H446" s="156">
        <f t="shared" si="24"/>
        <v>103</v>
      </c>
      <c r="I446" s="156" t="str">
        <f t="shared" si="25"/>
        <v>Christchurch City 103</v>
      </c>
    </row>
    <row r="447" spans="1:9">
      <c r="A447" s="156" t="s">
        <v>616</v>
      </c>
      <c r="B447" s="156" t="s">
        <v>104</v>
      </c>
      <c r="C447" s="156" t="s">
        <v>209</v>
      </c>
      <c r="D447" s="156" t="s">
        <v>94</v>
      </c>
      <c r="E447" s="157">
        <v>-43.55</v>
      </c>
      <c r="F447" s="157">
        <v>172.45</v>
      </c>
      <c r="G447" s="156" t="str">
        <f t="shared" si="23"/>
        <v>Christchurch City CC</v>
      </c>
      <c r="H447" s="156">
        <f t="shared" si="24"/>
        <v>104</v>
      </c>
      <c r="I447" s="156" t="str">
        <f t="shared" si="25"/>
        <v>Christchurch City 104</v>
      </c>
    </row>
    <row r="448" spans="1:9">
      <c r="A448" s="156" t="s">
        <v>617</v>
      </c>
      <c r="B448" s="156" t="s">
        <v>104</v>
      </c>
      <c r="C448" s="156" t="s">
        <v>93</v>
      </c>
      <c r="D448" s="156" t="s">
        <v>94</v>
      </c>
      <c r="E448" s="157">
        <v>-43.83</v>
      </c>
      <c r="F448" s="157">
        <v>172.94</v>
      </c>
      <c r="G448" s="156" t="str">
        <f t="shared" si="23"/>
        <v>Christchurch City CC</v>
      </c>
      <c r="H448" s="156">
        <f t="shared" si="24"/>
        <v>105</v>
      </c>
      <c r="I448" s="156" t="str">
        <f t="shared" si="25"/>
        <v>Christchurch City 105</v>
      </c>
    </row>
    <row r="449" spans="1:9">
      <c r="A449" s="156" t="s">
        <v>618</v>
      </c>
      <c r="B449" s="156" t="s">
        <v>104</v>
      </c>
      <c r="C449" s="156" t="s">
        <v>96</v>
      </c>
      <c r="D449" s="156" t="s">
        <v>94</v>
      </c>
      <c r="E449" s="157">
        <v>-43.53</v>
      </c>
      <c r="F449" s="157">
        <v>172.57</v>
      </c>
      <c r="G449" s="156" t="str">
        <f t="shared" si="23"/>
        <v>Christchurch City CC</v>
      </c>
      <c r="H449" s="156">
        <f t="shared" si="24"/>
        <v>106</v>
      </c>
      <c r="I449" s="156" t="str">
        <f t="shared" si="25"/>
        <v>Christchurch City 106</v>
      </c>
    </row>
    <row r="450" spans="1:9">
      <c r="A450" s="156" t="s">
        <v>619</v>
      </c>
      <c r="B450" s="156" t="s">
        <v>104</v>
      </c>
      <c r="C450" s="156" t="s">
        <v>96</v>
      </c>
      <c r="D450" s="156" t="s">
        <v>94</v>
      </c>
      <c r="E450" s="157">
        <v>-43.48</v>
      </c>
      <c r="F450" s="157">
        <v>172.72</v>
      </c>
      <c r="G450" s="156" t="str">
        <f t="shared" ref="G450:G513" si="26">B450&amp;" "&amp;D450</f>
        <v>Christchurch City CC</v>
      </c>
      <c r="H450" s="156">
        <f t="shared" ref="H450:H513" si="27">IF(B450=B449,H449+1,1)</f>
        <v>107</v>
      </c>
      <c r="I450" s="156" t="str">
        <f t="shared" ref="I450:I513" si="28">B450&amp;" "&amp;H450</f>
        <v>Christchurch City 107</v>
      </c>
    </row>
    <row r="451" spans="1:9">
      <c r="A451" s="156" t="s">
        <v>620</v>
      </c>
      <c r="B451" s="156" t="s">
        <v>104</v>
      </c>
      <c r="C451" s="156" t="s">
        <v>96</v>
      </c>
      <c r="D451" s="156" t="s">
        <v>94</v>
      </c>
      <c r="E451" s="157">
        <v>-43.51</v>
      </c>
      <c r="F451" s="157">
        <v>172.68</v>
      </c>
      <c r="G451" s="156" t="str">
        <f t="shared" si="26"/>
        <v>Christchurch City CC</v>
      </c>
      <c r="H451" s="156">
        <f t="shared" si="27"/>
        <v>108</v>
      </c>
      <c r="I451" s="156" t="str">
        <f t="shared" si="28"/>
        <v>Christchurch City 108</v>
      </c>
    </row>
    <row r="452" spans="1:9">
      <c r="A452" s="156" t="s">
        <v>621</v>
      </c>
      <c r="B452" s="156" t="s">
        <v>104</v>
      </c>
      <c r="C452" s="156" t="s">
        <v>93</v>
      </c>
      <c r="D452" s="156" t="s">
        <v>94</v>
      </c>
      <c r="E452" s="157">
        <v>-43.81</v>
      </c>
      <c r="F452" s="157">
        <v>172.9</v>
      </c>
      <c r="G452" s="156" t="str">
        <f t="shared" si="26"/>
        <v>Christchurch City CC</v>
      </c>
      <c r="H452" s="156">
        <f t="shared" si="27"/>
        <v>109</v>
      </c>
      <c r="I452" s="156" t="str">
        <f t="shared" si="28"/>
        <v>Christchurch City 109</v>
      </c>
    </row>
    <row r="453" spans="1:9">
      <c r="A453" s="156" t="s">
        <v>622</v>
      </c>
      <c r="B453" s="156" t="s">
        <v>104</v>
      </c>
      <c r="C453" s="156" t="s">
        <v>96</v>
      </c>
      <c r="D453" s="156" t="s">
        <v>94</v>
      </c>
      <c r="E453" s="157">
        <v>-43.55</v>
      </c>
      <c r="F453" s="157">
        <v>172.65</v>
      </c>
      <c r="G453" s="156" t="str">
        <f t="shared" si="26"/>
        <v>Christchurch City CC</v>
      </c>
      <c r="H453" s="156">
        <f t="shared" si="27"/>
        <v>110</v>
      </c>
      <c r="I453" s="156" t="str">
        <f t="shared" si="28"/>
        <v>Christchurch City 110</v>
      </c>
    </row>
    <row r="454" spans="1:9">
      <c r="A454" s="156" t="s">
        <v>623</v>
      </c>
      <c r="B454" s="156" t="s">
        <v>104</v>
      </c>
      <c r="C454" s="156" t="s">
        <v>93</v>
      </c>
      <c r="D454" s="156" t="s">
        <v>94</v>
      </c>
      <c r="E454" s="157">
        <v>-43.58</v>
      </c>
      <c r="F454" s="157">
        <v>172.6</v>
      </c>
      <c r="G454" s="156" t="str">
        <f t="shared" si="26"/>
        <v>Christchurch City CC</v>
      </c>
      <c r="H454" s="156">
        <f t="shared" si="27"/>
        <v>111</v>
      </c>
      <c r="I454" s="156" t="str">
        <f t="shared" si="28"/>
        <v>Christchurch City 111</v>
      </c>
    </row>
    <row r="455" spans="1:9">
      <c r="A455" s="156" t="s">
        <v>624</v>
      </c>
      <c r="B455" s="156" t="s">
        <v>104</v>
      </c>
      <c r="C455" s="156" t="s">
        <v>96</v>
      </c>
      <c r="D455" s="156" t="s">
        <v>94</v>
      </c>
      <c r="E455" s="157">
        <v>-43.55</v>
      </c>
      <c r="F455" s="157">
        <v>172.67</v>
      </c>
      <c r="G455" s="156" t="str">
        <f t="shared" si="26"/>
        <v>Christchurch City CC</v>
      </c>
      <c r="H455" s="156">
        <f t="shared" si="27"/>
        <v>112</v>
      </c>
      <c r="I455" s="156" t="str">
        <f t="shared" si="28"/>
        <v>Christchurch City 112</v>
      </c>
    </row>
    <row r="456" spans="1:9">
      <c r="A456" s="156" t="s">
        <v>625</v>
      </c>
      <c r="B456" s="156" t="s">
        <v>104</v>
      </c>
      <c r="C456" s="156" t="s">
        <v>93</v>
      </c>
      <c r="D456" s="156" t="s">
        <v>94</v>
      </c>
      <c r="E456" s="157">
        <v>-43.51</v>
      </c>
      <c r="F456" s="157">
        <v>172.51</v>
      </c>
      <c r="G456" s="156" t="str">
        <f t="shared" si="26"/>
        <v>Christchurch City CC</v>
      </c>
      <c r="H456" s="156">
        <f t="shared" si="27"/>
        <v>113</v>
      </c>
      <c r="I456" s="156" t="str">
        <f t="shared" si="28"/>
        <v>Christchurch City 113</v>
      </c>
    </row>
    <row r="457" spans="1:9">
      <c r="A457" s="156" t="s">
        <v>626</v>
      </c>
      <c r="B457" s="156" t="s">
        <v>105</v>
      </c>
      <c r="C457" s="156" t="s">
        <v>93</v>
      </c>
      <c r="D457" s="156" t="s">
        <v>627</v>
      </c>
      <c r="E457" s="157">
        <v>-46.11</v>
      </c>
      <c r="F457" s="157">
        <v>169.83</v>
      </c>
      <c r="G457" s="156" t="str">
        <f t="shared" si="26"/>
        <v>Clutha District DN</v>
      </c>
      <c r="H457" s="156">
        <f t="shared" si="27"/>
        <v>1</v>
      </c>
      <c r="I457" s="156" t="str">
        <f t="shared" si="28"/>
        <v>Clutha District 1</v>
      </c>
    </row>
    <row r="458" spans="1:9">
      <c r="A458" s="156" t="s">
        <v>628</v>
      </c>
      <c r="B458" s="156" t="s">
        <v>105</v>
      </c>
      <c r="C458" s="156" t="s">
        <v>93</v>
      </c>
      <c r="D458" s="156" t="s">
        <v>627</v>
      </c>
      <c r="E458" s="157">
        <v>-46.4</v>
      </c>
      <c r="F458" s="157">
        <v>169.7</v>
      </c>
      <c r="G458" s="156" t="str">
        <f t="shared" si="26"/>
        <v>Clutha District DN</v>
      </c>
      <c r="H458" s="156">
        <f t="shared" si="27"/>
        <v>2</v>
      </c>
      <c r="I458" s="156" t="str">
        <f t="shared" si="28"/>
        <v>Clutha District 2</v>
      </c>
    </row>
    <row r="459" spans="1:9">
      <c r="A459" s="156" t="s">
        <v>629</v>
      </c>
      <c r="B459" s="156" t="s">
        <v>105</v>
      </c>
      <c r="C459" s="156" t="s">
        <v>93</v>
      </c>
      <c r="D459" s="156" t="s">
        <v>627</v>
      </c>
      <c r="E459" s="157">
        <v>-46.17</v>
      </c>
      <c r="F459" s="157">
        <v>169.49</v>
      </c>
      <c r="G459" s="156" t="str">
        <f t="shared" si="26"/>
        <v>Clutha District DN</v>
      </c>
      <c r="H459" s="156">
        <f t="shared" si="27"/>
        <v>3</v>
      </c>
      <c r="I459" s="156" t="str">
        <f t="shared" si="28"/>
        <v>Clutha District 3</v>
      </c>
    </row>
    <row r="460" spans="1:9">
      <c r="A460" s="156" t="s">
        <v>630</v>
      </c>
      <c r="B460" s="156" t="s">
        <v>105</v>
      </c>
      <c r="C460" s="156" t="s">
        <v>93</v>
      </c>
      <c r="D460" s="156" t="s">
        <v>627</v>
      </c>
      <c r="E460" s="157">
        <v>-46.1</v>
      </c>
      <c r="F460" s="157">
        <v>169.64</v>
      </c>
      <c r="G460" s="156" t="str">
        <f t="shared" si="26"/>
        <v>Clutha District DN</v>
      </c>
      <c r="H460" s="156">
        <f t="shared" si="27"/>
        <v>4</v>
      </c>
      <c r="I460" s="156" t="str">
        <f t="shared" si="28"/>
        <v>Clutha District 4</v>
      </c>
    </row>
    <row r="461" spans="1:9">
      <c r="A461" s="156" t="s">
        <v>631</v>
      </c>
      <c r="B461" s="156" t="s">
        <v>105</v>
      </c>
      <c r="C461" s="156" t="s">
        <v>93</v>
      </c>
      <c r="D461" s="156" t="s">
        <v>627</v>
      </c>
      <c r="E461" s="157">
        <v>-46.36</v>
      </c>
      <c r="F461" s="157">
        <v>169.52</v>
      </c>
      <c r="G461" s="156" t="str">
        <f t="shared" si="26"/>
        <v>Clutha District DN</v>
      </c>
      <c r="H461" s="156">
        <f t="shared" si="27"/>
        <v>5</v>
      </c>
      <c r="I461" s="156" t="str">
        <f t="shared" si="28"/>
        <v>Clutha District 5</v>
      </c>
    </row>
    <row r="462" spans="1:9">
      <c r="A462" s="156" t="s">
        <v>632</v>
      </c>
      <c r="B462" s="156" t="s">
        <v>105</v>
      </c>
      <c r="C462" s="156" t="s">
        <v>171</v>
      </c>
      <c r="D462" s="156" t="s">
        <v>627</v>
      </c>
      <c r="E462" s="157">
        <v>-46.23</v>
      </c>
      <c r="F462" s="157">
        <v>169.73</v>
      </c>
      <c r="G462" s="156" t="str">
        <f t="shared" si="26"/>
        <v>Clutha District DN</v>
      </c>
      <c r="H462" s="156">
        <f t="shared" si="27"/>
        <v>6</v>
      </c>
      <c r="I462" s="156" t="str">
        <f t="shared" si="28"/>
        <v>Clutha District 6</v>
      </c>
    </row>
    <row r="463" spans="1:9">
      <c r="A463" s="156" t="s">
        <v>633</v>
      </c>
      <c r="B463" s="156" t="s">
        <v>105</v>
      </c>
      <c r="C463" s="156" t="s">
        <v>93</v>
      </c>
      <c r="D463" s="156" t="s">
        <v>627</v>
      </c>
      <c r="E463" s="157">
        <v>-46.23</v>
      </c>
      <c r="F463" s="157">
        <v>169.71</v>
      </c>
      <c r="G463" s="156" t="str">
        <f t="shared" si="26"/>
        <v>Clutha District DN</v>
      </c>
      <c r="H463" s="156">
        <f t="shared" si="27"/>
        <v>7</v>
      </c>
      <c r="I463" s="156" t="str">
        <f t="shared" si="28"/>
        <v>Clutha District 7</v>
      </c>
    </row>
    <row r="464" spans="1:9">
      <c r="A464" s="156" t="s">
        <v>634</v>
      </c>
      <c r="B464" s="156" t="s">
        <v>105</v>
      </c>
      <c r="C464" s="156" t="s">
        <v>93</v>
      </c>
      <c r="D464" s="156" t="s">
        <v>627</v>
      </c>
      <c r="E464" s="157">
        <v>-45.82</v>
      </c>
      <c r="F464" s="157">
        <v>169.53</v>
      </c>
      <c r="G464" s="156" t="str">
        <f t="shared" si="26"/>
        <v>Clutha District DN</v>
      </c>
      <c r="H464" s="156">
        <f t="shared" si="27"/>
        <v>8</v>
      </c>
      <c r="I464" s="156" t="str">
        <f t="shared" si="28"/>
        <v>Clutha District 8</v>
      </c>
    </row>
    <row r="465" spans="1:9">
      <c r="A465" s="156" t="s">
        <v>635</v>
      </c>
      <c r="B465" s="156" t="s">
        <v>105</v>
      </c>
      <c r="C465" s="156" t="s">
        <v>209</v>
      </c>
      <c r="D465" s="156" t="s">
        <v>627</v>
      </c>
      <c r="E465" s="157">
        <v>-46.22</v>
      </c>
      <c r="F465" s="157">
        <v>169.8</v>
      </c>
      <c r="G465" s="156" t="str">
        <f t="shared" si="26"/>
        <v>Clutha District DN</v>
      </c>
      <c r="H465" s="156">
        <f t="shared" si="27"/>
        <v>9</v>
      </c>
      <c r="I465" s="156" t="str">
        <f t="shared" si="28"/>
        <v>Clutha District 9</v>
      </c>
    </row>
    <row r="466" spans="1:9">
      <c r="A466" s="156" t="s">
        <v>636</v>
      </c>
      <c r="B466" s="156" t="s">
        <v>105</v>
      </c>
      <c r="C466" s="156" t="s">
        <v>93</v>
      </c>
      <c r="D466" s="156" t="s">
        <v>627</v>
      </c>
      <c r="E466" s="157">
        <v>-45.89</v>
      </c>
      <c r="F466" s="157">
        <v>169.35</v>
      </c>
      <c r="G466" s="156" t="str">
        <f t="shared" si="26"/>
        <v>Clutha District DN</v>
      </c>
      <c r="H466" s="156">
        <f t="shared" si="27"/>
        <v>10</v>
      </c>
      <c r="I466" s="156" t="str">
        <f t="shared" si="28"/>
        <v>Clutha District 10</v>
      </c>
    </row>
    <row r="467" spans="1:9">
      <c r="A467" s="156" t="s">
        <v>637</v>
      </c>
      <c r="B467" s="156" t="s">
        <v>105</v>
      </c>
      <c r="C467" s="156" t="s">
        <v>93</v>
      </c>
      <c r="D467" s="156" t="s">
        <v>627</v>
      </c>
      <c r="E467" s="157">
        <v>-45.88</v>
      </c>
      <c r="F467" s="157">
        <v>169.66</v>
      </c>
      <c r="G467" s="156" t="str">
        <f t="shared" si="26"/>
        <v>Clutha District DN</v>
      </c>
      <c r="H467" s="156">
        <f t="shared" si="27"/>
        <v>11</v>
      </c>
      <c r="I467" s="156" t="str">
        <f t="shared" si="28"/>
        <v>Clutha District 11</v>
      </c>
    </row>
    <row r="468" spans="1:9">
      <c r="A468" s="156" t="s">
        <v>638</v>
      </c>
      <c r="B468" s="156" t="s">
        <v>105</v>
      </c>
      <c r="C468" s="156" t="s">
        <v>93</v>
      </c>
      <c r="D468" s="156" t="s">
        <v>627</v>
      </c>
      <c r="E468" s="157">
        <v>-45.88</v>
      </c>
      <c r="F468" s="157">
        <v>169.61</v>
      </c>
      <c r="G468" s="156" t="str">
        <f t="shared" si="26"/>
        <v>Clutha District DN</v>
      </c>
      <c r="H468" s="156">
        <f t="shared" si="27"/>
        <v>12</v>
      </c>
      <c r="I468" s="156" t="str">
        <f t="shared" si="28"/>
        <v>Clutha District 12</v>
      </c>
    </row>
    <row r="469" spans="1:9">
      <c r="A469" s="156" t="s">
        <v>639</v>
      </c>
      <c r="B469" s="156" t="s">
        <v>105</v>
      </c>
      <c r="C469" s="156" t="s">
        <v>93</v>
      </c>
      <c r="D469" s="156" t="s">
        <v>627</v>
      </c>
      <c r="E469" s="157">
        <v>-45.89</v>
      </c>
      <c r="F469" s="157">
        <v>169.78</v>
      </c>
      <c r="G469" s="156" t="str">
        <f t="shared" si="26"/>
        <v>Clutha District DN</v>
      </c>
      <c r="H469" s="156">
        <f t="shared" si="27"/>
        <v>13</v>
      </c>
      <c r="I469" s="156" t="str">
        <f t="shared" si="28"/>
        <v>Clutha District 13</v>
      </c>
    </row>
    <row r="470" spans="1:9">
      <c r="A470" s="156" t="s">
        <v>640</v>
      </c>
      <c r="B470" s="156" t="s">
        <v>105</v>
      </c>
      <c r="C470" s="156" t="s">
        <v>93</v>
      </c>
      <c r="D470" s="156" t="s">
        <v>627</v>
      </c>
      <c r="E470" s="157">
        <v>-46.5</v>
      </c>
      <c r="F470" s="157">
        <v>169.47</v>
      </c>
      <c r="G470" s="156" t="str">
        <f t="shared" si="26"/>
        <v>Clutha District DN</v>
      </c>
      <c r="H470" s="156">
        <f t="shared" si="27"/>
        <v>14</v>
      </c>
      <c r="I470" s="156" t="str">
        <f t="shared" si="28"/>
        <v>Clutha District 14</v>
      </c>
    </row>
    <row r="471" spans="1:9">
      <c r="A471" s="156" t="s">
        <v>641</v>
      </c>
      <c r="B471" s="156" t="s">
        <v>105</v>
      </c>
      <c r="C471" s="156" t="s">
        <v>93</v>
      </c>
      <c r="D471" s="156" t="s">
        <v>627</v>
      </c>
      <c r="E471" s="157">
        <v>-46.58</v>
      </c>
      <c r="F471" s="157">
        <v>169.3</v>
      </c>
      <c r="G471" s="156" t="str">
        <f t="shared" si="26"/>
        <v>Clutha District DN</v>
      </c>
      <c r="H471" s="156">
        <f t="shared" si="27"/>
        <v>15</v>
      </c>
      <c r="I471" s="156" t="str">
        <f t="shared" si="28"/>
        <v>Clutha District 15</v>
      </c>
    </row>
    <row r="472" spans="1:9">
      <c r="A472" s="156" t="s">
        <v>642</v>
      </c>
      <c r="B472" s="156" t="s">
        <v>105</v>
      </c>
      <c r="C472" s="156" t="s">
        <v>93</v>
      </c>
      <c r="D472" s="156" t="s">
        <v>627</v>
      </c>
      <c r="E472" s="157">
        <v>-46.05</v>
      </c>
      <c r="F472" s="157">
        <v>170.03</v>
      </c>
      <c r="G472" s="156" t="str">
        <f t="shared" si="26"/>
        <v>Clutha District DN</v>
      </c>
      <c r="H472" s="156">
        <f t="shared" si="27"/>
        <v>16</v>
      </c>
      <c r="I472" s="156" t="str">
        <f t="shared" si="28"/>
        <v>Clutha District 16</v>
      </c>
    </row>
    <row r="473" spans="1:9">
      <c r="A473" s="156" t="s">
        <v>643</v>
      </c>
      <c r="B473" s="156" t="s">
        <v>105</v>
      </c>
      <c r="C473" s="156" t="s">
        <v>93</v>
      </c>
      <c r="D473" s="156" t="s">
        <v>627</v>
      </c>
      <c r="E473" s="157">
        <v>-46.13</v>
      </c>
      <c r="F473" s="157">
        <v>169.92</v>
      </c>
      <c r="G473" s="156" t="str">
        <f t="shared" si="26"/>
        <v>Clutha District DN</v>
      </c>
      <c r="H473" s="156">
        <f t="shared" si="27"/>
        <v>17</v>
      </c>
      <c r="I473" s="156" t="str">
        <f t="shared" si="28"/>
        <v>Clutha District 17</v>
      </c>
    </row>
    <row r="474" spans="1:9">
      <c r="A474" s="156" t="s">
        <v>644</v>
      </c>
      <c r="B474" s="156" t="s">
        <v>105</v>
      </c>
      <c r="C474" s="156" t="s">
        <v>93</v>
      </c>
      <c r="D474" s="156" t="s">
        <v>627</v>
      </c>
      <c r="E474" s="157">
        <v>-46.19</v>
      </c>
      <c r="F474" s="157">
        <v>169.56</v>
      </c>
      <c r="G474" s="156" t="str">
        <f t="shared" si="26"/>
        <v>Clutha District DN</v>
      </c>
      <c r="H474" s="156">
        <f t="shared" si="27"/>
        <v>18</v>
      </c>
      <c r="I474" s="156" t="str">
        <f t="shared" si="28"/>
        <v>Clutha District 18</v>
      </c>
    </row>
    <row r="475" spans="1:9">
      <c r="A475" s="156" t="s">
        <v>645</v>
      </c>
      <c r="B475" s="156" t="s">
        <v>105</v>
      </c>
      <c r="C475" s="156" t="s">
        <v>209</v>
      </c>
      <c r="D475" s="156" t="s">
        <v>627</v>
      </c>
      <c r="E475" s="157">
        <v>-46.19</v>
      </c>
      <c r="F475" s="157">
        <v>169.37</v>
      </c>
      <c r="G475" s="156" t="str">
        <f t="shared" si="26"/>
        <v>Clutha District DN</v>
      </c>
      <c r="H475" s="156">
        <f t="shared" si="27"/>
        <v>19</v>
      </c>
      <c r="I475" s="156" t="str">
        <f t="shared" si="28"/>
        <v>Clutha District 19</v>
      </c>
    </row>
    <row r="476" spans="1:9">
      <c r="A476" s="156" t="s">
        <v>646</v>
      </c>
      <c r="B476" s="156" t="s">
        <v>105</v>
      </c>
      <c r="C476" s="156" t="s">
        <v>93</v>
      </c>
      <c r="D476" s="156" t="s">
        <v>627</v>
      </c>
      <c r="E476" s="157">
        <v>-46.1</v>
      </c>
      <c r="F476" s="157">
        <v>169.51</v>
      </c>
      <c r="G476" s="156" t="str">
        <f t="shared" si="26"/>
        <v>Clutha District DN</v>
      </c>
      <c r="H476" s="156">
        <f t="shared" si="27"/>
        <v>20</v>
      </c>
      <c r="I476" s="156" t="str">
        <f t="shared" si="28"/>
        <v>Clutha District 20</v>
      </c>
    </row>
    <row r="477" spans="1:9">
      <c r="A477" s="156" t="s">
        <v>647</v>
      </c>
      <c r="B477" s="156" t="s">
        <v>105</v>
      </c>
      <c r="C477" s="156" t="s">
        <v>93</v>
      </c>
      <c r="D477" s="156" t="s">
        <v>627</v>
      </c>
      <c r="E477" s="157">
        <v>-46.05</v>
      </c>
      <c r="F477" s="157">
        <v>169.22</v>
      </c>
      <c r="G477" s="156" t="str">
        <f t="shared" si="26"/>
        <v>Clutha District DN</v>
      </c>
      <c r="H477" s="156">
        <f t="shared" si="27"/>
        <v>21</v>
      </c>
      <c r="I477" s="156" t="str">
        <f t="shared" si="28"/>
        <v>Clutha District 21</v>
      </c>
    </row>
    <row r="478" spans="1:9">
      <c r="A478" s="156" t="s">
        <v>648</v>
      </c>
      <c r="B478" s="156" t="s">
        <v>105</v>
      </c>
      <c r="C478" s="156" t="s">
        <v>93</v>
      </c>
      <c r="D478" s="156" t="s">
        <v>627</v>
      </c>
      <c r="E478" s="157">
        <v>-45.84</v>
      </c>
      <c r="F478" s="157">
        <v>169.57</v>
      </c>
      <c r="G478" s="156" t="str">
        <f t="shared" si="26"/>
        <v>Clutha District DN</v>
      </c>
      <c r="H478" s="156">
        <f t="shared" si="27"/>
        <v>22</v>
      </c>
      <c r="I478" s="156" t="str">
        <f t="shared" si="28"/>
        <v>Clutha District 22</v>
      </c>
    </row>
    <row r="479" spans="1:9">
      <c r="A479" s="156" t="s">
        <v>649</v>
      </c>
      <c r="B479" s="156" t="s">
        <v>105</v>
      </c>
      <c r="C479" s="156" t="s">
        <v>93</v>
      </c>
      <c r="D479" s="156" t="s">
        <v>627</v>
      </c>
      <c r="E479" s="157">
        <v>-46.15</v>
      </c>
      <c r="F479" s="157">
        <v>169.86</v>
      </c>
      <c r="G479" s="156" t="str">
        <f t="shared" si="26"/>
        <v>Clutha District DN</v>
      </c>
      <c r="H479" s="156">
        <f t="shared" si="27"/>
        <v>23</v>
      </c>
      <c r="I479" s="156" t="str">
        <f t="shared" si="28"/>
        <v>Clutha District 23</v>
      </c>
    </row>
    <row r="480" spans="1:9">
      <c r="A480" s="156" t="s">
        <v>650</v>
      </c>
      <c r="B480" s="156" t="s">
        <v>105</v>
      </c>
      <c r="C480" s="156" t="s">
        <v>93</v>
      </c>
      <c r="D480" s="156" t="s">
        <v>627</v>
      </c>
      <c r="E480" s="157">
        <v>-45.85</v>
      </c>
      <c r="F480" s="157">
        <v>169.32</v>
      </c>
      <c r="G480" s="156" t="str">
        <f t="shared" si="26"/>
        <v>Clutha District DN</v>
      </c>
      <c r="H480" s="156">
        <f t="shared" si="27"/>
        <v>24</v>
      </c>
      <c r="I480" s="156" t="str">
        <f t="shared" si="28"/>
        <v>Clutha District 24</v>
      </c>
    </row>
    <row r="481" spans="1:9">
      <c r="A481" s="156" t="s">
        <v>651</v>
      </c>
      <c r="B481" s="156" t="s">
        <v>105</v>
      </c>
      <c r="C481" s="156" t="s">
        <v>93</v>
      </c>
      <c r="D481" s="156" t="s">
        <v>627</v>
      </c>
      <c r="E481" s="157">
        <v>-45.91</v>
      </c>
      <c r="F481" s="157">
        <v>169.15</v>
      </c>
      <c r="G481" s="156" t="str">
        <f t="shared" si="26"/>
        <v>Clutha District DN</v>
      </c>
      <c r="H481" s="156">
        <f t="shared" si="27"/>
        <v>25</v>
      </c>
      <c r="I481" s="156" t="str">
        <f t="shared" si="28"/>
        <v>Clutha District 25</v>
      </c>
    </row>
    <row r="482" spans="1:9">
      <c r="A482" s="156" t="s">
        <v>652</v>
      </c>
      <c r="B482" s="156" t="s">
        <v>105</v>
      </c>
      <c r="C482" s="156" t="s">
        <v>93</v>
      </c>
      <c r="D482" s="156" t="s">
        <v>627</v>
      </c>
      <c r="E482" s="157">
        <v>-45.78</v>
      </c>
      <c r="F482" s="157">
        <v>169.32</v>
      </c>
      <c r="G482" s="156" t="str">
        <f t="shared" si="26"/>
        <v>Clutha District DN</v>
      </c>
      <c r="H482" s="156">
        <f t="shared" si="27"/>
        <v>26</v>
      </c>
      <c r="I482" s="156" t="str">
        <f t="shared" si="28"/>
        <v>Clutha District 26</v>
      </c>
    </row>
    <row r="483" spans="1:9">
      <c r="A483" s="156" t="s">
        <v>653</v>
      </c>
      <c r="B483" s="156" t="s">
        <v>105</v>
      </c>
      <c r="C483" s="156" t="s">
        <v>93</v>
      </c>
      <c r="D483" s="156" t="s">
        <v>627</v>
      </c>
      <c r="E483" s="157">
        <v>-45.84</v>
      </c>
      <c r="F483" s="157">
        <v>169.16</v>
      </c>
      <c r="G483" s="156" t="str">
        <f t="shared" si="26"/>
        <v>Clutha District DN</v>
      </c>
      <c r="H483" s="156">
        <f t="shared" si="27"/>
        <v>27</v>
      </c>
      <c r="I483" s="156" t="str">
        <f t="shared" si="28"/>
        <v>Clutha District 27</v>
      </c>
    </row>
    <row r="484" spans="1:9">
      <c r="A484" s="156" t="s">
        <v>654</v>
      </c>
      <c r="B484" s="156" t="s">
        <v>105</v>
      </c>
      <c r="C484" s="156" t="s">
        <v>93</v>
      </c>
      <c r="D484" s="156" t="s">
        <v>627</v>
      </c>
      <c r="E484" s="157">
        <v>-45.8</v>
      </c>
      <c r="F484" s="157">
        <v>169.36</v>
      </c>
      <c r="G484" s="156" t="str">
        <f t="shared" si="26"/>
        <v>Clutha District DN</v>
      </c>
      <c r="H484" s="156">
        <f t="shared" si="27"/>
        <v>28</v>
      </c>
      <c r="I484" s="156" t="str">
        <f t="shared" si="28"/>
        <v>Clutha District 28</v>
      </c>
    </row>
    <row r="485" spans="1:9">
      <c r="A485" s="156" t="s">
        <v>655</v>
      </c>
      <c r="B485" s="156" t="s">
        <v>105</v>
      </c>
      <c r="C485" s="156" t="s">
        <v>93</v>
      </c>
      <c r="D485" s="156" t="s">
        <v>627</v>
      </c>
      <c r="E485" s="157">
        <v>-46.27</v>
      </c>
      <c r="F485" s="157">
        <v>169.72</v>
      </c>
      <c r="G485" s="156" t="str">
        <f t="shared" si="26"/>
        <v>Clutha District DN</v>
      </c>
      <c r="H485" s="156">
        <f t="shared" si="27"/>
        <v>29</v>
      </c>
      <c r="I485" s="156" t="str">
        <f t="shared" si="28"/>
        <v>Clutha District 29</v>
      </c>
    </row>
    <row r="486" spans="1:9">
      <c r="A486" s="156" t="s">
        <v>656</v>
      </c>
      <c r="B486" s="156" t="s">
        <v>105</v>
      </c>
      <c r="C486" s="156" t="s">
        <v>93</v>
      </c>
      <c r="D486" s="156" t="s">
        <v>627</v>
      </c>
      <c r="E486" s="157">
        <v>-45.94</v>
      </c>
      <c r="F486" s="157">
        <v>169.73</v>
      </c>
      <c r="G486" s="156" t="str">
        <f t="shared" si="26"/>
        <v>Clutha District DN</v>
      </c>
      <c r="H486" s="156">
        <f t="shared" si="27"/>
        <v>30</v>
      </c>
      <c r="I486" s="156" t="str">
        <f t="shared" si="28"/>
        <v>Clutha District 30</v>
      </c>
    </row>
    <row r="487" spans="1:9">
      <c r="A487" s="156" t="s">
        <v>657</v>
      </c>
      <c r="B487" s="156" t="s">
        <v>105</v>
      </c>
      <c r="C487" s="156" t="s">
        <v>93</v>
      </c>
      <c r="D487" s="156" t="s">
        <v>627</v>
      </c>
      <c r="E487" s="157">
        <v>-45.88</v>
      </c>
      <c r="F487" s="157">
        <v>169.68</v>
      </c>
      <c r="G487" s="156" t="str">
        <f t="shared" si="26"/>
        <v>Clutha District DN</v>
      </c>
      <c r="H487" s="156">
        <f t="shared" si="27"/>
        <v>31</v>
      </c>
      <c r="I487" s="156" t="str">
        <f t="shared" si="28"/>
        <v>Clutha District 31</v>
      </c>
    </row>
    <row r="488" spans="1:9">
      <c r="A488" s="156" t="s">
        <v>658</v>
      </c>
      <c r="B488" s="156" t="s">
        <v>105</v>
      </c>
      <c r="C488" s="156" t="s">
        <v>93</v>
      </c>
      <c r="D488" s="156" t="s">
        <v>627</v>
      </c>
      <c r="E488" s="157">
        <v>-45.97</v>
      </c>
      <c r="F488" s="157">
        <v>169.23</v>
      </c>
      <c r="G488" s="156" t="str">
        <f t="shared" si="26"/>
        <v>Clutha District DN</v>
      </c>
      <c r="H488" s="156">
        <f t="shared" si="27"/>
        <v>32</v>
      </c>
      <c r="I488" s="156" t="str">
        <f t="shared" si="28"/>
        <v>Clutha District 32</v>
      </c>
    </row>
    <row r="489" spans="1:9">
      <c r="A489" s="156" t="s">
        <v>659</v>
      </c>
      <c r="B489" s="156" t="s">
        <v>105</v>
      </c>
      <c r="C489" s="156" t="s">
        <v>93</v>
      </c>
      <c r="D489" s="156" t="s">
        <v>627</v>
      </c>
      <c r="E489" s="157">
        <v>-46.17</v>
      </c>
      <c r="F489" s="157">
        <v>170.07</v>
      </c>
      <c r="G489" s="156" t="str">
        <f t="shared" si="26"/>
        <v>Clutha District DN</v>
      </c>
      <c r="H489" s="156">
        <f t="shared" si="27"/>
        <v>33</v>
      </c>
      <c r="I489" s="156" t="str">
        <f t="shared" si="28"/>
        <v>Clutha District 33</v>
      </c>
    </row>
    <row r="490" spans="1:9">
      <c r="A490" s="156" t="s">
        <v>660</v>
      </c>
      <c r="B490" s="156" t="s">
        <v>105</v>
      </c>
      <c r="C490" s="156" t="s">
        <v>93</v>
      </c>
      <c r="D490" s="156" t="s">
        <v>627</v>
      </c>
      <c r="E490" s="157">
        <v>-46.38</v>
      </c>
      <c r="F490" s="157">
        <v>169.66</v>
      </c>
      <c r="G490" s="156" t="str">
        <f t="shared" si="26"/>
        <v>Clutha District DN</v>
      </c>
      <c r="H490" s="156">
        <f t="shared" si="27"/>
        <v>34</v>
      </c>
      <c r="I490" s="156" t="str">
        <f t="shared" si="28"/>
        <v>Clutha District 34</v>
      </c>
    </row>
    <row r="491" spans="1:9">
      <c r="A491" s="156" t="s">
        <v>661</v>
      </c>
      <c r="B491" s="156" t="s">
        <v>105</v>
      </c>
      <c r="C491" s="156" t="s">
        <v>93</v>
      </c>
      <c r="D491" s="156" t="s">
        <v>627</v>
      </c>
      <c r="E491" s="157">
        <v>-46.09</v>
      </c>
      <c r="F491" s="157">
        <v>169.87</v>
      </c>
      <c r="G491" s="156" t="str">
        <f t="shared" si="26"/>
        <v>Clutha District DN</v>
      </c>
      <c r="H491" s="156">
        <f t="shared" si="27"/>
        <v>35</v>
      </c>
      <c r="I491" s="156" t="str">
        <f t="shared" si="28"/>
        <v>Clutha District 35</v>
      </c>
    </row>
    <row r="492" spans="1:9">
      <c r="A492" s="156" t="s">
        <v>662</v>
      </c>
      <c r="B492" s="156" t="s">
        <v>105</v>
      </c>
      <c r="C492" s="156" t="s">
        <v>93</v>
      </c>
      <c r="D492" s="156" t="s">
        <v>627</v>
      </c>
      <c r="E492" s="157">
        <v>-46.09</v>
      </c>
      <c r="F492" s="157">
        <v>169.58</v>
      </c>
      <c r="G492" s="156" t="str">
        <f t="shared" si="26"/>
        <v>Clutha District DN</v>
      </c>
      <c r="H492" s="156">
        <f t="shared" si="27"/>
        <v>36</v>
      </c>
      <c r="I492" s="156" t="str">
        <f t="shared" si="28"/>
        <v>Clutha District 36</v>
      </c>
    </row>
    <row r="493" spans="1:9">
      <c r="A493" s="156" t="s">
        <v>663</v>
      </c>
      <c r="B493" s="156" t="s">
        <v>105</v>
      </c>
      <c r="C493" s="156" t="s">
        <v>96</v>
      </c>
      <c r="D493" s="156" t="s">
        <v>627</v>
      </c>
      <c r="E493" s="157">
        <v>-46.11</v>
      </c>
      <c r="F493" s="157">
        <v>169.97</v>
      </c>
      <c r="G493" s="156" t="str">
        <f t="shared" si="26"/>
        <v>Clutha District DN</v>
      </c>
      <c r="H493" s="156">
        <f t="shared" si="27"/>
        <v>37</v>
      </c>
      <c r="I493" s="156" t="str">
        <f t="shared" si="28"/>
        <v>Clutha District 37</v>
      </c>
    </row>
    <row r="494" spans="1:9">
      <c r="A494" s="156" t="s">
        <v>664</v>
      </c>
      <c r="B494" s="156" t="s">
        <v>105</v>
      </c>
      <c r="C494" s="156" t="s">
        <v>93</v>
      </c>
      <c r="D494" s="156" t="s">
        <v>627</v>
      </c>
      <c r="E494" s="157">
        <v>-45.84</v>
      </c>
      <c r="F494" s="157">
        <v>169.27</v>
      </c>
      <c r="G494" s="156" t="str">
        <f t="shared" si="26"/>
        <v>Clutha District DN</v>
      </c>
      <c r="H494" s="156">
        <f t="shared" si="27"/>
        <v>38</v>
      </c>
      <c r="I494" s="156" t="str">
        <f t="shared" si="28"/>
        <v>Clutha District 38</v>
      </c>
    </row>
    <row r="495" spans="1:9">
      <c r="A495" s="156" t="s">
        <v>665</v>
      </c>
      <c r="B495" s="156" t="s">
        <v>105</v>
      </c>
      <c r="C495" s="156" t="s">
        <v>93</v>
      </c>
      <c r="D495" s="156" t="s">
        <v>627</v>
      </c>
      <c r="E495" s="157">
        <v>-46.12</v>
      </c>
      <c r="F495" s="157">
        <v>169.73</v>
      </c>
      <c r="G495" s="156" t="str">
        <f t="shared" si="26"/>
        <v>Clutha District DN</v>
      </c>
      <c r="H495" s="156">
        <f t="shared" si="27"/>
        <v>39</v>
      </c>
      <c r="I495" s="156" t="str">
        <f t="shared" si="28"/>
        <v>Clutha District 39</v>
      </c>
    </row>
    <row r="496" spans="1:9">
      <c r="A496" s="156" t="s">
        <v>666</v>
      </c>
      <c r="B496" s="156" t="s">
        <v>105</v>
      </c>
      <c r="C496" s="156" t="s">
        <v>93</v>
      </c>
      <c r="D496" s="156" t="s">
        <v>627</v>
      </c>
      <c r="E496" s="157">
        <v>-46.47</v>
      </c>
      <c r="F496" s="157">
        <v>169.66</v>
      </c>
      <c r="G496" s="156" t="str">
        <f t="shared" si="26"/>
        <v>Clutha District DN</v>
      </c>
      <c r="H496" s="156">
        <f t="shared" si="27"/>
        <v>40</v>
      </c>
      <c r="I496" s="156" t="str">
        <f t="shared" si="28"/>
        <v>Clutha District 40</v>
      </c>
    </row>
    <row r="497" spans="1:9">
      <c r="A497" s="156" t="s">
        <v>667</v>
      </c>
      <c r="B497" s="156" t="s">
        <v>105</v>
      </c>
      <c r="C497" s="156" t="s">
        <v>93</v>
      </c>
      <c r="D497" s="156" t="s">
        <v>627</v>
      </c>
      <c r="E497" s="157">
        <v>-46.48</v>
      </c>
      <c r="F497" s="157">
        <v>169.55</v>
      </c>
      <c r="G497" s="156" t="str">
        <f t="shared" si="26"/>
        <v>Clutha District DN</v>
      </c>
      <c r="H497" s="156">
        <f t="shared" si="27"/>
        <v>41</v>
      </c>
      <c r="I497" s="156" t="str">
        <f t="shared" si="28"/>
        <v>Clutha District 41</v>
      </c>
    </row>
    <row r="498" spans="1:9">
      <c r="A498" s="156" t="s">
        <v>668</v>
      </c>
      <c r="B498" s="156" t="s">
        <v>105</v>
      </c>
      <c r="C498" s="156" t="s">
        <v>93</v>
      </c>
      <c r="D498" s="156" t="s">
        <v>627</v>
      </c>
      <c r="E498" s="157">
        <v>-46.01</v>
      </c>
      <c r="F498" s="157">
        <v>169.76</v>
      </c>
      <c r="G498" s="156" t="str">
        <f t="shared" si="26"/>
        <v>Clutha District DN</v>
      </c>
      <c r="H498" s="156">
        <f t="shared" si="27"/>
        <v>42</v>
      </c>
      <c r="I498" s="156" t="str">
        <f t="shared" si="28"/>
        <v>Clutha District 42</v>
      </c>
    </row>
    <row r="499" spans="1:9">
      <c r="A499" s="156" t="s">
        <v>669</v>
      </c>
      <c r="B499" s="156" t="s">
        <v>105</v>
      </c>
      <c r="C499" s="156" t="s">
        <v>93</v>
      </c>
      <c r="D499" s="156" t="s">
        <v>627</v>
      </c>
      <c r="E499" s="157">
        <v>-46.51</v>
      </c>
      <c r="F499" s="157">
        <v>169.45</v>
      </c>
      <c r="G499" s="156" t="str">
        <f t="shared" si="26"/>
        <v>Clutha District DN</v>
      </c>
      <c r="H499" s="156">
        <f t="shared" si="27"/>
        <v>43</v>
      </c>
      <c r="I499" s="156" t="str">
        <f t="shared" si="28"/>
        <v>Clutha District 43</v>
      </c>
    </row>
    <row r="500" spans="1:9">
      <c r="A500" s="156" t="s">
        <v>670</v>
      </c>
      <c r="B500" s="156" t="s">
        <v>105</v>
      </c>
      <c r="C500" s="156" t="s">
        <v>93</v>
      </c>
      <c r="D500" s="156" t="s">
        <v>627</v>
      </c>
      <c r="E500" s="157">
        <v>-46.22</v>
      </c>
      <c r="F500" s="157">
        <v>169.56</v>
      </c>
      <c r="G500" s="156" t="str">
        <f t="shared" si="26"/>
        <v>Clutha District DN</v>
      </c>
      <c r="H500" s="156">
        <f t="shared" si="27"/>
        <v>44</v>
      </c>
      <c r="I500" s="156" t="str">
        <f t="shared" si="28"/>
        <v>Clutha District 44</v>
      </c>
    </row>
    <row r="501" spans="1:9">
      <c r="A501" s="156" t="s">
        <v>671</v>
      </c>
      <c r="B501" s="156" t="s">
        <v>105</v>
      </c>
      <c r="C501" s="156" t="s">
        <v>209</v>
      </c>
      <c r="D501" s="156" t="s">
        <v>627</v>
      </c>
      <c r="E501" s="157">
        <v>-46.28</v>
      </c>
      <c r="F501" s="157">
        <v>169.85</v>
      </c>
      <c r="G501" s="156" t="str">
        <f t="shared" si="26"/>
        <v>Clutha District DN</v>
      </c>
      <c r="H501" s="156">
        <f t="shared" si="27"/>
        <v>45</v>
      </c>
      <c r="I501" s="156" t="str">
        <f t="shared" si="28"/>
        <v>Clutha District 45</v>
      </c>
    </row>
    <row r="502" spans="1:9">
      <c r="A502" s="156" t="s">
        <v>672</v>
      </c>
      <c r="B502" s="156" t="s">
        <v>105</v>
      </c>
      <c r="C502" s="156" t="s">
        <v>209</v>
      </c>
      <c r="D502" s="156" t="s">
        <v>627</v>
      </c>
      <c r="E502" s="157">
        <v>-46.38</v>
      </c>
      <c r="F502" s="157">
        <v>169.78</v>
      </c>
      <c r="G502" s="156" t="str">
        <f t="shared" si="26"/>
        <v>Clutha District DN</v>
      </c>
      <c r="H502" s="156">
        <f t="shared" si="27"/>
        <v>46</v>
      </c>
      <c r="I502" s="156" t="str">
        <f t="shared" si="28"/>
        <v>Clutha District 46</v>
      </c>
    </row>
    <row r="503" spans="1:9">
      <c r="A503" s="156" t="s">
        <v>673</v>
      </c>
      <c r="B503" s="156" t="s">
        <v>105</v>
      </c>
      <c r="C503" s="156" t="s">
        <v>93</v>
      </c>
      <c r="D503" s="156" t="s">
        <v>627</v>
      </c>
      <c r="E503" s="157">
        <v>-46.25</v>
      </c>
      <c r="F503" s="157">
        <v>169.69</v>
      </c>
      <c r="G503" s="156" t="str">
        <f t="shared" si="26"/>
        <v>Clutha District DN</v>
      </c>
      <c r="H503" s="156">
        <f t="shared" si="27"/>
        <v>47</v>
      </c>
      <c r="I503" s="156" t="str">
        <f t="shared" si="28"/>
        <v>Clutha District 47</v>
      </c>
    </row>
    <row r="504" spans="1:9">
      <c r="A504" s="156" t="s">
        <v>674</v>
      </c>
      <c r="B504" s="156" t="s">
        <v>105</v>
      </c>
      <c r="C504" s="156" t="s">
        <v>93</v>
      </c>
      <c r="D504" s="156" t="s">
        <v>627</v>
      </c>
      <c r="E504" s="157">
        <v>-46.06</v>
      </c>
      <c r="F504" s="157">
        <v>170.02</v>
      </c>
      <c r="G504" s="156" t="str">
        <f t="shared" si="26"/>
        <v>Clutha District DN</v>
      </c>
      <c r="H504" s="156">
        <f t="shared" si="27"/>
        <v>48</v>
      </c>
      <c r="I504" s="156" t="str">
        <f t="shared" si="28"/>
        <v>Clutha District 48</v>
      </c>
    </row>
    <row r="505" spans="1:9">
      <c r="A505" s="156" t="s">
        <v>675</v>
      </c>
      <c r="B505" s="156" t="s">
        <v>105</v>
      </c>
      <c r="C505" s="156" t="s">
        <v>93</v>
      </c>
      <c r="D505" s="156" t="s">
        <v>627</v>
      </c>
      <c r="E505" s="157">
        <v>-46.4</v>
      </c>
      <c r="F505" s="157">
        <v>169.61</v>
      </c>
      <c r="G505" s="156" t="str">
        <f t="shared" si="26"/>
        <v>Clutha District DN</v>
      </c>
      <c r="H505" s="156">
        <f t="shared" si="27"/>
        <v>49</v>
      </c>
      <c r="I505" s="156" t="str">
        <f t="shared" si="28"/>
        <v>Clutha District 49</v>
      </c>
    </row>
    <row r="506" spans="1:9">
      <c r="A506" s="156" t="s">
        <v>676</v>
      </c>
      <c r="B506" s="156" t="s">
        <v>105</v>
      </c>
      <c r="C506" s="156" t="s">
        <v>93</v>
      </c>
      <c r="D506" s="156" t="s">
        <v>627</v>
      </c>
      <c r="E506" s="157">
        <v>-45.9</v>
      </c>
      <c r="F506" s="157">
        <v>169.23</v>
      </c>
      <c r="G506" s="156" t="str">
        <f t="shared" si="26"/>
        <v>Clutha District DN</v>
      </c>
      <c r="H506" s="156">
        <f t="shared" si="27"/>
        <v>50</v>
      </c>
      <c r="I506" s="156" t="str">
        <f t="shared" si="28"/>
        <v>Clutha District 50</v>
      </c>
    </row>
    <row r="507" spans="1:9">
      <c r="A507" s="156" t="s">
        <v>677</v>
      </c>
      <c r="B507" s="156" t="s">
        <v>105</v>
      </c>
      <c r="C507" s="156" t="s">
        <v>93</v>
      </c>
      <c r="D507" s="156" t="s">
        <v>627</v>
      </c>
      <c r="E507" s="157">
        <v>-45.96</v>
      </c>
      <c r="F507" s="157">
        <v>169.51</v>
      </c>
      <c r="G507" s="156" t="str">
        <f t="shared" si="26"/>
        <v>Clutha District DN</v>
      </c>
      <c r="H507" s="156">
        <f t="shared" si="27"/>
        <v>51</v>
      </c>
      <c r="I507" s="156" t="str">
        <f t="shared" si="28"/>
        <v>Clutha District 51</v>
      </c>
    </row>
    <row r="508" spans="1:9">
      <c r="A508" s="156" t="s">
        <v>678</v>
      </c>
      <c r="B508" s="156" t="s">
        <v>105</v>
      </c>
      <c r="C508" s="156" t="s">
        <v>93</v>
      </c>
      <c r="D508" s="156" t="s">
        <v>627</v>
      </c>
      <c r="E508" s="157">
        <v>-46.21</v>
      </c>
      <c r="F508" s="157">
        <v>169.43</v>
      </c>
      <c r="G508" s="156" t="str">
        <f t="shared" si="26"/>
        <v>Clutha District DN</v>
      </c>
      <c r="H508" s="156">
        <f t="shared" si="27"/>
        <v>52</v>
      </c>
      <c r="I508" s="156" t="str">
        <f t="shared" si="28"/>
        <v>Clutha District 52</v>
      </c>
    </row>
    <row r="509" spans="1:9">
      <c r="A509" s="156" t="s">
        <v>679</v>
      </c>
      <c r="B509" s="156" t="s">
        <v>105</v>
      </c>
      <c r="C509" s="156" t="s">
        <v>209</v>
      </c>
      <c r="D509" s="156" t="s">
        <v>627</v>
      </c>
      <c r="E509" s="157">
        <v>-45.91</v>
      </c>
      <c r="F509" s="157">
        <v>169.69</v>
      </c>
      <c r="G509" s="156" t="str">
        <f t="shared" si="26"/>
        <v>Clutha District DN</v>
      </c>
      <c r="H509" s="156">
        <f t="shared" si="27"/>
        <v>53</v>
      </c>
      <c r="I509" s="156" t="str">
        <f t="shared" si="28"/>
        <v>Clutha District 53</v>
      </c>
    </row>
    <row r="510" spans="1:9">
      <c r="A510" s="156" t="s">
        <v>680</v>
      </c>
      <c r="B510" s="156" t="s">
        <v>105</v>
      </c>
      <c r="C510" s="156" t="s">
        <v>93</v>
      </c>
      <c r="D510" s="156" t="s">
        <v>627</v>
      </c>
      <c r="E510" s="157">
        <v>-45.78</v>
      </c>
      <c r="F510" s="157">
        <v>170.02</v>
      </c>
      <c r="G510" s="156" t="str">
        <f t="shared" si="26"/>
        <v>Clutha District DN</v>
      </c>
      <c r="H510" s="156">
        <f t="shared" si="27"/>
        <v>54</v>
      </c>
      <c r="I510" s="156" t="str">
        <f t="shared" si="28"/>
        <v>Clutha District 54</v>
      </c>
    </row>
    <row r="511" spans="1:9">
      <c r="A511" s="156" t="s">
        <v>681</v>
      </c>
      <c r="B511" s="156" t="s">
        <v>105</v>
      </c>
      <c r="C511" s="156" t="s">
        <v>93</v>
      </c>
      <c r="D511" s="156" t="s">
        <v>627</v>
      </c>
      <c r="E511" s="157">
        <v>-46.33</v>
      </c>
      <c r="F511" s="157">
        <v>169.51</v>
      </c>
      <c r="G511" s="156" t="str">
        <f t="shared" si="26"/>
        <v>Clutha District DN</v>
      </c>
      <c r="H511" s="156">
        <f t="shared" si="27"/>
        <v>55</v>
      </c>
      <c r="I511" s="156" t="str">
        <f t="shared" si="28"/>
        <v>Clutha District 55</v>
      </c>
    </row>
    <row r="512" spans="1:9">
      <c r="A512" s="156" t="s">
        <v>682</v>
      </c>
      <c r="B512" s="156" t="s">
        <v>105</v>
      </c>
      <c r="C512" s="156" t="s">
        <v>93</v>
      </c>
      <c r="D512" s="156" t="s">
        <v>627</v>
      </c>
      <c r="E512" s="157">
        <v>-46.17</v>
      </c>
      <c r="F512" s="157">
        <v>169.83</v>
      </c>
      <c r="G512" s="156" t="str">
        <f t="shared" si="26"/>
        <v>Clutha District DN</v>
      </c>
      <c r="H512" s="156">
        <f t="shared" si="27"/>
        <v>56</v>
      </c>
      <c r="I512" s="156" t="str">
        <f t="shared" si="28"/>
        <v>Clutha District 56</v>
      </c>
    </row>
    <row r="513" spans="1:9">
      <c r="A513" s="156" t="s">
        <v>683</v>
      </c>
      <c r="B513" s="156" t="s">
        <v>105</v>
      </c>
      <c r="C513" s="156" t="s">
        <v>93</v>
      </c>
      <c r="D513" s="156" t="s">
        <v>627</v>
      </c>
      <c r="E513" s="157">
        <v>-46.53</v>
      </c>
      <c r="F513" s="157">
        <v>169.46</v>
      </c>
      <c r="G513" s="156" t="str">
        <f t="shared" si="26"/>
        <v>Clutha District DN</v>
      </c>
      <c r="H513" s="156">
        <f t="shared" si="27"/>
        <v>57</v>
      </c>
      <c r="I513" s="156" t="str">
        <f t="shared" si="28"/>
        <v>Clutha District 57</v>
      </c>
    </row>
    <row r="514" spans="1:9">
      <c r="A514" s="156" t="s">
        <v>684</v>
      </c>
      <c r="B514" s="156" t="s">
        <v>105</v>
      </c>
      <c r="C514" s="156" t="s">
        <v>93</v>
      </c>
      <c r="D514" s="156" t="s">
        <v>627</v>
      </c>
      <c r="E514" s="157">
        <v>-46.49</v>
      </c>
      <c r="F514" s="157">
        <v>169.7</v>
      </c>
      <c r="G514" s="156" t="str">
        <f t="shared" ref="G514:G577" si="29">B514&amp;" "&amp;D514</f>
        <v>Clutha District DN</v>
      </c>
      <c r="H514" s="156">
        <f t="shared" ref="H514:H577" si="30">IF(B514=B513,H513+1,1)</f>
        <v>58</v>
      </c>
      <c r="I514" s="156" t="str">
        <f t="shared" ref="I514:I577" si="31">B514&amp;" "&amp;H514</f>
        <v>Clutha District 58</v>
      </c>
    </row>
    <row r="515" spans="1:9">
      <c r="A515" s="156" t="s">
        <v>685</v>
      </c>
      <c r="B515" s="156" t="s">
        <v>105</v>
      </c>
      <c r="C515" s="156" t="s">
        <v>93</v>
      </c>
      <c r="D515" s="156" t="s">
        <v>627</v>
      </c>
      <c r="E515" s="157">
        <v>-46.05</v>
      </c>
      <c r="F515" s="157">
        <v>169.8</v>
      </c>
      <c r="G515" s="156" t="str">
        <f t="shared" si="29"/>
        <v>Clutha District DN</v>
      </c>
      <c r="H515" s="156">
        <f t="shared" si="30"/>
        <v>59</v>
      </c>
      <c r="I515" s="156" t="str">
        <f t="shared" si="31"/>
        <v>Clutha District 59</v>
      </c>
    </row>
    <row r="516" spans="1:9">
      <c r="A516" s="156" t="s">
        <v>686</v>
      </c>
      <c r="B516" s="156" t="s">
        <v>105</v>
      </c>
      <c r="C516" s="156" t="s">
        <v>93</v>
      </c>
      <c r="D516" s="156" t="s">
        <v>627</v>
      </c>
      <c r="E516" s="157">
        <v>-46.31</v>
      </c>
      <c r="F516" s="157">
        <v>169.8</v>
      </c>
      <c r="G516" s="156" t="str">
        <f t="shared" si="29"/>
        <v>Clutha District DN</v>
      </c>
      <c r="H516" s="156">
        <f t="shared" si="30"/>
        <v>60</v>
      </c>
      <c r="I516" s="156" t="str">
        <f t="shared" si="31"/>
        <v>Clutha District 60</v>
      </c>
    </row>
    <row r="517" spans="1:9">
      <c r="A517" s="156" t="s">
        <v>687</v>
      </c>
      <c r="B517" s="156" t="s">
        <v>105</v>
      </c>
      <c r="C517" s="156" t="s">
        <v>93</v>
      </c>
      <c r="D517" s="156" t="s">
        <v>627</v>
      </c>
      <c r="E517" s="157">
        <v>-46.07</v>
      </c>
      <c r="F517" s="157">
        <v>170</v>
      </c>
      <c r="G517" s="156" t="str">
        <f t="shared" si="29"/>
        <v>Clutha District DN</v>
      </c>
      <c r="H517" s="156">
        <f t="shared" si="30"/>
        <v>61</v>
      </c>
      <c r="I517" s="156" t="str">
        <f t="shared" si="31"/>
        <v>Clutha District 61</v>
      </c>
    </row>
    <row r="518" spans="1:9">
      <c r="A518" s="156" t="s">
        <v>688</v>
      </c>
      <c r="B518" s="156" t="s">
        <v>105</v>
      </c>
      <c r="C518" s="156" t="s">
        <v>209</v>
      </c>
      <c r="D518" s="156" t="s">
        <v>627</v>
      </c>
      <c r="E518" s="157">
        <v>-46.12</v>
      </c>
      <c r="F518" s="157">
        <v>169.96</v>
      </c>
      <c r="G518" s="156" t="str">
        <f t="shared" si="29"/>
        <v>Clutha District DN</v>
      </c>
      <c r="H518" s="156">
        <f t="shared" si="30"/>
        <v>62</v>
      </c>
      <c r="I518" s="156" t="str">
        <f t="shared" si="31"/>
        <v>Clutha District 62</v>
      </c>
    </row>
    <row r="519" spans="1:9">
      <c r="A519" s="156" t="s">
        <v>689</v>
      </c>
      <c r="B519" s="156" t="s">
        <v>105</v>
      </c>
      <c r="C519" s="156" t="s">
        <v>93</v>
      </c>
      <c r="D519" s="156" t="s">
        <v>627</v>
      </c>
      <c r="E519" s="157">
        <v>-45.72</v>
      </c>
      <c r="F519" s="157">
        <v>169.3</v>
      </c>
      <c r="G519" s="156" t="str">
        <f t="shared" si="29"/>
        <v>Clutha District DN</v>
      </c>
      <c r="H519" s="156">
        <f t="shared" si="30"/>
        <v>63</v>
      </c>
      <c r="I519" s="156" t="str">
        <f t="shared" si="31"/>
        <v>Clutha District 63</v>
      </c>
    </row>
    <row r="520" spans="1:9">
      <c r="A520" s="156" t="s">
        <v>690</v>
      </c>
      <c r="B520" s="156" t="s">
        <v>105</v>
      </c>
      <c r="C520" s="156" t="s">
        <v>93</v>
      </c>
      <c r="D520" s="156" t="s">
        <v>627</v>
      </c>
      <c r="E520" s="157">
        <v>-46.16</v>
      </c>
      <c r="F520" s="157">
        <v>169.89</v>
      </c>
      <c r="G520" s="156" t="str">
        <f t="shared" si="29"/>
        <v>Clutha District DN</v>
      </c>
      <c r="H520" s="156">
        <f t="shared" si="30"/>
        <v>64</v>
      </c>
      <c r="I520" s="156" t="str">
        <f t="shared" si="31"/>
        <v>Clutha District 64</v>
      </c>
    </row>
    <row r="521" spans="1:9">
      <c r="A521" s="156" t="s">
        <v>691</v>
      </c>
      <c r="B521" s="156" t="s">
        <v>105</v>
      </c>
      <c r="C521" s="156" t="s">
        <v>93</v>
      </c>
      <c r="D521" s="156" t="s">
        <v>627</v>
      </c>
      <c r="E521" s="157">
        <v>-46.08</v>
      </c>
      <c r="F521" s="157">
        <v>169.85</v>
      </c>
      <c r="G521" s="156" t="str">
        <f t="shared" si="29"/>
        <v>Clutha District DN</v>
      </c>
      <c r="H521" s="156">
        <f t="shared" si="30"/>
        <v>65</v>
      </c>
      <c r="I521" s="156" t="str">
        <f t="shared" si="31"/>
        <v>Clutha District 65</v>
      </c>
    </row>
    <row r="522" spans="1:9">
      <c r="A522" s="156" t="s">
        <v>692</v>
      </c>
      <c r="B522" s="156" t="s">
        <v>105</v>
      </c>
      <c r="C522" s="156" t="s">
        <v>93</v>
      </c>
      <c r="D522" s="156" t="s">
        <v>627</v>
      </c>
      <c r="E522" s="157">
        <v>-46.47</v>
      </c>
      <c r="F522" s="157">
        <v>169.71</v>
      </c>
      <c r="G522" s="156" t="str">
        <f t="shared" si="29"/>
        <v>Clutha District DN</v>
      </c>
      <c r="H522" s="156">
        <f t="shared" si="30"/>
        <v>66</v>
      </c>
      <c r="I522" s="156" t="str">
        <f t="shared" si="31"/>
        <v>Clutha District 66</v>
      </c>
    </row>
    <row r="523" spans="1:9">
      <c r="A523" s="156" t="s">
        <v>693</v>
      </c>
      <c r="B523" s="156" t="s">
        <v>105</v>
      </c>
      <c r="C523" s="156" t="s">
        <v>93</v>
      </c>
      <c r="D523" s="156" t="s">
        <v>627</v>
      </c>
      <c r="E523" s="157">
        <v>-46.29</v>
      </c>
      <c r="F523" s="157">
        <v>169.74</v>
      </c>
      <c r="G523" s="156" t="str">
        <f t="shared" si="29"/>
        <v>Clutha District DN</v>
      </c>
      <c r="H523" s="156">
        <f t="shared" si="30"/>
        <v>67</v>
      </c>
      <c r="I523" s="156" t="str">
        <f t="shared" si="31"/>
        <v>Clutha District 67</v>
      </c>
    </row>
    <row r="524" spans="1:9">
      <c r="A524" s="156" t="s">
        <v>694</v>
      </c>
      <c r="B524" s="156" t="s">
        <v>105</v>
      </c>
      <c r="C524" s="156" t="s">
        <v>93</v>
      </c>
      <c r="D524" s="156" t="s">
        <v>627</v>
      </c>
      <c r="E524" s="157">
        <v>-46.42</v>
      </c>
      <c r="F524" s="157">
        <v>169.74</v>
      </c>
      <c r="G524" s="156" t="str">
        <f t="shared" si="29"/>
        <v>Clutha District DN</v>
      </c>
      <c r="H524" s="156">
        <f t="shared" si="30"/>
        <v>68</v>
      </c>
      <c r="I524" s="156" t="str">
        <f t="shared" si="31"/>
        <v>Clutha District 68</v>
      </c>
    </row>
    <row r="525" spans="1:9">
      <c r="A525" s="156" t="s">
        <v>695</v>
      </c>
      <c r="B525" s="156" t="s">
        <v>105</v>
      </c>
      <c r="C525" s="156" t="s">
        <v>171</v>
      </c>
      <c r="D525" s="156" t="s">
        <v>627</v>
      </c>
      <c r="E525" s="157">
        <v>-46.45</v>
      </c>
      <c r="F525" s="157">
        <v>169.64</v>
      </c>
      <c r="G525" s="156" t="str">
        <f t="shared" si="29"/>
        <v>Clutha District DN</v>
      </c>
      <c r="H525" s="156">
        <f t="shared" si="30"/>
        <v>69</v>
      </c>
      <c r="I525" s="156" t="str">
        <f t="shared" si="31"/>
        <v>Clutha District 69</v>
      </c>
    </row>
    <row r="526" spans="1:9">
      <c r="A526" s="156" t="s">
        <v>696</v>
      </c>
      <c r="B526" s="156" t="s">
        <v>105</v>
      </c>
      <c r="C526" s="156" t="s">
        <v>93</v>
      </c>
      <c r="D526" s="156" t="s">
        <v>627</v>
      </c>
      <c r="E526" s="157">
        <v>-46.42</v>
      </c>
      <c r="F526" s="157">
        <v>169.58</v>
      </c>
      <c r="G526" s="156" t="str">
        <f t="shared" si="29"/>
        <v>Clutha District DN</v>
      </c>
      <c r="H526" s="156">
        <f t="shared" si="30"/>
        <v>70</v>
      </c>
      <c r="I526" s="156" t="str">
        <f t="shared" si="31"/>
        <v>Clutha District 70</v>
      </c>
    </row>
    <row r="527" spans="1:9">
      <c r="A527" s="156" t="s">
        <v>697</v>
      </c>
      <c r="B527" s="156" t="s">
        <v>105</v>
      </c>
      <c r="C527" s="156" t="s">
        <v>93</v>
      </c>
      <c r="D527" s="156" t="s">
        <v>627</v>
      </c>
      <c r="E527" s="157">
        <v>-46.56</v>
      </c>
      <c r="F527" s="157">
        <v>169.45</v>
      </c>
      <c r="G527" s="156" t="str">
        <f t="shared" si="29"/>
        <v>Clutha District DN</v>
      </c>
      <c r="H527" s="156">
        <f t="shared" si="30"/>
        <v>71</v>
      </c>
      <c r="I527" s="156" t="str">
        <f t="shared" si="31"/>
        <v>Clutha District 71</v>
      </c>
    </row>
    <row r="528" spans="1:9">
      <c r="A528" s="156" t="s">
        <v>698</v>
      </c>
      <c r="B528" s="156" t="s">
        <v>105</v>
      </c>
      <c r="C528" s="156" t="s">
        <v>93</v>
      </c>
      <c r="D528" s="156" t="s">
        <v>627</v>
      </c>
      <c r="E528" s="157">
        <v>-46.32</v>
      </c>
      <c r="F528" s="157">
        <v>169.77</v>
      </c>
      <c r="G528" s="156" t="str">
        <f t="shared" si="29"/>
        <v>Clutha District DN</v>
      </c>
      <c r="H528" s="156">
        <f t="shared" si="30"/>
        <v>72</v>
      </c>
      <c r="I528" s="156" t="str">
        <f t="shared" si="31"/>
        <v>Clutha District 72</v>
      </c>
    </row>
    <row r="529" spans="1:9">
      <c r="A529" s="156" t="s">
        <v>699</v>
      </c>
      <c r="B529" s="156" t="s">
        <v>105</v>
      </c>
      <c r="C529" s="156" t="s">
        <v>93</v>
      </c>
      <c r="D529" s="156" t="s">
        <v>627</v>
      </c>
      <c r="E529" s="157">
        <v>-45.8</v>
      </c>
      <c r="F529" s="157">
        <v>169.2</v>
      </c>
      <c r="G529" s="156" t="str">
        <f t="shared" si="29"/>
        <v>Clutha District DN</v>
      </c>
      <c r="H529" s="156">
        <f t="shared" si="30"/>
        <v>73</v>
      </c>
      <c r="I529" s="156" t="str">
        <f t="shared" si="31"/>
        <v>Clutha District 73</v>
      </c>
    </row>
    <row r="530" spans="1:9">
      <c r="A530" s="156" t="s">
        <v>700</v>
      </c>
      <c r="B530" s="156" t="s">
        <v>105</v>
      </c>
      <c r="C530" s="156" t="s">
        <v>93</v>
      </c>
      <c r="D530" s="156" t="s">
        <v>627</v>
      </c>
      <c r="E530" s="157">
        <v>-46.01</v>
      </c>
      <c r="F530" s="157">
        <v>169.23</v>
      </c>
      <c r="G530" s="156" t="str">
        <f t="shared" si="29"/>
        <v>Clutha District DN</v>
      </c>
      <c r="H530" s="156">
        <f t="shared" si="30"/>
        <v>74</v>
      </c>
      <c r="I530" s="156" t="str">
        <f t="shared" si="31"/>
        <v>Clutha District 74</v>
      </c>
    </row>
    <row r="531" spans="1:9">
      <c r="A531" s="156" t="s">
        <v>701</v>
      </c>
      <c r="B531" s="156" t="s">
        <v>105</v>
      </c>
      <c r="C531" s="156" t="s">
        <v>93</v>
      </c>
      <c r="D531" s="156" t="s">
        <v>627</v>
      </c>
      <c r="E531" s="157">
        <v>-46.09</v>
      </c>
      <c r="F531" s="157">
        <v>169.38</v>
      </c>
      <c r="G531" s="156" t="str">
        <f t="shared" si="29"/>
        <v>Clutha District DN</v>
      </c>
      <c r="H531" s="156">
        <f t="shared" si="30"/>
        <v>75</v>
      </c>
      <c r="I531" s="156" t="str">
        <f t="shared" si="31"/>
        <v>Clutha District 75</v>
      </c>
    </row>
    <row r="532" spans="1:9">
      <c r="A532" s="156" t="s">
        <v>702</v>
      </c>
      <c r="B532" s="156" t="s">
        <v>105</v>
      </c>
      <c r="C532" s="156" t="s">
        <v>93</v>
      </c>
      <c r="D532" s="156" t="s">
        <v>627</v>
      </c>
      <c r="E532" s="157">
        <v>-46.36</v>
      </c>
      <c r="F532" s="157">
        <v>169.76</v>
      </c>
      <c r="G532" s="156" t="str">
        <f t="shared" si="29"/>
        <v>Clutha District DN</v>
      </c>
      <c r="H532" s="156">
        <f t="shared" si="30"/>
        <v>76</v>
      </c>
      <c r="I532" s="156" t="str">
        <f t="shared" si="31"/>
        <v>Clutha District 76</v>
      </c>
    </row>
    <row r="533" spans="1:9">
      <c r="A533" s="156" t="s">
        <v>703</v>
      </c>
      <c r="B533" s="156" t="s">
        <v>105</v>
      </c>
      <c r="C533" s="156" t="s">
        <v>93</v>
      </c>
      <c r="D533" s="156" t="s">
        <v>627</v>
      </c>
      <c r="E533" s="157">
        <v>-46.47</v>
      </c>
      <c r="F533" s="157">
        <v>169.68</v>
      </c>
      <c r="G533" s="156" t="str">
        <f t="shared" si="29"/>
        <v>Clutha District DN</v>
      </c>
      <c r="H533" s="156">
        <f t="shared" si="30"/>
        <v>77</v>
      </c>
      <c r="I533" s="156" t="str">
        <f t="shared" si="31"/>
        <v>Clutha District 77</v>
      </c>
    </row>
    <row r="534" spans="1:9">
      <c r="A534" s="156" t="s">
        <v>704</v>
      </c>
      <c r="B534" s="156" t="s">
        <v>105</v>
      </c>
      <c r="C534" s="156" t="s">
        <v>93</v>
      </c>
      <c r="D534" s="156" t="s">
        <v>627</v>
      </c>
      <c r="E534" s="157">
        <v>-46.32</v>
      </c>
      <c r="F534" s="157">
        <v>169.67</v>
      </c>
      <c r="G534" s="156" t="str">
        <f t="shared" si="29"/>
        <v>Clutha District DN</v>
      </c>
      <c r="H534" s="156">
        <f t="shared" si="30"/>
        <v>78</v>
      </c>
      <c r="I534" s="156" t="str">
        <f t="shared" si="31"/>
        <v>Clutha District 78</v>
      </c>
    </row>
    <row r="535" spans="1:9">
      <c r="A535" s="156" t="s">
        <v>705</v>
      </c>
      <c r="B535" s="156" t="s">
        <v>105</v>
      </c>
      <c r="C535" s="156" t="s">
        <v>93</v>
      </c>
      <c r="D535" s="156" t="s">
        <v>627</v>
      </c>
      <c r="E535" s="157">
        <v>-46.15</v>
      </c>
      <c r="F535" s="157">
        <v>169.61</v>
      </c>
      <c r="G535" s="156" t="str">
        <f t="shared" si="29"/>
        <v>Clutha District DN</v>
      </c>
      <c r="H535" s="156">
        <f t="shared" si="30"/>
        <v>79</v>
      </c>
      <c r="I535" s="156" t="str">
        <f t="shared" si="31"/>
        <v>Clutha District 79</v>
      </c>
    </row>
    <row r="536" spans="1:9">
      <c r="A536" s="156" t="s">
        <v>706</v>
      </c>
      <c r="B536" s="156" t="s">
        <v>105</v>
      </c>
      <c r="C536" s="156" t="s">
        <v>93</v>
      </c>
      <c r="D536" s="156" t="s">
        <v>627</v>
      </c>
      <c r="E536" s="157">
        <v>-46.09</v>
      </c>
      <c r="F536" s="157">
        <v>169.73</v>
      </c>
      <c r="G536" s="156" t="str">
        <f t="shared" si="29"/>
        <v>Clutha District DN</v>
      </c>
      <c r="H536" s="156">
        <f t="shared" si="30"/>
        <v>80</v>
      </c>
      <c r="I536" s="156" t="str">
        <f t="shared" si="31"/>
        <v>Clutha District 80</v>
      </c>
    </row>
    <row r="537" spans="1:9">
      <c r="A537" s="156" t="s">
        <v>707</v>
      </c>
      <c r="B537" s="156" t="s">
        <v>105</v>
      </c>
      <c r="C537" s="156" t="s">
        <v>93</v>
      </c>
      <c r="D537" s="156" t="s">
        <v>627</v>
      </c>
      <c r="E537" s="157">
        <v>-46.16</v>
      </c>
      <c r="F537" s="157">
        <v>169.65</v>
      </c>
      <c r="G537" s="156" t="str">
        <f t="shared" si="29"/>
        <v>Clutha District DN</v>
      </c>
      <c r="H537" s="156">
        <f t="shared" si="30"/>
        <v>81</v>
      </c>
      <c r="I537" s="156" t="str">
        <f t="shared" si="31"/>
        <v>Clutha District 81</v>
      </c>
    </row>
    <row r="538" spans="1:9">
      <c r="A538" s="156" t="s">
        <v>708</v>
      </c>
      <c r="B538" s="156" t="s">
        <v>105</v>
      </c>
      <c r="C538" s="156" t="s">
        <v>93</v>
      </c>
      <c r="D538" s="156" t="s">
        <v>627</v>
      </c>
      <c r="E538" s="157">
        <v>-46.04</v>
      </c>
      <c r="F538" s="157">
        <v>169.6</v>
      </c>
      <c r="G538" s="156" t="str">
        <f t="shared" si="29"/>
        <v>Clutha District DN</v>
      </c>
      <c r="H538" s="156">
        <f t="shared" si="30"/>
        <v>82</v>
      </c>
      <c r="I538" s="156" t="str">
        <f t="shared" si="31"/>
        <v>Clutha District 82</v>
      </c>
    </row>
    <row r="539" spans="1:9">
      <c r="A539" s="156" t="s">
        <v>709</v>
      </c>
      <c r="B539" s="156" t="s">
        <v>105</v>
      </c>
      <c r="C539" s="156" t="s">
        <v>93</v>
      </c>
      <c r="D539" s="156" t="s">
        <v>627</v>
      </c>
      <c r="E539" s="157">
        <v>-46.49</v>
      </c>
      <c r="F539" s="157">
        <v>169.47</v>
      </c>
      <c r="G539" s="156" t="str">
        <f t="shared" si="29"/>
        <v>Clutha District DN</v>
      </c>
      <c r="H539" s="156">
        <f t="shared" si="30"/>
        <v>83</v>
      </c>
      <c r="I539" s="156" t="str">
        <f t="shared" si="31"/>
        <v>Clutha District 83</v>
      </c>
    </row>
    <row r="540" spans="1:9">
      <c r="A540" s="156" t="s">
        <v>710</v>
      </c>
      <c r="B540" s="156" t="s">
        <v>105</v>
      </c>
      <c r="C540" s="156" t="s">
        <v>93</v>
      </c>
      <c r="D540" s="156" t="s">
        <v>627</v>
      </c>
      <c r="E540" s="157">
        <v>-46.53</v>
      </c>
      <c r="F540" s="157">
        <v>169.53</v>
      </c>
      <c r="G540" s="156" t="str">
        <f t="shared" si="29"/>
        <v>Clutha District DN</v>
      </c>
      <c r="H540" s="156">
        <f t="shared" si="30"/>
        <v>84</v>
      </c>
      <c r="I540" s="156" t="str">
        <f t="shared" si="31"/>
        <v>Clutha District 84</v>
      </c>
    </row>
    <row r="541" spans="1:9">
      <c r="A541" s="156" t="s">
        <v>711</v>
      </c>
      <c r="B541" s="156" t="s">
        <v>105</v>
      </c>
      <c r="C541" s="156" t="s">
        <v>93</v>
      </c>
      <c r="D541" s="156" t="s">
        <v>627</v>
      </c>
      <c r="E541" s="157">
        <v>-46.52</v>
      </c>
      <c r="F541" s="157">
        <v>169.54</v>
      </c>
      <c r="G541" s="156" t="str">
        <f t="shared" si="29"/>
        <v>Clutha District DN</v>
      </c>
      <c r="H541" s="156">
        <f t="shared" si="30"/>
        <v>85</v>
      </c>
      <c r="I541" s="156" t="str">
        <f t="shared" si="31"/>
        <v>Clutha District 85</v>
      </c>
    </row>
    <row r="542" spans="1:9">
      <c r="A542" s="156" t="s">
        <v>712</v>
      </c>
      <c r="B542" s="156" t="s">
        <v>105</v>
      </c>
      <c r="C542" s="156" t="s">
        <v>93</v>
      </c>
      <c r="D542" s="156" t="s">
        <v>627</v>
      </c>
      <c r="E542" s="157">
        <v>-46.35</v>
      </c>
      <c r="F542" s="157">
        <v>169.47</v>
      </c>
      <c r="G542" s="156" t="str">
        <f t="shared" si="29"/>
        <v>Clutha District DN</v>
      </c>
      <c r="H542" s="156">
        <f t="shared" si="30"/>
        <v>86</v>
      </c>
      <c r="I542" s="156" t="str">
        <f t="shared" si="31"/>
        <v>Clutha District 86</v>
      </c>
    </row>
    <row r="543" spans="1:9">
      <c r="A543" s="156" t="s">
        <v>713</v>
      </c>
      <c r="B543" s="156" t="s">
        <v>105</v>
      </c>
      <c r="C543" s="156" t="s">
        <v>93</v>
      </c>
      <c r="D543" s="156" t="s">
        <v>627</v>
      </c>
      <c r="E543" s="157">
        <v>-46.03</v>
      </c>
      <c r="F543" s="157">
        <v>169.34</v>
      </c>
      <c r="G543" s="156" t="str">
        <f t="shared" si="29"/>
        <v>Clutha District DN</v>
      </c>
      <c r="H543" s="156">
        <f t="shared" si="30"/>
        <v>87</v>
      </c>
      <c r="I543" s="156" t="str">
        <f t="shared" si="31"/>
        <v>Clutha District 87</v>
      </c>
    </row>
    <row r="544" spans="1:9">
      <c r="A544" s="156" t="s">
        <v>714</v>
      </c>
      <c r="B544" s="156" t="s">
        <v>105</v>
      </c>
      <c r="C544" s="156" t="s">
        <v>93</v>
      </c>
      <c r="D544" s="156" t="s">
        <v>627</v>
      </c>
      <c r="E544" s="157">
        <v>-46.49</v>
      </c>
      <c r="F544" s="157">
        <v>169.61</v>
      </c>
      <c r="G544" s="156" t="str">
        <f t="shared" si="29"/>
        <v>Clutha District DN</v>
      </c>
      <c r="H544" s="156">
        <f t="shared" si="30"/>
        <v>88</v>
      </c>
      <c r="I544" s="156" t="str">
        <f t="shared" si="31"/>
        <v>Clutha District 88</v>
      </c>
    </row>
    <row r="545" spans="1:9">
      <c r="A545" s="156" t="s">
        <v>715</v>
      </c>
      <c r="B545" s="156" t="s">
        <v>105</v>
      </c>
      <c r="C545" s="156" t="s">
        <v>93</v>
      </c>
      <c r="D545" s="156" t="s">
        <v>627</v>
      </c>
      <c r="E545" s="157">
        <v>-46.34</v>
      </c>
      <c r="F545" s="157">
        <v>169.71</v>
      </c>
      <c r="G545" s="156" t="str">
        <f t="shared" si="29"/>
        <v>Clutha District DN</v>
      </c>
      <c r="H545" s="156">
        <f t="shared" si="30"/>
        <v>89</v>
      </c>
      <c r="I545" s="156" t="str">
        <f t="shared" si="31"/>
        <v>Clutha District 89</v>
      </c>
    </row>
    <row r="546" spans="1:9">
      <c r="A546" s="156" t="s">
        <v>716</v>
      </c>
      <c r="B546" s="156" t="s">
        <v>105</v>
      </c>
      <c r="C546" s="156" t="s">
        <v>93</v>
      </c>
      <c r="D546" s="156" t="s">
        <v>627</v>
      </c>
      <c r="E546" s="157">
        <v>-45.98</v>
      </c>
      <c r="F546" s="157">
        <v>169.47</v>
      </c>
      <c r="G546" s="156" t="str">
        <f t="shared" si="29"/>
        <v>Clutha District DN</v>
      </c>
      <c r="H546" s="156">
        <f t="shared" si="30"/>
        <v>90</v>
      </c>
      <c r="I546" s="156" t="str">
        <f t="shared" si="31"/>
        <v>Clutha District 90</v>
      </c>
    </row>
    <row r="547" spans="1:9">
      <c r="A547" s="156" t="s">
        <v>717</v>
      </c>
      <c r="B547" s="156" t="s">
        <v>105</v>
      </c>
      <c r="C547" s="156" t="s">
        <v>93</v>
      </c>
      <c r="D547" s="156" t="s">
        <v>627</v>
      </c>
      <c r="E547" s="157">
        <v>-46.03</v>
      </c>
      <c r="F547" s="157">
        <v>169.79</v>
      </c>
      <c r="G547" s="156" t="str">
        <f t="shared" si="29"/>
        <v>Clutha District DN</v>
      </c>
      <c r="H547" s="156">
        <f t="shared" si="30"/>
        <v>91</v>
      </c>
      <c r="I547" s="156" t="str">
        <f t="shared" si="31"/>
        <v>Clutha District 91</v>
      </c>
    </row>
    <row r="548" spans="1:9">
      <c r="A548" s="156" t="s">
        <v>718</v>
      </c>
      <c r="B548" s="156" t="s">
        <v>105</v>
      </c>
      <c r="C548" s="156" t="s">
        <v>93</v>
      </c>
      <c r="D548" s="156" t="s">
        <v>627</v>
      </c>
      <c r="E548" s="157">
        <v>-46.25</v>
      </c>
      <c r="F548" s="157">
        <v>169.78</v>
      </c>
      <c r="G548" s="156" t="str">
        <f t="shared" si="29"/>
        <v>Clutha District DN</v>
      </c>
      <c r="H548" s="156">
        <f t="shared" si="30"/>
        <v>92</v>
      </c>
      <c r="I548" s="156" t="str">
        <f t="shared" si="31"/>
        <v>Clutha District 92</v>
      </c>
    </row>
    <row r="549" spans="1:9">
      <c r="A549" s="156" t="s">
        <v>719</v>
      </c>
      <c r="B549" s="156" t="s">
        <v>105</v>
      </c>
      <c r="C549" s="156" t="s">
        <v>93</v>
      </c>
      <c r="D549" s="156" t="s">
        <v>627</v>
      </c>
      <c r="E549" s="157">
        <v>-46.19</v>
      </c>
      <c r="F549" s="157">
        <v>169.76</v>
      </c>
      <c r="G549" s="156" t="str">
        <f t="shared" si="29"/>
        <v>Clutha District DN</v>
      </c>
      <c r="H549" s="156">
        <f t="shared" si="30"/>
        <v>93</v>
      </c>
      <c r="I549" s="156" t="str">
        <f t="shared" si="31"/>
        <v>Clutha District 93</v>
      </c>
    </row>
    <row r="550" spans="1:9">
      <c r="A550" s="156" t="s">
        <v>720</v>
      </c>
      <c r="B550" s="156" t="s">
        <v>105</v>
      </c>
      <c r="C550" s="156" t="s">
        <v>93</v>
      </c>
      <c r="D550" s="156" t="s">
        <v>627</v>
      </c>
      <c r="E550" s="157">
        <v>-46.53</v>
      </c>
      <c r="F550" s="157">
        <v>169.44</v>
      </c>
      <c r="G550" s="156" t="str">
        <f t="shared" si="29"/>
        <v>Clutha District DN</v>
      </c>
      <c r="H550" s="156">
        <f t="shared" si="30"/>
        <v>94</v>
      </c>
      <c r="I550" s="156" t="str">
        <f t="shared" si="31"/>
        <v>Clutha District 94</v>
      </c>
    </row>
    <row r="551" spans="1:9">
      <c r="A551" s="156" t="s">
        <v>721</v>
      </c>
      <c r="B551" s="156" t="s">
        <v>105</v>
      </c>
      <c r="C551" s="156" t="s">
        <v>93</v>
      </c>
      <c r="D551" s="156" t="s">
        <v>627</v>
      </c>
      <c r="E551" s="157">
        <v>-46.31</v>
      </c>
      <c r="F551" s="157">
        <v>169.83</v>
      </c>
      <c r="G551" s="156" t="str">
        <f t="shared" si="29"/>
        <v>Clutha District DN</v>
      </c>
      <c r="H551" s="156">
        <f t="shared" si="30"/>
        <v>95</v>
      </c>
      <c r="I551" s="156" t="str">
        <f t="shared" si="31"/>
        <v>Clutha District 95</v>
      </c>
    </row>
    <row r="552" spans="1:9">
      <c r="A552" s="156" t="s">
        <v>722</v>
      </c>
      <c r="B552" s="156" t="s">
        <v>105</v>
      </c>
      <c r="C552" s="156" t="s">
        <v>93</v>
      </c>
      <c r="D552" s="156" t="s">
        <v>627</v>
      </c>
      <c r="E552" s="157">
        <v>-46.51</v>
      </c>
      <c r="F552" s="157">
        <v>169.38</v>
      </c>
      <c r="G552" s="156" t="str">
        <f t="shared" si="29"/>
        <v>Clutha District DN</v>
      </c>
      <c r="H552" s="156">
        <f t="shared" si="30"/>
        <v>96</v>
      </c>
      <c r="I552" s="156" t="str">
        <f t="shared" si="31"/>
        <v>Clutha District 96</v>
      </c>
    </row>
    <row r="553" spans="1:9">
      <c r="A553" s="156" t="s">
        <v>723</v>
      </c>
      <c r="B553" s="156" t="s">
        <v>105</v>
      </c>
      <c r="C553" s="156" t="s">
        <v>93</v>
      </c>
      <c r="D553" s="156" t="s">
        <v>627</v>
      </c>
      <c r="E553" s="157">
        <v>-46.39</v>
      </c>
      <c r="F553" s="157">
        <v>169.51</v>
      </c>
      <c r="G553" s="156" t="str">
        <f t="shared" si="29"/>
        <v>Clutha District DN</v>
      </c>
      <c r="H553" s="156">
        <f t="shared" si="30"/>
        <v>97</v>
      </c>
      <c r="I553" s="156" t="str">
        <f t="shared" si="31"/>
        <v>Clutha District 97</v>
      </c>
    </row>
    <row r="554" spans="1:9">
      <c r="A554" s="156" t="s">
        <v>724</v>
      </c>
      <c r="B554" s="156" t="s">
        <v>105</v>
      </c>
      <c r="C554" s="156" t="s">
        <v>93</v>
      </c>
      <c r="D554" s="156" t="s">
        <v>627</v>
      </c>
      <c r="E554" s="157">
        <v>-46.08</v>
      </c>
      <c r="F554" s="157">
        <v>170.18</v>
      </c>
      <c r="G554" s="156" t="str">
        <f t="shared" si="29"/>
        <v>Clutha District DN</v>
      </c>
      <c r="H554" s="156">
        <f t="shared" si="30"/>
        <v>98</v>
      </c>
      <c r="I554" s="156" t="str">
        <f t="shared" si="31"/>
        <v>Clutha District 98</v>
      </c>
    </row>
    <row r="555" spans="1:9">
      <c r="A555" s="156" t="s">
        <v>725</v>
      </c>
      <c r="B555" s="156" t="s">
        <v>105</v>
      </c>
      <c r="C555" s="156" t="s">
        <v>93</v>
      </c>
      <c r="D555" s="156" t="s">
        <v>627</v>
      </c>
      <c r="E555" s="157">
        <v>-46.05</v>
      </c>
      <c r="F555" s="157">
        <v>170.19</v>
      </c>
      <c r="G555" s="156" t="str">
        <f t="shared" si="29"/>
        <v>Clutha District DN</v>
      </c>
      <c r="H555" s="156">
        <f t="shared" si="30"/>
        <v>99</v>
      </c>
      <c r="I555" s="156" t="str">
        <f t="shared" si="31"/>
        <v>Clutha District 99</v>
      </c>
    </row>
    <row r="556" spans="1:9">
      <c r="A556" s="156" t="s">
        <v>726</v>
      </c>
      <c r="B556" s="156" t="s">
        <v>105</v>
      </c>
      <c r="C556" s="156" t="s">
        <v>209</v>
      </c>
      <c r="D556" s="156" t="s">
        <v>627</v>
      </c>
      <c r="E556" s="157">
        <v>-45.94</v>
      </c>
      <c r="F556" s="157">
        <v>169.26</v>
      </c>
      <c r="G556" s="156" t="str">
        <f t="shared" si="29"/>
        <v>Clutha District DN</v>
      </c>
      <c r="H556" s="156">
        <f t="shared" si="30"/>
        <v>100</v>
      </c>
      <c r="I556" s="156" t="str">
        <f t="shared" si="31"/>
        <v>Clutha District 100</v>
      </c>
    </row>
    <row r="557" spans="1:9">
      <c r="A557" s="156" t="s">
        <v>727</v>
      </c>
      <c r="B557" s="156" t="s">
        <v>105</v>
      </c>
      <c r="C557" s="156" t="s">
        <v>93</v>
      </c>
      <c r="D557" s="156" t="s">
        <v>627</v>
      </c>
      <c r="E557" s="157">
        <v>-46.51</v>
      </c>
      <c r="F557" s="157">
        <v>169.56</v>
      </c>
      <c r="G557" s="156" t="str">
        <f t="shared" si="29"/>
        <v>Clutha District DN</v>
      </c>
      <c r="H557" s="156">
        <f t="shared" si="30"/>
        <v>101</v>
      </c>
      <c r="I557" s="156" t="str">
        <f t="shared" si="31"/>
        <v>Clutha District 101</v>
      </c>
    </row>
    <row r="558" spans="1:9">
      <c r="A558" s="156" t="s">
        <v>728</v>
      </c>
      <c r="B558" s="156" t="s">
        <v>105</v>
      </c>
      <c r="C558" s="156" t="s">
        <v>93</v>
      </c>
      <c r="D558" s="156" t="s">
        <v>627</v>
      </c>
      <c r="E558" s="157">
        <v>-46.15</v>
      </c>
      <c r="F558" s="157">
        <v>169.46</v>
      </c>
      <c r="G558" s="156" t="str">
        <f t="shared" si="29"/>
        <v>Clutha District DN</v>
      </c>
      <c r="H558" s="156">
        <f t="shared" si="30"/>
        <v>102</v>
      </c>
      <c r="I558" s="156" t="str">
        <f t="shared" si="31"/>
        <v>Clutha District 102</v>
      </c>
    </row>
    <row r="559" spans="1:9">
      <c r="A559" s="156" t="s">
        <v>729</v>
      </c>
      <c r="B559" s="156" t="s">
        <v>105</v>
      </c>
      <c r="C559" s="156" t="s">
        <v>93</v>
      </c>
      <c r="D559" s="156" t="s">
        <v>627</v>
      </c>
      <c r="E559" s="157">
        <v>-46.58</v>
      </c>
      <c r="F559" s="157">
        <v>169.42</v>
      </c>
      <c r="G559" s="156" t="str">
        <f t="shared" si="29"/>
        <v>Clutha District DN</v>
      </c>
      <c r="H559" s="156">
        <f t="shared" si="30"/>
        <v>103</v>
      </c>
      <c r="I559" s="156" t="str">
        <f t="shared" si="31"/>
        <v>Clutha District 103</v>
      </c>
    </row>
    <row r="560" spans="1:9">
      <c r="A560" s="156" t="s">
        <v>730</v>
      </c>
      <c r="B560" s="156" t="s">
        <v>105</v>
      </c>
      <c r="C560" s="156" t="s">
        <v>93</v>
      </c>
      <c r="D560" s="156" t="s">
        <v>627</v>
      </c>
      <c r="E560" s="157">
        <v>-46.46</v>
      </c>
      <c r="F560" s="157">
        <v>169.52</v>
      </c>
      <c r="G560" s="156" t="str">
        <f t="shared" si="29"/>
        <v>Clutha District DN</v>
      </c>
      <c r="H560" s="156">
        <f t="shared" si="30"/>
        <v>104</v>
      </c>
      <c r="I560" s="156" t="str">
        <f t="shared" si="31"/>
        <v>Clutha District 104</v>
      </c>
    </row>
    <row r="561" spans="1:9">
      <c r="A561" s="156" t="s">
        <v>731</v>
      </c>
      <c r="B561" s="156" t="s">
        <v>105</v>
      </c>
      <c r="C561" s="156" t="s">
        <v>93</v>
      </c>
      <c r="D561" s="156" t="s">
        <v>627</v>
      </c>
      <c r="E561" s="157">
        <v>-46.22</v>
      </c>
      <c r="F561" s="157">
        <v>169.66</v>
      </c>
      <c r="G561" s="156" t="str">
        <f t="shared" si="29"/>
        <v>Clutha District DN</v>
      </c>
      <c r="H561" s="156">
        <f t="shared" si="30"/>
        <v>105</v>
      </c>
      <c r="I561" s="156" t="str">
        <f t="shared" si="31"/>
        <v>Clutha District 105</v>
      </c>
    </row>
    <row r="562" spans="1:9">
      <c r="A562" s="156" t="s">
        <v>732</v>
      </c>
      <c r="B562" s="156" t="s">
        <v>105</v>
      </c>
      <c r="C562" s="156" t="s">
        <v>93</v>
      </c>
      <c r="D562" s="156" t="s">
        <v>627</v>
      </c>
      <c r="E562" s="157">
        <v>-46.43</v>
      </c>
      <c r="F562" s="157">
        <v>169.79</v>
      </c>
      <c r="G562" s="156" t="str">
        <f t="shared" si="29"/>
        <v>Clutha District DN</v>
      </c>
      <c r="H562" s="156">
        <f t="shared" si="30"/>
        <v>106</v>
      </c>
      <c r="I562" s="156" t="str">
        <f t="shared" si="31"/>
        <v>Clutha District 106</v>
      </c>
    </row>
    <row r="563" spans="1:9">
      <c r="A563" s="156" t="s">
        <v>733</v>
      </c>
      <c r="B563" s="156" t="s">
        <v>105</v>
      </c>
      <c r="C563" s="156" t="s">
        <v>93</v>
      </c>
      <c r="D563" s="156" t="s">
        <v>627</v>
      </c>
      <c r="E563" s="157">
        <v>-45.99</v>
      </c>
      <c r="F563" s="157">
        <v>170.12</v>
      </c>
      <c r="G563" s="156" t="str">
        <f t="shared" si="29"/>
        <v>Clutha District DN</v>
      </c>
      <c r="H563" s="156">
        <f t="shared" si="30"/>
        <v>107</v>
      </c>
      <c r="I563" s="156" t="str">
        <f t="shared" si="31"/>
        <v>Clutha District 107</v>
      </c>
    </row>
    <row r="564" spans="1:9">
      <c r="A564" s="156" t="s">
        <v>734</v>
      </c>
      <c r="B564" s="156" t="s">
        <v>105</v>
      </c>
      <c r="C564" s="156" t="s">
        <v>93</v>
      </c>
      <c r="D564" s="156" t="s">
        <v>627</v>
      </c>
      <c r="E564" s="157">
        <v>-46.22</v>
      </c>
      <c r="F564" s="157">
        <v>170.04</v>
      </c>
      <c r="G564" s="156" t="str">
        <f t="shared" si="29"/>
        <v>Clutha District DN</v>
      </c>
      <c r="H564" s="156">
        <f t="shared" si="30"/>
        <v>108</v>
      </c>
      <c r="I564" s="156" t="str">
        <f t="shared" si="31"/>
        <v>Clutha District 108</v>
      </c>
    </row>
    <row r="565" spans="1:9">
      <c r="A565" s="156" t="s">
        <v>735</v>
      </c>
      <c r="B565" s="156" t="s">
        <v>105</v>
      </c>
      <c r="C565" s="156" t="s">
        <v>93</v>
      </c>
      <c r="D565" s="156" t="s">
        <v>627</v>
      </c>
      <c r="E565" s="157">
        <v>-46.13</v>
      </c>
      <c r="F565" s="157">
        <v>169.97</v>
      </c>
      <c r="G565" s="156" t="str">
        <f t="shared" si="29"/>
        <v>Clutha District DN</v>
      </c>
      <c r="H565" s="156">
        <f t="shared" si="30"/>
        <v>109</v>
      </c>
      <c r="I565" s="156" t="str">
        <f t="shared" si="31"/>
        <v>Clutha District 109</v>
      </c>
    </row>
    <row r="566" spans="1:9">
      <c r="A566" s="156" t="s">
        <v>736</v>
      </c>
      <c r="B566" s="156" t="s">
        <v>105</v>
      </c>
      <c r="C566" s="156" t="s">
        <v>93</v>
      </c>
      <c r="D566" s="156" t="s">
        <v>627</v>
      </c>
      <c r="E566" s="157">
        <v>-45.95</v>
      </c>
      <c r="F566" s="157">
        <v>169.62</v>
      </c>
      <c r="G566" s="156" t="str">
        <f t="shared" si="29"/>
        <v>Clutha District DN</v>
      </c>
      <c r="H566" s="156">
        <f t="shared" si="30"/>
        <v>110</v>
      </c>
      <c r="I566" s="156" t="str">
        <f t="shared" si="31"/>
        <v>Clutha District 110</v>
      </c>
    </row>
    <row r="567" spans="1:9">
      <c r="A567" s="156" t="s">
        <v>737</v>
      </c>
      <c r="B567" s="156" t="s">
        <v>105</v>
      </c>
      <c r="C567" s="156" t="s">
        <v>93</v>
      </c>
      <c r="D567" s="156" t="s">
        <v>627</v>
      </c>
      <c r="E567" s="157">
        <v>-46.02</v>
      </c>
      <c r="F567" s="157">
        <v>169.51</v>
      </c>
      <c r="G567" s="156" t="str">
        <f t="shared" si="29"/>
        <v>Clutha District DN</v>
      </c>
      <c r="H567" s="156">
        <f t="shared" si="30"/>
        <v>111</v>
      </c>
      <c r="I567" s="156" t="str">
        <f t="shared" si="31"/>
        <v>Clutha District 111</v>
      </c>
    </row>
    <row r="568" spans="1:9">
      <c r="A568" s="156" t="s">
        <v>738</v>
      </c>
      <c r="B568" s="156" t="s">
        <v>105</v>
      </c>
      <c r="C568" s="156" t="s">
        <v>93</v>
      </c>
      <c r="D568" s="156" t="s">
        <v>627</v>
      </c>
      <c r="E568" s="157">
        <v>-45.93</v>
      </c>
      <c r="F568" s="157">
        <v>169.54</v>
      </c>
      <c r="G568" s="156" t="str">
        <f t="shared" si="29"/>
        <v>Clutha District DN</v>
      </c>
      <c r="H568" s="156">
        <f t="shared" si="30"/>
        <v>112</v>
      </c>
      <c r="I568" s="156" t="str">
        <f t="shared" si="31"/>
        <v>Clutha District 112</v>
      </c>
    </row>
    <row r="569" spans="1:9">
      <c r="A569" s="156" t="s">
        <v>739</v>
      </c>
      <c r="B569" s="156" t="s">
        <v>105</v>
      </c>
      <c r="C569" s="156" t="s">
        <v>93</v>
      </c>
      <c r="D569" s="156" t="s">
        <v>627</v>
      </c>
      <c r="E569" s="157">
        <v>-46.02</v>
      </c>
      <c r="F569" s="157">
        <v>170.1</v>
      </c>
      <c r="G569" s="156" t="str">
        <f t="shared" si="29"/>
        <v>Clutha District DN</v>
      </c>
      <c r="H569" s="156">
        <f t="shared" si="30"/>
        <v>113</v>
      </c>
      <c r="I569" s="156" t="str">
        <f t="shared" si="31"/>
        <v>Clutha District 113</v>
      </c>
    </row>
    <row r="570" spans="1:9">
      <c r="A570" s="156" t="s">
        <v>740</v>
      </c>
      <c r="B570" s="156" t="s">
        <v>105</v>
      </c>
      <c r="C570" s="156" t="s">
        <v>93</v>
      </c>
      <c r="D570" s="156" t="s">
        <v>627</v>
      </c>
      <c r="E570" s="157">
        <v>-46</v>
      </c>
      <c r="F570" s="157">
        <v>169.15</v>
      </c>
      <c r="G570" s="156" t="str">
        <f t="shared" si="29"/>
        <v>Clutha District DN</v>
      </c>
      <c r="H570" s="156">
        <f t="shared" si="30"/>
        <v>114</v>
      </c>
      <c r="I570" s="156" t="str">
        <f t="shared" si="31"/>
        <v>Clutha District 114</v>
      </c>
    </row>
    <row r="571" spans="1:9">
      <c r="A571" s="156" t="s">
        <v>741</v>
      </c>
      <c r="B571" s="156" t="s">
        <v>105</v>
      </c>
      <c r="C571" s="156" t="s">
        <v>93</v>
      </c>
      <c r="D571" s="156" t="s">
        <v>627</v>
      </c>
      <c r="E571" s="157">
        <v>-46.1</v>
      </c>
      <c r="F571" s="157">
        <v>169.24</v>
      </c>
      <c r="G571" s="156" t="str">
        <f t="shared" si="29"/>
        <v>Clutha District DN</v>
      </c>
      <c r="H571" s="156">
        <f t="shared" si="30"/>
        <v>115</v>
      </c>
      <c r="I571" s="156" t="str">
        <f t="shared" si="31"/>
        <v>Clutha District 115</v>
      </c>
    </row>
    <row r="572" spans="1:9">
      <c r="A572" s="156" t="s">
        <v>742</v>
      </c>
      <c r="B572" s="156" t="s">
        <v>105</v>
      </c>
      <c r="C572" s="156" t="s">
        <v>93</v>
      </c>
      <c r="D572" s="156" t="s">
        <v>627</v>
      </c>
      <c r="E572" s="157">
        <v>-45.82</v>
      </c>
      <c r="F572" s="157">
        <v>169.88</v>
      </c>
      <c r="G572" s="156" t="str">
        <f t="shared" si="29"/>
        <v>Clutha District DN</v>
      </c>
      <c r="H572" s="156">
        <f t="shared" si="30"/>
        <v>116</v>
      </c>
      <c r="I572" s="156" t="str">
        <f t="shared" si="31"/>
        <v>Clutha District 116</v>
      </c>
    </row>
    <row r="573" spans="1:9">
      <c r="A573" s="156" t="s">
        <v>743</v>
      </c>
      <c r="B573" s="156" t="s">
        <v>105</v>
      </c>
      <c r="C573" s="156" t="s">
        <v>93</v>
      </c>
      <c r="D573" s="156" t="s">
        <v>627</v>
      </c>
      <c r="E573" s="157">
        <v>-45.9</v>
      </c>
      <c r="F573" s="157">
        <v>169.97</v>
      </c>
      <c r="G573" s="156" t="str">
        <f t="shared" si="29"/>
        <v>Clutha District DN</v>
      </c>
      <c r="H573" s="156">
        <f t="shared" si="30"/>
        <v>117</v>
      </c>
      <c r="I573" s="156" t="str">
        <f t="shared" si="31"/>
        <v>Clutha District 117</v>
      </c>
    </row>
    <row r="574" spans="1:9">
      <c r="A574" s="156" t="s">
        <v>744</v>
      </c>
      <c r="B574" s="156" t="s">
        <v>105</v>
      </c>
      <c r="C574" s="156" t="s">
        <v>93</v>
      </c>
      <c r="D574" s="156" t="s">
        <v>627</v>
      </c>
      <c r="E574" s="157">
        <v>-46.16</v>
      </c>
      <c r="F574" s="157">
        <v>169.32</v>
      </c>
      <c r="G574" s="156" t="str">
        <f t="shared" si="29"/>
        <v>Clutha District DN</v>
      </c>
      <c r="H574" s="156">
        <f t="shared" si="30"/>
        <v>118</v>
      </c>
      <c r="I574" s="156" t="str">
        <f t="shared" si="31"/>
        <v>Clutha District 118</v>
      </c>
    </row>
    <row r="575" spans="1:9">
      <c r="A575" s="156" t="s">
        <v>745</v>
      </c>
      <c r="B575" s="156" t="s">
        <v>105</v>
      </c>
      <c r="C575" s="156" t="s">
        <v>209</v>
      </c>
      <c r="D575" s="156" t="s">
        <v>627</v>
      </c>
      <c r="E575" s="157">
        <v>-45.98</v>
      </c>
      <c r="F575" s="157">
        <v>169.74</v>
      </c>
      <c r="G575" s="156" t="str">
        <f t="shared" si="29"/>
        <v>Clutha District DN</v>
      </c>
      <c r="H575" s="156">
        <f t="shared" si="30"/>
        <v>119</v>
      </c>
      <c r="I575" s="156" t="str">
        <f t="shared" si="31"/>
        <v>Clutha District 119</v>
      </c>
    </row>
    <row r="576" spans="1:9">
      <c r="A576" s="156" t="s">
        <v>746</v>
      </c>
      <c r="B576" s="156" t="s">
        <v>105</v>
      </c>
      <c r="C576" s="156" t="s">
        <v>93</v>
      </c>
      <c r="D576" s="156" t="s">
        <v>627</v>
      </c>
      <c r="E576" s="157">
        <v>-45.99</v>
      </c>
      <c r="F576" s="157">
        <v>169.78</v>
      </c>
      <c r="G576" s="156" t="str">
        <f t="shared" si="29"/>
        <v>Clutha District DN</v>
      </c>
      <c r="H576" s="156">
        <f t="shared" si="30"/>
        <v>120</v>
      </c>
      <c r="I576" s="156" t="str">
        <f t="shared" si="31"/>
        <v>Clutha District 120</v>
      </c>
    </row>
    <row r="577" spans="1:9">
      <c r="A577" s="156" t="s">
        <v>747</v>
      </c>
      <c r="B577" s="156" t="s">
        <v>105</v>
      </c>
      <c r="C577" s="156" t="s">
        <v>93</v>
      </c>
      <c r="D577" s="156" t="s">
        <v>627</v>
      </c>
      <c r="E577" s="157">
        <v>-46</v>
      </c>
      <c r="F577" s="157">
        <v>169.61</v>
      </c>
      <c r="G577" s="156" t="str">
        <f t="shared" si="29"/>
        <v>Clutha District DN</v>
      </c>
      <c r="H577" s="156">
        <f t="shared" si="30"/>
        <v>121</v>
      </c>
      <c r="I577" s="156" t="str">
        <f t="shared" si="31"/>
        <v>Clutha District 121</v>
      </c>
    </row>
    <row r="578" spans="1:9">
      <c r="A578" s="156" t="s">
        <v>748</v>
      </c>
      <c r="B578" s="156" t="s">
        <v>105</v>
      </c>
      <c r="C578" s="156" t="s">
        <v>93</v>
      </c>
      <c r="D578" s="156" t="s">
        <v>627</v>
      </c>
      <c r="E578" s="157">
        <v>-46.28</v>
      </c>
      <c r="F578" s="157">
        <v>169.67</v>
      </c>
      <c r="G578" s="156" t="str">
        <f t="shared" ref="G578:G641" si="32">B578&amp;" "&amp;D578</f>
        <v>Clutha District DN</v>
      </c>
      <c r="H578" s="156">
        <f t="shared" ref="H578:H641" si="33">IF(B578=B577,H577+1,1)</f>
        <v>122</v>
      </c>
      <c r="I578" s="156" t="str">
        <f t="shared" ref="I578:I641" si="34">B578&amp;" "&amp;H578</f>
        <v>Clutha District 122</v>
      </c>
    </row>
    <row r="579" spans="1:9">
      <c r="A579" s="156" t="s">
        <v>749</v>
      </c>
      <c r="B579" s="156" t="s">
        <v>105</v>
      </c>
      <c r="C579" s="156" t="s">
        <v>93</v>
      </c>
      <c r="D579" s="156" t="s">
        <v>627</v>
      </c>
      <c r="E579" s="157">
        <v>-46.21</v>
      </c>
      <c r="F579" s="157">
        <v>169.48</v>
      </c>
      <c r="G579" s="156" t="str">
        <f t="shared" si="32"/>
        <v>Clutha District DN</v>
      </c>
      <c r="H579" s="156">
        <f t="shared" si="33"/>
        <v>123</v>
      </c>
      <c r="I579" s="156" t="str">
        <f t="shared" si="34"/>
        <v>Clutha District 123</v>
      </c>
    </row>
    <row r="580" spans="1:9">
      <c r="A580" s="156" t="s">
        <v>750</v>
      </c>
      <c r="B580" s="156" t="s">
        <v>105</v>
      </c>
      <c r="C580" s="156" t="s">
        <v>93</v>
      </c>
      <c r="D580" s="156" t="s">
        <v>627</v>
      </c>
      <c r="E580" s="157">
        <v>-46.28</v>
      </c>
      <c r="F580" s="157">
        <v>169.92</v>
      </c>
      <c r="G580" s="156" t="str">
        <f t="shared" si="32"/>
        <v>Clutha District DN</v>
      </c>
      <c r="H580" s="156">
        <f t="shared" si="33"/>
        <v>124</v>
      </c>
      <c r="I580" s="156" t="str">
        <f t="shared" si="34"/>
        <v>Clutha District 124</v>
      </c>
    </row>
    <row r="581" spans="1:9">
      <c r="A581" s="156" t="s">
        <v>751</v>
      </c>
      <c r="B581" s="156" t="s">
        <v>105</v>
      </c>
      <c r="C581" s="156" t="s">
        <v>93</v>
      </c>
      <c r="D581" s="156" t="s">
        <v>627</v>
      </c>
      <c r="E581" s="157">
        <v>-46.27</v>
      </c>
      <c r="F581" s="157">
        <v>169.62</v>
      </c>
      <c r="G581" s="156" t="str">
        <f t="shared" si="32"/>
        <v>Clutha District DN</v>
      </c>
      <c r="H581" s="156">
        <f t="shared" si="33"/>
        <v>125</v>
      </c>
      <c r="I581" s="156" t="str">
        <f t="shared" si="34"/>
        <v>Clutha District 125</v>
      </c>
    </row>
    <row r="582" spans="1:9">
      <c r="A582" s="156" t="s">
        <v>752</v>
      </c>
      <c r="B582" s="156" t="s">
        <v>105</v>
      </c>
      <c r="C582" s="156" t="s">
        <v>93</v>
      </c>
      <c r="D582" s="156" t="s">
        <v>627</v>
      </c>
      <c r="E582" s="157">
        <v>-45.89</v>
      </c>
      <c r="F582" s="157">
        <v>169.69</v>
      </c>
      <c r="G582" s="156" t="str">
        <f t="shared" si="32"/>
        <v>Clutha District DN</v>
      </c>
      <c r="H582" s="156">
        <f t="shared" si="33"/>
        <v>126</v>
      </c>
      <c r="I582" s="156" t="str">
        <f t="shared" si="34"/>
        <v>Clutha District 126</v>
      </c>
    </row>
    <row r="583" spans="1:9">
      <c r="A583" s="156" t="s">
        <v>753</v>
      </c>
      <c r="B583" s="156" t="s">
        <v>105</v>
      </c>
      <c r="C583" s="156" t="s">
        <v>93</v>
      </c>
      <c r="D583" s="156" t="s">
        <v>627</v>
      </c>
      <c r="E583" s="157">
        <v>-46.06</v>
      </c>
      <c r="F583" s="157">
        <v>169.47</v>
      </c>
      <c r="G583" s="156" t="str">
        <f t="shared" si="32"/>
        <v>Clutha District DN</v>
      </c>
      <c r="H583" s="156">
        <f t="shared" si="33"/>
        <v>127</v>
      </c>
      <c r="I583" s="156" t="str">
        <f t="shared" si="34"/>
        <v>Clutha District 127</v>
      </c>
    </row>
    <row r="584" spans="1:9">
      <c r="A584" s="156" t="s">
        <v>754</v>
      </c>
      <c r="B584" s="156" t="s">
        <v>105</v>
      </c>
      <c r="C584" s="156" t="s">
        <v>93</v>
      </c>
      <c r="D584" s="156" t="s">
        <v>627</v>
      </c>
      <c r="E584" s="157">
        <v>-45.75</v>
      </c>
      <c r="F584" s="157">
        <v>169.28</v>
      </c>
      <c r="G584" s="156" t="str">
        <f t="shared" si="32"/>
        <v>Clutha District DN</v>
      </c>
      <c r="H584" s="156">
        <f t="shared" si="33"/>
        <v>128</v>
      </c>
      <c r="I584" s="156" t="str">
        <f t="shared" si="34"/>
        <v>Clutha District 128</v>
      </c>
    </row>
    <row r="585" spans="1:9">
      <c r="A585" s="156" t="s">
        <v>755</v>
      </c>
      <c r="B585" s="156" t="s">
        <v>106</v>
      </c>
      <c r="C585" s="156" t="s">
        <v>96</v>
      </c>
      <c r="D585" s="156" t="s">
        <v>627</v>
      </c>
      <c r="E585" s="157">
        <v>-45.89</v>
      </c>
      <c r="F585" s="157">
        <v>170.42</v>
      </c>
      <c r="G585" s="156" t="str">
        <f t="shared" si="32"/>
        <v>Dunedin City DN</v>
      </c>
      <c r="H585" s="156">
        <f t="shared" si="33"/>
        <v>1</v>
      </c>
      <c r="I585" s="156" t="str">
        <f t="shared" si="34"/>
        <v>Dunedin City 1</v>
      </c>
    </row>
    <row r="586" spans="1:9">
      <c r="A586" s="156" t="s">
        <v>756</v>
      </c>
      <c r="B586" s="156" t="s">
        <v>106</v>
      </c>
      <c r="C586" s="156" t="s">
        <v>209</v>
      </c>
      <c r="D586" s="156" t="s">
        <v>627</v>
      </c>
      <c r="E586" s="157">
        <v>-45.92</v>
      </c>
      <c r="F586" s="157">
        <v>170.25</v>
      </c>
      <c r="G586" s="156" t="str">
        <f t="shared" si="32"/>
        <v>Dunedin City DN</v>
      </c>
      <c r="H586" s="156">
        <f t="shared" si="33"/>
        <v>2</v>
      </c>
      <c r="I586" s="156" t="str">
        <f t="shared" si="34"/>
        <v>Dunedin City 2</v>
      </c>
    </row>
    <row r="587" spans="1:9">
      <c r="A587" s="156" t="s">
        <v>757</v>
      </c>
      <c r="B587" s="156" t="s">
        <v>106</v>
      </c>
      <c r="C587" s="156" t="s">
        <v>96</v>
      </c>
      <c r="D587" s="156" t="s">
        <v>627</v>
      </c>
      <c r="E587" s="157">
        <v>-45.89</v>
      </c>
      <c r="F587" s="157">
        <v>170.52</v>
      </c>
      <c r="G587" s="156" t="str">
        <f t="shared" si="32"/>
        <v>Dunedin City DN</v>
      </c>
      <c r="H587" s="156">
        <f t="shared" si="33"/>
        <v>3</v>
      </c>
      <c r="I587" s="156" t="str">
        <f t="shared" si="34"/>
        <v>Dunedin City 3</v>
      </c>
    </row>
    <row r="588" spans="1:9">
      <c r="A588" s="156" t="s">
        <v>410</v>
      </c>
      <c r="B588" s="156" t="s">
        <v>106</v>
      </c>
      <c r="C588" s="156" t="s">
        <v>93</v>
      </c>
      <c r="D588" s="156" t="s">
        <v>627</v>
      </c>
      <c r="E588" s="157">
        <v>-45.77</v>
      </c>
      <c r="F588" s="157">
        <v>170.69</v>
      </c>
      <c r="G588" s="156" t="str">
        <f t="shared" si="32"/>
        <v>Dunedin City DN</v>
      </c>
      <c r="H588" s="156">
        <f t="shared" si="33"/>
        <v>4</v>
      </c>
      <c r="I588" s="156" t="str">
        <f t="shared" si="34"/>
        <v>Dunedin City 4</v>
      </c>
    </row>
    <row r="589" spans="1:9">
      <c r="A589" s="156" t="s">
        <v>758</v>
      </c>
      <c r="B589" s="156" t="s">
        <v>106</v>
      </c>
      <c r="C589" s="156" t="s">
        <v>96</v>
      </c>
      <c r="D589" s="156" t="s">
        <v>627</v>
      </c>
      <c r="E589" s="157">
        <v>-45.89</v>
      </c>
      <c r="F589" s="157">
        <v>170.46</v>
      </c>
      <c r="G589" s="156" t="str">
        <f t="shared" si="32"/>
        <v>Dunedin City DN</v>
      </c>
      <c r="H589" s="156">
        <f t="shared" si="33"/>
        <v>5</v>
      </c>
      <c r="I589" s="156" t="str">
        <f t="shared" si="34"/>
        <v>Dunedin City 5</v>
      </c>
    </row>
    <row r="590" spans="1:9">
      <c r="A590" s="156" t="s">
        <v>759</v>
      </c>
      <c r="B590" s="156" t="s">
        <v>106</v>
      </c>
      <c r="C590" s="156" t="s">
        <v>96</v>
      </c>
      <c r="D590" s="156" t="s">
        <v>627</v>
      </c>
      <c r="E590" s="157">
        <v>-45.87</v>
      </c>
      <c r="F590" s="157">
        <v>170.47</v>
      </c>
      <c r="G590" s="156" t="str">
        <f t="shared" si="32"/>
        <v>Dunedin City DN</v>
      </c>
      <c r="H590" s="156">
        <f t="shared" si="33"/>
        <v>6</v>
      </c>
      <c r="I590" s="156" t="str">
        <f t="shared" si="34"/>
        <v>Dunedin City 6</v>
      </c>
    </row>
    <row r="591" spans="1:9">
      <c r="A591" s="156" t="s">
        <v>760</v>
      </c>
      <c r="B591" s="156" t="s">
        <v>106</v>
      </c>
      <c r="C591" s="156" t="s">
        <v>93</v>
      </c>
      <c r="D591" s="156" t="s">
        <v>627</v>
      </c>
      <c r="E591" s="157">
        <v>-45.94</v>
      </c>
      <c r="F591" s="157">
        <v>170.1</v>
      </c>
      <c r="G591" s="156" t="str">
        <f t="shared" si="32"/>
        <v>Dunedin City DN</v>
      </c>
      <c r="H591" s="156">
        <f t="shared" si="33"/>
        <v>7</v>
      </c>
      <c r="I591" s="156" t="str">
        <f t="shared" si="34"/>
        <v>Dunedin City 7</v>
      </c>
    </row>
    <row r="592" spans="1:9">
      <c r="A592" s="156" t="s">
        <v>761</v>
      </c>
      <c r="B592" s="156" t="s">
        <v>106</v>
      </c>
      <c r="C592" s="156" t="s">
        <v>93</v>
      </c>
      <c r="D592" s="156" t="s">
        <v>627</v>
      </c>
      <c r="E592" s="157">
        <v>-45.92</v>
      </c>
      <c r="F592" s="157">
        <v>170.44</v>
      </c>
      <c r="G592" s="156" t="str">
        <f t="shared" si="32"/>
        <v>Dunedin City DN</v>
      </c>
      <c r="H592" s="156">
        <f t="shared" si="33"/>
        <v>8</v>
      </c>
      <c r="I592" s="156" t="str">
        <f t="shared" si="34"/>
        <v>Dunedin City 8</v>
      </c>
    </row>
    <row r="593" spans="1:9">
      <c r="A593" s="156" t="s">
        <v>762</v>
      </c>
      <c r="B593" s="156" t="s">
        <v>106</v>
      </c>
      <c r="C593" s="156" t="s">
        <v>96</v>
      </c>
      <c r="D593" s="156" t="s">
        <v>627</v>
      </c>
      <c r="E593" s="157">
        <v>-45.87</v>
      </c>
      <c r="F593" s="157">
        <v>170.46</v>
      </c>
      <c r="G593" s="156" t="str">
        <f t="shared" si="32"/>
        <v>Dunedin City DN</v>
      </c>
      <c r="H593" s="156">
        <f t="shared" si="33"/>
        <v>9</v>
      </c>
      <c r="I593" s="156" t="str">
        <f t="shared" si="34"/>
        <v>Dunedin City 9</v>
      </c>
    </row>
    <row r="594" spans="1:9">
      <c r="A594" s="156" t="s">
        <v>763</v>
      </c>
      <c r="B594" s="156" t="s">
        <v>106</v>
      </c>
      <c r="C594" s="156" t="s">
        <v>209</v>
      </c>
      <c r="D594" s="156" t="s">
        <v>627</v>
      </c>
      <c r="E594" s="157">
        <v>-45.95</v>
      </c>
      <c r="F594" s="157">
        <v>170.32</v>
      </c>
      <c r="G594" s="156" t="str">
        <f t="shared" si="32"/>
        <v>Dunedin City DN</v>
      </c>
      <c r="H594" s="156">
        <f t="shared" si="33"/>
        <v>10</v>
      </c>
      <c r="I594" s="156" t="str">
        <f t="shared" si="34"/>
        <v>Dunedin City 10</v>
      </c>
    </row>
    <row r="595" spans="1:9">
      <c r="A595" s="156" t="s">
        <v>764</v>
      </c>
      <c r="B595" s="156" t="s">
        <v>106</v>
      </c>
      <c r="C595" s="156" t="s">
        <v>229</v>
      </c>
      <c r="D595" s="156" t="s">
        <v>627</v>
      </c>
      <c r="E595" s="157">
        <v>-45.85</v>
      </c>
      <c r="F595" s="157">
        <v>170.62</v>
      </c>
      <c r="G595" s="156" t="str">
        <f t="shared" si="32"/>
        <v>Dunedin City DN</v>
      </c>
      <c r="H595" s="156">
        <f t="shared" si="33"/>
        <v>11</v>
      </c>
      <c r="I595" s="156" t="str">
        <f t="shared" si="34"/>
        <v>Dunedin City 11</v>
      </c>
    </row>
    <row r="596" spans="1:9">
      <c r="A596" s="156" t="s">
        <v>765</v>
      </c>
      <c r="B596" s="156" t="s">
        <v>106</v>
      </c>
      <c r="C596" s="156" t="s">
        <v>96</v>
      </c>
      <c r="D596" s="156" t="s">
        <v>627</v>
      </c>
      <c r="E596" s="157">
        <v>-45.86</v>
      </c>
      <c r="F596" s="157">
        <v>170.45</v>
      </c>
      <c r="G596" s="156" t="str">
        <f t="shared" si="32"/>
        <v>Dunedin City DN</v>
      </c>
      <c r="H596" s="156">
        <f t="shared" si="33"/>
        <v>12</v>
      </c>
      <c r="I596" s="156" t="str">
        <f t="shared" si="34"/>
        <v>Dunedin City 12</v>
      </c>
    </row>
    <row r="597" spans="1:9">
      <c r="A597" s="156" t="s">
        <v>766</v>
      </c>
      <c r="B597" s="156" t="s">
        <v>106</v>
      </c>
      <c r="C597" s="156" t="s">
        <v>93</v>
      </c>
      <c r="D597" s="156" t="s">
        <v>627</v>
      </c>
      <c r="E597" s="157">
        <v>-45.6</v>
      </c>
      <c r="F597" s="157">
        <v>170.57</v>
      </c>
      <c r="G597" s="156" t="str">
        <f t="shared" si="32"/>
        <v>Dunedin City DN</v>
      </c>
      <c r="H597" s="156">
        <f t="shared" si="33"/>
        <v>13</v>
      </c>
      <c r="I597" s="156" t="str">
        <f t="shared" si="34"/>
        <v>Dunedin City 13</v>
      </c>
    </row>
    <row r="598" spans="1:9">
      <c r="A598" s="156" t="s">
        <v>767</v>
      </c>
      <c r="B598" s="156" t="s">
        <v>106</v>
      </c>
      <c r="C598" s="156" t="s">
        <v>93</v>
      </c>
      <c r="D598" s="156" t="s">
        <v>627</v>
      </c>
      <c r="E598" s="157">
        <v>-45.85</v>
      </c>
      <c r="F598" s="157">
        <v>170.56</v>
      </c>
      <c r="G598" s="156" t="str">
        <f t="shared" si="32"/>
        <v>Dunedin City DN</v>
      </c>
      <c r="H598" s="156">
        <f t="shared" si="33"/>
        <v>14</v>
      </c>
      <c r="I598" s="156" t="str">
        <f t="shared" si="34"/>
        <v>Dunedin City 14</v>
      </c>
    </row>
    <row r="599" spans="1:9">
      <c r="A599" s="156" t="s">
        <v>533</v>
      </c>
      <c r="B599" s="156" t="s">
        <v>106</v>
      </c>
      <c r="C599" s="156" t="s">
        <v>96</v>
      </c>
      <c r="D599" s="156" t="s">
        <v>627</v>
      </c>
      <c r="E599" s="157">
        <v>-45.9</v>
      </c>
      <c r="F599" s="157">
        <v>170.45</v>
      </c>
      <c r="G599" s="156" t="str">
        <f t="shared" si="32"/>
        <v>Dunedin City DN</v>
      </c>
      <c r="H599" s="156">
        <f t="shared" si="33"/>
        <v>15</v>
      </c>
      <c r="I599" s="156" t="str">
        <f t="shared" si="34"/>
        <v>Dunedin City 15</v>
      </c>
    </row>
    <row r="600" spans="1:9">
      <c r="A600" s="156" t="s">
        <v>768</v>
      </c>
      <c r="B600" s="156" t="s">
        <v>106</v>
      </c>
      <c r="C600" s="156" t="s">
        <v>93</v>
      </c>
      <c r="D600" s="156" t="s">
        <v>627</v>
      </c>
      <c r="E600" s="157">
        <v>-45.8</v>
      </c>
      <c r="F600" s="157">
        <v>170.62</v>
      </c>
      <c r="G600" s="156" t="str">
        <f t="shared" si="32"/>
        <v>Dunedin City DN</v>
      </c>
      <c r="H600" s="156">
        <f t="shared" si="33"/>
        <v>16</v>
      </c>
      <c r="I600" s="156" t="str">
        <f t="shared" si="34"/>
        <v>Dunedin City 16</v>
      </c>
    </row>
    <row r="601" spans="1:9">
      <c r="A601" s="156" t="s">
        <v>769</v>
      </c>
      <c r="B601" s="156" t="s">
        <v>106</v>
      </c>
      <c r="C601" s="156" t="s">
        <v>96</v>
      </c>
      <c r="D601" s="156" t="s">
        <v>627</v>
      </c>
      <c r="E601" s="157">
        <v>-45.89</v>
      </c>
      <c r="F601" s="157">
        <v>170.47</v>
      </c>
      <c r="G601" s="156" t="str">
        <f t="shared" si="32"/>
        <v>Dunedin City DN</v>
      </c>
      <c r="H601" s="156">
        <f t="shared" si="33"/>
        <v>17</v>
      </c>
      <c r="I601" s="156" t="str">
        <f t="shared" si="34"/>
        <v>Dunedin City 17</v>
      </c>
    </row>
    <row r="602" spans="1:9">
      <c r="A602" s="156" t="s">
        <v>770</v>
      </c>
      <c r="B602" s="156" t="s">
        <v>106</v>
      </c>
      <c r="C602" s="156" t="s">
        <v>93</v>
      </c>
      <c r="D602" s="156" t="s">
        <v>627</v>
      </c>
      <c r="E602" s="157">
        <v>-45.89</v>
      </c>
      <c r="F602" s="157">
        <v>170.36</v>
      </c>
      <c r="G602" s="156" t="str">
        <f t="shared" si="32"/>
        <v>Dunedin City DN</v>
      </c>
      <c r="H602" s="156">
        <f t="shared" si="33"/>
        <v>18</v>
      </c>
      <c r="I602" s="156" t="str">
        <f t="shared" si="34"/>
        <v>Dunedin City 18</v>
      </c>
    </row>
    <row r="603" spans="1:9">
      <c r="A603" s="156" t="s">
        <v>771</v>
      </c>
      <c r="B603" s="156" t="s">
        <v>106</v>
      </c>
      <c r="C603" s="156" t="s">
        <v>93</v>
      </c>
      <c r="D603" s="156" t="s">
        <v>627</v>
      </c>
      <c r="E603" s="157">
        <v>-45.88</v>
      </c>
      <c r="F603" s="157">
        <v>170.56</v>
      </c>
      <c r="G603" s="156" t="str">
        <f t="shared" si="32"/>
        <v>Dunedin City DN</v>
      </c>
      <c r="H603" s="156">
        <f t="shared" si="33"/>
        <v>19</v>
      </c>
      <c r="I603" s="156" t="str">
        <f t="shared" si="34"/>
        <v>Dunedin City 19</v>
      </c>
    </row>
    <row r="604" spans="1:9">
      <c r="A604" s="156" t="s">
        <v>772</v>
      </c>
      <c r="B604" s="156" t="s">
        <v>106</v>
      </c>
      <c r="C604" s="156" t="s">
        <v>93</v>
      </c>
      <c r="D604" s="156" t="s">
        <v>627</v>
      </c>
      <c r="E604" s="157">
        <v>-45.72</v>
      </c>
      <c r="F604" s="157">
        <v>170.04</v>
      </c>
      <c r="G604" s="156" t="str">
        <f t="shared" si="32"/>
        <v>Dunedin City DN</v>
      </c>
      <c r="H604" s="156">
        <f t="shared" si="33"/>
        <v>20</v>
      </c>
      <c r="I604" s="156" t="str">
        <f t="shared" si="34"/>
        <v>Dunedin City 20</v>
      </c>
    </row>
    <row r="605" spans="1:9">
      <c r="A605" s="156" t="s">
        <v>773</v>
      </c>
      <c r="B605" s="156" t="s">
        <v>106</v>
      </c>
      <c r="C605" s="156" t="s">
        <v>96</v>
      </c>
      <c r="D605" s="156" t="s">
        <v>627</v>
      </c>
      <c r="E605" s="157">
        <v>-45.87</v>
      </c>
      <c r="F605" s="157">
        <v>170.58</v>
      </c>
      <c r="G605" s="156" t="str">
        <f t="shared" si="32"/>
        <v>Dunedin City DN</v>
      </c>
      <c r="H605" s="156">
        <f t="shared" si="33"/>
        <v>21</v>
      </c>
      <c r="I605" s="156" t="str">
        <f t="shared" si="34"/>
        <v>Dunedin City 21</v>
      </c>
    </row>
    <row r="606" spans="1:9">
      <c r="A606" s="156" t="s">
        <v>774</v>
      </c>
      <c r="B606" s="156" t="s">
        <v>106</v>
      </c>
      <c r="C606" s="156" t="s">
        <v>93</v>
      </c>
      <c r="D606" s="156" t="s">
        <v>627</v>
      </c>
      <c r="E606" s="157">
        <v>-45.85</v>
      </c>
      <c r="F606" s="157">
        <v>170.58</v>
      </c>
      <c r="G606" s="156" t="str">
        <f t="shared" si="32"/>
        <v>Dunedin City DN</v>
      </c>
      <c r="H606" s="156">
        <f t="shared" si="33"/>
        <v>22</v>
      </c>
      <c r="I606" s="156" t="str">
        <f t="shared" si="34"/>
        <v>Dunedin City 22</v>
      </c>
    </row>
    <row r="607" spans="1:9">
      <c r="A607" s="156" t="s">
        <v>775</v>
      </c>
      <c r="B607" s="156" t="s">
        <v>106</v>
      </c>
      <c r="C607" s="156" t="s">
        <v>96</v>
      </c>
      <c r="D607" s="156" t="s">
        <v>627</v>
      </c>
      <c r="E607" s="157">
        <v>-45.9</v>
      </c>
      <c r="F607" s="157">
        <v>170.45</v>
      </c>
      <c r="G607" s="156" t="str">
        <f t="shared" si="32"/>
        <v>Dunedin City DN</v>
      </c>
      <c r="H607" s="156">
        <f t="shared" si="33"/>
        <v>23</v>
      </c>
      <c r="I607" s="156" t="str">
        <f t="shared" si="34"/>
        <v>Dunedin City 23</v>
      </c>
    </row>
    <row r="608" spans="1:9">
      <c r="A608" s="156" t="s">
        <v>776</v>
      </c>
      <c r="B608" s="156" t="s">
        <v>106</v>
      </c>
      <c r="C608" s="156" t="s">
        <v>96</v>
      </c>
      <c r="D608" s="156" t="s">
        <v>627</v>
      </c>
      <c r="E608" s="157">
        <v>-45.9</v>
      </c>
      <c r="F608" s="157">
        <v>170.46</v>
      </c>
      <c r="G608" s="156" t="str">
        <f t="shared" si="32"/>
        <v>Dunedin City DN</v>
      </c>
      <c r="H608" s="156">
        <f t="shared" si="33"/>
        <v>24</v>
      </c>
      <c r="I608" s="156" t="str">
        <f t="shared" si="34"/>
        <v>Dunedin City 24</v>
      </c>
    </row>
    <row r="609" spans="1:9">
      <c r="A609" s="156" t="s">
        <v>777</v>
      </c>
      <c r="B609" s="156" t="s">
        <v>106</v>
      </c>
      <c r="C609" s="156" t="s">
        <v>96</v>
      </c>
      <c r="D609" s="156" t="s">
        <v>627</v>
      </c>
      <c r="E609" s="157">
        <v>-45.85</v>
      </c>
      <c r="F609" s="157">
        <v>170.51</v>
      </c>
      <c r="G609" s="156" t="str">
        <f t="shared" si="32"/>
        <v>Dunedin City DN</v>
      </c>
      <c r="H609" s="156">
        <f t="shared" si="33"/>
        <v>25</v>
      </c>
      <c r="I609" s="156" t="str">
        <f t="shared" si="34"/>
        <v>Dunedin City 25</v>
      </c>
    </row>
    <row r="610" spans="1:9">
      <c r="A610" s="156" t="s">
        <v>778</v>
      </c>
      <c r="B610" s="156" t="s">
        <v>106</v>
      </c>
      <c r="C610" s="156" t="s">
        <v>93</v>
      </c>
      <c r="D610" s="156" t="s">
        <v>627</v>
      </c>
      <c r="E610" s="157">
        <v>-45.79</v>
      </c>
      <c r="F610" s="157">
        <v>170.62</v>
      </c>
      <c r="G610" s="156" t="str">
        <f t="shared" si="32"/>
        <v>Dunedin City DN</v>
      </c>
      <c r="H610" s="156">
        <f t="shared" si="33"/>
        <v>26</v>
      </c>
      <c r="I610" s="156" t="str">
        <f t="shared" si="34"/>
        <v>Dunedin City 26</v>
      </c>
    </row>
    <row r="611" spans="1:9">
      <c r="A611" s="156" t="s">
        <v>779</v>
      </c>
      <c r="B611" s="156" t="s">
        <v>106</v>
      </c>
      <c r="C611" s="156" t="s">
        <v>243</v>
      </c>
      <c r="D611" s="156" t="s">
        <v>627</v>
      </c>
      <c r="E611" s="157">
        <v>-45.88</v>
      </c>
      <c r="F611" s="157">
        <v>170.5</v>
      </c>
      <c r="G611" s="156" t="str">
        <f t="shared" si="32"/>
        <v>Dunedin City DN</v>
      </c>
      <c r="H611" s="156">
        <f t="shared" si="33"/>
        <v>27</v>
      </c>
      <c r="I611" s="156" t="str">
        <f t="shared" si="34"/>
        <v>Dunedin City 27</v>
      </c>
    </row>
    <row r="612" spans="1:9">
      <c r="A612" s="156" t="s">
        <v>780</v>
      </c>
      <c r="B612" s="156" t="s">
        <v>106</v>
      </c>
      <c r="C612" s="156" t="s">
        <v>93</v>
      </c>
      <c r="D612" s="156" t="s">
        <v>627</v>
      </c>
      <c r="E612" s="157">
        <v>-45.9</v>
      </c>
      <c r="F612" s="157">
        <v>170.33</v>
      </c>
      <c r="G612" s="156" t="str">
        <f t="shared" si="32"/>
        <v>Dunedin City DN</v>
      </c>
      <c r="H612" s="156">
        <f t="shared" si="33"/>
        <v>28</v>
      </c>
      <c r="I612" s="156" t="str">
        <f t="shared" si="34"/>
        <v>Dunedin City 28</v>
      </c>
    </row>
    <row r="613" spans="1:9">
      <c r="A613" s="156" t="s">
        <v>781</v>
      </c>
      <c r="B613" s="156" t="s">
        <v>106</v>
      </c>
      <c r="C613" s="156" t="s">
        <v>93</v>
      </c>
      <c r="D613" s="156" t="s">
        <v>627</v>
      </c>
      <c r="E613" s="157">
        <v>-45.72</v>
      </c>
      <c r="F613" s="157">
        <v>170.57</v>
      </c>
      <c r="G613" s="156" t="str">
        <f t="shared" si="32"/>
        <v>Dunedin City DN</v>
      </c>
      <c r="H613" s="156">
        <f t="shared" si="33"/>
        <v>29</v>
      </c>
      <c r="I613" s="156" t="str">
        <f t="shared" si="34"/>
        <v>Dunedin City 29</v>
      </c>
    </row>
    <row r="614" spans="1:9">
      <c r="A614" s="156" t="s">
        <v>782</v>
      </c>
      <c r="B614" s="156" t="s">
        <v>106</v>
      </c>
      <c r="C614" s="156" t="s">
        <v>209</v>
      </c>
      <c r="D614" s="156" t="s">
        <v>627</v>
      </c>
      <c r="E614" s="157">
        <v>-45.89</v>
      </c>
      <c r="F614" s="157">
        <v>170.38</v>
      </c>
      <c r="G614" s="156" t="str">
        <f t="shared" si="32"/>
        <v>Dunedin City DN</v>
      </c>
      <c r="H614" s="156">
        <f t="shared" si="33"/>
        <v>30</v>
      </c>
      <c r="I614" s="156" t="str">
        <f t="shared" si="34"/>
        <v>Dunedin City 30</v>
      </c>
    </row>
    <row r="615" spans="1:9">
      <c r="A615" s="156" t="s">
        <v>783</v>
      </c>
      <c r="B615" s="156" t="s">
        <v>106</v>
      </c>
      <c r="C615" s="156" t="s">
        <v>93</v>
      </c>
      <c r="D615" s="156" t="s">
        <v>627</v>
      </c>
      <c r="E615" s="157">
        <v>-45.82</v>
      </c>
      <c r="F615" s="157">
        <v>170.66</v>
      </c>
      <c r="G615" s="156" t="str">
        <f t="shared" si="32"/>
        <v>Dunedin City DN</v>
      </c>
      <c r="H615" s="156">
        <f t="shared" si="33"/>
        <v>31</v>
      </c>
      <c r="I615" s="156" t="str">
        <f t="shared" si="34"/>
        <v>Dunedin City 31</v>
      </c>
    </row>
    <row r="616" spans="1:9">
      <c r="A616" s="156" t="s">
        <v>784</v>
      </c>
      <c r="B616" s="156" t="s">
        <v>106</v>
      </c>
      <c r="C616" s="156" t="s">
        <v>93</v>
      </c>
      <c r="D616" s="156" t="s">
        <v>627</v>
      </c>
      <c r="E616" s="157">
        <v>-45.84</v>
      </c>
      <c r="F616" s="157">
        <v>170.49</v>
      </c>
      <c r="G616" s="156" t="str">
        <f t="shared" si="32"/>
        <v>Dunedin City DN</v>
      </c>
      <c r="H616" s="156">
        <f t="shared" si="33"/>
        <v>32</v>
      </c>
      <c r="I616" s="156" t="str">
        <f t="shared" si="34"/>
        <v>Dunedin City 32</v>
      </c>
    </row>
    <row r="617" spans="1:9">
      <c r="A617" s="156" t="s">
        <v>785</v>
      </c>
      <c r="B617" s="156" t="s">
        <v>106</v>
      </c>
      <c r="C617" s="156" t="s">
        <v>96</v>
      </c>
      <c r="D617" s="156" t="s">
        <v>627</v>
      </c>
      <c r="E617" s="157">
        <v>-45.89</v>
      </c>
      <c r="F617" s="157">
        <v>170.43</v>
      </c>
      <c r="G617" s="156" t="str">
        <f t="shared" si="32"/>
        <v>Dunedin City DN</v>
      </c>
      <c r="H617" s="156">
        <f t="shared" si="33"/>
        <v>33</v>
      </c>
      <c r="I617" s="156" t="str">
        <f t="shared" si="34"/>
        <v>Dunedin City 33</v>
      </c>
    </row>
    <row r="618" spans="1:9">
      <c r="A618" s="156" t="s">
        <v>786</v>
      </c>
      <c r="B618" s="156" t="s">
        <v>106</v>
      </c>
      <c r="C618" s="156" t="s">
        <v>96</v>
      </c>
      <c r="D618" s="156" t="s">
        <v>627</v>
      </c>
      <c r="E618" s="157">
        <v>-45.85</v>
      </c>
      <c r="F618" s="157">
        <v>170.46</v>
      </c>
      <c r="G618" s="156" t="str">
        <f t="shared" si="32"/>
        <v>Dunedin City DN</v>
      </c>
      <c r="H618" s="156">
        <f t="shared" si="33"/>
        <v>34</v>
      </c>
      <c r="I618" s="156" t="str">
        <f t="shared" si="34"/>
        <v>Dunedin City 34</v>
      </c>
    </row>
    <row r="619" spans="1:9">
      <c r="A619" s="156" t="s">
        <v>787</v>
      </c>
      <c r="B619" s="156" t="s">
        <v>106</v>
      </c>
      <c r="C619" s="156" t="s">
        <v>93</v>
      </c>
      <c r="D619" s="156" t="s">
        <v>627</v>
      </c>
      <c r="E619" s="157">
        <v>-45.79</v>
      </c>
      <c r="F619" s="157">
        <v>170.72</v>
      </c>
      <c r="G619" s="156" t="str">
        <f t="shared" si="32"/>
        <v>Dunedin City DN</v>
      </c>
      <c r="H619" s="156">
        <f t="shared" si="33"/>
        <v>35</v>
      </c>
      <c r="I619" s="156" t="str">
        <f t="shared" si="34"/>
        <v>Dunedin City 35</v>
      </c>
    </row>
    <row r="620" spans="1:9">
      <c r="A620" s="156" t="s">
        <v>788</v>
      </c>
      <c r="B620" s="156" t="s">
        <v>106</v>
      </c>
      <c r="C620" s="156" t="s">
        <v>93</v>
      </c>
      <c r="D620" s="156" t="s">
        <v>627</v>
      </c>
      <c r="E620" s="157">
        <v>-45.84</v>
      </c>
      <c r="F620" s="157">
        <v>170.18</v>
      </c>
      <c r="G620" s="156" t="str">
        <f t="shared" si="32"/>
        <v>Dunedin City DN</v>
      </c>
      <c r="H620" s="156">
        <f t="shared" si="33"/>
        <v>36</v>
      </c>
      <c r="I620" s="156" t="str">
        <f t="shared" si="34"/>
        <v>Dunedin City 36</v>
      </c>
    </row>
    <row r="621" spans="1:9">
      <c r="A621" s="156" t="s">
        <v>789</v>
      </c>
      <c r="B621" s="156" t="s">
        <v>106</v>
      </c>
      <c r="C621" s="156" t="s">
        <v>93</v>
      </c>
      <c r="D621" s="156" t="s">
        <v>627</v>
      </c>
      <c r="E621" s="157">
        <v>-45.81</v>
      </c>
      <c r="F621" s="157">
        <v>170.67</v>
      </c>
      <c r="G621" s="156" t="str">
        <f t="shared" si="32"/>
        <v>Dunedin City DN</v>
      </c>
      <c r="H621" s="156">
        <f t="shared" si="33"/>
        <v>37</v>
      </c>
      <c r="I621" s="156" t="str">
        <f t="shared" si="34"/>
        <v>Dunedin City 37</v>
      </c>
    </row>
    <row r="622" spans="1:9">
      <c r="A622" s="156" t="s">
        <v>790</v>
      </c>
      <c r="B622" s="156" t="s">
        <v>106</v>
      </c>
      <c r="C622" s="156" t="s">
        <v>93</v>
      </c>
      <c r="D622" s="156" t="s">
        <v>627</v>
      </c>
      <c r="E622" s="157">
        <v>-45.56</v>
      </c>
      <c r="F622" s="157">
        <v>170.67</v>
      </c>
      <c r="G622" s="156" t="str">
        <f t="shared" si="32"/>
        <v>Dunedin City DN</v>
      </c>
      <c r="H622" s="156">
        <f t="shared" si="33"/>
        <v>38</v>
      </c>
      <c r="I622" s="156" t="str">
        <f t="shared" si="34"/>
        <v>Dunedin City 38</v>
      </c>
    </row>
    <row r="623" spans="1:9">
      <c r="A623" s="156" t="s">
        <v>791</v>
      </c>
      <c r="B623" s="156" t="s">
        <v>106</v>
      </c>
      <c r="C623" s="156" t="s">
        <v>96</v>
      </c>
      <c r="D623" s="156" t="s">
        <v>627</v>
      </c>
      <c r="E623" s="157">
        <v>-45.85</v>
      </c>
      <c r="F623" s="157">
        <v>170.47</v>
      </c>
      <c r="G623" s="156" t="str">
        <f t="shared" si="32"/>
        <v>Dunedin City DN</v>
      </c>
      <c r="H623" s="156">
        <f t="shared" si="33"/>
        <v>39</v>
      </c>
      <c r="I623" s="156" t="str">
        <f t="shared" si="34"/>
        <v>Dunedin City 39</v>
      </c>
    </row>
    <row r="624" spans="1:9">
      <c r="A624" s="156" t="s">
        <v>792</v>
      </c>
      <c r="B624" s="156" t="s">
        <v>106</v>
      </c>
      <c r="C624" s="156" t="s">
        <v>93</v>
      </c>
      <c r="D624" s="156" t="s">
        <v>627</v>
      </c>
      <c r="E624" s="157">
        <v>-45.98</v>
      </c>
      <c r="F624" s="157">
        <v>170.16</v>
      </c>
      <c r="G624" s="156" t="str">
        <f t="shared" si="32"/>
        <v>Dunedin City DN</v>
      </c>
      <c r="H624" s="156">
        <f t="shared" si="33"/>
        <v>40</v>
      </c>
      <c r="I624" s="156" t="str">
        <f t="shared" si="34"/>
        <v>Dunedin City 40</v>
      </c>
    </row>
    <row r="625" spans="1:9">
      <c r="A625" s="156" t="s">
        <v>793</v>
      </c>
      <c r="B625" s="156" t="s">
        <v>106</v>
      </c>
      <c r="C625" s="156" t="s">
        <v>93</v>
      </c>
      <c r="D625" s="156" t="s">
        <v>627</v>
      </c>
      <c r="E625" s="157">
        <v>-45.77</v>
      </c>
      <c r="F625" s="157">
        <v>170.67</v>
      </c>
      <c r="G625" s="156" t="str">
        <f t="shared" si="32"/>
        <v>Dunedin City DN</v>
      </c>
      <c r="H625" s="156">
        <f t="shared" si="33"/>
        <v>41</v>
      </c>
      <c r="I625" s="156" t="str">
        <f t="shared" si="34"/>
        <v>Dunedin City 41</v>
      </c>
    </row>
    <row r="626" spans="1:9">
      <c r="A626" s="156" t="s">
        <v>794</v>
      </c>
      <c r="B626" s="156" t="s">
        <v>106</v>
      </c>
      <c r="C626" s="156" t="s">
        <v>93</v>
      </c>
      <c r="D626" s="156" t="s">
        <v>627</v>
      </c>
      <c r="E626" s="157">
        <v>-45.88</v>
      </c>
      <c r="F626" s="157">
        <v>170.57</v>
      </c>
      <c r="G626" s="156" t="str">
        <f t="shared" si="32"/>
        <v>Dunedin City DN</v>
      </c>
      <c r="H626" s="156">
        <f t="shared" si="33"/>
        <v>42</v>
      </c>
      <c r="I626" s="156" t="str">
        <f t="shared" si="34"/>
        <v>Dunedin City 42</v>
      </c>
    </row>
    <row r="627" spans="1:9">
      <c r="A627" s="156" t="s">
        <v>795</v>
      </c>
      <c r="B627" s="156" t="s">
        <v>106</v>
      </c>
      <c r="C627" s="156" t="s">
        <v>93</v>
      </c>
      <c r="D627" s="156" t="s">
        <v>627</v>
      </c>
      <c r="E627" s="157">
        <v>-45.73</v>
      </c>
      <c r="F627" s="157">
        <v>170.3</v>
      </c>
      <c r="G627" s="156" t="str">
        <f t="shared" si="32"/>
        <v>Dunedin City DN</v>
      </c>
      <c r="H627" s="156">
        <f t="shared" si="33"/>
        <v>43</v>
      </c>
      <c r="I627" s="156" t="str">
        <f t="shared" si="34"/>
        <v>Dunedin City 43</v>
      </c>
    </row>
    <row r="628" spans="1:9">
      <c r="A628" s="156" t="s">
        <v>796</v>
      </c>
      <c r="B628" s="156" t="s">
        <v>106</v>
      </c>
      <c r="C628" s="156" t="s">
        <v>93</v>
      </c>
      <c r="D628" s="156" t="s">
        <v>627</v>
      </c>
      <c r="E628" s="157">
        <v>-45.85</v>
      </c>
      <c r="F628" s="157">
        <v>170.67</v>
      </c>
      <c r="G628" s="156" t="str">
        <f t="shared" si="32"/>
        <v>Dunedin City DN</v>
      </c>
      <c r="H628" s="156">
        <f t="shared" si="33"/>
        <v>44</v>
      </c>
      <c r="I628" s="156" t="str">
        <f t="shared" si="34"/>
        <v>Dunedin City 44</v>
      </c>
    </row>
    <row r="629" spans="1:9">
      <c r="A629" s="156" t="s">
        <v>797</v>
      </c>
      <c r="B629" s="156" t="s">
        <v>106</v>
      </c>
      <c r="C629" s="156" t="s">
        <v>93</v>
      </c>
      <c r="D629" s="156" t="s">
        <v>627</v>
      </c>
      <c r="E629" s="157">
        <v>-45.29</v>
      </c>
      <c r="F629" s="157">
        <v>170.25</v>
      </c>
      <c r="G629" s="156" t="str">
        <f t="shared" si="32"/>
        <v>Dunedin City DN</v>
      </c>
      <c r="H629" s="156">
        <f t="shared" si="33"/>
        <v>45</v>
      </c>
      <c r="I629" s="156" t="str">
        <f t="shared" si="34"/>
        <v>Dunedin City 45</v>
      </c>
    </row>
    <row r="630" spans="1:9">
      <c r="A630" s="156" t="s">
        <v>798</v>
      </c>
      <c r="B630" s="156" t="s">
        <v>106</v>
      </c>
      <c r="C630" s="156" t="s">
        <v>93</v>
      </c>
      <c r="D630" s="156" t="s">
        <v>627</v>
      </c>
      <c r="E630" s="157">
        <v>-45.87</v>
      </c>
      <c r="F630" s="157">
        <v>170.37</v>
      </c>
      <c r="G630" s="156" t="str">
        <f t="shared" si="32"/>
        <v>Dunedin City DN</v>
      </c>
      <c r="H630" s="156">
        <f t="shared" si="33"/>
        <v>46</v>
      </c>
      <c r="I630" s="156" t="str">
        <f t="shared" si="34"/>
        <v>Dunedin City 46</v>
      </c>
    </row>
    <row r="631" spans="1:9">
      <c r="A631" s="156" t="s">
        <v>799</v>
      </c>
      <c r="B631" s="156" t="s">
        <v>106</v>
      </c>
      <c r="C631" s="156" t="s">
        <v>96</v>
      </c>
      <c r="D631" s="156" t="s">
        <v>627</v>
      </c>
      <c r="E631" s="157">
        <v>-45.86</v>
      </c>
      <c r="F631" s="157">
        <v>170.47</v>
      </c>
      <c r="G631" s="156" t="str">
        <f t="shared" si="32"/>
        <v>Dunedin City DN</v>
      </c>
      <c r="H631" s="156">
        <f t="shared" si="33"/>
        <v>47</v>
      </c>
      <c r="I631" s="156" t="str">
        <f t="shared" si="34"/>
        <v>Dunedin City 47</v>
      </c>
    </row>
    <row r="632" spans="1:9">
      <c r="A632" s="156" t="s">
        <v>800</v>
      </c>
      <c r="B632" s="156" t="s">
        <v>106</v>
      </c>
      <c r="C632" s="156" t="s">
        <v>209</v>
      </c>
      <c r="D632" s="156" t="s">
        <v>627</v>
      </c>
      <c r="E632" s="157">
        <v>-45.63</v>
      </c>
      <c r="F632" s="157">
        <v>170.65</v>
      </c>
      <c r="G632" s="156" t="str">
        <f t="shared" si="32"/>
        <v>Dunedin City DN</v>
      </c>
      <c r="H632" s="156">
        <f t="shared" si="33"/>
        <v>48</v>
      </c>
      <c r="I632" s="156" t="str">
        <f t="shared" si="34"/>
        <v>Dunedin City 48</v>
      </c>
    </row>
    <row r="633" spans="1:9">
      <c r="A633" s="156" t="s">
        <v>801</v>
      </c>
      <c r="B633" s="156" t="s">
        <v>106</v>
      </c>
      <c r="C633" s="156" t="s">
        <v>96</v>
      </c>
      <c r="D633" s="156" t="s">
        <v>627</v>
      </c>
      <c r="E633" s="157">
        <v>-45.88</v>
      </c>
      <c r="F633" s="157">
        <v>170.46</v>
      </c>
      <c r="G633" s="156" t="str">
        <f t="shared" si="32"/>
        <v>Dunedin City DN</v>
      </c>
      <c r="H633" s="156">
        <f t="shared" si="33"/>
        <v>49</v>
      </c>
      <c r="I633" s="156" t="str">
        <f t="shared" si="34"/>
        <v>Dunedin City 49</v>
      </c>
    </row>
    <row r="634" spans="1:9">
      <c r="A634" s="156" t="s">
        <v>802</v>
      </c>
      <c r="B634" s="156" t="s">
        <v>106</v>
      </c>
      <c r="C634" s="156" t="s">
        <v>96</v>
      </c>
      <c r="D634" s="156" t="s">
        <v>627</v>
      </c>
      <c r="E634" s="157">
        <v>-45.89</v>
      </c>
      <c r="F634" s="157">
        <v>170.49</v>
      </c>
      <c r="G634" s="156" t="str">
        <f t="shared" si="32"/>
        <v>Dunedin City DN</v>
      </c>
      <c r="H634" s="156">
        <f t="shared" si="33"/>
        <v>50</v>
      </c>
      <c r="I634" s="156" t="str">
        <f t="shared" si="34"/>
        <v>Dunedin City 50</v>
      </c>
    </row>
    <row r="635" spans="1:9">
      <c r="A635" s="156" t="s">
        <v>803</v>
      </c>
      <c r="B635" s="156" t="s">
        <v>106</v>
      </c>
      <c r="C635" s="156" t="s">
        <v>96</v>
      </c>
      <c r="D635" s="156" t="s">
        <v>627</v>
      </c>
      <c r="E635" s="157">
        <v>-45.9</v>
      </c>
      <c r="F635" s="157">
        <v>170.47</v>
      </c>
      <c r="G635" s="156" t="str">
        <f t="shared" si="32"/>
        <v>Dunedin City DN</v>
      </c>
      <c r="H635" s="156">
        <f t="shared" si="33"/>
        <v>51</v>
      </c>
      <c r="I635" s="156" t="str">
        <f t="shared" si="34"/>
        <v>Dunedin City 51</v>
      </c>
    </row>
    <row r="636" spans="1:9">
      <c r="A636" s="156" t="s">
        <v>804</v>
      </c>
      <c r="B636" s="156" t="s">
        <v>106</v>
      </c>
      <c r="C636" s="156" t="s">
        <v>93</v>
      </c>
      <c r="D636" s="156" t="s">
        <v>627</v>
      </c>
      <c r="E636" s="157">
        <v>-46.02</v>
      </c>
      <c r="F636" s="157">
        <v>170.23</v>
      </c>
      <c r="G636" s="156" t="str">
        <f t="shared" si="32"/>
        <v>Dunedin City DN</v>
      </c>
      <c r="H636" s="156">
        <f t="shared" si="33"/>
        <v>52</v>
      </c>
      <c r="I636" s="156" t="str">
        <f t="shared" si="34"/>
        <v>Dunedin City 52</v>
      </c>
    </row>
    <row r="637" spans="1:9">
      <c r="A637" s="156" t="s">
        <v>805</v>
      </c>
      <c r="B637" s="156" t="s">
        <v>106</v>
      </c>
      <c r="C637" s="156" t="s">
        <v>93</v>
      </c>
      <c r="D637" s="156" t="s">
        <v>627</v>
      </c>
      <c r="E637" s="157">
        <v>-45.8</v>
      </c>
      <c r="F637" s="157">
        <v>170.12</v>
      </c>
      <c r="G637" s="156" t="str">
        <f t="shared" si="32"/>
        <v>Dunedin City DN</v>
      </c>
      <c r="H637" s="156">
        <f t="shared" si="33"/>
        <v>53</v>
      </c>
      <c r="I637" s="156" t="str">
        <f t="shared" si="34"/>
        <v>Dunedin City 53</v>
      </c>
    </row>
    <row r="638" spans="1:9">
      <c r="A638" s="156" t="s">
        <v>806</v>
      </c>
      <c r="B638" s="156" t="s">
        <v>106</v>
      </c>
      <c r="C638" s="156" t="s">
        <v>93</v>
      </c>
      <c r="D638" s="156" t="s">
        <v>627</v>
      </c>
      <c r="E638" s="157">
        <v>-45.84</v>
      </c>
      <c r="F638" s="157">
        <v>170.5</v>
      </c>
      <c r="G638" s="156" t="str">
        <f t="shared" si="32"/>
        <v>Dunedin City DN</v>
      </c>
      <c r="H638" s="156">
        <f t="shared" si="33"/>
        <v>54</v>
      </c>
      <c r="I638" s="156" t="str">
        <f t="shared" si="34"/>
        <v>Dunedin City 54</v>
      </c>
    </row>
    <row r="639" spans="1:9">
      <c r="A639" s="156" t="s">
        <v>807</v>
      </c>
      <c r="B639" s="156" t="s">
        <v>106</v>
      </c>
      <c r="C639" s="156" t="s">
        <v>96</v>
      </c>
      <c r="D639" s="156" t="s">
        <v>627</v>
      </c>
      <c r="E639" s="157">
        <v>-45.84</v>
      </c>
      <c r="F639" s="157">
        <v>170.51</v>
      </c>
      <c r="G639" s="156" t="str">
        <f t="shared" si="32"/>
        <v>Dunedin City DN</v>
      </c>
      <c r="H639" s="156">
        <f t="shared" si="33"/>
        <v>55</v>
      </c>
      <c r="I639" s="156" t="str">
        <f t="shared" si="34"/>
        <v>Dunedin City 55</v>
      </c>
    </row>
    <row r="640" spans="1:9">
      <c r="A640" s="156" t="s">
        <v>808</v>
      </c>
      <c r="B640" s="156" t="s">
        <v>106</v>
      </c>
      <c r="C640" s="156" t="s">
        <v>93</v>
      </c>
      <c r="D640" s="156" t="s">
        <v>627</v>
      </c>
      <c r="E640" s="157">
        <v>-45.76</v>
      </c>
      <c r="F640" s="157">
        <v>170.64</v>
      </c>
      <c r="G640" s="156" t="str">
        <f t="shared" si="32"/>
        <v>Dunedin City DN</v>
      </c>
      <c r="H640" s="156">
        <f t="shared" si="33"/>
        <v>56</v>
      </c>
      <c r="I640" s="156" t="str">
        <f t="shared" si="34"/>
        <v>Dunedin City 56</v>
      </c>
    </row>
    <row r="641" spans="1:9">
      <c r="A641" s="156" t="s">
        <v>809</v>
      </c>
      <c r="B641" s="156" t="s">
        <v>106</v>
      </c>
      <c r="C641" s="156" t="s">
        <v>93</v>
      </c>
      <c r="D641" s="156" t="s">
        <v>627</v>
      </c>
      <c r="E641" s="157">
        <v>-45.83</v>
      </c>
      <c r="F641" s="157">
        <v>170.67</v>
      </c>
      <c r="G641" s="156" t="str">
        <f t="shared" si="32"/>
        <v>Dunedin City DN</v>
      </c>
      <c r="H641" s="156">
        <f t="shared" si="33"/>
        <v>57</v>
      </c>
      <c r="I641" s="156" t="str">
        <f t="shared" si="34"/>
        <v>Dunedin City 57</v>
      </c>
    </row>
    <row r="642" spans="1:9">
      <c r="A642" s="156" t="s">
        <v>810</v>
      </c>
      <c r="B642" s="156" t="s">
        <v>106</v>
      </c>
      <c r="C642" s="156" t="s">
        <v>229</v>
      </c>
      <c r="D642" s="156" t="s">
        <v>627</v>
      </c>
      <c r="E642" s="157">
        <v>-45.87</v>
      </c>
      <c r="F642" s="157">
        <v>170.59</v>
      </c>
      <c r="G642" s="156" t="str">
        <f t="shared" ref="G642:G705" si="35">B642&amp;" "&amp;D642</f>
        <v>Dunedin City DN</v>
      </c>
      <c r="H642" s="156">
        <f t="shared" ref="H642:H705" si="36">IF(B642=B641,H641+1,1)</f>
        <v>58</v>
      </c>
      <c r="I642" s="156" t="str">
        <f t="shared" ref="I642:I705" si="37">B642&amp;" "&amp;H642</f>
        <v>Dunedin City 58</v>
      </c>
    </row>
    <row r="643" spans="1:9">
      <c r="A643" s="156" t="s">
        <v>811</v>
      </c>
      <c r="B643" s="156" t="s">
        <v>106</v>
      </c>
      <c r="C643" s="156" t="s">
        <v>96</v>
      </c>
      <c r="D643" s="156" t="s">
        <v>627</v>
      </c>
      <c r="E643" s="157">
        <v>-45.86</v>
      </c>
      <c r="F643" s="157">
        <v>170.55</v>
      </c>
      <c r="G643" s="156" t="str">
        <f t="shared" si="35"/>
        <v>Dunedin City DN</v>
      </c>
      <c r="H643" s="156">
        <f t="shared" si="36"/>
        <v>59</v>
      </c>
      <c r="I643" s="156" t="str">
        <f t="shared" si="37"/>
        <v>Dunedin City 59</v>
      </c>
    </row>
    <row r="644" spans="1:9">
      <c r="A644" s="156" t="s">
        <v>812</v>
      </c>
      <c r="B644" s="156" t="s">
        <v>106</v>
      </c>
      <c r="C644" s="156" t="s">
        <v>96</v>
      </c>
      <c r="D644" s="156" t="s">
        <v>627</v>
      </c>
      <c r="E644" s="157">
        <v>-45.86</v>
      </c>
      <c r="F644" s="157">
        <v>170.49</v>
      </c>
      <c r="G644" s="156" t="str">
        <f t="shared" si="35"/>
        <v>Dunedin City DN</v>
      </c>
      <c r="H644" s="156">
        <f t="shared" si="36"/>
        <v>60</v>
      </c>
      <c r="I644" s="156" t="str">
        <f t="shared" si="37"/>
        <v>Dunedin City 60</v>
      </c>
    </row>
    <row r="645" spans="1:9">
      <c r="A645" s="156" t="s">
        <v>813</v>
      </c>
      <c r="B645" s="156" t="s">
        <v>106</v>
      </c>
      <c r="C645" s="156" t="s">
        <v>96</v>
      </c>
      <c r="D645" s="156" t="s">
        <v>627</v>
      </c>
      <c r="E645" s="157">
        <v>-45.88</v>
      </c>
      <c r="F645" s="157">
        <v>170.48</v>
      </c>
      <c r="G645" s="156" t="str">
        <f t="shared" si="35"/>
        <v>Dunedin City DN</v>
      </c>
      <c r="H645" s="156">
        <f t="shared" si="36"/>
        <v>61</v>
      </c>
      <c r="I645" s="156" t="str">
        <f t="shared" si="37"/>
        <v>Dunedin City 61</v>
      </c>
    </row>
    <row r="646" spans="1:9">
      <c r="A646" s="156" t="s">
        <v>814</v>
      </c>
      <c r="B646" s="156" t="s">
        <v>106</v>
      </c>
      <c r="C646" s="156" t="s">
        <v>93</v>
      </c>
      <c r="D646" s="156" t="s">
        <v>627</v>
      </c>
      <c r="E646" s="157">
        <v>-45.61</v>
      </c>
      <c r="F646" s="157">
        <v>170.14</v>
      </c>
      <c r="G646" s="156" t="str">
        <f t="shared" si="35"/>
        <v>Dunedin City DN</v>
      </c>
      <c r="H646" s="156">
        <f t="shared" si="36"/>
        <v>62</v>
      </c>
      <c r="I646" s="156" t="str">
        <f t="shared" si="37"/>
        <v>Dunedin City 62</v>
      </c>
    </row>
    <row r="647" spans="1:9">
      <c r="A647" s="156" t="s">
        <v>815</v>
      </c>
      <c r="B647" s="156" t="s">
        <v>106</v>
      </c>
      <c r="C647" s="156" t="s">
        <v>93</v>
      </c>
      <c r="D647" s="156" t="s">
        <v>627</v>
      </c>
      <c r="E647" s="157">
        <v>-45.9</v>
      </c>
      <c r="F647" s="157">
        <v>170.15</v>
      </c>
      <c r="G647" s="156" t="str">
        <f t="shared" si="35"/>
        <v>Dunedin City DN</v>
      </c>
      <c r="H647" s="156">
        <f t="shared" si="36"/>
        <v>63</v>
      </c>
      <c r="I647" s="156" t="str">
        <f t="shared" si="37"/>
        <v>Dunedin City 63</v>
      </c>
    </row>
    <row r="648" spans="1:9">
      <c r="A648" s="156" t="s">
        <v>816</v>
      </c>
      <c r="B648" s="156" t="s">
        <v>106</v>
      </c>
      <c r="C648" s="156" t="s">
        <v>93</v>
      </c>
      <c r="D648" s="156" t="s">
        <v>627</v>
      </c>
      <c r="E648" s="157">
        <v>-45.63</v>
      </c>
      <c r="F648" s="157">
        <v>170.58</v>
      </c>
      <c r="G648" s="156" t="str">
        <f t="shared" si="35"/>
        <v>Dunedin City DN</v>
      </c>
      <c r="H648" s="156">
        <f t="shared" si="36"/>
        <v>64</v>
      </c>
      <c r="I648" s="156" t="str">
        <f t="shared" si="37"/>
        <v>Dunedin City 64</v>
      </c>
    </row>
    <row r="649" spans="1:9">
      <c r="A649" s="156" t="s">
        <v>817</v>
      </c>
      <c r="B649" s="156" t="s">
        <v>106</v>
      </c>
      <c r="C649" s="156" t="s">
        <v>93</v>
      </c>
      <c r="D649" s="156" t="s">
        <v>627</v>
      </c>
      <c r="E649" s="157">
        <v>-45.74</v>
      </c>
      <c r="F649" s="157">
        <v>170.58</v>
      </c>
      <c r="G649" s="156" t="str">
        <f t="shared" si="35"/>
        <v>Dunedin City DN</v>
      </c>
      <c r="H649" s="156">
        <f t="shared" si="36"/>
        <v>65</v>
      </c>
      <c r="I649" s="156" t="str">
        <f t="shared" si="37"/>
        <v>Dunedin City 65</v>
      </c>
    </row>
    <row r="650" spans="1:9">
      <c r="A650" s="156" t="s">
        <v>818</v>
      </c>
      <c r="B650" s="156" t="s">
        <v>106</v>
      </c>
      <c r="C650" s="156" t="s">
        <v>209</v>
      </c>
      <c r="D650" s="156" t="s">
        <v>627</v>
      </c>
      <c r="E650" s="157">
        <v>-45.5</v>
      </c>
      <c r="F650" s="157">
        <v>170.12</v>
      </c>
      <c r="G650" s="156" t="str">
        <f t="shared" si="35"/>
        <v>Dunedin City DN</v>
      </c>
      <c r="H650" s="156">
        <f t="shared" si="36"/>
        <v>66</v>
      </c>
      <c r="I650" s="156" t="str">
        <f t="shared" si="37"/>
        <v>Dunedin City 66</v>
      </c>
    </row>
    <row r="651" spans="1:9">
      <c r="A651" s="156" t="s">
        <v>819</v>
      </c>
      <c r="B651" s="156" t="s">
        <v>106</v>
      </c>
      <c r="C651" s="156" t="s">
        <v>93</v>
      </c>
      <c r="D651" s="156" t="s">
        <v>627</v>
      </c>
      <c r="E651" s="157">
        <v>-45.77</v>
      </c>
      <c r="F651" s="157">
        <v>170.61</v>
      </c>
      <c r="G651" s="156" t="str">
        <f t="shared" si="35"/>
        <v>Dunedin City DN</v>
      </c>
      <c r="H651" s="156">
        <f t="shared" si="36"/>
        <v>67</v>
      </c>
      <c r="I651" s="156" t="str">
        <f t="shared" si="37"/>
        <v>Dunedin City 67</v>
      </c>
    </row>
    <row r="652" spans="1:9">
      <c r="A652" s="156" t="s">
        <v>820</v>
      </c>
      <c r="B652" s="156" t="s">
        <v>106</v>
      </c>
      <c r="C652" s="156" t="s">
        <v>93</v>
      </c>
      <c r="D652" s="156" t="s">
        <v>627</v>
      </c>
      <c r="E652" s="157">
        <v>-45.91</v>
      </c>
      <c r="F652" s="157">
        <v>170.22</v>
      </c>
      <c r="G652" s="156" t="str">
        <f t="shared" si="35"/>
        <v>Dunedin City DN</v>
      </c>
      <c r="H652" s="156">
        <f t="shared" si="36"/>
        <v>68</v>
      </c>
      <c r="I652" s="156" t="str">
        <f t="shared" si="37"/>
        <v>Dunedin City 68</v>
      </c>
    </row>
    <row r="653" spans="1:9">
      <c r="A653" s="156" t="s">
        <v>821</v>
      </c>
      <c r="B653" s="156" t="s">
        <v>106</v>
      </c>
      <c r="C653" s="156" t="s">
        <v>96</v>
      </c>
      <c r="D653" s="156" t="s">
        <v>627</v>
      </c>
      <c r="E653" s="157">
        <v>-45.88</v>
      </c>
      <c r="F653" s="157">
        <v>170.47</v>
      </c>
      <c r="G653" s="156" t="str">
        <f t="shared" si="35"/>
        <v>Dunedin City DN</v>
      </c>
      <c r="H653" s="156">
        <f t="shared" si="36"/>
        <v>69</v>
      </c>
      <c r="I653" s="156" t="str">
        <f t="shared" si="37"/>
        <v>Dunedin City 69</v>
      </c>
    </row>
    <row r="654" spans="1:9">
      <c r="A654" s="156" t="s">
        <v>822</v>
      </c>
      <c r="B654" s="156" t="s">
        <v>106</v>
      </c>
      <c r="C654" s="156" t="s">
        <v>229</v>
      </c>
      <c r="D654" s="156" t="s">
        <v>627</v>
      </c>
      <c r="E654" s="157">
        <v>-45.88</v>
      </c>
      <c r="F654" s="157">
        <v>170.33</v>
      </c>
      <c r="G654" s="156" t="str">
        <f t="shared" si="35"/>
        <v>Dunedin City DN</v>
      </c>
      <c r="H654" s="156">
        <f t="shared" si="36"/>
        <v>70</v>
      </c>
      <c r="I654" s="156" t="str">
        <f t="shared" si="37"/>
        <v>Dunedin City 70</v>
      </c>
    </row>
    <row r="655" spans="1:9">
      <c r="A655" s="156" t="s">
        <v>823</v>
      </c>
      <c r="B655" s="156" t="s">
        <v>106</v>
      </c>
      <c r="C655" s="156" t="s">
        <v>93</v>
      </c>
      <c r="D655" s="156" t="s">
        <v>627</v>
      </c>
      <c r="E655" s="157">
        <v>-45.75</v>
      </c>
      <c r="F655" s="157">
        <v>170.34</v>
      </c>
      <c r="G655" s="156" t="str">
        <f t="shared" si="35"/>
        <v>Dunedin City DN</v>
      </c>
      <c r="H655" s="156">
        <f t="shared" si="36"/>
        <v>71</v>
      </c>
      <c r="I655" s="156" t="str">
        <f t="shared" si="37"/>
        <v>Dunedin City 71</v>
      </c>
    </row>
    <row r="656" spans="1:9">
      <c r="A656" s="156" t="s">
        <v>824</v>
      </c>
      <c r="B656" s="156" t="s">
        <v>106</v>
      </c>
      <c r="C656" s="156" t="s">
        <v>93</v>
      </c>
      <c r="D656" s="156" t="s">
        <v>627</v>
      </c>
      <c r="E656" s="157">
        <v>-45.8</v>
      </c>
      <c r="F656" s="157">
        <v>170.57</v>
      </c>
      <c r="G656" s="156" t="str">
        <f t="shared" si="35"/>
        <v>Dunedin City DN</v>
      </c>
      <c r="H656" s="156">
        <f t="shared" si="36"/>
        <v>72</v>
      </c>
      <c r="I656" s="156" t="str">
        <f t="shared" si="37"/>
        <v>Dunedin City 72</v>
      </c>
    </row>
    <row r="657" spans="1:9">
      <c r="A657" s="156" t="s">
        <v>825</v>
      </c>
      <c r="B657" s="156" t="s">
        <v>106</v>
      </c>
      <c r="C657" s="156" t="s">
        <v>96</v>
      </c>
      <c r="D657" s="156" t="s">
        <v>627</v>
      </c>
      <c r="E657" s="157">
        <v>-45.84</v>
      </c>
      <c r="F657" s="157">
        <v>170.54</v>
      </c>
      <c r="G657" s="156" t="str">
        <f t="shared" si="35"/>
        <v>Dunedin City DN</v>
      </c>
      <c r="H657" s="156">
        <f t="shared" si="36"/>
        <v>73</v>
      </c>
      <c r="I657" s="156" t="str">
        <f t="shared" si="37"/>
        <v>Dunedin City 73</v>
      </c>
    </row>
    <row r="658" spans="1:9">
      <c r="A658" s="156" t="s">
        <v>826</v>
      </c>
      <c r="B658" s="156" t="s">
        <v>106</v>
      </c>
      <c r="C658" s="156" t="s">
        <v>93</v>
      </c>
      <c r="D658" s="156" t="s">
        <v>627</v>
      </c>
      <c r="E658" s="157">
        <v>-45.6</v>
      </c>
      <c r="F658" s="157">
        <v>170.27</v>
      </c>
      <c r="G658" s="156" t="str">
        <f t="shared" si="35"/>
        <v>Dunedin City DN</v>
      </c>
      <c r="H658" s="156">
        <f t="shared" si="36"/>
        <v>74</v>
      </c>
      <c r="I658" s="156" t="str">
        <f t="shared" si="37"/>
        <v>Dunedin City 74</v>
      </c>
    </row>
    <row r="659" spans="1:9">
      <c r="A659" s="156" t="s">
        <v>827</v>
      </c>
      <c r="B659" s="156" t="s">
        <v>106</v>
      </c>
      <c r="C659" s="156" t="s">
        <v>96</v>
      </c>
      <c r="D659" s="156" t="s">
        <v>627</v>
      </c>
      <c r="E659" s="157">
        <v>-45.89</v>
      </c>
      <c r="F659" s="157">
        <v>170.51</v>
      </c>
      <c r="G659" s="156" t="str">
        <f t="shared" si="35"/>
        <v>Dunedin City DN</v>
      </c>
      <c r="H659" s="156">
        <f t="shared" si="36"/>
        <v>75</v>
      </c>
      <c r="I659" s="156" t="str">
        <f t="shared" si="37"/>
        <v>Dunedin City 75</v>
      </c>
    </row>
    <row r="660" spans="1:9">
      <c r="A660" s="156" t="s">
        <v>828</v>
      </c>
      <c r="B660" s="156" t="s">
        <v>106</v>
      </c>
      <c r="C660" s="156" t="s">
        <v>93</v>
      </c>
      <c r="D660" s="156" t="s">
        <v>627</v>
      </c>
      <c r="E660" s="157">
        <v>-45.45</v>
      </c>
      <c r="F660" s="157">
        <v>170.14</v>
      </c>
      <c r="G660" s="156" t="str">
        <f t="shared" si="35"/>
        <v>Dunedin City DN</v>
      </c>
      <c r="H660" s="156">
        <f t="shared" si="36"/>
        <v>76</v>
      </c>
      <c r="I660" s="156" t="str">
        <f t="shared" si="37"/>
        <v>Dunedin City 76</v>
      </c>
    </row>
    <row r="661" spans="1:9">
      <c r="A661" s="156" t="s">
        <v>829</v>
      </c>
      <c r="B661" s="156" t="s">
        <v>106</v>
      </c>
      <c r="C661" s="156" t="s">
        <v>96</v>
      </c>
      <c r="D661" s="156" t="s">
        <v>627</v>
      </c>
      <c r="E661" s="157">
        <v>-45.84</v>
      </c>
      <c r="F661" s="157">
        <v>170.54</v>
      </c>
      <c r="G661" s="156" t="str">
        <f t="shared" si="35"/>
        <v>Dunedin City DN</v>
      </c>
      <c r="H661" s="156">
        <f t="shared" si="36"/>
        <v>77</v>
      </c>
      <c r="I661" s="156" t="str">
        <f t="shared" si="37"/>
        <v>Dunedin City 77</v>
      </c>
    </row>
    <row r="662" spans="1:9">
      <c r="A662" s="156" t="s">
        <v>830</v>
      </c>
      <c r="B662" s="156" t="s">
        <v>106</v>
      </c>
      <c r="C662" s="156" t="s">
        <v>96</v>
      </c>
      <c r="D662" s="156" t="s">
        <v>627</v>
      </c>
      <c r="E662" s="157">
        <v>-45.86</v>
      </c>
      <c r="F662" s="157">
        <v>170.51</v>
      </c>
      <c r="G662" s="156" t="str">
        <f t="shared" si="35"/>
        <v>Dunedin City DN</v>
      </c>
      <c r="H662" s="156">
        <f t="shared" si="36"/>
        <v>78</v>
      </c>
      <c r="I662" s="156" t="str">
        <f t="shared" si="37"/>
        <v>Dunedin City 78</v>
      </c>
    </row>
    <row r="663" spans="1:9">
      <c r="A663" s="156" t="s">
        <v>831</v>
      </c>
      <c r="B663" s="156" t="s">
        <v>106</v>
      </c>
      <c r="C663" s="156" t="s">
        <v>96</v>
      </c>
      <c r="D663" s="156" t="s">
        <v>627</v>
      </c>
      <c r="E663" s="157">
        <v>-45.85</v>
      </c>
      <c r="F663" s="157">
        <v>170.52</v>
      </c>
      <c r="G663" s="156" t="str">
        <f t="shared" si="35"/>
        <v>Dunedin City DN</v>
      </c>
      <c r="H663" s="156">
        <f t="shared" si="36"/>
        <v>79</v>
      </c>
      <c r="I663" s="156" t="str">
        <f t="shared" si="37"/>
        <v>Dunedin City 79</v>
      </c>
    </row>
    <row r="664" spans="1:9">
      <c r="A664" s="156" t="s">
        <v>832</v>
      </c>
      <c r="B664" s="156" t="s">
        <v>106</v>
      </c>
      <c r="C664" s="156" t="s">
        <v>93</v>
      </c>
      <c r="D664" s="156" t="s">
        <v>627</v>
      </c>
      <c r="E664" s="157">
        <v>-45.83</v>
      </c>
      <c r="F664" s="157">
        <v>170.33</v>
      </c>
      <c r="G664" s="156" t="str">
        <f t="shared" si="35"/>
        <v>Dunedin City DN</v>
      </c>
      <c r="H664" s="156">
        <f t="shared" si="36"/>
        <v>80</v>
      </c>
      <c r="I664" s="156" t="str">
        <f t="shared" si="37"/>
        <v>Dunedin City 80</v>
      </c>
    </row>
    <row r="665" spans="1:9">
      <c r="A665" s="156" t="s">
        <v>833</v>
      </c>
      <c r="B665" s="156" t="s">
        <v>106</v>
      </c>
      <c r="C665" s="156" t="s">
        <v>96</v>
      </c>
      <c r="D665" s="156" t="s">
        <v>627</v>
      </c>
      <c r="E665" s="157">
        <v>-45.9</v>
      </c>
      <c r="F665" s="157">
        <v>170.54</v>
      </c>
      <c r="G665" s="156" t="str">
        <f t="shared" si="35"/>
        <v>Dunedin City DN</v>
      </c>
      <c r="H665" s="156">
        <f t="shared" si="36"/>
        <v>81</v>
      </c>
      <c r="I665" s="156" t="str">
        <f t="shared" si="37"/>
        <v>Dunedin City 81</v>
      </c>
    </row>
    <row r="666" spans="1:9">
      <c r="A666" s="156" t="s">
        <v>834</v>
      </c>
      <c r="B666" s="156" t="s">
        <v>106</v>
      </c>
      <c r="C666" s="156" t="s">
        <v>93</v>
      </c>
      <c r="D666" s="156" t="s">
        <v>627</v>
      </c>
      <c r="E666" s="157">
        <v>-45.69</v>
      </c>
      <c r="F666" s="157">
        <v>170.6</v>
      </c>
      <c r="G666" s="156" t="str">
        <f t="shared" si="35"/>
        <v>Dunedin City DN</v>
      </c>
      <c r="H666" s="156">
        <f t="shared" si="36"/>
        <v>82</v>
      </c>
      <c r="I666" s="156" t="str">
        <f t="shared" si="37"/>
        <v>Dunedin City 82</v>
      </c>
    </row>
    <row r="667" spans="1:9">
      <c r="A667" s="156" t="s">
        <v>835</v>
      </c>
      <c r="B667" s="156" t="s">
        <v>106</v>
      </c>
      <c r="C667" s="156" t="s">
        <v>96</v>
      </c>
      <c r="D667" s="156" t="s">
        <v>627</v>
      </c>
      <c r="E667" s="157">
        <v>-45.85</v>
      </c>
      <c r="F667" s="157">
        <v>170.52</v>
      </c>
      <c r="G667" s="156" t="str">
        <f t="shared" si="35"/>
        <v>Dunedin City DN</v>
      </c>
      <c r="H667" s="156">
        <f t="shared" si="36"/>
        <v>83</v>
      </c>
      <c r="I667" s="156" t="str">
        <f t="shared" si="37"/>
        <v>Dunedin City 83</v>
      </c>
    </row>
    <row r="668" spans="1:9">
      <c r="A668" s="156" t="s">
        <v>836</v>
      </c>
      <c r="B668" s="156" t="s">
        <v>106</v>
      </c>
      <c r="C668" s="156" t="s">
        <v>93</v>
      </c>
      <c r="D668" s="156" t="s">
        <v>627</v>
      </c>
      <c r="E668" s="157">
        <v>-45.75</v>
      </c>
      <c r="F668" s="157">
        <v>170.58</v>
      </c>
      <c r="G668" s="156" t="str">
        <f t="shared" si="35"/>
        <v>Dunedin City DN</v>
      </c>
      <c r="H668" s="156">
        <f t="shared" si="36"/>
        <v>84</v>
      </c>
      <c r="I668" s="156" t="str">
        <f t="shared" si="37"/>
        <v>Dunedin City 84</v>
      </c>
    </row>
    <row r="669" spans="1:9">
      <c r="A669" s="156" t="s">
        <v>837</v>
      </c>
      <c r="B669" s="156" t="s">
        <v>106</v>
      </c>
      <c r="C669" s="156" t="s">
        <v>93</v>
      </c>
      <c r="D669" s="156" t="s">
        <v>627</v>
      </c>
      <c r="E669" s="157">
        <v>-45.76</v>
      </c>
      <c r="F669" s="157">
        <v>170.6</v>
      </c>
      <c r="G669" s="156" t="str">
        <f t="shared" si="35"/>
        <v>Dunedin City DN</v>
      </c>
      <c r="H669" s="156">
        <f t="shared" si="36"/>
        <v>85</v>
      </c>
      <c r="I669" s="156" t="str">
        <f t="shared" si="37"/>
        <v>Dunedin City 85</v>
      </c>
    </row>
    <row r="670" spans="1:9">
      <c r="A670" s="156" t="s">
        <v>838</v>
      </c>
      <c r="B670" s="156" t="s">
        <v>106</v>
      </c>
      <c r="C670" s="156" t="s">
        <v>93</v>
      </c>
      <c r="D670" s="156" t="s">
        <v>627</v>
      </c>
      <c r="E670" s="157">
        <v>-45.8</v>
      </c>
      <c r="F670" s="157">
        <v>170.7</v>
      </c>
      <c r="G670" s="156" t="str">
        <f t="shared" si="35"/>
        <v>Dunedin City DN</v>
      </c>
      <c r="H670" s="156">
        <f t="shared" si="36"/>
        <v>86</v>
      </c>
      <c r="I670" s="156" t="str">
        <f t="shared" si="37"/>
        <v>Dunedin City 86</v>
      </c>
    </row>
    <row r="671" spans="1:9">
      <c r="A671" s="156" t="s">
        <v>839</v>
      </c>
      <c r="B671" s="156" t="s">
        <v>106</v>
      </c>
      <c r="C671" s="156" t="s">
        <v>93</v>
      </c>
      <c r="D671" s="156" t="s">
        <v>627</v>
      </c>
      <c r="E671" s="157">
        <v>-45.95</v>
      </c>
      <c r="F671" s="157">
        <v>170.18</v>
      </c>
      <c r="G671" s="156" t="str">
        <f t="shared" si="35"/>
        <v>Dunedin City DN</v>
      </c>
      <c r="H671" s="156">
        <f t="shared" si="36"/>
        <v>87</v>
      </c>
      <c r="I671" s="156" t="str">
        <f t="shared" si="37"/>
        <v>Dunedin City 87</v>
      </c>
    </row>
    <row r="672" spans="1:9">
      <c r="A672" s="156" t="s">
        <v>840</v>
      </c>
      <c r="B672" s="156" t="s">
        <v>106</v>
      </c>
      <c r="C672" s="156" t="s">
        <v>209</v>
      </c>
      <c r="D672" s="156" t="s">
        <v>627</v>
      </c>
      <c r="E672" s="157">
        <v>-45.86</v>
      </c>
      <c r="F672" s="157">
        <v>170.21</v>
      </c>
      <c r="G672" s="156" t="str">
        <f t="shared" si="35"/>
        <v>Dunedin City DN</v>
      </c>
      <c r="H672" s="156">
        <f t="shared" si="36"/>
        <v>88</v>
      </c>
      <c r="I672" s="156" t="str">
        <f t="shared" si="37"/>
        <v>Dunedin City 88</v>
      </c>
    </row>
    <row r="673" spans="1:9">
      <c r="A673" s="156" t="s">
        <v>841</v>
      </c>
      <c r="B673" s="156" t="s">
        <v>106</v>
      </c>
      <c r="C673" s="156" t="s">
        <v>93</v>
      </c>
      <c r="D673" s="156" t="s">
        <v>627</v>
      </c>
      <c r="E673" s="157">
        <v>-45.9</v>
      </c>
      <c r="F673" s="157">
        <v>170.3</v>
      </c>
      <c r="G673" s="156" t="str">
        <f t="shared" si="35"/>
        <v>Dunedin City DN</v>
      </c>
      <c r="H673" s="156">
        <f t="shared" si="36"/>
        <v>89</v>
      </c>
      <c r="I673" s="156" t="str">
        <f t="shared" si="37"/>
        <v>Dunedin City 89</v>
      </c>
    </row>
    <row r="674" spans="1:9">
      <c r="A674" s="156" t="s">
        <v>842</v>
      </c>
      <c r="B674" s="156" t="s">
        <v>106</v>
      </c>
      <c r="C674" s="156" t="s">
        <v>93</v>
      </c>
      <c r="D674" s="156" t="s">
        <v>627</v>
      </c>
      <c r="E674" s="157">
        <v>-45.79</v>
      </c>
      <c r="F674" s="157">
        <v>170.53</v>
      </c>
      <c r="G674" s="156" t="str">
        <f t="shared" si="35"/>
        <v>Dunedin City DN</v>
      </c>
      <c r="H674" s="156">
        <f t="shared" si="36"/>
        <v>90</v>
      </c>
      <c r="I674" s="156" t="str">
        <f t="shared" si="37"/>
        <v>Dunedin City 90</v>
      </c>
    </row>
    <row r="675" spans="1:9">
      <c r="A675" s="156" t="s">
        <v>843</v>
      </c>
      <c r="B675" s="156" t="s">
        <v>106</v>
      </c>
      <c r="C675" s="156" t="s">
        <v>96</v>
      </c>
      <c r="D675" s="156" t="s">
        <v>627</v>
      </c>
      <c r="E675" s="157">
        <v>-45.84</v>
      </c>
      <c r="F675" s="157">
        <v>170.52</v>
      </c>
      <c r="G675" s="156" t="str">
        <f t="shared" si="35"/>
        <v>Dunedin City DN</v>
      </c>
      <c r="H675" s="156">
        <f t="shared" si="36"/>
        <v>91</v>
      </c>
      <c r="I675" s="156" t="str">
        <f t="shared" si="37"/>
        <v>Dunedin City 91</v>
      </c>
    </row>
    <row r="676" spans="1:9">
      <c r="A676" s="156" t="s">
        <v>844</v>
      </c>
      <c r="B676" s="156" t="s">
        <v>106</v>
      </c>
      <c r="C676" s="156" t="s">
        <v>229</v>
      </c>
      <c r="D676" s="156" t="s">
        <v>627</v>
      </c>
      <c r="E676" s="157">
        <v>-45.82</v>
      </c>
      <c r="F676" s="157">
        <v>170.62</v>
      </c>
      <c r="G676" s="156" t="str">
        <f t="shared" si="35"/>
        <v>Dunedin City DN</v>
      </c>
      <c r="H676" s="156">
        <f t="shared" si="36"/>
        <v>92</v>
      </c>
      <c r="I676" s="156" t="str">
        <f t="shared" si="37"/>
        <v>Dunedin City 92</v>
      </c>
    </row>
    <row r="677" spans="1:9">
      <c r="A677" s="156" t="s">
        <v>845</v>
      </c>
      <c r="B677" s="156" t="s">
        <v>106</v>
      </c>
      <c r="C677" s="156" t="s">
        <v>229</v>
      </c>
      <c r="D677" s="156" t="s">
        <v>627</v>
      </c>
      <c r="E677" s="157">
        <v>-45.84</v>
      </c>
      <c r="F677" s="157">
        <v>170.65</v>
      </c>
      <c r="G677" s="156" t="str">
        <f t="shared" si="35"/>
        <v>Dunedin City DN</v>
      </c>
      <c r="H677" s="156">
        <f t="shared" si="36"/>
        <v>93</v>
      </c>
      <c r="I677" s="156" t="str">
        <f t="shared" si="37"/>
        <v>Dunedin City 93</v>
      </c>
    </row>
    <row r="678" spans="1:9">
      <c r="A678" s="156" t="s">
        <v>846</v>
      </c>
      <c r="B678" s="156" t="s">
        <v>106</v>
      </c>
      <c r="C678" s="156" t="s">
        <v>93</v>
      </c>
      <c r="D678" s="156" t="s">
        <v>627</v>
      </c>
      <c r="E678" s="157">
        <v>-45.87</v>
      </c>
      <c r="F678" s="157">
        <v>170.62</v>
      </c>
      <c r="G678" s="156" t="str">
        <f t="shared" si="35"/>
        <v>Dunedin City DN</v>
      </c>
      <c r="H678" s="156">
        <f t="shared" si="36"/>
        <v>94</v>
      </c>
      <c r="I678" s="156" t="str">
        <f t="shared" si="37"/>
        <v>Dunedin City 94</v>
      </c>
    </row>
    <row r="679" spans="1:9">
      <c r="A679" s="156" t="s">
        <v>847</v>
      </c>
      <c r="B679" s="156" t="s">
        <v>106</v>
      </c>
      <c r="C679" s="156" t="s">
        <v>93</v>
      </c>
      <c r="D679" s="156" t="s">
        <v>627</v>
      </c>
      <c r="E679" s="157">
        <v>-45.63</v>
      </c>
      <c r="F679" s="157">
        <v>170.21</v>
      </c>
      <c r="G679" s="156" t="str">
        <f t="shared" si="35"/>
        <v>Dunedin City DN</v>
      </c>
      <c r="H679" s="156">
        <f t="shared" si="36"/>
        <v>95</v>
      </c>
      <c r="I679" s="156" t="str">
        <f t="shared" si="37"/>
        <v>Dunedin City 95</v>
      </c>
    </row>
    <row r="680" spans="1:9">
      <c r="A680" s="156" t="s">
        <v>848</v>
      </c>
      <c r="B680" s="156" t="s">
        <v>106</v>
      </c>
      <c r="C680" s="156" t="s">
        <v>93</v>
      </c>
      <c r="D680" s="156" t="s">
        <v>627</v>
      </c>
      <c r="E680" s="157">
        <v>-45.65</v>
      </c>
      <c r="F680" s="157">
        <v>170.63</v>
      </c>
      <c r="G680" s="156" t="str">
        <f t="shared" si="35"/>
        <v>Dunedin City DN</v>
      </c>
      <c r="H680" s="156">
        <f t="shared" si="36"/>
        <v>96</v>
      </c>
      <c r="I680" s="156" t="str">
        <f t="shared" si="37"/>
        <v>Dunedin City 96</v>
      </c>
    </row>
    <row r="681" spans="1:9">
      <c r="A681" s="156" t="s">
        <v>711</v>
      </c>
      <c r="B681" s="156" t="s">
        <v>106</v>
      </c>
      <c r="C681" s="156" t="s">
        <v>93</v>
      </c>
      <c r="D681" s="156" t="s">
        <v>627</v>
      </c>
      <c r="E681" s="157">
        <v>-45.75</v>
      </c>
      <c r="F681" s="157">
        <v>170.63</v>
      </c>
      <c r="G681" s="156" t="str">
        <f t="shared" si="35"/>
        <v>Dunedin City DN</v>
      </c>
      <c r="H681" s="156">
        <f t="shared" si="36"/>
        <v>97</v>
      </c>
      <c r="I681" s="156" t="str">
        <f t="shared" si="37"/>
        <v>Dunedin City 97</v>
      </c>
    </row>
    <row r="682" spans="1:9">
      <c r="A682" s="156" t="s">
        <v>849</v>
      </c>
      <c r="B682" s="156" t="s">
        <v>106</v>
      </c>
      <c r="C682" s="156" t="s">
        <v>96</v>
      </c>
      <c r="D682" s="156" t="s">
        <v>627</v>
      </c>
      <c r="E682" s="157">
        <v>-45.86</v>
      </c>
      <c r="F682" s="157">
        <v>170.55</v>
      </c>
      <c r="G682" s="156" t="str">
        <f t="shared" si="35"/>
        <v>Dunedin City DN</v>
      </c>
      <c r="H682" s="156">
        <f t="shared" si="36"/>
        <v>98</v>
      </c>
      <c r="I682" s="156" t="str">
        <f t="shared" si="37"/>
        <v>Dunedin City 98</v>
      </c>
    </row>
    <row r="683" spans="1:9">
      <c r="A683" s="156" t="s">
        <v>850</v>
      </c>
      <c r="B683" s="156" t="s">
        <v>106</v>
      </c>
      <c r="C683" s="156" t="s">
        <v>93</v>
      </c>
      <c r="D683" s="156" t="s">
        <v>627</v>
      </c>
      <c r="E683" s="157">
        <v>-45.4</v>
      </c>
      <c r="F683" s="157">
        <v>170.19</v>
      </c>
      <c r="G683" s="156" t="str">
        <f t="shared" si="35"/>
        <v>Dunedin City DN</v>
      </c>
      <c r="H683" s="156">
        <f t="shared" si="36"/>
        <v>99</v>
      </c>
      <c r="I683" s="156" t="str">
        <f t="shared" si="37"/>
        <v>Dunedin City 99</v>
      </c>
    </row>
    <row r="684" spans="1:9">
      <c r="A684" s="156" t="s">
        <v>851</v>
      </c>
      <c r="B684" s="156" t="s">
        <v>106</v>
      </c>
      <c r="C684" s="156" t="s">
        <v>93</v>
      </c>
      <c r="D684" s="156" t="s">
        <v>627</v>
      </c>
      <c r="E684" s="157">
        <v>-45.82</v>
      </c>
      <c r="F684" s="157">
        <v>170.6</v>
      </c>
      <c r="G684" s="156" t="str">
        <f t="shared" si="35"/>
        <v>Dunedin City DN</v>
      </c>
      <c r="H684" s="156">
        <f t="shared" si="36"/>
        <v>100</v>
      </c>
      <c r="I684" s="156" t="str">
        <f t="shared" si="37"/>
        <v>Dunedin City 100</v>
      </c>
    </row>
    <row r="685" spans="1:9">
      <c r="A685" s="156" t="s">
        <v>852</v>
      </c>
      <c r="B685" s="156" t="s">
        <v>106</v>
      </c>
      <c r="C685" s="156" t="s">
        <v>96</v>
      </c>
      <c r="D685" s="156" t="s">
        <v>627</v>
      </c>
      <c r="E685" s="157">
        <v>-45.86</v>
      </c>
      <c r="F685" s="157">
        <v>170.48</v>
      </c>
      <c r="G685" s="156" t="str">
        <f t="shared" si="35"/>
        <v>Dunedin City DN</v>
      </c>
      <c r="H685" s="156">
        <f t="shared" si="36"/>
        <v>101</v>
      </c>
      <c r="I685" s="156" t="str">
        <f t="shared" si="37"/>
        <v>Dunedin City 101</v>
      </c>
    </row>
    <row r="686" spans="1:9">
      <c r="A686" s="156" t="s">
        <v>853</v>
      </c>
      <c r="B686" s="156" t="s">
        <v>106</v>
      </c>
      <c r="C686" s="156" t="s">
        <v>93</v>
      </c>
      <c r="D686" s="156" t="s">
        <v>627</v>
      </c>
      <c r="E686" s="157">
        <v>-45.9</v>
      </c>
      <c r="F686" s="157">
        <v>170.36</v>
      </c>
      <c r="G686" s="156" t="str">
        <f t="shared" si="35"/>
        <v>Dunedin City DN</v>
      </c>
      <c r="H686" s="156">
        <f t="shared" si="36"/>
        <v>102</v>
      </c>
      <c r="I686" s="156" t="str">
        <f t="shared" si="37"/>
        <v>Dunedin City 102</v>
      </c>
    </row>
    <row r="687" spans="1:9">
      <c r="A687" s="156" t="s">
        <v>854</v>
      </c>
      <c r="B687" s="156" t="s">
        <v>106</v>
      </c>
      <c r="C687" s="156" t="s">
        <v>96</v>
      </c>
      <c r="D687" s="156" t="s">
        <v>627</v>
      </c>
      <c r="E687" s="157">
        <v>-45.91</v>
      </c>
      <c r="F687" s="157">
        <v>170.48</v>
      </c>
      <c r="G687" s="156" t="str">
        <f t="shared" si="35"/>
        <v>Dunedin City DN</v>
      </c>
      <c r="H687" s="156">
        <f t="shared" si="36"/>
        <v>103</v>
      </c>
      <c r="I687" s="156" t="str">
        <f t="shared" si="37"/>
        <v>Dunedin City 103</v>
      </c>
    </row>
    <row r="688" spans="1:9">
      <c r="A688" s="156" t="s">
        <v>855</v>
      </c>
      <c r="B688" s="156" t="s">
        <v>106</v>
      </c>
      <c r="C688" s="156" t="s">
        <v>96</v>
      </c>
      <c r="D688" s="156" t="s">
        <v>627</v>
      </c>
      <c r="E688" s="157">
        <v>-45.9</v>
      </c>
      <c r="F688" s="157">
        <v>170.49</v>
      </c>
      <c r="G688" s="156" t="str">
        <f t="shared" si="35"/>
        <v>Dunedin City DN</v>
      </c>
      <c r="H688" s="156">
        <f t="shared" si="36"/>
        <v>104</v>
      </c>
      <c r="I688" s="156" t="str">
        <f t="shared" si="37"/>
        <v>Dunedin City 104</v>
      </c>
    </row>
    <row r="689" spans="1:9">
      <c r="A689" s="156" t="s">
        <v>856</v>
      </c>
      <c r="B689" s="156" t="s">
        <v>106</v>
      </c>
      <c r="C689" s="156" t="s">
        <v>96</v>
      </c>
      <c r="D689" s="156" t="s">
        <v>627</v>
      </c>
      <c r="E689" s="157">
        <v>-45.85</v>
      </c>
      <c r="F689" s="157">
        <v>170.58</v>
      </c>
      <c r="G689" s="156" t="str">
        <f t="shared" si="35"/>
        <v>Dunedin City DN</v>
      </c>
      <c r="H689" s="156">
        <f t="shared" si="36"/>
        <v>105</v>
      </c>
      <c r="I689" s="156" t="str">
        <f t="shared" si="37"/>
        <v>Dunedin City 105</v>
      </c>
    </row>
    <row r="690" spans="1:9">
      <c r="A690" s="156" t="s">
        <v>857</v>
      </c>
      <c r="B690" s="156" t="s">
        <v>106</v>
      </c>
      <c r="C690" s="156" t="s">
        <v>93</v>
      </c>
      <c r="D690" s="156" t="s">
        <v>627</v>
      </c>
      <c r="E690" s="157">
        <v>-45.87</v>
      </c>
      <c r="F690" s="157">
        <v>170.63</v>
      </c>
      <c r="G690" s="156" t="str">
        <f t="shared" si="35"/>
        <v>Dunedin City DN</v>
      </c>
      <c r="H690" s="156">
        <f t="shared" si="36"/>
        <v>106</v>
      </c>
      <c r="I690" s="156" t="str">
        <f t="shared" si="37"/>
        <v>Dunedin City 106</v>
      </c>
    </row>
    <row r="691" spans="1:9">
      <c r="A691" s="156" t="s">
        <v>858</v>
      </c>
      <c r="B691" s="156" t="s">
        <v>106</v>
      </c>
      <c r="C691" s="156" t="s">
        <v>96</v>
      </c>
      <c r="D691" s="156" t="s">
        <v>627</v>
      </c>
      <c r="E691" s="157">
        <v>-45.82</v>
      </c>
      <c r="F691" s="157">
        <v>170.6</v>
      </c>
      <c r="G691" s="156" t="str">
        <f t="shared" si="35"/>
        <v>Dunedin City DN</v>
      </c>
      <c r="H691" s="156">
        <f t="shared" si="36"/>
        <v>107</v>
      </c>
      <c r="I691" s="156" t="str">
        <f t="shared" si="37"/>
        <v>Dunedin City 107</v>
      </c>
    </row>
    <row r="692" spans="1:9">
      <c r="A692" s="156" t="s">
        <v>859</v>
      </c>
      <c r="B692" s="156" t="s">
        <v>106</v>
      </c>
      <c r="C692" s="156" t="s">
        <v>93</v>
      </c>
      <c r="D692" s="156" t="s">
        <v>627</v>
      </c>
      <c r="E692" s="157">
        <v>-45.92</v>
      </c>
      <c r="F692" s="157">
        <v>170.3</v>
      </c>
      <c r="G692" s="156" t="str">
        <f t="shared" si="35"/>
        <v>Dunedin City DN</v>
      </c>
      <c r="H692" s="156">
        <f t="shared" si="36"/>
        <v>108</v>
      </c>
      <c r="I692" s="156" t="str">
        <f t="shared" si="37"/>
        <v>Dunedin City 108</v>
      </c>
    </row>
    <row r="693" spans="1:9">
      <c r="A693" s="156" t="s">
        <v>860</v>
      </c>
      <c r="B693" s="156" t="s">
        <v>106</v>
      </c>
      <c r="C693" s="156" t="s">
        <v>93</v>
      </c>
      <c r="D693" s="156" t="s">
        <v>627</v>
      </c>
      <c r="E693" s="157">
        <v>-45.68</v>
      </c>
      <c r="F693" s="157">
        <v>170.61</v>
      </c>
      <c r="G693" s="156" t="str">
        <f t="shared" si="35"/>
        <v>Dunedin City DN</v>
      </c>
      <c r="H693" s="156">
        <f t="shared" si="36"/>
        <v>109</v>
      </c>
      <c r="I693" s="156" t="str">
        <f t="shared" si="37"/>
        <v>Dunedin City 109</v>
      </c>
    </row>
    <row r="694" spans="1:9">
      <c r="A694" s="156" t="s">
        <v>861</v>
      </c>
      <c r="B694" s="156" t="s">
        <v>106</v>
      </c>
      <c r="C694" s="156" t="s">
        <v>93</v>
      </c>
      <c r="D694" s="156" t="s">
        <v>627</v>
      </c>
      <c r="E694" s="157">
        <v>-45.65</v>
      </c>
      <c r="F694" s="157">
        <v>170.07</v>
      </c>
      <c r="G694" s="156" t="str">
        <f t="shared" si="35"/>
        <v>Dunedin City DN</v>
      </c>
      <c r="H694" s="156">
        <f t="shared" si="36"/>
        <v>110</v>
      </c>
      <c r="I694" s="156" t="str">
        <f t="shared" si="37"/>
        <v>Dunedin City 110</v>
      </c>
    </row>
    <row r="695" spans="1:9">
      <c r="A695" s="156" t="s">
        <v>862</v>
      </c>
      <c r="B695" s="156" t="s">
        <v>106</v>
      </c>
      <c r="C695" s="156" t="s">
        <v>96</v>
      </c>
      <c r="D695" s="156" t="s">
        <v>627</v>
      </c>
      <c r="E695" s="157">
        <v>-45.89</v>
      </c>
      <c r="F695" s="157">
        <v>170.53</v>
      </c>
      <c r="G695" s="156" t="str">
        <f t="shared" si="35"/>
        <v>Dunedin City DN</v>
      </c>
      <c r="H695" s="156">
        <f t="shared" si="36"/>
        <v>111</v>
      </c>
      <c r="I695" s="156" t="str">
        <f t="shared" si="37"/>
        <v>Dunedin City 111</v>
      </c>
    </row>
    <row r="696" spans="1:9">
      <c r="A696" s="156" t="s">
        <v>863</v>
      </c>
      <c r="B696" s="156" t="s">
        <v>106</v>
      </c>
      <c r="C696" s="156" t="s">
        <v>96</v>
      </c>
      <c r="D696" s="156" t="s">
        <v>627</v>
      </c>
      <c r="E696" s="157">
        <v>-45.89</v>
      </c>
      <c r="F696" s="157">
        <v>170.49</v>
      </c>
      <c r="G696" s="156" t="str">
        <f t="shared" si="35"/>
        <v>Dunedin City DN</v>
      </c>
      <c r="H696" s="156">
        <f t="shared" si="36"/>
        <v>112</v>
      </c>
      <c r="I696" s="156" t="str">
        <f t="shared" si="37"/>
        <v>Dunedin City 112</v>
      </c>
    </row>
    <row r="697" spans="1:9">
      <c r="A697" s="156" t="s">
        <v>864</v>
      </c>
      <c r="B697" s="156" t="s">
        <v>106</v>
      </c>
      <c r="C697" s="156" t="s">
        <v>96</v>
      </c>
      <c r="D697" s="156" t="s">
        <v>627</v>
      </c>
      <c r="E697" s="157">
        <v>-45.9</v>
      </c>
      <c r="F697" s="157">
        <v>170.41</v>
      </c>
      <c r="G697" s="156" t="str">
        <f t="shared" si="35"/>
        <v>Dunedin City DN</v>
      </c>
      <c r="H697" s="156">
        <f t="shared" si="36"/>
        <v>113</v>
      </c>
      <c r="I697" s="156" t="str">
        <f t="shared" si="37"/>
        <v>Dunedin City 113</v>
      </c>
    </row>
    <row r="698" spans="1:9">
      <c r="A698" s="156" t="s">
        <v>865</v>
      </c>
      <c r="B698" s="156" t="s">
        <v>106</v>
      </c>
      <c r="C698" s="156" t="s">
        <v>96</v>
      </c>
      <c r="D698" s="156" t="s">
        <v>627</v>
      </c>
      <c r="E698" s="157">
        <v>-45.89</v>
      </c>
      <c r="F698" s="157">
        <v>170.51</v>
      </c>
      <c r="G698" s="156" t="str">
        <f t="shared" si="35"/>
        <v>Dunedin City DN</v>
      </c>
      <c r="H698" s="156">
        <f t="shared" si="36"/>
        <v>114</v>
      </c>
      <c r="I698" s="156" t="str">
        <f t="shared" si="37"/>
        <v>Dunedin City 114</v>
      </c>
    </row>
    <row r="699" spans="1:9">
      <c r="A699" s="156" t="s">
        <v>866</v>
      </c>
      <c r="B699" s="156" t="s">
        <v>106</v>
      </c>
      <c r="C699" s="156" t="s">
        <v>93</v>
      </c>
      <c r="D699" s="156" t="s">
        <v>627</v>
      </c>
      <c r="E699" s="157">
        <v>-45.56</v>
      </c>
      <c r="F699" s="157">
        <v>170.12</v>
      </c>
      <c r="G699" s="156" t="str">
        <f t="shared" si="35"/>
        <v>Dunedin City DN</v>
      </c>
      <c r="H699" s="156">
        <f t="shared" si="36"/>
        <v>115</v>
      </c>
      <c r="I699" s="156" t="str">
        <f t="shared" si="37"/>
        <v>Dunedin City 115</v>
      </c>
    </row>
    <row r="700" spans="1:9">
      <c r="A700" s="156" t="s">
        <v>867</v>
      </c>
      <c r="B700" s="156" t="s">
        <v>106</v>
      </c>
      <c r="C700" s="156" t="s">
        <v>96</v>
      </c>
      <c r="D700" s="156" t="s">
        <v>627</v>
      </c>
      <c r="E700" s="157">
        <v>-45.9</v>
      </c>
      <c r="F700" s="157">
        <v>170.51</v>
      </c>
      <c r="G700" s="156" t="str">
        <f t="shared" si="35"/>
        <v>Dunedin City DN</v>
      </c>
      <c r="H700" s="156">
        <f t="shared" si="36"/>
        <v>116</v>
      </c>
      <c r="I700" s="156" t="str">
        <f t="shared" si="37"/>
        <v>Dunedin City 116</v>
      </c>
    </row>
    <row r="701" spans="1:9">
      <c r="A701" s="156" t="s">
        <v>868</v>
      </c>
      <c r="B701" s="156" t="s">
        <v>106</v>
      </c>
      <c r="C701" s="156" t="s">
        <v>93</v>
      </c>
      <c r="D701" s="156" t="s">
        <v>627</v>
      </c>
      <c r="E701" s="157">
        <v>-45.81</v>
      </c>
      <c r="F701" s="157">
        <v>170.34</v>
      </c>
      <c r="G701" s="156" t="str">
        <f t="shared" si="35"/>
        <v>Dunedin City DN</v>
      </c>
      <c r="H701" s="156">
        <f t="shared" si="36"/>
        <v>117</v>
      </c>
      <c r="I701" s="156" t="str">
        <f t="shared" si="37"/>
        <v>Dunedin City 117</v>
      </c>
    </row>
    <row r="702" spans="1:9">
      <c r="A702" s="156" t="s">
        <v>869</v>
      </c>
      <c r="B702" s="156" t="s">
        <v>106</v>
      </c>
      <c r="C702" s="156" t="s">
        <v>93</v>
      </c>
      <c r="D702" s="156" t="s">
        <v>627</v>
      </c>
      <c r="E702" s="157">
        <v>-45.83</v>
      </c>
      <c r="F702" s="157">
        <v>170.7</v>
      </c>
      <c r="G702" s="156" t="str">
        <f t="shared" si="35"/>
        <v>Dunedin City DN</v>
      </c>
      <c r="H702" s="156">
        <f t="shared" si="36"/>
        <v>118</v>
      </c>
      <c r="I702" s="156" t="str">
        <f t="shared" si="37"/>
        <v>Dunedin City 118</v>
      </c>
    </row>
    <row r="703" spans="1:9">
      <c r="A703" s="156" t="s">
        <v>870</v>
      </c>
      <c r="B703" s="156" t="s">
        <v>106</v>
      </c>
      <c r="C703" s="156" t="s">
        <v>93</v>
      </c>
      <c r="D703" s="156" t="s">
        <v>627</v>
      </c>
      <c r="E703" s="157">
        <v>-45.78</v>
      </c>
      <c r="F703" s="157">
        <v>170.67</v>
      </c>
      <c r="G703" s="156" t="str">
        <f t="shared" si="35"/>
        <v>Dunedin City DN</v>
      </c>
      <c r="H703" s="156">
        <f t="shared" si="36"/>
        <v>119</v>
      </c>
      <c r="I703" s="156" t="str">
        <f t="shared" si="37"/>
        <v>Dunedin City 119</v>
      </c>
    </row>
    <row r="704" spans="1:9">
      <c r="A704" s="156" t="s">
        <v>871</v>
      </c>
      <c r="B704" s="156" t="s">
        <v>106</v>
      </c>
      <c r="C704" s="156" t="s">
        <v>93</v>
      </c>
      <c r="D704" s="156" t="s">
        <v>627</v>
      </c>
      <c r="E704" s="157">
        <v>-45.88</v>
      </c>
      <c r="F704" s="157">
        <v>170.54</v>
      </c>
      <c r="G704" s="156" t="str">
        <f t="shared" si="35"/>
        <v>Dunedin City DN</v>
      </c>
      <c r="H704" s="156">
        <f t="shared" si="36"/>
        <v>120</v>
      </c>
      <c r="I704" s="156" t="str">
        <f t="shared" si="37"/>
        <v>Dunedin City 120</v>
      </c>
    </row>
    <row r="705" spans="1:9">
      <c r="A705" s="156" t="s">
        <v>872</v>
      </c>
      <c r="B705" s="156" t="s">
        <v>106</v>
      </c>
      <c r="C705" s="156" t="s">
        <v>93</v>
      </c>
      <c r="D705" s="156" t="s">
        <v>627</v>
      </c>
      <c r="E705" s="157">
        <v>-45.26</v>
      </c>
      <c r="F705" s="157">
        <v>170.26</v>
      </c>
      <c r="G705" s="156" t="str">
        <f t="shared" si="35"/>
        <v>Dunedin City DN</v>
      </c>
      <c r="H705" s="156">
        <f t="shared" si="36"/>
        <v>121</v>
      </c>
      <c r="I705" s="156" t="str">
        <f t="shared" si="37"/>
        <v>Dunedin City 121</v>
      </c>
    </row>
    <row r="706" spans="1:9">
      <c r="A706" s="156" t="s">
        <v>873</v>
      </c>
      <c r="B706" s="156" t="s">
        <v>106</v>
      </c>
      <c r="C706" s="156" t="s">
        <v>93</v>
      </c>
      <c r="D706" s="156" t="s">
        <v>627</v>
      </c>
      <c r="E706" s="157">
        <v>-45.56</v>
      </c>
      <c r="F706" s="157">
        <v>170.68</v>
      </c>
      <c r="G706" s="156" t="str">
        <f t="shared" ref="G706:G769" si="38">B706&amp;" "&amp;D706</f>
        <v>Dunedin City DN</v>
      </c>
      <c r="H706" s="156">
        <f t="shared" ref="H706:H769" si="39">IF(B706=B705,H705+1,1)</f>
        <v>122</v>
      </c>
      <c r="I706" s="156" t="str">
        <f t="shared" ref="I706:I769" si="40">B706&amp;" "&amp;H706</f>
        <v>Dunedin City 122</v>
      </c>
    </row>
    <row r="707" spans="1:9">
      <c r="A707" s="156" t="s">
        <v>874</v>
      </c>
      <c r="B707" s="156" t="s">
        <v>106</v>
      </c>
      <c r="C707" s="156" t="s">
        <v>93</v>
      </c>
      <c r="D707" s="156" t="s">
        <v>627</v>
      </c>
      <c r="E707" s="157">
        <v>-45.83</v>
      </c>
      <c r="F707" s="157">
        <v>170.56</v>
      </c>
      <c r="G707" s="156" t="str">
        <f t="shared" si="38"/>
        <v>Dunedin City DN</v>
      </c>
      <c r="H707" s="156">
        <f t="shared" si="39"/>
        <v>123</v>
      </c>
      <c r="I707" s="156" t="str">
        <f t="shared" si="40"/>
        <v>Dunedin City 123</v>
      </c>
    </row>
    <row r="708" spans="1:9">
      <c r="A708" s="156" t="s">
        <v>875</v>
      </c>
      <c r="B708" s="156" t="s">
        <v>106</v>
      </c>
      <c r="C708" s="156" t="s">
        <v>93</v>
      </c>
      <c r="D708" s="156" t="s">
        <v>627</v>
      </c>
      <c r="E708" s="157">
        <v>-45.77</v>
      </c>
      <c r="F708" s="157">
        <v>170.54</v>
      </c>
      <c r="G708" s="156" t="str">
        <f t="shared" si="38"/>
        <v>Dunedin City DN</v>
      </c>
      <c r="H708" s="156">
        <f t="shared" si="39"/>
        <v>124</v>
      </c>
      <c r="I708" s="156" t="str">
        <f t="shared" si="40"/>
        <v>Dunedin City 124</v>
      </c>
    </row>
    <row r="709" spans="1:9">
      <c r="A709" s="156" t="s">
        <v>876</v>
      </c>
      <c r="B709" s="156" t="s">
        <v>106</v>
      </c>
      <c r="C709" s="156" t="s">
        <v>96</v>
      </c>
      <c r="D709" s="156" t="s">
        <v>627</v>
      </c>
      <c r="E709" s="157">
        <v>-45.89</v>
      </c>
      <c r="F709" s="157">
        <v>170.52</v>
      </c>
      <c r="G709" s="156" t="str">
        <f t="shared" si="38"/>
        <v>Dunedin City DN</v>
      </c>
      <c r="H709" s="156">
        <f t="shared" si="39"/>
        <v>125</v>
      </c>
      <c r="I709" s="156" t="str">
        <f t="shared" si="40"/>
        <v>Dunedin City 125</v>
      </c>
    </row>
    <row r="710" spans="1:9">
      <c r="A710" s="156" t="s">
        <v>877</v>
      </c>
      <c r="B710" s="156" t="s">
        <v>106</v>
      </c>
      <c r="C710" s="156" t="s">
        <v>209</v>
      </c>
      <c r="D710" s="156" t="s">
        <v>627</v>
      </c>
      <c r="E710" s="157">
        <v>-45.59</v>
      </c>
      <c r="F710" s="157">
        <v>170.65</v>
      </c>
      <c r="G710" s="156" t="str">
        <f t="shared" si="38"/>
        <v>Dunedin City DN</v>
      </c>
      <c r="H710" s="156">
        <f t="shared" si="39"/>
        <v>126</v>
      </c>
      <c r="I710" s="156" t="str">
        <f t="shared" si="40"/>
        <v>Dunedin City 126</v>
      </c>
    </row>
    <row r="711" spans="1:9">
      <c r="A711" s="156" t="s">
        <v>878</v>
      </c>
      <c r="B711" s="156" t="s">
        <v>106</v>
      </c>
      <c r="C711" s="156" t="s">
        <v>209</v>
      </c>
      <c r="D711" s="156" t="s">
        <v>627</v>
      </c>
      <c r="E711" s="157">
        <v>-45.74</v>
      </c>
      <c r="F711" s="157">
        <v>170.57</v>
      </c>
      <c r="G711" s="156" t="str">
        <f t="shared" si="38"/>
        <v>Dunedin City DN</v>
      </c>
      <c r="H711" s="156">
        <f t="shared" si="39"/>
        <v>127</v>
      </c>
      <c r="I711" s="156" t="str">
        <f t="shared" si="40"/>
        <v>Dunedin City 127</v>
      </c>
    </row>
    <row r="712" spans="1:9">
      <c r="A712" s="156" t="s">
        <v>879</v>
      </c>
      <c r="B712" s="156" t="s">
        <v>106</v>
      </c>
      <c r="C712" s="156" t="s">
        <v>96</v>
      </c>
      <c r="D712" s="156" t="s">
        <v>627</v>
      </c>
      <c r="E712" s="157">
        <v>-45.85</v>
      </c>
      <c r="F712" s="157">
        <v>170.48</v>
      </c>
      <c r="G712" s="156" t="str">
        <f t="shared" si="38"/>
        <v>Dunedin City DN</v>
      </c>
      <c r="H712" s="156">
        <f t="shared" si="39"/>
        <v>128</v>
      </c>
      <c r="I712" s="156" t="str">
        <f t="shared" si="40"/>
        <v>Dunedin City 128</v>
      </c>
    </row>
    <row r="713" spans="1:9">
      <c r="A713" s="156" t="s">
        <v>880</v>
      </c>
      <c r="B713" s="156" t="s">
        <v>106</v>
      </c>
      <c r="C713" s="156" t="s">
        <v>209</v>
      </c>
      <c r="D713" s="156" t="s">
        <v>627</v>
      </c>
      <c r="E713" s="157">
        <v>-45.92</v>
      </c>
      <c r="F713" s="157">
        <v>170.4</v>
      </c>
      <c r="G713" s="156" t="str">
        <f t="shared" si="38"/>
        <v>Dunedin City DN</v>
      </c>
      <c r="H713" s="156">
        <f t="shared" si="39"/>
        <v>129</v>
      </c>
      <c r="I713" s="156" t="str">
        <f t="shared" si="40"/>
        <v>Dunedin City 129</v>
      </c>
    </row>
    <row r="714" spans="1:9">
      <c r="A714" s="156" t="s">
        <v>881</v>
      </c>
      <c r="B714" s="156" t="s">
        <v>106</v>
      </c>
      <c r="C714" s="156" t="s">
        <v>209</v>
      </c>
      <c r="D714" s="156" t="s">
        <v>627</v>
      </c>
      <c r="E714" s="157">
        <v>-45.71</v>
      </c>
      <c r="F714" s="157">
        <v>170.59</v>
      </c>
      <c r="G714" s="156" t="str">
        <f t="shared" si="38"/>
        <v>Dunedin City DN</v>
      </c>
      <c r="H714" s="156">
        <f t="shared" si="39"/>
        <v>130</v>
      </c>
      <c r="I714" s="156" t="str">
        <f t="shared" si="40"/>
        <v>Dunedin City 130</v>
      </c>
    </row>
    <row r="715" spans="1:9">
      <c r="A715" s="156" t="s">
        <v>882</v>
      </c>
      <c r="B715" s="156" t="s">
        <v>106</v>
      </c>
      <c r="C715" s="156" t="s">
        <v>96</v>
      </c>
      <c r="D715" s="156" t="s">
        <v>627</v>
      </c>
      <c r="E715" s="157">
        <v>-45.88</v>
      </c>
      <c r="F715" s="157">
        <v>170.52</v>
      </c>
      <c r="G715" s="156" t="str">
        <f t="shared" si="38"/>
        <v>Dunedin City DN</v>
      </c>
      <c r="H715" s="156">
        <f t="shared" si="39"/>
        <v>131</v>
      </c>
      <c r="I715" s="156" t="str">
        <f t="shared" si="40"/>
        <v>Dunedin City 131</v>
      </c>
    </row>
    <row r="716" spans="1:9">
      <c r="A716" s="156" t="s">
        <v>883</v>
      </c>
      <c r="B716" s="156" t="s">
        <v>106</v>
      </c>
      <c r="C716" s="156" t="s">
        <v>93</v>
      </c>
      <c r="D716" s="156" t="s">
        <v>627</v>
      </c>
      <c r="E716" s="157">
        <v>-45.93</v>
      </c>
      <c r="F716" s="157">
        <v>170.37</v>
      </c>
      <c r="G716" s="156" t="str">
        <f t="shared" si="38"/>
        <v>Dunedin City DN</v>
      </c>
      <c r="H716" s="156">
        <f t="shared" si="39"/>
        <v>132</v>
      </c>
      <c r="I716" s="156" t="str">
        <f t="shared" si="40"/>
        <v>Dunedin City 132</v>
      </c>
    </row>
    <row r="717" spans="1:9">
      <c r="A717" s="156" t="s">
        <v>884</v>
      </c>
      <c r="B717" s="156" t="s">
        <v>106</v>
      </c>
      <c r="C717" s="156" t="s">
        <v>93</v>
      </c>
      <c r="D717" s="156" t="s">
        <v>627</v>
      </c>
      <c r="E717" s="157">
        <v>-45.81</v>
      </c>
      <c r="F717" s="157">
        <v>170.42</v>
      </c>
      <c r="G717" s="156" t="str">
        <f t="shared" si="38"/>
        <v>Dunedin City DN</v>
      </c>
      <c r="H717" s="156">
        <f t="shared" si="39"/>
        <v>133</v>
      </c>
      <c r="I717" s="156" t="str">
        <f t="shared" si="40"/>
        <v>Dunedin City 133</v>
      </c>
    </row>
    <row r="718" spans="1:9">
      <c r="A718" s="156" t="s">
        <v>885</v>
      </c>
      <c r="B718" s="156" t="s">
        <v>106</v>
      </c>
      <c r="C718" s="156" t="s">
        <v>93</v>
      </c>
      <c r="D718" s="156" t="s">
        <v>627</v>
      </c>
      <c r="E718" s="157">
        <v>-45.88</v>
      </c>
      <c r="F718" s="157">
        <v>170.38</v>
      </c>
      <c r="G718" s="156" t="str">
        <f t="shared" si="38"/>
        <v>Dunedin City DN</v>
      </c>
      <c r="H718" s="156">
        <f t="shared" si="39"/>
        <v>134</v>
      </c>
      <c r="I718" s="156" t="str">
        <f t="shared" si="40"/>
        <v>Dunedin City 134</v>
      </c>
    </row>
    <row r="719" spans="1:9">
      <c r="A719" s="156" t="s">
        <v>886</v>
      </c>
      <c r="B719" s="156" t="s">
        <v>106</v>
      </c>
      <c r="C719" s="156" t="s">
        <v>96</v>
      </c>
      <c r="D719" s="156" t="s">
        <v>627</v>
      </c>
      <c r="E719" s="157">
        <v>-45.85</v>
      </c>
      <c r="F719" s="157">
        <v>170.5</v>
      </c>
      <c r="G719" s="156" t="str">
        <f t="shared" si="38"/>
        <v>Dunedin City DN</v>
      </c>
      <c r="H719" s="156">
        <f t="shared" si="39"/>
        <v>135</v>
      </c>
      <c r="I719" s="156" t="str">
        <f t="shared" si="40"/>
        <v>Dunedin City 135</v>
      </c>
    </row>
    <row r="720" spans="1:9">
      <c r="A720" s="156" t="s">
        <v>887</v>
      </c>
      <c r="B720" s="156" t="s">
        <v>106</v>
      </c>
      <c r="C720" s="156" t="s">
        <v>93</v>
      </c>
      <c r="D720" s="156" t="s">
        <v>627</v>
      </c>
      <c r="E720" s="157">
        <v>-45.86</v>
      </c>
      <c r="F720" s="157">
        <v>170.17</v>
      </c>
      <c r="G720" s="156" t="str">
        <f t="shared" si="38"/>
        <v>Dunedin City DN</v>
      </c>
      <c r="H720" s="156">
        <f t="shared" si="39"/>
        <v>136</v>
      </c>
      <c r="I720" s="156" t="str">
        <f t="shared" si="40"/>
        <v>Dunedin City 136</v>
      </c>
    </row>
    <row r="721" spans="1:9">
      <c r="A721" s="156" t="s">
        <v>888</v>
      </c>
      <c r="B721" s="156" t="s">
        <v>106</v>
      </c>
      <c r="C721" s="156" t="s">
        <v>93</v>
      </c>
      <c r="D721" s="156" t="s">
        <v>627</v>
      </c>
      <c r="E721" s="157">
        <v>-45.85</v>
      </c>
      <c r="F721" s="157">
        <v>170.31</v>
      </c>
      <c r="G721" s="156" t="str">
        <f t="shared" si="38"/>
        <v>Dunedin City DN</v>
      </c>
      <c r="H721" s="156">
        <f t="shared" si="39"/>
        <v>137</v>
      </c>
      <c r="I721" s="156" t="str">
        <f t="shared" si="40"/>
        <v>Dunedin City 137</v>
      </c>
    </row>
    <row r="722" spans="1:9">
      <c r="A722" s="156" t="s">
        <v>889</v>
      </c>
      <c r="B722" s="156" t="s">
        <v>107</v>
      </c>
      <c r="C722" s="156" t="s">
        <v>209</v>
      </c>
      <c r="D722" s="156" t="s">
        <v>890</v>
      </c>
      <c r="E722" s="157">
        <v>-35.159999999999997</v>
      </c>
      <c r="F722" s="157">
        <v>173.15</v>
      </c>
      <c r="G722" s="156" t="str">
        <f t="shared" si="38"/>
        <v>Far North District NL</v>
      </c>
      <c r="H722" s="156">
        <f t="shared" si="39"/>
        <v>1</v>
      </c>
      <c r="I722" s="156" t="str">
        <f t="shared" si="40"/>
        <v>Far North District 1</v>
      </c>
    </row>
    <row r="723" spans="1:9">
      <c r="A723" s="156" t="s">
        <v>891</v>
      </c>
      <c r="B723" s="156" t="s">
        <v>107</v>
      </c>
      <c r="C723" s="156" t="s">
        <v>93</v>
      </c>
      <c r="D723" s="156" t="s">
        <v>890</v>
      </c>
      <c r="E723" s="157">
        <v>-34.99</v>
      </c>
      <c r="F723" s="157">
        <v>173.63</v>
      </c>
      <c r="G723" s="156" t="str">
        <f t="shared" si="38"/>
        <v>Far North District NL</v>
      </c>
      <c r="H723" s="156">
        <f t="shared" si="39"/>
        <v>2</v>
      </c>
      <c r="I723" s="156" t="str">
        <f t="shared" si="40"/>
        <v>Far North District 2</v>
      </c>
    </row>
    <row r="724" spans="1:9">
      <c r="A724" s="156" t="s">
        <v>892</v>
      </c>
      <c r="B724" s="156" t="s">
        <v>107</v>
      </c>
      <c r="C724" s="156" t="s">
        <v>93</v>
      </c>
      <c r="D724" s="156" t="s">
        <v>890</v>
      </c>
      <c r="E724" s="157">
        <v>-35.49</v>
      </c>
      <c r="F724" s="157">
        <v>174.16</v>
      </c>
      <c r="G724" s="156" t="str">
        <f t="shared" si="38"/>
        <v>Far North District NL</v>
      </c>
      <c r="H724" s="156">
        <f t="shared" si="39"/>
        <v>3</v>
      </c>
      <c r="I724" s="156" t="str">
        <f t="shared" si="40"/>
        <v>Far North District 3</v>
      </c>
    </row>
    <row r="725" spans="1:9">
      <c r="A725" s="156" t="s">
        <v>893</v>
      </c>
      <c r="B725" s="156" t="s">
        <v>107</v>
      </c>
      <c r="C725" s="156" t="s">
        <v>93</v>
      </c>
      <c r="D725" s="156" t="s">
        <v>890</v>
      </c>
      <c r="E725" s="157">
        <v>-35.03</v>
      </c>
      <c r="F725" s="157">
        <v>173.52</v>
      </c>
      <c r="G725" s="156" t="str">
        <f t="shared" si="38"/>
        <v>Far North District NL</v>
      </c>
      <c r="H725" s="156">
        <f t="shared" si="39"/>
        <v>4</v>
      </c>
      <c r="I725" s="156" t="str">
        <f t="shared" si="40"/>
        <v>Far North District 4</v>
      </c>
    </row>
    <row r="726" spans="1:9">
      <c r="A726" s="156" t="s">
        <v>894</v>
      </c>
      <c r="B726" s="156" t="s">
        <v>107</v>
      </c>
      <c r="C726" s="156" t="s">
        <v>93</v>
      </c>
      <c r="D726" s="156" t="s">
        <v>890</v>
      </c>
      <c r="E726" s="157">
        <v>-34.99</v>
      </c>
      <c r="F726" s="157">
        <v>173.42</v>
      </c>
      <c r="G726" s="156" t="str">
        <f t="shared" si="38"/>
        <v>Far North District NL</v>
      </c>
      <c r="H726" s="156">
        <f t="shared" si="39"/>
        <v>5</v>
      </c>
      <c r="I726" s="156" t="str">
        <f t="shared" si="40"/>
        <v>Far North District 5</v>
      </c>
    </row>
    <row r="727" spans="1:9">
      <c r="A727" s="156" t="s">
        <v>895</v>
      </c>
      <c r="B727" s="156" t="s">
        <v>107</v>
      </c>
      <c r="C727" s="156" t="s">
        <v>209</v>
      </c>
      <c r="D727" s="156" t="s">
        <v>890</v>
      </c>
      <c r="E727" s="157">
        <v>-35.04</v>
      </c>
      <c r="F727" s="157">
        <v>173.25</v>
      </c>
      <c r="G727" s="156" t="str">
        <f t="shared" si="38"/>
        <v>Far North District NL</v>
      </c>
      <c r="H727" s="156">
        <f t="shared" si="39"/>
        <v>6</v>
      </c>
      <c r="I727" s="156" t="str">
        <f t="shared" si="40"/>
        <v>Far North District 6</v>
      </c>
    </row>
    <row r="728" spans="1:9">
      <c r="A728" s="156" t="s">
        <v>896</v>
      </c>
      <c r="B728" s="156" t="s">
        <v>107</v>
      </c>
      <c r="C728" s="156" t="s">
        <v>93</v>
      </c>
      <c r="D728" s="156" t="s">
        <v>890</v>
      </c>
      <c r="E728" s="157">
        <v>-35.270000000000003</v>
      </c>
      <c r="F728" s="157">
        <v>173.29</v>
      </c>
      <c r="G728" s="156" t="str">
        <f t="shared" si="38"/>
        <v>Far North District NL</v>
      </c>
      <c r="H728" s="156">
        <f t="shared" si="39"/>
        <v>7</v>
      </c>
      <c r="I728" s="156" t="str">
        <f t="shared" si="40"/>
        <v>Far North District 7</v>
      </c>
    </row>
    <row r="729" spans="1:9">
      <c r="A729" s="156" t="s">
        <v>897</v>
      </c>
      <c r="B729" s="156" t="s">
        <v>107</v>
      </c>
      <c r="C729" s="156" t="s">
        <v>93</v>
      </c>
      <c r="D729" s="156" t="s">
        <v>890</v>
      </c>
      <c r="E729" s="157">
        <v>-35.58</v>
      </c>
      <c r="F729" s="157">
        <v>173.83</v>
      </c>
      <c r="G729" s="156" t="str">
        <f t="shared" si="38"/>
        <v>Far North District NL</v>
      </c>
      <c r="H729" s="156">
        <f t="shared" si="39"/>
        <v>8</v>
      </c>
      <c r="I729" s="156" t="str">
        <f t="shared" si="40"/>
        <v>Far North District 8</v>
      </c>
    </row>
    <row r="730" spans="1:9">
      <c r="A730" s="156" t="s">
        <v>898</v>
      </c>
      <c r="B730" s="156" t="s">
        <v>107</v>
      </c>
      <c r="C730" s="156" t="s">
        <v>93</v>
      </c>
      <c r="D730" s="156" t="s">
        <v>890</v>
      </c>
      <c r="E730" s="157">
        <v>-35.03</v>
      </c>
      <c r="F730" s="157">
        <v>173.53</v>
      </c>
      <c r="G730" s="156" t="str">
        <f t="shared" si="38"/>
        <v>Far North District NL</v>
      </c>
      <c r="H730" s="156">
        <f t="shared" si="39"/>
        <v>9</v>
      </c>
      <c r="I730" s="156" t="str">
        <f t="shared" si="40"/>
        <v>Far North District 9</v>
      </c>
    </row>
    <row r="731" spans="1:9">
      <c r="A731" s="156" t="s">
        <v>899</v>
      </c>
      <c r="B731" s="156" t="s">
        <v>107</v>
      </c>
      <c r="C731" s="156" t="s">
        <v>93</v>
      </c>
      <c r="D731" s="156" t="s">
        <v>890</v>
      </c>
      <c r="E731" s="157">
        <v>-35.25</v>
      </c>
      <c r="F731" s="157">
        <v>173.39</v>
      </c>
      <c r="G731" s="156" t="str">
        <f t="shared" si="38"/>
        <v>Far North District NL</v>
      </c>
      <c r="H731" s="156">
        <f t="shared" si="39"/>
        <v>10</v>
      </c>
      <c r="I731" s="156" t="str">
        <f t="shared" si="40"/>
        <v>Far North District 10</v>
      </c>
    </row>
    <row r="732" spans="1:9">
      <c r="A732" s="156" t="s">
        <v>900</v>
      </c>
      <c r="B732" s="156" t="s">
        <v>107</v>
      </c>
      <c r="C732" s="156" t="s">
        <v>93</v>
      </c>
      <c r="D732" s="156" t="s">
        <v>890</v>
      </c>
      <c r="E732" s="157">
        <v>-34.99</v>
      </c>
      <c r="F732" s="157">
        <v>173.48</v>
      </c>
      <c r="G732" s="156" t="str">
        <f t="shared" si="38"/>
        <v>Far North District NL</v>
      </c>
      <c r="H732" s="156">
        <f t="shared" si="39"/>
        <v>11</v>
      </c>
      <c r="I732" s="156" t="str">
        <f t="shared" si="40"/>
        <v>Far North District 11</v>
      </c>
    </row>
    <row r="733" spans="1:9">
      <c r="A733" s="156" t="s">
        <v>901</v>
      </c>
      <c r="B733" s="156" t="s">
        <v>107</v>
      </c>
      <c r="C733" s="156" t="s">
        <v>93</v>
      </c>
      <c r="D733" s="156" t="s">
        <v>890</v>
      </c>
      <c r="E733" s="157">
        <v>-34.42</v>
      </c>
      <c r="F733" s="157">
        <v>172.67</v>
      </c>
      <c r="G733" s="156" t="str">
        <f t="shared" si="38"/>
        <v>Far North District NL</v>
      </c>
      <c r="H733" s="156">
        <f t="shared" si="39"/>
        <v>12</v>
      </c>
      <c r="I733" s="156" t="str">
        <f t="shared" si="40"/>
        <v>Far North District 12</v>
      </c>
    </row>
    <row r="734" spans="1:9">
      <c r="A734" s="156" t="s">
        <v>902</v>
      </c>
      <c r="B734" s="156" t="s">
        <v>107</v>
      </c>
      <c r="C734" s="156" t="s">
        <v>93</v>
      </c>
      <c r="D734" s="156" t="s">
        <v>890</v>
      </c>
      <c r="E734" s="157">
        <v>-34.99</v>
      </c>
      <c r="F734" s="157">
        <v>173.5</v>
      </c>
      <c r="G734" s="156" t="str">
        <f t="shared" si="38"/>
        <v>Far North District NL</v>
      </c>
      <c r="H734" s="156">
        <f t="shared" si="39"/>
        <v>13</v>
      </c>
      <c r="I734" s="156" t="str">
        <f t="shared" si="40"/>
        <v>Far North District 13</v>
      </c>
    </row>
    <row r="735" spans="1:9">
      <c r="A735" s="156" t="s">
        <v>903</v>
      </c>
      <c r="B735" s="156" t="s">
        <v>107</v>
      </c>
      <c r="C735" s="156" t="s">
        <v>93</v>
      </c>
      <c r="D735" s="156" t="s">
        <v>890</v>
      </c>
      <c r="E735" s="157">
        <v>-35.18</v>
      </c>
      <c r="F735" s="157">
        <v>173.31</v>
      </c>
      <c r="G735" s="156" t="str">
        <f t="shared" si="38"/>
        <v>Far North District NL</v>
      </c>
      <c r="H735" s="156">
        <f t="shared" si="39"/>
        <v>14</v>
      </c>
      <c r="I735" s="156" t="str">
        <f t="shared" si="40"/>
        <v>Far North District 14</v>
      </c>
    </row>
    <row r="736" spans="1:9">
      <c r="A736" s="156" t="s">
        <v>904</v>
      </c>
      <c r="B736" s="156" t="s">
        <v>107</v>
      </c>
      <c r="C736" s="156" t="s">
        <v>93</v>
      </c>
      <c r="D736" s="156" t="s">
        <v>890</v>
      </c>
      <c r="E736" s="157">
        <v>-35.1</v>
      </c>
      <c r="F736" s="157">
        <v>173.39</v>
      </c>
      <c r="G736" s="156" t="str">
        <f t="shared" si="38"/>
        <v>Far North District NL</v>
      </c>
      <c r="H736" s="156">
        <f t="shared" si="39"/>
        <v>15</v>
      </c>
      <c r="I736" s="156" t="str">
        <f t="shared" si="40"/>
        <v>Far North District 15</v>
      </c>
    </row>
    <row r="737" spans="1:9">
      <c r="A737" s="156" t="s">
        <v>905</v>
      </c>
      <c r="B737" s="156" t="s">
        <v>107</v>
      </c>
      <c r="C737" s="156" t="s">
        <v>93</v>
      </c>
      <c r="D737" s="156" t="s">
        <v>890</v>
      </c>
      <c r="E737" s="157">
        <v>-35.11</v>
      </c>
      <c r="F737" s="157">
        <v>173.53</v>
      </c>
      <c r="G737" s="156" t="str">
        <f t="shared" si="38"/>
        <v>Far North District NL</v>
      </c>
      <c r="H737" s="156">
        <f t="shared" si="39"/>
        <v>16</v>
      </c>
      <c r="I737" s="156" t="str">
        <f t="shared" si="40"/>
        <v>Far North District 16</v>
      </c>
    </row>
    <row r="738" spans="1:9">
      <c r="A738" s="156" t="s">
        <v>906</v>
      </c>
      <c r="B738" s="156" t="s">
        <v>107</v>
      </c>
      <c r="C738" s="156" t="s">
        <v>93</v>
      </c>
      <c r="D738" s="156" t="s">
        <v>890</v>
      </c>
      <c r="E738" s="157">
        <v>-35.29</v>
      </c>
      <c r="F738" s="157">
        <v>174.16</v>
      </c>
      <c r="G738" s="156" t="str">
        <f t="shared" si="38"/>
        <v>Far North District NL</v>
      </c>
      <c r="H738" s="156">
        <f t="shared" si="39"/>
        <v>17</v>
      </c>
      <c r="I738" s="156" t="str">
        <f t="shared" si="40"/>
        <v>Far North District 17</v>
      </c>
    </row>
    <row r="739" spans="1:9">
      <c r="A739" s="156" t="s">
        <v>907</v>
      </c>
      <c r="B739" s="156" t="s">
        <v>107</v>
      </c>
      <c r="C739" s="156" t="s">
        <v>93</v>
      </c>
      <c r="D739" s="156" t="s">
        <v>890</v>
      </c>
      <c r="E739" s="157">
        <v>-35.28</v>
      </c>
      <c r="F739" s="157">
        <v>174.05</v>
      </c>
      <c r="G739" s="156" t="str">
        <f t="shared" si="38"/>
        <v>Far North District NL</v>
      </c>
      <c r="H739" s="156">
        <f t="shared" si="39"/>
        <v>18</v>
      </c>
      <c r="I739" s="156" t="str">
        <f t="shared" si="40"/>
        <v>Far North District 18</v>
      </c>
    </row>
    <row r="740" spans="1:9">
      <c r="A740" s="156" t="s">
        <v>908</v>
      </c>
      <c r="B740" s="156" t="s">
        <v>107</v>
      </c>
      <c r="C740" s="156" t="s">
        <v>93</v>
      </c>
      <c r="D740" s="156" t="s">
        <v>890</v>
      </c>
      <c r="E740" s="157">
        <v>-35.26</v>
      </c>
      <c r="F740" s="157">
        <v>173.2</v>
      </c>
      <c r="G740" s="156" t="str">
        <f t="shared" si="38"/>
        <v>Far North District NL</v>
      </c>
      <c r="H740" s="156">
        <f t="shared" si="39"/>
        <v>19</v>
      </c>
      <c r="I740" s="156" t="str">
        <f t="shared" si="40"/>
        <v>Far North District 19</v>
      </c>
    </row>
    <row r="741" spans="1:9">
      <c r="A741" s="156" t="s">
        <v>909</v>
      </c>
      <c r="B741" s="156" t="s">
        <v>107</v>
      </c>
      <c r="C741" s="156" t="s">
        <v>93</v>
      </c>
      <c r="D741" s="156" t="s">
        <v>890</v>
      </c>
      <c r="E741" s="157">
        <v>-34.97</v>
      </c>
      <c r="F741" s="157">
        <v>173.54</v>
      </c>
      <c r="G741" s="156" t="str">
        <f t="shared" si="38"/>
        <v>Far North District NL</v>
      </c>
      <c r="H741" s="156">
        <f t="shared" si="39"/>
        <v>20</v>
      </c>
      <c r="I741" s="156" t="str">
        <f t="shared" si="40"/>
        <v>Far North District 20</v>
      </c>
    </row>
    <row r="742" spans="1:9">
      <c r="A742" s="156" t="s">
        <v>910</v>
      </c>
      <c r="B742" s="156" t="s">
        <v>107</v>
      </c>
      <c r="C742" s="156" t="s">
        <v>93</v>
      </c>
      <c r="D742" s="156" t="s">
        <v>890</v>
      </c>
      <c r="E742" s="157">
        <v>-35.119999999999997</v>
      </c>
      <c r="F742" s="157">
        <v>173.49</v>
      </c>
      <c r="G742" s="156" t="str">
        <f t="shared" si="38"/>
        <v>Far North District NL</v>
      </c>
      <c r="H742" s="156">
        <f t="shared" si="39"/>
        <v>21</v>
      </c>
      <c r="I742" s="156" t="str">
        <f t="shared" si="40"/>
        <v>Far North District 21</v>
      </c>
    </row>
    <row r="743" spans="1:9">
      <c r="A743" s="156" t="s">
        <v>911</v>
      </c>
      <c r="B743" s="156" t="s">
        <v>107</v>
      </c>
      <c r="C743" s="156" t="s">
        <v>93</v>
      </c>
      <c r="D743" s="156" t="s">
        <v>890</v>
      </c>
      <c r="E743" s="157">
        <v>-35.35</v>
      </c>
      <c r="F743" s="157">
        <v>173.59</v>
      </c>
      <c r="G743" s="156" t="str">
        <f t="shared" si="38"/>
        <v>Far North District NL</v>
      </c>
      <c r="H743" s="156">
        <f t="shared" si="39"/>
        <v>22</v>
      </c>
      <c r="I743" s="156" t="str">
        <f t="shared" si="40"/>
        <v>Far North District 22</v>
      </c>
    </row>
    <row r="744" spans="1:9">
      <c r="A744" s="156" t="s">
        <v>912</v>
      </c>
      <c r="B744" s="156" t="s">
        <v>107</v>
      </c>
      <c r="C744" s="156" t="s">
        <v>93</v>
      </c>
      <c r="D744" s="156" t="s">
        <v>890</v>
      </c>
      <c r="E744" s="157">
        <v>-34.79</v>
      </c>
      <c r="F744" s="157">
        <v>173.1</v>
      </c>
      <c r="G744" s="156" t="str">
        <f t="shared" si="38"/>
        <v>Far North District NL</v>
      </c>
      <c r="H744" s="156">
        <f t="shared" si="39"/>
        <v>23</v>
      </c>
      <c r="I744" s="156" t="str">
        <f t="shared" si="40"/>
        <v>Far North District 23</v>
      </c>
    </row>
    <row r="745" spans="1:9">
      <c r="A745" s="156" t="s">
        <v>913</v>
      </c>
      <c r="B745" s="156" t="s">
        <v>107</v>
      </c>
      <c r="C745" s="156" t="s">
        <v>93</v>
      </c>
      <c r="D745" s="156" t="s">
        <v>890</v>
      </c>
      <c r="E745" s="157">
        <v>-34.82</v>
      </c>
      <c r="F745" s="157">
        <v>173.14</v>
      </c>
      <c r="G745" s="156" t="str">
        <f t="shared" si="38"/>
        <v>Far North District NL</v>
      </c>
      <c r="H745" s="156">
        <f t="shared" si="39"/>
        <v>24</v>
      </c>
      <c r="I745" s="156" t="str">
        <f t="shared" si="40"/>
        <v>Far North District 24</v>
      </c>
    </row>
    <row r="746" spans="1:9">
      <c r="A746" s="156" t="s">
        <v>914</v>
      </c>
      <c r="B746" s="156" t="s">
        <v>107</v>
      </c>
      <c r="C746" s="156" t="s">
        <v>93</v>
      </c>
      <c r="D746" s="156" t="s">
        <v>890</v>
      </c>
      <c r="E746" s="157">
        <v>-35.36</v>
      </c>
      <c r="F746" s="157">
        <v>173.99</v>
      </c>
      <c r="G746" s="156" t="str">
        <f t="shared" si="38"/>
        <v>Far North District NL</v>
      </c>
      <c r="H746" s="156">
        <f t="shared" si="39"/>
        <v>25</v>
      </c>
      <c r="I746" s="156" t="str">
        <f t="shared" si="40"/>
        <v>Far North District 25</v>
      </c>
    </row>
    <row r="747" spans="1:9">
      <c r="A747" s="156" t="s">
        <v>915</v>
      </c>
      <c r="B747" s="156" t="s">
        <v>107</v>
      </c>
      <c r="C747" s="156" t="s">
        <v>93</v>
      </c>
      <c r="D747" s="156" t="s">
        <v>890</v>
      </c>
      <c r="E747" s="157">
        <v>-35.36</v>
      </c>
      <c r="F747" s="157">
        <v>173.55</v>
      </c>
      <c r="G747" s="156" t="str">
        <f t="shared" si="38"/>
        <v>Far North District NL</v>
      </c>
      <c r="H747" s="156">
        <f t="shared" si="39"/>
        <v>26</v>
      </c>
      <c r="I747" s="156" t="str">
        <f t="shared" si="40"/>
        <v>Far North District 26</v>
      </c>
    </row>
    <row r="748" spans="1:9">
      <c r="A748" s="156" t="s">
        <v>916</v>
      </c>
      <c r="B748" s="156" t="s">
        <v>107</v>
      </c>
      <c r="C748" s="156" t="s">
        <v>93</v>
      </c>
      <c r="D748" s="156" t="s">
        <v>890</v>
      </c>
      <c r="E748" s="157">
        <v>-35.1</v>
      </c>
      <c r="F748" s="157">
        <v>173.77</v>
      </c>
      <c r="G748" s="156" t="str">
        <f t="shared" si="38"/>
        <v>Far North District NL</v>
      </c>
      <c r="H748" s="156">
        <f t="shared" si="39"/>
        <v>27</v>
      </c>
      <c r="I748" s="156" t="str">
        <f t="shared" si="40"/>
        <v>Far North District 27</v>
      </c>
    </row>
    <row r="749" spans="1:9">
      <c r="A749" s="156" t="s">
        <v>917</v>
      </c>
      <c r="B749" s="156" t="s">
        <v>107</v>
      </c>
      <c r="C749" s="156" t="s">
        <v>93</v>
      </c>
      <c r="D749" s="156" t="s">
        <v>890</v>
      </c>
      <c r="E749" s="157">
        <v>-35.29</v>
      </c>
      <c r="F749" s="157">
        <v>173.54</v>
      </c>
      <c r="G749" s="156" t="str">
        <f t="shared" si="38"/>
        <v>Far North District NL</v>
      </c>
      <c r="H749" s="156">
        <f t="shared" si="39"/>
        <v>28</v>
      </c>
      <c r="I749" s="156" t="str">
        <f t="shared" si="40"/>
        <v>Far North District 28</v>
      </c>
    </row>
    <row r="750" spans="1:9">
      <c r="A750" s="156" t="s">
        <v>918</v>
      </c>
      <c r="B750" s="156" t="s">
        <v>107</v>
      </c>
      <c r="C750" s="156" t="s">
        <v>93</v>
      </c>
      <c r="D750" s="156" t="s">
        <v>890</v>
      </c>
      <c r="E750" s="157">
        <v>-35.049999999999997</v>
      </c>
      <c r="F750" s="157">
        <v>173.68</v>
      </c>
      <c r="G750" s="156" t="str">
        <f t="shared" si="38"/>
        <v>Far North District NL</v>
      </c>
      <c r="H750" s="156">
        <f t="shared" si="39"/>
        <v>29</v>
      </c>
      <c r="I750" s="156" t="str">
        <f t="shared" si="40"/>
        <v>Far North District 29</v>
      </c>
    </row>
    <row r="751" spans="1:9">
      <c r="A751" s="156" t="s">
        <v>919</v>
      </c>
      <c r="B751" s="156" t="s">
        <v>107</v>
      </c>
      <c r="C751" s="156" t="s">
        <v>93</v>
      </c>
      <c r="D751" s="156" t="s">
        <v>890</v>
      </c>
      <c r="E751" s="157">
        <v>-35.11</v>
      </c>
      <c r="F751" s="157">
        <v>173.43</v>
      </c>
      <c r="G751" s="156" t="str">
        <f t="shared" si="38"/>
        <v>Far North District NL</v>
      </c>
      <c r="H751" s="156">
        <f t="shared" si="39"/>
        <v>30</v>
      </c>
      <c r="I751" s="156" t="str">
        <f t="shared" si="40"/>
        <v>Far North District 30</v>
      </c>
    </row>
    <row r="752" spans="1:9">
      <c r="A752" s="156" t="s">
        <v>920</v>
      </c>
      <c r="B752" s="156" t="s">
        <v>107</v>
      </c>
      <c r="C752" s="156" t="s">
        <v>171</v>
      </c>
      <c r="D752" s="156" t="s">
        <v>890</v>
      </c>
      <c r="E752" s="157">
        <v>-35.4</v>
      </c>
      <c r="F752" s="157">
        <v>173.8</v>
      </c>
      <c r="G752" s="156" t="str">
        <f t="shared" si="38"/>
        <v>Far North District NL</v>
      </c>
      <c r="H752" s="156">
        <f t="shared" si="39"/>
        <v>31</v>
      </c>
      <c r="I752" s="156" t="str">
        <f t="shared" si="40"/>
        <v>Far North District 31</v>
      </c>
    </row>
    <row r="753" spans="1:9">
      <c r="A753" s="156" t="s">
        <v>921</v>
      </c>
      <c r="B753" s="156" t="s">
        <v>107</v>
      </c>
      <c r="C753" s="156" t="s">
        <v>93</v>
      </c>
      <c r="D753" s="156" t="s">
        <v>890</v>
      </c>
      <c r="E753" s="157">
        <v>-35.57</v>
      </c>
      <c r="F753" s="157">
        <v>173.95</v>
      </c>
      <c r="G753" s="156" t="str">
        <f t="shared" si="38"/>
        <v>Far North District NL</v>
      </c>
      <c r="H753" s="156">
        <f t="shared" si="39"/>
        <v>32</v>
      </c>
      <c r="I753" s="156" t="str">
        <f t="shared" si="40"/>
        <v>Far North District 32</v>
      </c>
    </row>
    <row r="754" spans="1:9">
      <c r="A754" s="156" t="s">
        <v>922</v>
      </c>
      <c r="B754" s="156" t="s">
        <v>107</v>
      </c>
      <c r="C754" s="156" t="s">
        <v>93</v>
      </c>
      <c r="D754" s="156" t="s">
        <v>890</v>
      </c>
      <c r="E754" s="157">
        <v>-34.92</v>
      </c>
      <c r="F754" s="157">
        <v>173.25</v>
      </c>
      <c r="G754" s="156" t="str">
        <f t="shared" si="38"/>
        <v>Far North District NL</v>
      </c>
      <c r="H754" s="156">
        <f t="shared" si="39"/>
        <v>33</v>
      </c>
      <c r="I754" s="156" t="str">
        <f t="shared" si="40"/>
        <v>Far North District 33</v>
      </c>
    </row>
    <row r="755" spans="1:9">
      <c r="A755" s="156" t="s">
        <v>923</v>
      </c>
      <c r="B755" s="156" t="s">
        <v>107</v>
      </c>
      <c r="C755" s="156" t="s">
        <v>93</v>
      </c>
      <c r="D755" s="156" t="s">
        <v>890</v>
      </c>
      <c r="E755" s="157">
        <v>-35.020000000000003</v>
      </c>
      <c r="F755" s="157">
        <v>173.31</v>
      </c>
      <c r="G755" s="156" t="str">
        <f t="shared" si="38"/>
        <v>Far North District NL</v>
      </c>
      <c r="H755" s="156">
        <f t="shared" si="39"/>
        <v>34</v>
      </c>
      <c r="I755" s="156" t="str">
        <f t="shared" si="40"/>
        <v>Far North District 34</v>
      </c>
    </row>
    <row r="756" spans="1:9">
      <c r="A756" s="156" t="s">
        <v>924</v>
      </c>
      <c r="B756" s="156" t="s">
        <v>107</v>
      </c>
      <c r="C756" s="156" t="s">
        <v>171</v>
      </c>
      <c r="D756" s="156" t="s">
        <v>890</v>
      </c>
      <c r="E756" s="157">
        <v>-35.1</v>
      </c>
      <c r="F756" s="157">
        <v>173.24</v>
      </c>
      <c r="G756" s="156" t="str">
        <f t="shared" si="38"/>
        <v>Far North District NL</v>
      </c>
      <c r="H756" s="156">
        <f t="shared" si="39"/>
        <v>35</v>
      </c>
      <c r="I756" s="156" t="str">
        <f t="shared" si="40"/>
        <v>Far North District 35</v>
      </c>
    </row>
    <row r="757" spans="1:9">
      <c r="A757" s="156" t="s">
        <v>925</v>
      </c>
      <c r="B757" s="156" t="s">
        <v>107</v>
      </c>
      <c r="C757" s="156" t="s">
        <v>93</v>
      </c>
      <c r="D757" s="156" t="s">
        <v>890</v>
      </c>
      <c r="E757" s="157">
        <v>-35.18</v>
      </c>
      <c r="F757" s="157">
        <v>173.9</v>
      </c>
      <c r="G757" s="156" t="str">
        <f t="shared" si="38"/>
        <v>Far North District NL</v>
      </c>
      <c r="H757" s="156">
        <f t="shared" si="39"/>
        <v>36</v>
      </c>
      <c r="I757" s="156" t="str">
        <f t="shared" si="40"/>
        <v>Far North District 36</v>
      </c>
    </row>
    <row r="758" spans="1:9">
      <c r="A758" s="156" t="s">
        <v>926</v>
      </c>
      <c r="B758" s="156" t="s">
        <v>107</v>
      </c>
      <c r="C758" s="156" t="s">
        <v>93</v>
      </c>
      <c r="D758" s="156" t="s">
        <v>890</v>
      </c>
      <c r="E758" s="157">
        <v>-34.43</v>
      </c>
      <c r="F758" s="157">
        <v>172.85</v>
      </c>
      <c r="G758" s="156" t="str">
        <f t="shared" si="38"/>
        <v>Far North District NL</v>
      </c>
      <c r="H758" s="156">
        <f t="shared" si="39"/>
        <v>37</v>
      </c>
      <c r="I758" s="156" t="str">
        <f t="shared" si="40"/>
        <v>Far North District 37</v>
      </c>
    </row>
    <row r="759" spans="1:9">
      <c r="A759" s="156" t="s">
        <v>927</v>
      </c>
      <c r="B759" s="156" t="s">
        <v>107</v>
      </c>
      <c r="C759" s="156" t="s">
        <v>93</v>
      </c>
      <c r="D759" s="156" t="s">
        <v>890</v>
      </c>
      <c r="E759" s="157">
        <v>-34.54</v>
      </c>
      <c r="F759" s="157">
        <v>172.84</v>
      </c>
      <c r="G759" s="156" t="str">
        <f t="shared" si="38"/>
        <v>Far North District NL</v>
      </c>
      <c r="H759" s="156">
        <f t="shared" si="39"/>
        <v>38</v>
      </c>
      <c r="I759" s="156" t="str">
        <f t="shared" si="40"/>
        <v>Far North District 38</v>
      </c>
    </row>
    <row r="760" spans="1:9">
      <c r="A760" s="156" t="s">
        <v>928</v>
      </c>
      <c r="B760" s="156" t="s">
        <v>107</v>
      </c>
      <c r="C760" s="156" t="s">
        <v>93</v>
      </c>
      <c r="D760" s="156" t="s">
        <v>890</v>
      </c>
      <c r="E760" s="157">
        <v>-35.04</v>
      </c>
      <c r="F760" s="157">
        <v>173.28</v>
      </c>
      <c r="G760" s="156" t="str">
        <f t="shared" si="38"/>
        <v>Far North District NL</v>
      </c>
      <c r="H760" s="156">
        <f t="shared" si="39"/>
        <v>39</v>
      </c>
      <c r="I760" s="156" t="str">
        <f t="shared" si="40"/>
        <v>Far North District 39</v>
      </c>
    </row>
    <row r="761" spans="1:9">
      <c r="A761" s="156" t="s">
        <v>929</v>
      </c>
      <c r="B761" s="156" t="s">
        <v>107</v>
      </c>
      <c r="C761" s="156" t="s">
        <v>93</v>
      </c>
      <c r="D761" s="156" t="s">
        <v>890</v>
      </c>
      <c r="E761" s="157">
        <v>-35.369999999999997</v>
      </c>
      <c r="F761" s="157">
        <v>174.15</v>
      </c>
      <c r="G761" s="156" t="str">
        <f t="shared" si="38"/>
        <v>Far North District NL</v>
      </c>
      <c r="H761" s="156">
        <f t="shared" si="39"/>
        <v>40</v>
      </c>
      <c r="I761" s="156" t="str">
        <f t="shared" si="40"/>
        <v>Far North District 40</v>
      </c>
    </row>
    <row r="762" spans="1:9">
      <c r="A762" s="156" t="s">
        <v>930</v>
      </c>
      <c r="B762" s="156" t="s">
        <v>107</v>
      </c>
      <c r="C762" s="156" t="s">
        <v>93</v>
      </c>
      <c r="D762" s="156" t="s">
        <v>890</v>
      </c>
      <c r="E762" s="157">
        <v>-35.44</v>
      </c>
      <c r="F762" s="157">
        <v>173.45</v>
      </c>
      <c r="G762" s="156" t="str">
        <f t="shared" si="38"/>
        <v>Far North District NL</v>
      </c>
      <c r="H762" s="156">
        <f t="shared" si="39"/>
        <v>41</v>
      </c>
      <c r="I762" s="156" t="str">
        <f t="shared" si="40"/>
        <v>Far North District 41</v>
      </c>
    </row>
    <row r="763" spans="1:9">
      <c r="A763" s="156" t="s">
        <v>931</v>
      </c>
      <c r="B763" s="156" t="s">
        <v>107</v>
      </c>
      <c r="C763" s="156" t="s">
        <v>93</v>
      </c>
      <c r="D763" s="156" t="s">
        <v>890</v>
      </c>
      <c r="E763" s="157">
        <v>-34.909999999999997</v>
      </c>
      <c r="F763" s="157">
        <v>173.31</v>
      </c>
      <c r="G763" s="156" t="str">
        <f t="shared" si="38"/>
        <v>Far North District NL</v>
      </c>
      <c r="H763" s="156">
        <f t="shared" si="39"/>
        <v>42</v>
      </c>
      <c r="I763" s="156" t="str">
        <f t="shared" si="40"/>
        <v>Far North District 42</v>
      </c>
    </row>
    <row r="764" spans="1:9">
      <c r="A764" s="156" t="s">
        <v>931</v>
      </c>
      <c r="B764" s="156" t="s">
        <v>107</v>
      </c>
      <c r="C764" s="156" t="s">
        <v>209</v>
      </c>
      <c r="D764" s="156" t="s">
        <v>890</v>
      </c>
      <c r="E764" s="157">
        <v>-35.380000000000003</v>
      </c>
      <c r="F764" s="157">
        <v>174.05</v>
      </c>
      <c r="G764" s="156" t="str">
        <f t="shared" si="38"/>
        <v>Far North District NL</v>
      </c>
      <c r="H764" s="156">
        <f t="shared" si="39"/>
        <v>43</v>
      </c>
      <c r="I764" s="156" t="str">
        <f t="shared" si="40"/>
        <v>Far North District 43</v>
      </c>
    </row>
    <row r="765" spans="1:9">
      <c r="A765" s="156" t="s">
        <v>932</v>
      </c>
      <c r="B765" s="156" t="s">
        <v>107</v>
      </c>
      <c r="C765" s="156" t="s">
        <v>93</v>
      </c>
      <c r="D765" s="156" t="s">
        <v>890</v>
      </c>
      <c r="E765" s="157">
        <v>-35.630000000000003</v>
      </c>
      <c r="F765" s="157">
        <v>173.44</v>
      </c>
      <c r="G765" s="156" t="str">
        <f t="shared" si="38"/>
        <v>Far North District NL</v>
      </c>
      <c r="H765" s="156">
        <f t="shared" si="39"/>
        <v>44</v>
      </c>
      <c r="I765" s="156" t="str">
        <f t="shared" si="40"/>
        <v>Far North District 44</v>
      </c>
    </row>
    <row r="766" spans="1:9">
      <c r="A766" s="156" t="s">
        <v>933</v>
      </c>
      <c r="B766" s="156" t="s">
        <v>107</v>
      </c>
      <c r="C766" s="156" t="s">
        <v>93</v>
      </c>
      <c r="D766" s="156" t="s">
        <v>890</v>
      </c>
      <c r="E766" s="157">
        <v>-35.409999999999997</v>
      </c>
      <c r="F766" s="157">
        <v>173.94</v>
      </c>
      <c r="G766" s="156" t="str">
        <f t="shared" si="38"/>
        <v>Far North District NL</v>
      </c>
      <c r="H766" s="156">
        <f t="shared" si="39"/>
        <v>45</v>
      </c>
      <c r="I766" s="156" t="str">
        <f t="shared" si="40"/>
        <v>Far North District 45</v>
      </c>
    </row>
    <row r="767" spans="1:9">
      <c r="A767" s="156" t="s">
        <v>934</v>
      </c>
      <c r="B767" s="156" t="s">
        <v>107</v>
      </c>
      <c r="C767" s="156" t="s">
        <v>93</v>
      </c>
      <c r="D767" s="156" t="s">
        <v>890</v>
      </c>
      <c r="E767" s="157">
        <v>-35.04</v>
      </c>
      <c r="F767" s="157">
        <v>173.56</v>
      </c>
      <c r="G767" s="156" t="str">
        <f t="shared" si="38"/>
        <v>Far North District NL</v>
      </c>
      <c r="H767" s="156">
        <f t="shared" si="39"/>
        <v>46</v>
      </c>
      <c r="I767" s="156" t="str">
        <f t="shared" si="40"/>
        <v>Far North District 46</v>
      </c>
    </row>
    <row r="768" spans="1:9">
      <c r="A768" s="156" t="s">
        <v>935</v>
      </c>
      <c r="B768" s="156" t="s">
        <v>107</v>
      </c>
      <c r="C768" s="156" t="s">
        <v>209</v>
      </c>
      <c r="D768" s="156" t="s">
        <v>890</v>
      </c>
      <c r="E768" s="157">
        <v>-35.22</v>
      </c>
      <c r="F768" s="157">
        <v>173.94</v>
      </c>
      <c r="G768" s="156" t="str">
        <f t="shared" si="38"/>
        <v>Far North District NL</v>
      </c>
      <c r="H768" s="156">
        <f t="shared" si="39"/>
        <v>47</v>
      </c>
      <c r="I768" s="156" t="str">
        <f t="shared" si="40"/>
        <v>Far North District 47</v>
      </c>
    </row>
    <row r="769" spans="1:9">
      <c r="A769" s="156" t="s">
        <v>936</v>
      </c>
      <c r="B769" s="156" t="s">
        <v>107</v>
      </c>
      <c r="C769" s="156" t="s">
        <v>93</v>
      </c>
      <c r="D769" s="156" t="s">
        <v>890</v>
      </c>
      <c r="E769" s="157">
        <v>-35.21</v>
      </c>
      <c r="F769" s="157">
        <v>174.02</v>
      </c>
      <c r="G769" s="156" t="str">
        <f t="shared" si="38"/>
        <v>Far North District NL</v>
      </c>
      <c r="H769" s="156">
        <f t="shared" si="39"/>
        <v>48</v>
      </c>
      <c r="I769" s="156" t="str">
        <f t="shared" si="40"/>
        <v>Far North District 48</v>
      </c>
    </row>
    <row r="770" spans="1:9">
      <c r="A770" s="156" t="s">
        <v>937</v>
      </c>
      <c r="B770" s="156" t="s">
        <v>107</v>
      </c>
      <c r="C770" s="156" t="s">
        <v>93</v>
      </c>
      <c r="D770" s="156" t="s">
        <v>890</v>
      </c>
      <c r="E770" s="157">
        <v>-35.479999999999997</v>
      </c>
      <c r="F770" s="157">
        <v>173.77</v>
      </c>
      <c r="G770" s="156" t="str">
        <f t="shared" ref="G770:G833" si="41">B770&amp;" "&amp;D770</f>
        <v>Far North District NL</v>
      </c>
      <c r="H770" s="156">
        <f t="shared" ref="H770:H833" si="42">IF(B770=B769,H769+1,1)</f>
        <v>49</v>
      </c>
      <c r="I770" s="156" t="str">
        <f t="shared" ref="I770:I833" si="43">B770&amp;" "&amp;H770</f>
        <v>Far North District 49</v>
      </c>
    </row>
    <row r="771" spans="1:9">
      <c r="A771" s="156" t="s">
        <v>938</v>
      </c>
      <c r="B771" s="156" t="s">
        <v>107</v>
      </c>
      <c r="C771" s="156" t="s">
        <v>93</v>
      </c>
      <c r="D771" s="156" t="s">
        <v>890</v>
      </c>
      <c r="E771" s="157">
        <v>-35.36</v>
      </c>
      <c r="F771" s="157">
        <v>173.54</v>
      </c>
      <c r="G771" s="156" t="str">
        <f t="shared" si="41"/>
        <v>Far North District NL</v>
      </c>
      <c r="H771" s="156">
        <f t="shared" si="42"/>
        <v>50</v>
      </c>
      <c r="I771" s="156" t="str">
        <f t="shared" si="43"/>
        <v>Far North District 50</v>
      </c>
    </row>
    <row r="772" spans="1:9">
      <c r="A772" s="156" t="s">
        <v>939</v>
      </c>
      <c r="B772" s="156" t="s">
        <v>107</v>
      </c>
      <c r="C772" s="156" t="s">
        <v>93</v>
      </c>
      <c r="D772" s="156" t="s">
        <v>890</v>
      </c>
      <c r="E772" s="157">
        <v>-35.08</v>
      </c>
      <c r="F772" s="157">
        <v>173.54</v>
      </c>
      <c r="G772" s="156" t="str">
        <f t="shared" si="41"/>
        <v>Far North District NL</v>
      </c>
      <c r="H772" s="156">
        <f t="shared" si="42"/>
        <v>51</v>
      </c>
      <c r="I772" s="156" t="str">
        <f t="shared" si="43"/>
        <v>Far North District 51</v>
      </c>
    </row>
    <row r="773" spans="1:9">
      <c r="A773" s="156" t="s">
        <v>940</v>
      </c>
      <c r="B773" s="156" t="s">
        <v>107</v>
      </c>
      <c r="C773" s="156" t="s">
        <v>93</v>
      </c>
      <c r="D773" s="156" t="s">
        <v>890</v>
      </c>
      <c r="E773" s="157">
        <v>-35.47</v>
      </c>
      <c r="F773" s="157">
        <v>173.41</v>
      </c>
      <c r="G773" s="156" t="str">
        <f t="shared" si="41"/>
        <v>Far North District NL</v>
      </c>
      <c r="H773" s="156">
        <f t="shared" si="42"/>
        <v>52</v>
      </c>
      <c r="I773" s="156" t="str">
        <f t="shared" si="43"/>
        <v>Far North District 52</v>
      </c>
    </row>
    <row r="774" spans="1:9">
      <c r="A774" s="156" t="s">
        <v>941</v>
      </c>
      <c r="B774" s="156" t="s">
        <v>107</v>
      </c>
      <c r="C774" s="156" t="s">
        <v>93</v>
      </c>
      <c r="D774" s="156" t="s">
        <v>890</v>
      </c>
      <c r="E774" s="157">
        <v>-34.99</v>
      </c>
      <c r="F774" s="157">
        <v>173.35</v>
      </c>
      <c r="G774" s="156" t="str">
        <f t="shared" si="41"/>
        <v>Far North District NL</v>
      </c>
      <c r="H774" s="156">
        <f t="shared" si="42"/>
        <v>53</v>
      </c>
      <c r="I774" s="156" t="str">
        <f t="shared" si="43"/>
        <v>Far North District 53</v>
      </c>
    </row>
    <row r="775" spans="1:9">
      <c r="A775" s="156" t="s">
        <v>942</v>
      </c>
      <c r="B775" s="156" t="s">
        <v>107</v>
      </c>
      <c r="C775" s="156" t="s">
        <v>93</v>
      </c>
      <c r="D775" s="156" t="s">
        <v>890</v>
      </c>
      <c r="E775" s="157">
        <v>-35.32</v>
      </c>
      <c r="F775" s="157">
        <v>173.79</v>
      </c>
      <c r="G775" s="156" t="str">
        <f t="shared" si="41"/>
        <v>Far North District NL</v>
      </c>
      <c r="H775" s="156">
        <f t="shared" si="42"/>
        <v>54</v>
      </c>
      <c r="I775" s="156" t="str">
        <f t="shared" si="43"/>
        <v>Far North District 54</v>
      </c>
    </row>
    <row r="776" spans="1:9">
      <c r="A776" s="156" t="s">
        <v>943</v>
      </c>
      <c r="B776" s="156" t="s">
        <v>107</v>
      </c>
      <c r="C776" s="156" t="s">
        <v>93</v>
      </c>
      <c r="D776" s="156" t="s">
        <v>890</v>
      </c>
      <c r="E776" s="157">
        <v>-35.4</v>
      </c>
      <c r="F776" s="157">
        <v>173.37</v>
      </c>
      <c r="G776" s="156" t="str">
        <f t="shared" si="41"/>
        <v>Far North District NL</v>
      </c>
      <c r="H776" s="156">
        <f t="shared" si="42"/>
        <v>55</v>
      </c>
      <c r="I776" s="156" t="str">
        <f t="shared" si="43"/>
        <v>Far North District 55</v>
      </c>
    </row>
    <row r="777" spans="1:9">
      <c r="A777" s="156" t="s">
        <v>944</v>
      </c>
      <c r="B777" s="156" t="s">
        <v>107</v>
      </c>
      <c r="C777" s="156" t="s">
        <v>93</v>
      </c>
      <c r="D777" s="156" t="s">
        <v>890</v>
      </c>
      <c r="E777" s="157">
        <v>-35</v>
      </c>
      <c r="F777" s="157">
        <v>173.84</v>
      </c>
      <c r="G777" s="156" t="str">
        <f t="shared" si="41"/>
        <v>Far North District NL</v>
      </c>
      <c r="H777" s="156">
        <f t="shared" si="42"/>
        <v>56</v>
      </c>
      <c r="I777" s="156" t="str">
        <f t="shared" si="43"/>
        <v>Far North District 56</v>
      </c>
    </row>
    <row r="778" spans="1:9">
      <c r="A778" s="156" t="s">
        <v>945</v>
      </c>
      <c r="B778" s="156" t="s">
        <v>107</v>
      </c>
      <c r="C778" s="156" t="s">
        <v>93</v>
      </c>
      <c r="D778" s="156" t="s">
        <v>890</v>
      </c>
      <c r="E778" s="157">
        <v>-35.28</v>
      </c>
      <c r="F778" s="157">
        <v>174.21</v>
      </c>
      <c r="G778" s="156" t="str">
        <f t="shared" si="41"/>
        <v>Far North District NL</v>
      </c>
      <c r="H778" s="156">
        <f t="shared" si="42"/>
        <v>57</v>
      </c>
      <c r="I778" s="156" t="str">
        <f t="shared" si="43"/>
        <v>Far North District 57</v>
      </c>
    </row>
    <row r="779" spans="1:9">
      <c r="A779" s="156" t="s">
        <v>946</v>
      </c>
      <c r="B779" s="156" t="s">
        <v>107</v>
      </c>
      <c r="C779" s="156" t="s">
        <v>93</v>
      </c>
      <c r="D779" s="156" t="s">
        <v>890</v>
      </c>
      <c r="E779" s="157">
        <v>-35.21</v>
      </c>
      <c r="F779" s="157">
        <v>173.52</v>
      </c>
      <c r="G779" s="156" t="str">
        <f t="shared" si="41"/>
        <v>Far North District NL</v>
      </c>
      <c r="H779" s="156">
        <f t="shared" si="42"/>
        <v>58</v>
      </c>
      <c r="I779" s="156" t="str">
        <f t="shared" si="43"/>
        <v>Far North District 58</v>
      </c>
    </row>
    <row r="780" spans="1:9">
      <c r="A780" s="156" t="s">
        <v>947</v>
      </c>
      <c r="B780" s="156" t="s">
        <v>107</v>
      </c>
      <c r="C780" s="156" t="s">
        <v>93</v>
      </c>
      <c r="D780" s="156" t="s">
        <v>890</v>
      </c>
      <c r="E780" s="157">
        <v>-35.229999999999997</v>
      </c>
      <c r="F780" s="157">
        <v>173.53</v>
      </c>
      <c r="G780" s="156" t="str">
        <f t="shared" si="41"/>
        <v>Far North District NL</v>
      </c>
      <c r="H780" s="156">
        <f t="shared" si="42"/>
        <v>59</v>
      </c>
      <c r="I780" s="156" t="str">
        <f t="shared" si="43"/>
        <v>Far North District 59</v>
      </c>
    </row>
    <row r="781" spans="1:9">
      <c r="A781" s="156" t="s">
        <v>948</v>
      </c>
      <c r="B781" s="156" t="s">
        <v>107</v>
      </c>
      <c r="C781" s="156" t="s">
        <v>93</v>
      </c>
      <c r="D781" s="156" t="s">
        <v>890</v>
      </c>
      <c r="E781" s="157">
        <v>-35.17</v>
      </c>
      <c r="F781" s="157">
        <v>173.63</v>
      </c>
      <c r="G781" s="156" t="str">
        <f t="shared" si="41"/>
        <v>Far North District NL</v>
      </c>
      <c r="H781" s="156">
        <f t="shared" si="42"/>
        <v>60</v>
      </c>
      <c r="I781" s="156" t="str">
        <f t="shared" si="43"/>
        <v>Far North District 60</v>
      </c>
    </row>
    <row r="782" spans="1:9">
      <c r="A782" s="156" t="s">
        <v>949</v>
      </c>
      <c r="B782" s="156" t="s">
        <v>107</v>
      </c>
      <c r="C782" s="156" t="s">
        <v>93</v>
      </c>
      <c r="D782" s="156" t="s">
        <v>890</v>
      </c>
      <c r="E782" s="157">
        <v>-35.159999999999997</v>
      </c>
      <c r="F782" s="157">
        <v>173.42</v>
      </c>
      <c r="G782" s="156" t="str">
        <f t="shared" si="41"/>
        <v>Far North District NL</v>
      </c>
      <c r="H782" s="156">
        <f t="shared" si="42"/>
        <v>61</v>
      </c>
      <c r="I782" s="156" t="str">
        <f t="shared" si="43"/>
        <v>Far North District 61</v>
      </c>
    </row>
    <row r="783" spans="1:9">
      <c r="A783" s="156" t="s">
        <v>950</v>
      </c>
      <c r="B783" s="156" t="s">
        <v>107</v>
      </c>
      <c r="C783" s="156" t="s">
        <v>93</v>
      </c>
      <c r="D783" s="156" t="s">
        <v>890</v>
      </c>
      <c r="E783" s="157">
        <v>-35.229999999999997</v>
      </c>
      <c r="F783" s="157">
        <v>173.51</v>
      </c>
      <c r="G783" s="156" t="str">
        <f t="shared" si="41"/>
        <v>Far North District NL</v>
      </c>
      <c r="H783" s="156">
        <f t="shared" si="42"/>
        <v>62</v>
      </c>
      <c r="I783" s="156" t="str">
        <f t="shared" si="43"/>
        <v>Far North District 62</v>
      </c>
    </row>
    <row r="784" spans="1:9">
      <c r="A784" s="156" t="s">
        <v>951</v>
      </c>
      <c r="B784" s="156" t="s">
        <v>107</v>
      </c>
      <c r="C784" s="156" t="s">
        <v>93</v>
      </c>
      <c r="D784" s="156" t="s">
        <v>890</v>
      </c>
      <c r="E784" s="157">
        <v>-35.36</v>
      </c>
      <c r="F784" s="157">
        <v>173.69</v>
      </c>
      <c r="G784" s="156" t="str">
        <f t="shared" si="41"/>
        <v>Far North District NL</v>
      </c>
      <c r="H784" s="156">
        <f t="shared" si="42"/>
        <v>63</v>
      </c>
      <c r="I784" s="156" t="str">
        <f t="shared" si="43"/>
        <v>Far North District 63</v>
      </c>
    </row>
    <row r="785" spans="1:9">
      <c r="A785" s="156" t="s">
        <v>952</v>
      </c>
      <c r="B785" s="156" t="s">
        <v>107</v>
      </c>
      <c r="C785" s="156" t="s">
        <v>93</v>
      </c>
      <c r="D785" s="156" t="s">
        <v>890</v>
      </c>
      <c r="E785" s="157">
        <v>-35.119999999999997</v>
      </c>
      <c r="F785" s="157">
        <v>173.4</v>
      </c>
      <c r="G785" s="156" t="str">
        <f t="shared" si="41"/>
        <v>Far North District NL</v>
      </c>
      <c r="H785" s="156">
        <f t="shared" si="42"/>
        <v>64</v>
      </c>
      <c r="I785" s="156" t="str">
        <f t="shared" si="43"/>
        <v>Far North District 64</v>
      </c>
    </row>
    <row r="786" spans="1:9">
      <c r="A786" s="156" t="s">
        <v>953</v>
      </c>
      <c r="B786" s="156" t="s">
        <v>107</v>
      </c>
      <c r="C786" s="156" t="s">
        <v>93</v>
      </c>
      <c r="D786" s="156" t="s">
        <v>890</v>
      </c>
      <c r="E786" s="157">
        <v>-35.47</v>
      </c>
      <c r="F786" s="157">
        <v>173.53</v>
      </c>
      <c r="G786" s="156" t="str">
        <f t="shared" si="41"/>
        <v>Far North District NL</v>
      </c>
      <c r="H786" s="156">
        <f t="shared" si="42"/>
        <v>65</v>
      </c>
      <c r="I786" s="156" t="str">
        <f t="shared" si="43"/>
        <v>Far North District 65</v>
      </c>
    </row>
    <row r="787" spans="1:9">
      <c r="A787" s="156" t="s">
        <v>954</v>
      </c>
      <c r="B787" s="156" t="s">
        <v>107</v>
      </c>
      <c r="C787" s="156" t="s">
        <v>93</v>
      </c>
      <c r="D787" s="156" t="s">
        <v>890</v>
      </c>
      <c r="E787" s="157">
        <v>-34.99</v>
      </c>
      <c r="F787" s="157">
        <v>173.53</v>
      </c>
      <c r="G787" s="156" t="str">
        <f t="shared" si="41"/>
        <v>Far North District NL</v>
      </c>
      <c r="H787" s="156">
        <f t="shared" si="42"/>
        <v>66</v>
      </c>
      <c r="I787" s="156" t="str">
        <f t="shared" si="43"/>
        <v>Far North District 66</v>
      </c>
    </row>
    <row r="788" spans="1:9">
      <c r="A788" s="156" t="s">
        <v>955</v>
      </c>
      <c r="B788" s="156" t="s">
        <v>107</v>
      </c>
      <c r="C788" s="156" t="s">
        <v>93</v>
      </c>
      <c r="D788" s="156" t="s">
        <v>890</v>
      </c>
      <c r="E788" s="157">
        <v>-35.35</v>
      </c>
      <c r="F788" s="157">
        <v>173.57</v>
      </c>
      <c r="G788" s="156" t="str">
        <f t="shared" si="41"/>
        <v>Far North District NL</v>
      </c>
      <c r="H788" s="156">
        <f t="shared" si="42"/>
        <v>67</v>
      </c>
      <c r="I788" s="156" t="str">
        <f t="shared" si="43"/>
        <v>Far North District 67</v>
      </c>
    </row>
    <row r="789" spans="1:9">
      <c r="A789" s="156" t="s">
        <v>956</v>
      </c>
      <c r="B789" s="156" t="s">
        <v>107</v>
      </c>
      <c r="C789" s="156" t="s">
        <v>93</v>
      </c>
      <c r="D789" s="156" t="s">
        <v>890</v>
      </c>
      <c r="E789" s="157">
        <v>-35.229999999999997</v>
      </c>
      <c r="F789" s="157">
        <v>173.21</v>
      </c>
      <c r="G789" s="156" t="str">
        <f t="shared" si="41"/>
        <v>Far North District NL</v>
      </c>
      <c r="H789" s="156">
        <f t="shared" si="42"/>
        <v>68</v>
      </c>
      <c r="I789" s="156" t="str">
        <f t="shared" si="43"/>
        <v>Far North District 68</v>
      </c>
    </row>
    <row r="790" spans="1:9">
      <c r="A790" s="156" t="s">
        <v>268</v>
      </c>
      <c r="B790" s="156" t="s">
        <v>107</v>
      </c>
      <c r="C790" s="156" t="s">
        <v>93</v>
      </c>
      <c r="D790" s="156" t="s">
        <v>890</v>
      </c>
      <c r="E790" s="157">
        <v>-35.340000000000003</v>
      </c>
      <c r="F790" s="157">
        <v>173.63</v>
      </c>
      <c r="G790" s="156" t="str">
        <f t="shared" si="41"/>
        <v>Far North District NL</v>
      </c>
      <c r="H790" s="156">
        <f t="shared" si="42"/>
        <v>69</v>
      </c>
      <c r="I790" s="156" t="str">
        <f t="shared" si="43"/>
        <v>Far North District 69</v>
      </c>
    </row>
    <row r="791" spans="1:9">
      <c r="A791" s="156" t="s">
        <v>957</v>
      </c>
      <c r="B791" s="156" t="s">
        <v>107</v>
      </c>
      <c r="C791" s="156" t="s">
        <v>93</v>
      </c>
      <c r="D791" s="156" t="s">
        <v>890</v>
      </c>
      <c r="E791" s="157">
        <v>-35.53</v>
      </c>
      <c r="F791" s="157">
        <v>174.1</v>
      </c>
      <c r="G791" s="156" t="str">
        <f t="shared" si="41"/>
        <v>Far North District NL</v>
      </c>
      <c r="H791" s="156">
        <f t="shared" si="42"/>
        <v>70</v>
      </c>
      <c r="I791" s="156" t="str">
        <f t="shared" si="43"/>
        <v>Far North District 70</v>
      </c>
    </row>
    <row r="792" spans="1:9">
      <c r="A792" s="156" t="s">
        <v>958</v>
      </c>
      <c r="B792" s="156" t="s">
        <v>107</v>
      </c>
      <c r="C792" s="156" t="s">
        <v>93</v>
      </c>
      <c r="D792" s="156" t="s">
        <v>890</v>
      </c>
      <c r="E792" s="157">
        <v>-35.479999999999997</v>
      </c>
      <c r="F792" s="157">
        <v>174.09</v>
      </c>
      <c r="G792" s="156" t="str">
        <f t="shared" si="41"/>
        <v>Far North District NL</v>
      </c>
      <c r="H792" s="156">
        <f t="shared" si="42"/>
        <v>71</v>
      </c>
      <c r="I792" s="156" t="str">
        <f t="shared" si="43"/>
        <v>Far North District 71</v>
      </c>
    </row>
    <row r="793" spans="1:9">
      <c r="A793" s="156" t="s">
        <v>959</v>
      </c>
      <c r="B793" s="156" t="s">
        <v>107</v>
      </c>
      <c r="C793" s="156" t="s">
        <v>93</v>
      </c>
      <c r="D793" s="156" t="s">
        <v>890</v>
      </c>
      <c r="E793" s="157">
        <v>-35.31</v>
      </c>
      <c r="F793" s="157">
        <v>173.48</v>
      </c>
      <c r="G793" s="156" t="str">
        <f t="shared" si="41"/>
        <v>Far North District NL</v>
      </c>
      <c r="H793" s="156">
        <f t="shared" si="42"/>
        <v>72</v>
      </c>
      <c r="I793" s="156" t="str">
        <f t="shared" si="43"/>
        <v>Far North District 72</v>
      </c>
    </row>
    <row r="794" spans="1:9">
      <c r="A794" s="156" t="s">
        <v>960</v>
      </c>
      <c r="B794" s="156" t="s">
        <v>107</v>
      </c>
      <c r="C794" s="156" t="s">
        <v>93</v>
      </c>
      <c r="D794" s="156" t="s">
        <v>890</v>
      </c>
      <c r="E794" s="157">
        <v>-35.04</v>
      </c>
      <c r="F794" s="157">
        <v>173.79</v>
      </c>
      <c r="G794" s="156" t="str">
        <f t="shared" si="41"/>
        <v>Far North District NL</v>
      </c>
      <c r="H794" s="156">
        <f t="shared" si="42"/>
        <v>73</v>
      </c>
      <c r="I794" s="156" t="str">
        <f t="shared" si="43"/>
        <v>Far North District 73</v>
      </c>
    </row>
    <row r="795" spans="1:9">
      <c r="A795" s="156" t="s">
        <v>961</v>
      </c>
      <c r="B795" s="156" t="s">
        <v>107</v>
      </c>
      <c r="C795" s="156" t="s">
        <v>93</v>
      </c>
      <c r="D795" s="156" t="s">
        <v>890</v>
      </c>
      <c r="E795" s="157">
        <v>-35.53</v>
      </c>
      <c r="F795" s="157">
        <v>173.75</v>
      </c>
      <c r="G795" s="156" t="str">
        <f t="shared" si="41"/>
        <v>Far North District NL</v>
      </c>
      <c r="H795" s="156">
        <f t="shared" si="42"/>
        <v>74</v>
      </c>
      <c r="I795" s="156" t="str">
        <f t="shared" si="43"/>
        <v>Far North District 74</v>
      </c>
    </row>
    <row r="796" spans="1:9">
      <c r="A796" s="156" t="s">
        <v>962</v>
      </c>
      <c r="B796" s="156" t="s">
        <v>107</v>
      </c>
      <c r="C796" s="156" t="s">
        <v>93</v>
      </c>
      <c r="D796" s="156" t="s">
        <v>890</v>
      </c>
      <c r="E796" s="157">
        <v>-35.04</v>
      </c>
      <c r="F796" s="157">
        <v>173.9</v>
      </c>
      <c r="G796" s="156" t="str">
        <f t="shared" si="41"/>
        <v>Far North District NL</v>
      </c>
      <c r="H796" s="156">
        <f t="shared" si="42"/>
        <v>75</v>
      </c>
      <c r="I796" s="156" t="str">
        <f t="shared" si="43"/>
        <v>Far North District 75</v>
      </c>
    </row>
    <row r="797" spans="1:9">
      <c r="A797" s="156" t="s">
        <v>963</v>
      </c>
      <c r="B797" s="156" t="s">
        <v>107</v>
      </c>
      <c r="C797" s="156" t="s">
        <v>93</v>
      </c>
      <c r="D797" s="156" t="s">
        <v>890</v>
      </c>
      <c r="E797" s="157">
        <v>-35.5</v>
      </c>
      <c r="F797" s="157">
        <v>173.94</v>
      </c>
      <c r="G797" s="156" t="str">
        <f t="shared" si="41"/>
        <v>Far North District NL</v>
      </c>
      <c r="H797" s="156">
        <f t="shared" si="42"/>
        <v>76</v>
      </c>
      <c r="I797" s="156" t="str">
        <f t="shared" si="43"/>
        <v>Far North District 76</v>
      </c>
    </row>
    <row r="798" spans="1:9">
      <c r="A798" s="156" t="s">
        <v>964</v>
      </c>
      <c r="B798" s="156" t="s">
        <v>107</v>
      </c>
      <c r="C798" s="156" t="s">
        <v>93</v>
      </c>
      <c r="D798" s="156" t="s">
        <v>890</v>
      </c>
      <c r="E798" s="157">
        <v>-35.39</v>
      </c>
      <c r="F798" s="157">
        <v>173.47</v>
      </c>
      <c r="G798" s="156" t="str">
        <f t="shared" si="41"/>
        <v>Far North District NL</v>
      </c>
      <c r="H798" s="156">
        <f t="shared" si="42"/>
        <v>77</v>
      </c>
      <c r="I798" s="156" t="str">
        <f t="shared" si="43"/>
        <v>Far North District 77</v>
      </c>
    </row>
    <row r="799" spans="1:9">
      <c r="A799" s="156" t="s">
        <v>965</v>
      </c>
      <c r="B799" s="156" t="s">
        <v>107</v>
      </c>
      <c r="C799" s="156" t="s">
        <v>93</v>
      </c>
      <c r="D799" s="156" t="s">
        <v>890</v>
      </c>
      <c r="E799" s="157">
        <v>-35.44</v>
      </c>
      <c r="F799" s="157">
        <v>173.29</v>
      </c>
      <c r="G799" s="156" t="str">
        <f t="shared" si="41"/>
        <v>Far North District NL</v>
      </c>
      <c r="H799" s="156">
        <f t="shared" si="42"/>
        <v>78</v>
      </c>
      <c r="I799" s="156" t="str">
        <f t="shared" si="43"/>
        <v>Far North District 78</v>
      </c>
    </row>
    <row r="800" spans="1:9">
      <c r="A800" s="156" t="s">
        <v>966</v>
      </c>
      <c r="B800" s="156" t="s">
        <v>107</v>
      </c>
      <c r="C800" s="156" t="s">
        <v>93</v>
      </c>
      <c r="D800" s="156" t="s">
        <v>890</v>
      </c>
      <c r="E800" s="157">
        <v>-34.840000000000003</v>
      </c>
      <c r="F800" s="157">
        <v>173.4</v>
      </c>
      <c r="G800" s="156" t="str">
        <f t="shared" si="41"/>
        <v>Far North District NL</v>
      </c>
      <c r="H800" s="156">
        <f t="shared" si="42"/>
        <v>79</v>
      </c>
      <c r="I800" s="156" t="str">
        <f t="shared" si="43"/>
        <v>Far North District 79</v>
      </c>
    </row>
    <row r="801" spans="1:9">
      <c r="A801" s="156" t="s">
        <v>967</v>
      </c>
      <c r="B801" s="156" t="s">
        <v>107</v>
      </c>
      <c r="C801" s="156" t="s">
        <v>93</v>
      </c>
      <c r="D801" s="156" t="s">
        <v>890</v>
      </c>
      <c r="E801" s="157">
        <v>-35.43</v>
      </c>
      <c r="F801" s="157">
        <v>173.27</v>
      </c>
      <c r="G801" s="156" t="str">
        <f t="shared" si="41"/>
        <v>Far North District NL</v>
      </c>
      <c r="H801" s="156">
        <f t="shared" si="42"/>
        <v>80</v>
      </c>
      <c r="I801" s="156" t="str">
        <f t="shared" si="43"/>
        <v>Far North District 80</v>
      </c>
    </row>
    <row r="802" spans="1:9">
      <c r="A802" s="156" t="s">
        <v>968</v>
      </c>
      <c r="B802" s="156" t="s">
        <v>107</v>
      </c>
      <c r="C802" s="156" t="s">
        <v>93</v>
      </c>
      <c r="D802" s="156" t="s">
        <v>890</v>
      </c>
      <c r="E802" s="157">
        <v>-35.44</v>
      </c>
      <c r="F802" s="157">
        <v>173.6</v>
      </c>
      <c r="G802" s="156" t="str">
        <f t="shared" si="41"/>
        <v>Far North District NL</v>
      </c>
      <c r="H802" s="156">
        <f t="shared" si="42"/>
        <v>81</v>
      </c>
      <c r="I802" s="156" t="str">
        <f t="shared" si="43"/>
        <v>Far North District 81</v>
      </c>
    </row>
    <row r="803" spans="1:9">
      <c r="A803" s="156" t="s">
        <v>969</v>
      </c>
      <c r="B803" s="156" t="s">
        <v>107</v>
      </c>
      <c r="C803" s="156" t="s">
        <v>209</v>
      </c>
      <c r="D803" s="156" t="s">
        <v>890</v>
      </c>
      <c r="E803" s="157">
        <v>-35.380000000000003</v>
      </c>
      <c r="F803" s="157">
        <v>174</v>
      </c>
      <c r="G803" s="156" t="str">
        <f t="shared" si="41"/>
        <v>Far North District NL</v>
      </c>
      <c r="H803" s="156">
        <f t="shared" si="42"/>
        <v>82</v>
      </c>
      <c r="I803" s="156" t="str">
        <f t="shared" si="43"/>
        <v>Far North District 82</v>
      </c>
    </row>
    <row r="804" spans="1:9">
      <c r="A804" s="156" t="s">
        <v>970</v>
      </c>
      <c r="B804" s="156" t="s">
        <v>107</v>
      </c>
      <c r="C804" s="156" t="s">
        <v>93</v>
      </c>
      <c r="D804" s="156" t="s">
        <v>890</v>
      </c>
      <c r="E804" s="157">
        <v>-35.270000000000003</v>
      </c>
      <c r="F804" s="157">
        <v>173.47</v>
      </c>
      <c r="G804" s="156" t="str">
        <f t="shared" si="41"/>
        <v>Far North District NL</v>
      </c>
      <c r="H804" s="156">
        <f t="shared" si="42"/>
        <v>83</v>
      </c>
      <c r="I804" s="156" t="str">
        <f t="shared" si="43"/>
        <v>Far North District 83</v>
      </c>
    </row>
    <row r="805" spans="1:9">
      <c r="A805" s="156" t="s">
        <v>971</v>
      </c>
      <c r="B805" s="156" t="s">
        <v>107</v>
      </c>
      <c r="C805" s="156" t="s">
        <v>93</v>
      </c>
      <c r="D805" s="156" t="s">
        <v>890</v>
      </c>
      <c r="E805" s="157">
        <v>-35.49</v>
      </c>
      <c r="F805" s="157">
        <v>174.03</v>
      </c>
      <c r="G805" s="156" t="str">
        <f t="shared" si="41"/>
        <v>Far North District NL</v>
      </c>
      <c r="H805" s="156">
        <f t="shared" si="42"/>
        <v>84</v>
      </c>
      <c r="I805" s="156" t="str">
        <f t="shared" si="43"/>
        <v>Far North District 84</v>
      </c>
    </row>
    <row r="806" spans="1:9">
      <c r="A806" s="156" t="s">
        <v>972</v>
      </c>
      <c r="B806" s="156" t="s">
        <v>107</v>
      </c>
      <c r="C806" s="156" t="s">
        <v>93</v>
      </c>
      <c r="D806" s="156" t="s">
        <v>890</v>
      </c>
      <c r="E806" s="157">
        <v>-35.369999999999997</v>
      </c>
      <c r="F806" s="157">
        <v>173.5</v>
      </c>
      <c r="G806" s="156" t="str">
        <f t="shared" si="41"/>
        <v>Far North District NL</v>
      </c>
      <c r="H806" s="156">
        <f t="shared" si="42"/>
        <v>85</v>
      </c>
      <c r="I806" s="156" t="str">
        <f t="shared" si="43"/>
        <v>Far North District 85</v>
      </c>
    </row>
    <row r="807" spans="1:9">
      <c r="A807" s="156" t="s">
        <v>973</v>
      </c>
      <c r="B807" s="156" t="s">
        <v>107</v>
      </c>
      <c r="C807" s="156" t="s">
        <v>93</v>
      </c>
      <c r="D807" s="156" t="s">
        <v>890</v>
      </c>
      <c r="E807" s="157">
        <v>-35.39</v>
      </c>
      <c r="F807" s="157">
        <v>173.42</v>
      </c>
      <c r="G807" s="156" t="str">
        <f t="shared" si="41"/>
        <v>Far North District NL</v>
      </c>
      <c r="H807" s="156">
        <f t="shared" si="42"/>
        <v>86</v>
      </c>
      <c r="I807" s="156" t="str">
        <f t="shared" si="43"/>
        <v>Far North District 86</v>
      </c>
    </row>
    <row r="808" spans="1:9">
      <c r="A808" s="156" t="s">
        <v>974</v>
      </c>
      <c r="B808" s="156" t="s">
        <v>107</v>
      </c>
      <c r="C808" s="156" t="s">
        <v>93</v>
      </c>
      <c r="D808" s="156" t="s">
        <v>890</v>
      </c>
      <c r="E808" s="157">
        <v>-34.880000000000003</v>
      </c>
      <c r="F808" s="157">
        <v>173.15</v>
      </c>
      <c r="G808" s="156" t="str">
        <f t="shared" si="41"/>
        <v>Far North District NL</v>
      </c>
      <c r="H808" s="156">
        <f t="shared" si="42"/>
        <v>87</v>
      </c>
      <c r="I808" s="156" t="str">
        <f t="shared" si="43"/>
        <v>Far North District 87</v>
      </c>
    </row>
    <row r="809" spans="1:9">
      <c r="A809" s="156" t="s">
        <v>975</v>
      </c>
      <c r="B809" s="156" t="s">
        <v>107</v>
      </c>
      <c r="C809" s="156" t="s">
        <v>93</v>
      </c>
      <c r="D809" s="156" t="s">
        <v>890</v>
      </c>
      <c r="E809" s="157">
        <v>-35.380000000000003</v>
      </c>
      <c r="F809" s="157">
        <v>173.41</v>
      </c>
      <c r="G809" s="156" t="str">
        <f t="shared" si="41"/>
        <v>Far North District NL</v>
      </c>
      <c r="H809" s="156">
        <f t="shared" si="42"/>
        <v>88</v>
      </c>
      <c r="I809" s="156" t="str">
        <f t="shared" si="43"/>
        <v>Far North District 88</v>
      </c>
    </row>
    <row r="810" spans="1:9">
      <c r="A810" s="156" t="s">
        <v>976</v>
      </c>
      <c r="B810" s="156" t="s">
        <v>107</v>
      </c>
      <c r="C810" s="156" t="s">
        <v>93</v>
      </c>
      <c r="D810" s="156" t="s">
        <v>890</v>
      </c>
      <c r="E810" s="157">
        <v>-35.479999999999997</v>
      </c>
      <c r="F810" s="157">
        <v>173.43</v>
      </c>
      <c r="G810" s="156" t="str">
        <f t="shared" si="41"/>
        <v>Far North District NL</v>
      </c>
      <c r="H810" s="156">
        <f t="shared" si="42"/>
        <v>89</v>
      </c>
      <c r="I810" s="156" t="str">
        <f t="shared" si="43"/>
        <v>Far North District 89</v>
      </c>
    </row>
    <row r="811" spans="1:9">
      <c r="A811" s="156" t="s">
        <v>977</v>
      </c>
      <c r="B811" s="156" t="s">
        <v>107</v>
      </c>
      <c r="C811" s="156" t="s">
        <v>93</v>
      </c>
      <c r="D811" s="156" t="s">
        <v>890</v>
      </c>
      <c r="E811" s="157">
        <v>-35.31</v>
      </c>
      <c r="F811" s="157">
        <v>174.29</v>
      </c>
      <c r="G811" s="156" t="str">
        <f t="shared" si="41"/>
        <v>Far North District NL</v>
      </c>
      <c r="H811" s="156">
        <f t="shared" si="42"/>
        <v>90</v>
      </c>
      <c r="I811" s="156" t="str">
        <f t="shared" si="43"/>
        <v>Far North District 90</v>
      </c>
    </row>
    <row r="812" spans="1:9">
      <c r="A812" s="156" t="s">
        <v>978</v>
      </c>
      <c r="B812" s="156" t="s">
        <v>107</v>
      </c>
      <c r="C812" s="156" t="s">
        <v>93</v>
      </c>
      <c r="D812" s="156" t="s">
        <v>890</v>
      </c>
      <c r="E812" s="157">
        <v>-35.44</v>
      </c>
      <c r="F812" s="157">
        <v>173.89</v>
      </c>
      <c r="G812" s="156" t="str">
        <f t="shared" si="41"/>
        <v>Far North District NL</v>
      </c>
      <c r="H812" s="156">
        <f t="shared" si="42"/>
        <v>91</v>
      </c>
      <c r="I812" s="156" t="str">
        <f t="shared" si="43"/>
        <v>Far North District 91</v>
      </c>
    </row>
    <row r="813" spans="1:9">
      <c r="A813" s="156" t="s">
        <v>979</v>
      </c>
      <c r="B813" s="156" t="s">
        <v>107</v>
      </c>
      <c r="C813" s="156" t="s">
        <v>93</v>
      </c>
      <c r="D813" s="156" t="s">
        <v>890</v>
      </c>
      <c r="E813" s="157">
        <v>-35.450000000000003</v>
      </c>
      <c r="F813" s="157">
        <v>173.8</v>
      </c>
      <c r="G813" s="156" t="str">
        <f t="shared" si="41"/>
        <v>Far North District NL</v>
      </c>
      <c r="H813" s="156">
        <f t="shared" si="42"/>
        <v>92</v>
      </c>
      <c r="I813" s="156" t="str">
        <f t="shared" si="43"/>
        <v>Far North District 92</v>
      </c>
    </row>
    <row r="814" spans="1:9">
      <c r="A814" s="156" t="s">
        <v>980</v>
      </c>
      <c r="B814" s="156" t="s">
        <v>107</v>
      </c>
      <c r="C814" s="156" t="s">
        <v>93</v>
      </c>
      <c r="D814" s="156" t="s">
        <v>890</v>
      </c>
      <c r="E814" s="157">
        <v>-34.74</v>
      </c>
      <c r="F814" s="157">
        <v>173.04</v>
      </c>
      <c r="G814" s="156" t="str">
        <f t="shared" si="41"/>
        <v>Far North District NL</v>
      </c>
      <c r="H814" s="156">
        <f t="shared" si="42"/>
        <v>93</v>
      </c>
      <c r="I814" s="156" t="str">
        <f t="shared" si="43"/>
        <v>Far North District 93</v>
      </c>
    </row>
    <row r="815" spans="1:9">
      <c r="A815" s="156" t="s">
        <v>981</v>
      </c>
      <c r="B815" s="156" t="s">
        <v>107</v>
      </c>
      <c r="C815" s="156" t="s">
        <v>93</v>
      </c>
      <c r="D815" s="156" t="s">
        <v>890</v>
      </c>
      <c r="E815" s="157">
        <v>-34.65</v>
      </c>
      <c r="F815" s="157">
        <v>172.93</v>
      </c>
      <c r="G815" s="156" t="str">
        <f t="shared" si="41"/>
        <v>Far North District NL</v>
      </c>
      <c r="H815" s="156">
        <f t="shared" si="42"/>
        <v>94</v>
      </c>
      <c r="I815" s="156" t="str">
        <f t="shared" si="43"/>
        <v>Far North District 94</v>
      </c>
    </row>
    <row r="816" spans="1:9">
      <c r="A816" s="156" t="s">
        <v>982</v>
      </c>
      <c r="B816" s="156" t="s">
        <v>107</v>
      </c>
      <c r="C816" s="156" t="s">
        <v>93</v>
      </c>
      <c r="D816" s="156" t="s">
        <v>890</v>
      </c>
      <c r="E816" s="157">
        <v>-35.369999999999997</v>
      </c>
      <c r="F816" s="157">
        <v>173.86</v>
      </c>
      <c r="G816" s="156" t="str">
        <f t="shared" si="41"/>
        <v>Far North District NL</v>
      </c>
      <c r="H816" s="156">
        <f t="shared" si="42"/>
        <v>95</v>
      </c>
      <c r="I816" s="156" t="str">
        <f t="shared" si="43"/>
        <v>Far North District 95</v>
      </c>
    </row>
    <row r="817" spans="1:9">
      <c r="A817" s="156" t="s">
        <v>983</v>
      </c>
      <c r="B817" s="156" t="s">
        <v>107</v>
      </c>
      <c r="C817" s="156" t="s">
        <v>93</v>
      </c>
      <c r="D817" s="156" t="s">
        <v>890</v>
      </c>
      <c r="E817" s="157">
        <v>-35.409999999999997</v>
      </c>
      <c r="F817" s="157">
        <v>173.86</v>
      </c>
      <c r="G817" s="156" t="str">
        <f t="shared" si="41"/>
        <v>Far North District NL</v>
      </c>
      <c r="H817" s="156">
        <f t="shared" si="42"/>
        <v>96</v>
      </c>
      <c r="I817" s="156" t="str">
        <f t="shared" si="43"/>
        <v>Far North District 96</v>
      </c>
    </row>
    <row r="818" spans="1:9">
      <c r="A818" s="156" t="s">
        <v>984</v>
      </c>
      <c r="B818" s="156" t="s">
        <v>107</v>
      </c>
      <c r="C818" s="156" t="s">
        <v>93</v>
      </c>
      <c r="D818" s="156" t="s">
        <v>890</v>
      </c>
      <c r="E818" s="157">
        <v>-35.35</v>
      </c>
      <c r="F818" s="157">
        <v>173.88</v>
      </c>
      <c r="G818" s="156" t="str">
        <f t="shared" si="41"/>
        <v>Far North District NL</v>
      </c>
      <c r="H818" s="156">
        <f t="shared" si="42"/>
        <v>97</v>
      </c>
      <c r="I818" s="156" t="str">
        <f t="shared" si="43"/>
        <v>Far North District 97</v>
      </c>
    </row>
    <row r="819" spans="1:9">
      <c r="A819" s="156" t="s">
        <v>985</v>
      </c>
      <c r="B819" s="156" t="s">
        <v>107</v>
      </c>
      <c r="C819" s="156" t="s">
        <v>93</v>
      </c>
      <c r="D819" s="156" t="s">
        <v>890</v>
      </c>
      <c r="E819" s="157">
        <v>-35.43</v>
      </c>
      <c r="F819" s="157">
        <v>173.52</v>
      </c>
      <c r="G819" s="156" t="str">
        <f t="shared" si="41"/>
        <v>Far North District NL</v>
      </c>
      <c r="H819" s="156">
        <f t="shared" si="42"/>
        <v>98</v>
      </c>
      <c r="I819" s="156" t="str">
        <f t="shared" si="43"/>
        <v>Far North District 98</v>
      </c>
    </row>
    <row r="820" spans="1:9">
      <c r="A820" s="156" t="s">
        <v>986</v>
      </c>
      <c r="B820" s="156" t="s">
        <v>107</v>
      </c>
      <c r="C820" s="156" t="s">
        <v>93</v>
      </c>
      <c r="D820" s="156" t="s">
        <v>890</v>
      </c>
      <c r="E820" s="157">
        <v>-35.14</v>
      </c>
      <c r="F820" s="157">
        <v>173.26</v>
      </c>
      <c r="G820" s="156" t="str">
        <f t="shared" si="41"/>
        <v>Far North District NL</v>
      </c>
      <c r="H820" s="156">
        <f t="shared" si="42"/>
        <v>99</v>
      </c>
      <c r="I820" s="156" t="str">
        <f t="shared" si="43"/>
        <v>Far North District 99</v>
      </c>
    </row>
    <row r="821" spans="1:9">
      <c r="A821" s="156" t="s">
        <v>987</v>
      </c>
      <c r="B821" s="156" t="s">
        <v>107</v>
      </c>
      <c r="C821" s="156" t="s">
        <v>93</v>
      </c>
      <c r="D821" s="156" t="s">
        <v>890</v>
      </c>
      <c r="E821" s="157">
        <v>-35.32</v>
      </c>
      <c r="F821" s="157">
        <v>173.77</v>
      </c>
      <c r="G821" s="156" t="str">
        <f t="shared" si="41"/>
        <v>Far North District NL</v>
      </c>
      <c r="H821" s="156">
        <f t="shared" si="42"/>
        <v>100</v>
      </c>
      <c r="I821" s="156" t="str">
        <f t="shared" si="43"/>
        <v>Far North District 100</v>
      </c>
    </row>
    <row r="822" spans="1:9">
      <c r="A822" s="156" t="s">
        <v>988</v>
      </c>
      <c r="B822" s="156" t="s">
        <v>107</v>
      </c>
      <c r="C822" s="156" t="s">
        <v>93</v>
      </c>
      <c r="D822" s="156" t="s">
        <v>890</v>
      </c>
      <c r="E822" s="157">
        <v>-35.33</v>
      </c>
      <c r="F822" s="157">
        <v>173.67</v>
      </c>
      <c r="G822" s="156" t="str">
        <f t="shared" si="41"/>
        <v>Far North District NL</v>
      </c>
      <c r="H822" s="156">
        <f t="shared" si="42"/>
        <v>101</v>
      </c>
      <c r="I822" s="156" t="str">
        <f t="shared" si="43"/>
        <v>Far North District 101</v>
      </c>
    </row>
    <row r="823" spans="1:9">
      <c r="A823" s="156" t="s">
        <v>989</v>
      </c>
      <c r="B823" s="156" t="s">
        <v>107</v>
      </c>
      <c r="C823" s="156" t="s">
        <v>93</v>
      </c>
      <c r="D823" s="156" t="s">
        <v>890</v>
      </c>
      <c r="E823" s="157">
        <v>-35.299999999999997</v>
      </c>
      <c r="F823" s="157">
        <v>174.11</v>
      </c>
      <c r="G823" s="156" t="str">
        <f t="shared" si="41"/>
        <v>Far North District NL</v>
      </c>
      <c r="H823" s="156">
        <f t="shared" si="42"/>
        <v>102</v>
      </c>
      <c r="I823" s="156" t="str">
        <f t="shared" si="43"/>
        <v>Far North District 102</v>
      </c>
    </row>
    <row r="824" spans="1:9">
      <c r="A824" s="156" t="s">
        <v>990</v>
      </c>
      <c r="B824" s="156" t="s">
        <v>107</v>
      </c>
      <c r="C824" s="156" t="s">
        <v>93</v>
      </c>
      <c r="D824" s="156" t="s">
        <v>890</v>
      </c>
      <c r="E824" s="157">
        <v>-35.22</v>
      </c>
      <c r="F824" s="157">
        <v>173.58</v>
      </c>
      <c r="G824" s="156" t="str">
        <f t="shared" si="41"/>
        <v>Far North District NL</v>
      </c>
      <c r="H824" s="156">
        <f t="shared" si="42"/>
        <v>103</v>
      </c>
      <c r="I824" s="156" t="str">
        <f t="shared" si="43"/>
        <v>Far North District 103</v>
      </c>
    </row>
    <row r="825" spans="1:9">
      <c r="A825" s="156" t="s">
        <v>991</v>
      </c>
      <c r="B825" s="156" t="s">
        <v>107</v>
      </c>
      <c r="C825" s="156" t="s">
        <v>93</v>
      </c>
      <c r="D825" s="156" t="s">
        <v>890</v>
      </c>
      <c r="E825" s="157">
        <v>-35.46</v>
      </c>
      <c r="F825" s="157">
        <v>173.52</v>
      </c>
      <c r="G825" s="156" t="str">
        <f t="shared" si="41"/>
        <v>Far North District NL</v>
      </c>
      <c r="H825" s="156">
        <f t="shared" si="42"/>
        <v>104</v>
      </c>
      <c r="I825" s="156" t="str">
        <f t="shared" si="43"/>
        <v>Far North District 104</v>
      </c>
    </row>
    <row r="826" spans="1:9">
      <c r="A826" s="156" t="s">
        <v>992</v>
      </c>
      <c r="B826" s="156" t="s">
        <v>107</v>
      </c>
      <c r="C826" s="156" t="s">
        <v>93</v>
      </c>
      <c r="D826" s="156" t="s">
        <v>890</v>
      </c>
      <c r="E826" s="157">
        <v>-35.53</v>
      </c>
      <c r="F826" s="157">
        <v>173.38</v>
      </c>
      <c r="G826" s="156" t="str">
        <f t="shared" si="41"/>
        <v>Far North District NL</v>
      </c>
      <c r="H826" s="156">
        <f t="shared" si="42"/>
        <v>105</v>
      </c>
      <c r="I826" s="156" t="str">
        <f t="shared" si="43"/>
        <v>Far North District 105</v>
      </c>
    </row>
    <row r="827" spans="1:9">
      <c r="A827" s="156" t="s">
        <v>993</v>
      </c>
      <c r="B827" s="156" t="s">
        <v>107</v>
      </c>
      <c r="C827" s="156" t="s">
        <v>93</v>
      </c>
      <c r="D827" s="156" t="s">
        <v>890</v>
      </c>
      <c r="E827" s="157">
        <v>-35.130000000000003</v>
      </c>
      <c r="F827" s="157">
        <v>173.72</v>
      </c>
      <c r="G827" s="156" t="str">
        <f t="shared" si="41"/>
        <v>Far North District NL</v>
      </c>
      <c r="H827" s="156">
        <f t="shared" si="42"/>
        <v>106</v>
      </c>
      <c r="I827" s="156" t="str">
        <f t="shared" si="43"/>
        <v>Far North District 106</v>
      </c>
    </row>
    <row r="828" spans="1:9">
      <c r="A828" s="156" t="s">
        <v>994</v>
      </c>
      <c r="B828" s="156" t="s">
        <v>107</v>
      </c>
      <c r="C828" s="156" t="s">
        <v>93</v>
      </c>
      <c r="D828" s="156" t="s">
        <v>890</v>
      </c>
      <c r="E828" s="157">
        <v>-35.42</v>
      </c>
      <c r="F828" s="157">
        <v>173.42</v>
      </c>
      <c r="G828" s="156" t="str">
        <f t="shared" si="41"/>
        <v>Far North District NL</v>
      </c>
      <c r="H828" s="156">
        <f t="shared" si="42"/>
        <v>107</v>
      </c>
      <c r="I828" s="156" t="str">
        <f t="shared" si="43"/>
        <v>Far North District 107</v>
      </c>
    </row>
    <row r="829" spans="1:9">
      <c r="A829" s="156" t="s">
        <v>995</v>
      </c>
      <c r="B829" s="156" t="s">
        <v>107</v>
      </c>
      <c r="C829" s="156" t="s">
        <v>93</v>
      </c>
      <c r="D829" s="156" t="s">
        <v>890</v>
      </c>
      <c r="E829" s="157">
        <v>-35.479999999999997</v>
      </c>
      <c r="F829" s="157">
        <v>173.99</v>
      </c>
      <c r="G829" s="156" t="str">
        <f t="shared" si="41"/>
        <v>Far North District NL</v>
      </c>
      <c r="H829" s="156">
        <f t="shared" si="42"/>
        <v>108</v>
      </c>
      <c r="I829" s="156" t="str">
        <f t="shared" si="43"/>
        <v>Far North District 108</v>
      </c>
    </row>
    <row r="830" spans="1:9">
      <c r="A830" s="156" t="s">
        <v>996</v>
      </c>
      <c r="B830" s="156" t="s">
        <v>107</v>
      </c>
      <c r="C830" s="156" t="s">
        <v>93</v>
      </c>
      <c r="D830" s="156" t="s">
        <v>890</v>
      </c>
      <c r="E830" s="157">
        <v>-35.42</v>
      </c>
      <c r="F830" s="157">
        <v>173.45</v>
      </c>
      <c r="G830" s="156" t="str">
        <f t="shared" si="41"/>
        <v>Far North District NL</v>
      </c>
      <c r="H830" s="156">
        <f t="shared" si="42"/>
        <v>109</v>
      </c>
      <c r="I830" s="156" t="str">
        <f t="shared" si="43"/>
        <v>Far North District 109</v>
      </c>
    </row>
    <row r="831" spans="1:9">
      <c r="A831" s="156" t="s">
        <v>997</v>
      </c>
      <c r="B831" s="156" t="s">
        <v>107</v>
      </c>
      <c r="C831" s="156" t="s">
        <v>93</v>
      </c>
      <c r="D831" s="156" t="s">
        <v>890</v>
      </c>
      <c r="E831" s="157">
        <v>-35.5</v>
      </c>
      <c r="F831" s="157">
        <v>173.38</v>
      </c>
      <c r="G831" s="156" t="str">
        <f t="shared" si="41"/>
        <v>Far North District NL</v>
      </c>
      <c r="H831" s="156">
        <f t="shared" si="42"/>
        <v>110</v>
      </c>
      <c r="I831" s="156" t="str">
        <f t="shared" si="43"/>
        <v>Far North District 110</v>
      </c>
    </row>
    <row r="832" spans="1:9">
      <c r="A832" s="156" t="s">
        <v>998</v>
      </c>
      <c r="B832" s="156" t="s">
        <v>107</v>
      </c>
      <c r="C832" s="156" t="s">
        <v>93</v>
      </c>
      <c r="D832" s="156" t="s">
        <v>890</v>
      </c>
      <c r="E832" s="157">
        <v>-35.31</v>
      </c>
      <c r="F832" s="157">
        <v>174.11</v>
      </c>
      <c r="G832" s="156" t="str">
        <f t="shared" si="41"/>
        <v>Far North District NL</v>
      </c>
      <c r="H832" s="156">
        <f t="shared" si="42"/>
        <v>111</v>
      </c>
      <c r="I832" s="156" t="str">
        <f t="shared" si="43"/>
        <v>Far North District 111</v>
      </c>
    </row>
    <row r="833" spans="1:9">
      <c r="A833" s="156" t="s">
        <v>999</v>
      </c>
      <c r="B833" s="156" t="s">
        <v>107</v>
      </c>
      <c r="C833" s="156" t="s">
        <v>93</v>
      </c>
      <c r="D833" s="156" t="s">
        <v>890</v>
      </c>
      <c r="E833" s="157">
        <v>-35.54</v>
      </c>
      <c r="F833" s="157">
        <v>173.49</v>
      </c>
      <c r="G833" s="156" t="str">
        <f t="shared" si="41"/>
        <v>Far North District NL</v>
      </c>
      <c r="H833" s="156">
        <f t="shared" si="42"/>
        <v>112</v>
      </c>
      <c r="I833" s="156" t="str">
        <f t="shared" si="43"/>
        <v>Far North District 112</v>
      </c>
    </row>
    <row r="834" spans="1:9">
      <c r="A834" s="156" t="s">
        <v>1000</v>
      </c>
      <c r="B834" s="156" t="s">
        <v>107</v>
      </c>
      <c r="C834" s="156" t="s">
        <v>93</v>
      </c>
      <c r="D834" s="156" t="s">
        <v>890</v>
      </c>
      <c r="E834" s="157">
        <v>-35.409999999999997</v>
      </c>
      <c r="F834" s="157">
        <v>173.97</v>
      </c>
      <c r="G834" s="156" t="str">
        <f t="shared" ref="G834:G897" si="44">B834&amp;" "&amp;D834</f>
        <v>Far North District NL</v>
      </c>
      <c r="H834" s="156">
        <f t="shared" ref="H834:H897" si="45">IF(B834=B833,H833+1,1)</f>
        <v>113</v>
      </c>
      <c r="I834" s="156" t="str">
        <f t="shared" ref="I834:I897" si="46">B834&amp;" "&amp;H834</f>
        <v>Far North District 113</v>
      </c>
    </row>
    <row r="835" spans="1:9">
      <c r="A835" s="156" t="s">
        <v>1001</v>
      </c>
      <c r="B835" s="156" t="s">
        <v>107</v>
      </c>
      <c r="C835" s="156" t="s">
        <v>93</v>
      </c>
      <c r="D835" s="156" t="s">
        <v>890</v>
      </c>
      <c r="E835" s="157">
        <v>-35.26</v>
      </c>
      <c r="F835" s="157">
        <v>173.47</v>
      </c>
      <c r="G835" s="156" t="str">
        <f t="shared" si="44"/>
        <v>Far North District NL</v>
      </c>
      <c r="H835" s="156">
        <f t="shared" si="45"/>
        <v>114</v>
      </c>
      <c r="I835" s="156" t="str">
        <f t="shared" si="46"/>
        <v>Far North District 114</v>
      </c>
    </row>
    <row r="836" spans="1:9">
      <c r="A836" s="156" t="s">
        <v>1002</v>
      </c>
      <c r="B836" s="156" t="s">
        <v>107</v>
      </c>
      <c r="C836" s="156" t="s">
        <v>93</v>
      </c>
      <c r="D836" s="156" t="s">
        <v>890</v>
      </c>
      <c r="E836" s="157">
        <v>-35.31</v>
      </c>
      <c r="F836" s="157">
        <v>173.57</v>
      </c>
      <c r="G836" s="156" t="str">
        <f t="shared" si="44"/>
        <v>Far North District NL</v>
      </c>
      <c r="H836" s="156">
        <f t="shared" si="45"/>
        <v>115</v>
      </c>
      <c r="I836" s="156" t="str">
        <f t="shared" si="46"/>
        <v>Far North District 115</v>
      </c>
    </row>
    <row r="837" spans="1:9">
      <c r="A837" s="156" t="s">
        <v>1003</v>
      </c>
      <c r="B837" s="156" t="s">
        <v>107</v>
      </c>
      <c r="C837" s="156" t="s">
        <v>93</v>
      </c>
      <c r="D837" s="156" t="s">
        <v>890</v>
      </c>
      <c r="E837" s="157">
        <v>-35.32</v>
      </c>
      <c r="F837" s="157">
        <v>173.97</v>
      </c>
      <c r="G837" s="156" t="str">
        <f t="shared" si="44"/>
        <v>Far North District NL</v>
      </c>
      <c r="H837" s="156">
        <f t="shared" si="45"/>
        <v>116</v>
      </c>
      <c r="I837" s="156" t="str">
        <f t="shared" si="46"/>
        <v>Far North District 116</v>
      </c>
    </row>
    <row r="838" spans="1:9">
      <c r="A838" s="156" t="s">
        <v>1004</v>
      </c>
      <c r="B838" s="156" t="s">
        <v>107</v>
      </c>
      <c r="C838" s="156" t="s">
        <v>93</v>
      </c>
      <c r="D838" s="156" t="s">
        <v>890</v>
      </c>
      <c r="E838" s="157">
        <v>-35.29</v>
      </c>
      <c r="F838" s="157">
        <v>174.14</v>
      </c>
      <c r="G838" s="156" t="str">
        <f t="shared" si="44"/>
        <v>Far North District NL</v>
      </c>
      <c r="H838" s="156">
        <f t="shared" si="45"/>
        <v>117</v>
      </c>
      <c r="I838" s="156" t="str">
        <f t="shared" si="46"/>
        <v>Far North District 117</v>
      </c>
    </row>
    <row r="839" spans="1:9">
      <c r="A839" s="156" t="s">
        <v>1005</v>
      </c>
      <c r="B839" s="156" t="s">
        <v>107</v>
      </c>
      <c r="C839" s="156" t="s">
        <v>93</v>
      </c>
      <c r="D839" s="156" t="s">
        <v>890</v>
      </c>
      <c r="E839" s="157">
        <v>-35.119999999999997</v>
      </c>
      <c r="F839" s="157">
        <v>173.81</v>
      </c>
      <c r="G839" s="156" t="str">
        <f t="shared" si="44"/>
        <v>Far North District NL</v>
      </c>
      <c r="H839" s="156">
        <f t="shared" si="45"/>
        <v>118</v>
      </c>
      <c r="I839" s="156" t="str">
        <f t="shared" si="46"/>
        <v>Far North District 118</v>
      </c>
    </row>
    <row r="840" spans="1:9">
      <c r="A840" s="156" t="s">
        <v>1006</v>
      </c>
      <c r="B840" s="156" t="s">
        <v>107</v>
      </c>
      <c r="C840" s="156" t="s">
        <v>93</v>
      </c>
      <c r="D840" s="156" t="s">
        <v>890</v>
      </c>
      <c r="E840" s="157">
        <v>-35</v>
      </c>
      <c r="F840" s="157">
        <v>173.59</v>
      </c>
      <c r="G840" s="156" t="str">
        <f t="shared" si="44"/>
        <v>Far North District NL</v>
      </c>
      <c r="H840" s="156">
        <f t="shared" si="45"/>
        <v>119</v>
      </c>
      <c r="I840" s="156" t="str">
        <f t="shared" si="46"/>
        <v>Far North District 119</v>
      </c>
    </row>
    <row r="841" spans="1:9">
      <c r="A841" s="156" t="s">
        <v>1007</v>
      </c>
      <c r="B841" s="156" t="s">
        <v>107</v>
      </c>
      <c r="C841" s="156" t="s">
        <v>93</v>
      </c>
      <c r="D841" s="156" t="s">
        <v>890</v>
      </c>
      <c r="E841" s="157">
        <v>-35.049999999999997</v>
      </c>
      <c r="F841" s="157">
        <v>173.5</v>
      </c>
      <c r="G841" s="156" t="str">
        <f t="shared" si="44"/>
        <v>Far North District NL</v>
      </c>
      <c r="H841" s="156">
        <f t="shared" si="45"/>
        <v>120</v>
      </c>
      <c r="I841" s="156" t="str">
        <f t="shared" si="46"/>
        <v>Far North District 120</v>
      </c>
    </row>
    <row r="842" spans="1:9">
      <c r="A842" s="156" t="s">
        <v>1008</v>
      </c>
      <c r="B842" s="156" t="s">
        <v>107</v>
      </c>
      <c r="C842" s="156" t="s">
        <v>93</v>
      </c>
      <c r="D842" s="156" t="s">
        <v>890</v>
      </c>
      <c r="E842" s="157">
        <v>-35.119999999999997</v>
      </c>
      <c r="F842" s="157">
        <v>173.94</v>
      </c>
      <c r="G842" s="156" t="str">
        <f t="shared" si="44"/>
        <v>Far North District NL</v>
      </c>
      <c r="H842" s="156">
        <f t="shared" si="45"/>
        <v>121</v>
      </c>
      <c r="I842" s="156" t="str">
        <f t="shared" si="46"/>
        <v>Far North District 121</v>
      </c>
    </row>
    <row r="843" spans="1:9">
      <c r="A843" s="156" t="s">
        <v>1009</v>
      </c>
      <c r="B843" s="156" t="s">
        <v>107</v>
      </c>
      <c r="C843" s="156" t="s">
        <v>93</v>
      </c>
      <c r="D843" s="156" t="s">
        <v>890</v>
      </c>
      <c r="E843" s="157">
        <v>-35.1</v>
      </c>
      <c r="F843" s="157">
        <v>173.63</v>
      </c>
      <c r="G843" s="156" t="str">
        <f t="shared" si="44"/>
        <v>Far North District NL</v>
      </c>
      <c r="H843" s="156">
        <f t="shared" si="45"/>
        <v>122</v>
      </c>
      <c r="I843" s="156" t="str">
        <f t="shared" si="46"/>
        <v>Far North District 122</v>
      </c>
    </row>
    <row r="844" spans="1:9">
      <c r="A844" s="156" t="s">
        <v>1010</v>
      </c>
      <c r="B844" s="156" t="s">
        <v>107</v>
      </c>
      <c r="C844" s="156" t="s">
        <v>93</v>
      </c>
      <c r="D844" s="156" t="s">
        <v>890</v>
      </c>
      <c r="E844" s="157">
        <v>-35.31</v>
      </c>
      <c r="F844" s="157">
        <v>174.03</v>
      </c>
      <c r="G844" s="156" t="str">
        <f t="shared" si="44"/>
        <v>Far North District NL</v>
      </c>
      <c r="H844" s="156">
        <f t="shared" si="45"/>
        <v>123</v>
      </c>
      <c r="I844" s="156" t="str">
        <f t="shared" si="46"/>
        <v>Far North District 123</v>
      </c>
    </row>
    <row r="845" spans="1:9">
      <c r="A845" s="156" t="s">
        <v>1011</v>
      </c>
      <c r="B845" s="156" t="s">
        <v>107</v>
      </c>
      <c r="C845" s="156" t="s">
        <v>93</v>
      </c>
      <c r="D845" s="156" t="s">
        <v>890</v>
      </c>
      <c r="E845" s="157">
        <v>-35.5</v>
      </c>
      <c r="F845" s="157">
        <v>173.69</v>
      </c>
      <c r="G845" s="156" t="str">
        <f t="shared" si="44"/>
        <v>Far North District NL</v>
      </c>
      <c r="H845" s="156">
        <f t="shared" si="45"/>
        <v>124</v>
      </c>
      <c r="I845" s="156" t="str">
        <f t="shared" si="46"/>
        <v>Far North District 124</v>
      </c>
    </row>
    <row r="846" spans="1:9">
      <c r="A846" s="156" t="s">
        <v>1012</v>
      </c>
      <c r="B846" s="156" t="s">
        <v>107</v>
      </c>
      <c r="C846" s="156" t="s">
        <v>93</v>
      </c>
      <c r="D846" s="156" t="s">
        <v>890</v>
      </c>
      <c r="E846" s="157">
        <v>-35.22</v>
      </c>
      <c r="F846" s="157">
        <v>174.22</v>
      </c>
      <c r="G846" s="156" t="str">
        <f t="shared" si="44"/>
        <v>Far North District NL</v>
      </c>
      <c r="H846" s="156">
        <f t="shared" si="45"/>
        <v>125</v>
      </c>
      <c r="I846" s="156" t="str">
        <f t="shared" si="46"/>
        <v>Far North District 125</v>
      </c>
    </row>
    <row r="847" spans="1:9">
      <c r="A847" s="156" t="s">
        <v>1013</v>
      </c>
      <c r="B847" s="156" t="s">
        <v>107</v>
      </c>
      <c r="C847" s="156" t="s">
        <v>93</v>
      </c>
      <c r="D847" s="156" t="s">
        <v>890</v>
      </c>
      <c r="E847" s="157">
        <v>-35.39</v>
      </c>
      <c r="F847" s="157">
        <v>174</v>
      </c>
      <c r="G847" s="156" t="str">
        <f t="shared" si="44"/>
        <v>Far North District NL</v>
      </c>
      <c r="H847" s="156">
        <f t="shared" si="45"/>
        <v>126</v>
      </c>
      <c r="I847" s="156" t="str">
        <f t="shared" si="46"/>
        <v>Far North District 126</v>
      </c>
    </row>
    <row r="848" spans="1:9">
      <c r="A848" s="156" t="s">
        <v>1014</v>
      </c>
      <c r="B848" s="156" t="s">
        <v>107</v>
      </c>
      <c r="C848" s="156" t="s">
        <v>93</v>
      </c>
      <c r="D848" s="156" t="s">
        <v>890</v>
      </c>
      <c r="E848" s="157">
        <v>-35.07</v>
      </c>
      <c r="F848" s="157">
        <v>173.85</v>
      </c>
      <c r="G848" s="156" t="str">
        <f t="shared" si="44"/>
        <v>Far North District NL</v>
      </c>
      <c r="H848" s="156">
        <f t="shared" si="45"/>
        <v>127</v>
      </c>
      <c r="I848" s="156" t="str">
        <f t="shared" si="46"/>
        <v>Far North District 127</v>
      </c>
    </row>
    <row r="849" spans="1:9">
      <c r="A849" s="156" t="s">
        <v>1015</v>
      </c>
      <c r="B849" s="156" t="s">
        <v>107</v>
      </c>
      <c r="C849" s="156" t="s">
        <v>93</v>
      </c>
      <c r="D849" s="156" t="s">
        <v>890</v>
      </c>
      <c r="E849" s="157">
        <v>-35.090000000000003</v>
      </c>
      <c r="F849" s="157">
        <v>173.29</v>
      </c>
      <c r="G849" s="156" t="str">
        <f t="shared" si="44"/>
        <v>Far North District NL</v>
      </c>
      <c r="H849" s="156">
        <f t="shared" si="45"/>
        <v>128</v>
      </c>
      <c r="I849" s="156" t="str">
        <f t="shared" si="46"/>
        <v>Far North District 128</v>
      </c>
    </row>
    <row r="850" spans="1:9">
      <c r="A850" s="156" t="s">
        <v>1016</v>
      </c>
      <c r="B850" s="156" t="s">
        <v>107</v>
      </c>
      <c r="C850" s="156" t="s">
        <v>93</v>
      </c>
      <c r="D850" s="156" t="s">
        <v>890</v>
      </c>
      <c r="E850" s="157">
        <v>-35.450000000000003</v>
      </c>
      <c r="F850" s="157">
        <v>173.5</v>
      </c>
      <c r="G850" s="156" t="str">
        <f t="shared" si="44"/>
        <v>Far North District NL</v>
      </c>
      <c r="H850" s="156">
        <f t="shared" si="45"/>
        <v>129</v>
      </c>
      <c r="I850" s="156" t="str">
        <f t="shared" si="46"/>
        <v>Far North District 129</v>
      </c>
    </row>
    <row r="851" spans="1:9">
      <c r="A851" s="156" t="s">
        <v>1017</v>
      </c>
      <c r="B851" s="156" t="s">
        <v>107</v>
      </c>
      <c r="C851" s="156" t="s">
        <v>93</v>
      </c>
      <c r="D851" s="156" t="s">
        <v>890</v>
      </c>
      <c r="E851" s="157">
        <v>-35.29</v>
      </c>
      <c r="F851" s="157">
        <v>173.17</v>
      </c>
      <c r="G851" s="156" t="str">
        <f t="shared" si="44"/>
        <v>Far North District NL</v>
      </c>
      <c r="H851" s="156">
        <f t="shared" si="45"/>
        <v>130</v>
      </c>
      <c r="I851" s="156" t="str">
        <f t="shared" si="46"/>
        <v>Far North District 130</v>
      </c>
    </row>
    <row r="852" spans="1:9">
      <c r="A852" s="156" t="s">
        <v>1018</v>
      </c>
      <c r="B852" s="156" t="s">
        <v>107</v>
      </c>
      <c r="C852" s="156" t="s">
        <v>93</v>
      </c>
      <c r="D852" s="156" t="s">
        <v>890</v>
      </c>
      <c r="E852" s="157">
        <v>-35.520000000000003</v>
      </c>
      <c r="F852" s="157">
        <v>174.14</v>
      </c>
      <c r="G852" s="156" t="str">
        <f t="shared" si="44"/>
        <v>Far North District NL</v>
      </c>
      <c r="H852" s="156">
        <f t="shared" si="45"/>
        <v>131</v>
      </c>
      <c r="I852" s="156" t="str">
        <f t="shared" si="46"/>
        <v>Far North District 131</v>
      </c>
    </row>
    <row r="853" spans="1:9">
      <c r="A853" s="156" t="s">
        <v>1019</v>
      </c>
      <c r="B853" s="156" t="s">
        <v>107</v>
      </c>
      <c r="C853" s="156" t="s">
        <v>209</v>
      </c>
      <c r="D853" s="156" t="s">
        <v>890</v>
      </c>
      <c r="E853" s="157">
        <v>-35.28</v>
      </c>
      <c r="F853" s="157">
        <v>174.08</v>
      </c>
      <c r="G853" s="156" t="str">
        <f t="shared" si="44"/>
        <v>Far North District NL</v>
      </c>
      <c r="H853" s="156">
        <f t="shared" si="45"/>
        <v>132</v>
      </c>
      <c r="I853" s="156" t="str">
        <f t="shared" si="46"/>
        <v>Far North District 132</v>
      </c>
    </row>
    <row r="854" spans="1:9">
      <c r="A854" s="156" t="s">
        <v>1020</v>
      </c>
      <c r="B854" s="156" t="s">
        <v>107</v>
      </c>
      <c r="C854" s="156" t="s">
        <v>93</v>
      </c>
      <c r="D854" s="156" t="s">
        <v>890</v>
      </c>
      <c r="E854" s="157">
        <v>-35.49</v>
      </c>
      <c r="F854" s="157">
        <v>173.41</v>
      </c>
      <c r="G854" s="156" t="str">
        <f t="shared" si="44"/>
        <v>Far North District NL</v>
      </c>
      <c r="H854" s="156">
        <f t="shared" si="45"/>
        <v>133</v>
      </c>
      <c r="I854" s="156" t="str">
        <f t="shared" si="46"/>
        <v>Far North District 133</v>
      </c>
    </row>
    <row r="855" spans="1:9">
      <c r="A855" s="156" t="s">
        <v>1021</v>
      </c>
      <c r="B855" s="156" t="s">
        <v>107</v>
      </c>
      <c r="C855" s="156" t="s">
        <v>93</v>
      </c>
      <c r="D855" s="156" t="s">
        <v>890</v>
      </c>
      <c r="E855" s="157">
        <v>-35.35</v>
      </c>
      <c r="F855" s="157">
        <v>173.95</v>
      </c>
      <c r="G855" s="156" t="str">
        <f t="shared" si="44"/>
        <v>Far North District NL</v>
      </c>
      <c r="H855" s="156">
        <f t="shared" si="45"/>
        <v>134</v>
      </c>
      <c r="I855" s="156" t="str">
        <f t="shared" si="46"/>
        <v>Far North District 134</v>
      </c>
    </row>
    <row r="856" spans="1:9">
      <c r="A856" s="156" t="s">
        <v>1022</v>
      </c>
      <c r="B856" s="156" t="s">
        <v>107</v>
      </c>
      <c r="C856" s="156" t="s">
        <v>93</v>
      </c>
      <c r="D856" s="156" t="s">
        <v>890</v>
      </c>
      <c r="E856" s="157">
        <v>-35.130000000000003</v>
      </c>
      <c r="F856" s="157">
        <v>173.34</v>
      </c>
      <c r="G856" s="156" t="str">
        <f t="shared" si="44"/>
        <v>Far North District NL</v>
      </c>
      <c r="H856" s="156">
        <f t="shared" si="45"/>
        <v>135</v>
      </c>
      <c r="I856" s="156" t="str">
        <f t="shared" si="46"/>
        <v>Far North District 135</v>
      </c>
    </row>
    <row r="857" spans="1:9">
      <c r="A857" s="156" t="s">
        <v>1023</v>
      </c>
      <c r="B857" s="156" t="s">
        <v>107</v>
      </c>
      <c r="C857" s="156" t="s">
        <v>93</v>
      </c>
      <c r="D857" s="156" t="s">
        <v>890</v>
      </c>
      <c r="E857" s="157">
        <v>-34.450000000000003</v>
      </c>
      <c r="F857" s="157">
        <v>172.77</v>
      </c>
      <c r="G857" s="156" t="str">
        <f t="shared" si="44"/>
        <v>Far North District NL</v>
      </c>
      <c r="H857" s="156">
        <f t="shared" si="45"/>
        <v>136</v>
      </c>
      <c r="I857" s="156" t="str">
        <f t="shared" si="46"/>
        <v>Far North District 136</v>
      </c>
    </row>
    <row r="858" spans="1:9">
      <c r="A858" s="156" t="s">
        <v>1024</v>
      </c>
      <c r="B858" s="156" t="s">
        <v>107</v>
      </c>
      <c r="C858" s="156" t="s">
        <v>93</v>
      </c>
      <c r="D858" s="156" t="s">
        <v>890</v>
      </c>
      <c r="E858" s="157">
        <v>-35.380000000000003</v>
      </c>
      <c r="F858" s="157">
        <v>173.38</v>
      </c>
      <c r="G858" s="156" t="str">
        <f t="shared" si="44"/>
        <v>Far North District NL</v>
      </c>
      <c r="H858" s="156">
        <f t="shared" si="45"/>
        <v>137</v>
      </c>
      <c r="I858" s="156" t="str">
        <f t="shared" si="46"/>
        <v>Far North District 137</v>
      </c>
    </row>
    <row r="859" spans="1:9">
      <c r="A859" s="156" t="s">
        <v>1025</v>
      </c>
      <c r="B859" s="156" t="s">
        <v>107</v>
      </c>
      <c r="C859" s="156" t="s">
        <v>93</v>
      </c>
      <c r="D859" s="156" t="s">
        <v>890</v>
      </c>
      <c r="E859" s="157">
        <v>-34.979999999999997</v>
      </c>
      <c r="F859" s="157">
        <v>173.21</v>
      </c>
      <c r="G859" s="156" t="str">
        <f t="shared" si="44"/>
        <v>Far North District NL</v>
      </c>
      <c r="H859" s="156">
        <f t="shared" si="45"/>
        <v>138</v>
      </c>
      <c r="I859" s="156" t="str">
        <f t="shared" si="46"/>
        <v>Far North District 138</v>
      </c>
    </row>
    <row r="860" spans="1:9">
      <c r="A860" s="156" t="s">
        <v>1026</v>
      </c>
      <c r="B860" s="156" t="s">
        <v>107</v>
      </c>
      <c r="C860" s="156" t="s">
        <v>93</v>
      </c>
      <c r="D860" s="156" t="s">
        <v>890</v>
      </c>
      <c r="E860" s="157">
        <v>-35.29</v>
      </c>
      <c r="F860" s="157">
        <v>173.44</v>
      </c>
      <c r="G860" s="156" t="str">
        <f t="shared" si="44"/>
        <v>Far North District NL</v>
      </c>
      <c r="H860" s="156">
        <f t="shared" si="45"/>
        <v>139</v>
      </c>
      <c r="I860" s="156" t="str">
        <f t="shared" si="46"/>
        <v>Far North District 139</v>
      </c>
    </row>
    <row r="861" spans="1:9">
      <c r="A861" s="156" t="s">
        <v>1027</v>
      </c>
      <c r="B861" s="156" t="s">
        <v>107</v>
      </c>
      <c r="C861" s="156" t="s">
        <v>93</v>
      </c>
      <c r="D861" s="156" t="s">
        <v>890</v>
      </c>
      <c r="E861" s="157">
        <v>-35.049999999999997</v>
      </c>
      <c r="F861" s="157">
        <v>173.47</v>
      </c>
      <c r="G861" s="156" t="str">
        <f t="shared" si="44"/>
        <v>Far North District NL</v>
      </c>
      <c r="H861" s="156">
        <f t="shared" si="45"/>
        <v>140</v>
      </c>
      <c r="I861" s="156" t="str">
        <f t="shared" si="46"/>
        <v>Far North District 140</v>
      </c>
    </row>
    <row r="862" spans="1:9">
      <c r="A862" s="156" t="s">
        <v>1028</v>
      </c>
      <c r="B862" s="156" t="s">
        <v>107</v>
      </c>
      <c r="C862" s="156" t="s">
        <v>93</v>
      </c>
      <c r="D862" s="156" t="s">
        <v>890</v>
      </c>
      <c r="E862" s="157">
        <v>-35.01</v>
      </c>
      <c r="F862" s="157">
        <v>173.41</v>
      </c>
      <c r="G862" s="156" t="str">
        <f t="shared" si="44"/>
        <v>Far North District NL</v>
      </c>
      <c r="H862" s="156">
        <f t="shared" si="45"/>
        <v>141</v>
      </c>
      <c r="I862" s="156" t="str">
        <f t="shared" si="46"/>
        <v>Far North District 141</v>
      </c>
    </row>
    <row r="863" spans="1:9">
      <c r="A863" s="156" t="s">
        <v>1029</v>
      </c>
      <c r="B863" s="156" t="s">
        <v>107</v>
      </c>
      <c r="C863" s="156" t="s">
        <v>93</v>
      </c>
      <c r="D863" s="156" t="s">
        <v>890</v>
      </c>
      <c r="E863" s="157">
        <v>-35.26</v>
      </c>
      <c r="F863" s="157">
        <v>174.23</v>
      </c>
      <c r="G863" s="156" t="str">
        <f t="shared" si="44"/>
        <v>Far North District NL</v>
      </c>
      <c r="H863" s="156">
        <f t="shared" si="45"/>
        <v>142</v>
      </c>
      <c r="I863" s="156" t="str">
        <f t="shared" si="46"/>
        <v>Far North District 142</v>
      </c>
    </row>
    <row r="864" spans="1:9">
      <c r="A864" s="156" t="s">
        <v>1030</v>
      </c>
      <c r="B864" s="156" t="s">
        <v>107</v>
      </c>
      <c r="C864" s="156" t="s">
        <v>93</v>
      </c>
      <c r="D864" s="156" t="s">
        <v>890</v>
      </c>
      <c r="E864" s="157">
        <v>-35.28</v>
      </c>
      <c r="F864" s="157">
        <v>174.16</v>
      </c>
      <c r="G864" s="156" t="str">
        <f t="shared" si="44"/>
        <v>Far North District NL</v>
      </c>
      <c r="H864" s="156">
        <f t="shared" si="45"/>
        <v>143</v>
      </c>
      <c r="I864" s="156" t="str">
        <f t="shared" si="46"/>
        <v>Far North District 143</v>
      </c>
    </row>
    <row r="865" spans="1:9">
      <c r="A865" s="156" t="s">
        <v>1031</v>
      </c>
      <c r="B865" s="156" t="s">
        <v>107</v>
      </c>
      <c r="C865" s="156" t="s">
        <v>93</v>
      </c>
      <c r="D865" s="156" t="s">
        <v>890</v>
      </c>
      <c r="E865" s="157">
        <v>-35.049999999999997</v>
      </c>
      <c r="F865" s="157">
        <v>173.61</v>
      </c>
      <c r="G865" s="156" t="str">
        <f t="shared" si="44"/>
        <v>Far North District NL</v>
      </c>
      <c r="H865" s="156">
        <f t="shared" si="45"/>
        <v>144</v>
      </c>
      <c r="I865" s="156" t="str">
        <f t="shared" si="46"/>
        <v>Far North District 144</v>
      </c>
    </row>
    <row r="866" spans="1:9">
      <c r="A866" s="156" t="s">
        <v>1032</v>
      </c>
      <c r="B866" s="156" t="s">
        <v>107</v>
      </c>
      <c r="C866" s="156" t="s">
        <v>93</v>
      </c>
      <c r="D866" s="156" t="s">
        <v>890</v>
      </c>
      <c r="E866" s="157">
        <v>-34.54</v>
      </c>
      <c r="F866" s="157">
        <v>172.92</v>
      </c>
      <c r="G866" s="156" t="str">
        <f t="shared" si="44"/>
        <v>Far North District NL</v>
      </c>
      <c r="H866" s="156">
        <f t="shared" si="45"/>
        <v>145</v>
      </c>
      <c r="I866" s="156" t="str">
        <f t="shared" si="46"/>
        <v>Far North District 145</v>
      </c>
    </row>
    <row r="867" spans="1:9">
      <c r="A867" s="156" t="s">
        <v>1033</v>
      </c>
      <c r="B867" s="156" t="s">
        <v>107</v>
      </c>
      <c r="C867" s="156" t="s">
        <v>93</v>
      </c>
      <c r="D867" s="156" t="s">
        <v>890</v>
      </c>
      <c r="E867" s="157">
        <v>-35.35</v>
      </c>
      <c r="F867" s="157">
        <v>173.25</v>
      </c>
      <c r="G867" s="156" t="str">
        <f t="shared" si="44"/>
        <v>Far North District NL</v>
      </c>
      <c r="H867" s="156">
        <f t="shared" si="45"/>
        <v>146</v>
      </c>
      <c r="I867" s="156" t="str">
        <f t="shared" si="46"/>
        <v>Far North District 146</v>
      </c>
    </row>
    <row r="868" spans="1:9">
      <c r="A868" s="156" t="s">
        <v>1034</v>
      </c>
      <c r="B868" s="156" t="s">
        <v>107</v>
      </c>
      <c r="C868" s="156" t="s">
        <v>93</v>
      </c>
      <c r="D868" s="156" t="s">
        <v>890</v>
      </c>
      <c r="E868" s="157">
        <v>-35</v>
      </c>
      <c r="F868" s="157">
        <v>173.36</v>
      </c>
      <c r="G868" s="156" t="str">
        <f t="shared" si="44"/>
        <v>Far North District NL</v>
      </c>
      <c r="H868" s="156">
        <f t="shared" si="45"/>
        <v>147</v>
      </c>
      <c r="I868" s="156" t="str">
        <f t="shared" si="46"/>
        <v>Far North District 147</v>
      </c>
    </row>
    <row r="869" spans="1:9">
      <c r="A869" s="156" t="s">
        <v>1035</v>
      </c>
      <c r="B869" s="156" t="s">
        <v>107</v>
      </c>
      <c r="C869" s="156" t="s">
        <v>93</v>
      </c>
      <c r="D869" s="156" t="s">
        <v>890</v>
      </c>
      <c r="E869" s="157">
        <v>-35.1</v>
      </c>
      <c r="F869" s="157">
        <v>173.48</v>
      </c>
      <c r="G869" s="156" t="str">
        <f t="shared" si="44"/>
        <v>Far North District NL</v>
      </c>
      <c r="H869" s="156">
        <f t="shared" si="45"/>
        <v>148</v>
      </c>
      <c r="I869" s="156" t="str">
        <f t="shared" si="46"/>
        <v>Far North District 148</v>
      </c>
    </row>
    <row r="870" spans="1:9">
      <c r="A870" s="156" t="s">
        <v>1036</v>
      </c>
      <c r="B870" s="156" t="s">
        <v>107</v>
      </c>
      <c r="C870" s="156" t="s">
        <v>93</v>
      </c>
      <c r="D870" s="156" t="s">
        <v>890</v>
      </c>
      <c r="E870" s="157">
        <v>-35.43</v>
      </c>
      <c r="F870" s="157">
        <v>173.97</v>
      </c>
      <c r="G870" s="156" t="str">
        <f t="shared" si="44"/>
        <v>Far North District NL</v>
      </c>
      <c r="H870" s="156">
        <f t="shared" si="45"/>
        <v>149</v>
      </c>
      <c r="I870" s="156" t="str">
        <f t="shared" si="46"/>
        <v>Far North District 149</v>
      </c>
    </row>
    <row r="871" spans="1:9">
      <c r="A871" s="156" t="s">
        <v>1037</v>
      </c>
      <c r="B871" s="156" t="s">
        <v>107</v>
      </c>
      <c r="C871" s="156" t="s">
        <v>93</v>
      </c>
      <c r="D871" s="156" t="s">
        <v>890</v>
      </c>
      <c r="E871" s="157">
        <v>-35.479999999999997</v>
      </c>
      <c r="F871" s="157">
        <v>173.99</v>
      </c>
      <c r="G871" s="156" t="str">
        <f t="shared" si="44"/>
        <v>Far North District NL</v>
      </c>
      <c r="H871" s="156">
        <f t="shared" si="45"/>
        <v>150</v>
      </c>
      <c r="I871" s="156" t="str">
        <f t="shared" si="46"/>
        <v>Far North District 150</v>
      </c>
    </row>
    <row r="872" spans="1:9">
      <c r="A872" s="156" t="s">
        <v>1038</v>
      </c>
      <c r="B872" s="156" t="s">
        <v>107</v>
      </c>
      <c r="C872" s="156" t="s">
        <v>93</v>
      </c>
      <c r="D872" s="156" t="s">
        <v>890</v>
      </c>
      <c r="E872" s="157">
        <v>-35.28</v>
      </c>
      <c r="F872" s="157">
        <v>173.22</v>
      </c>
      <c r="G872" s="156" t="str">
        <f t="shared" si="44"/>
        <v>Far North District NL</v>
      </c>
      <c r="H872" s="156">
        <f t="shared" si="45"/>
        <v>151</v>
      </c>
      <c r="I872" s="156" t="str">
        <f t="shared" si="46"/>
        <v>Far North District 151</v>
      </c>
    </row>
    <row r="873" spans="1:9">
      <c r="A873" s="156" t="s">
        <v>1039</v>
      </c>
      <c r="B873" s="156" t="s">
        <v>107</v>
      </c>
      <c r="C873" s="156" t="s">
        <v>93</v>
      </c>
      <c r="D873" s="156" t="s">
        <v>890</v>
      </c>
      <c r="E873" s="157">
        <v>-35.479999999999997</v>
      </c>
      <c r="F873" s="157">
        <v>173.37</v>
      </c>
      <c r="G873" s="156" t="str">
        <f t="shared" si="44"/>
        <v>Far North District NL</v>
      </c>
      <c r="H873" s="156">
        <f t="shared" si="45"/>
        <v>152</v>
      </c>
      <c r="I873" s="156" t="str">
        <f t="shared" si="46"/>
        <v>Far North District 152</v>
      </c>
    </row>
    <row r="874" spans="1:9">
      <c r="A874" s="156" t="s">
        <v>1040</v>
      </c>
      <c r="B874" s="156" t="s">
        <v>107</v>
      </c>
      <c r="C874" s="156" t="s">
        <v>93</v>
      </c>
      <c r="D874" s="156" t="s">
        <v>890</v>
      </c>
      <c r="E874" s="157">
        <v>-35.26</v>
      </c>
      <c r="F874" s="157">
        <v>173.37</v>
      </c>
      <c r="G874" s="156" t="str">
        <f t="shared" si="44"/>
        <v>Far North District NL</v>
      </c>
      <c r="H874" s="156">
        <f t="shared" si="45"/>
        <v>153</v>
      </c>
      <c r="I874" s="156" t="str">
        <f t="shared" si="46"/>
        <v>Far North District 153</v>
      </c>
    </row>
    <row r="875" spans="1:9">
      <c r="A875" s="156" t="s">
        <v>1041</v>
      </c>
      <c r="B875" s="156" t="s">
        <v>107</v>
      </c>
      <c r="C875" s="156" t="s">
        <v>93</v>
      </c>
      <c r="D875" s="156" t="s">
        <v>890</v>
      </c>
      <c r="E875" s="157">
        <v>-34.81</v>
      </c>
      <c r="F875" s="157">
        <v>173.11</v>
      </c>
      <c r="G875" s="156" t="str">
        <f t="shared" si="44"/>
        <v>Far North District NL</v>
      </c>
      <c r="H875" s="156">
        <f t="shared" si="45"/>
        <v>154</v>
      </c>
      <c r="I875" s="156" t="str">
        <f t="shared" si="46"/>
        <v>Far North District 154</v>
      </c>
    </row>
    <row r="876" spans="1:9">
      <c r="A876" s="156" t="s">
        <v>1042</v>
      </c>
      <c r="B876" s="156" t="s">
        <v>107</v>
      </c>
      <c r="C876" s="156" t="s">
        <v>93</v>
      </c>
      <c r="D876" s="156" t="s">
        <v>890</v>
      </c>
      <c r="E876" s="157">
        <v>-35.159999999999997</v>
      </c>
      <c r="F876" s="157">
        <v>173.2</v>
      </c>
      <c r="G876" s="156" t="str">
        <f t="shared" si="44"/>
        <v>Far North District NL</v>
      </c>
      <c r="H876" s="156">
        <f t="shared" si="45"/>
        <v>155</v>
      </c>
      <c r="I876" s="156" t="str">
        <f t="shared" si="46"/>
        <v>Far North District 155</v>
      </c>
    </row>
    <row r="877" spans="1:9">
      <c r="A877" s="156" t="s">
        <v>1042</v>
      </c>
      <c r="B877" s="156" t="s">
        <v>107</v>
      </c>
      <c r="C877" s="156" t="s">
        <v>93</v>
      </c>
      <c r="D877" s="156" t="s">
        <v>890</v>
      </c>
      <c r="E877" s="157">
        <v>-35.15</v>
      </c>
      <c r="F877" s="157">
        <v>173.22</v>
      </c>
      <c r="G877" s="156" t="str">
        <f t="shared" si="44"/>
        <v>Far North District NL</v>
      </c>
      <c r="H877" s="156">
        <f t="shared" si="45"/>
        <v>156</v>
      </c>
      <c r="I877" s="156" t="str">
        <f t="shared" si="46"/>
        <v>Far North District 156</v>
      </c>
    </row>
    <row r="878" spans="1:9">
      <c r="A878" s="156" t="s">
        <v>708</v>
      </c>
      <c r="B878" s="156" t="s">
        <v>107</v>
      </c>
      <c r="C878" s="156" t="s">
        <v>93</v>
      </c>
      <c r="D878" s="156" t="s">
        <v>890</v>
      </c>
      <c r="E878" s="157">
        <v>-35.24</v>
      </c>
      <c r="F878" s="157">
        <v>173.77</v>
      </c>
      <c r="G878" s="156" t="str">
        <f t="shared" si="44"/>
        <v>Far North District NL</v>
      </c>
      <c r="H878" s="156">
        <f t="shared" si="45"/>
        <v>157</v>
      </c>
      <c r="I878" s="156" t="str">
        <f t="shared" si="46"/>
        <v>Far North District 157</v>
      </c>
    </row>
    <row r="879" spans="1:9">
      <c r="A879" s="156" t="s">
        <v>1043</v>
      </c>
      <c r="B879" s="156" t="s">
        <v>107</v>
      </c>
      <c r="C879" s="156" t="s">
        <v>93</v>
      </c>
      <c r="D879" s="156" t="s">
        <v>890</v>
      </c>
      <c r="E879" s="157">
        <v>-35.299999999999997</v>
      </c>
      <c r="F879" s="157">
        <v>173.96</v>
      </c>
      <c r="G879" s="156" t="str">
        <f t="shared" si="44"/>
        <v>Far North District NL</v>
      </c>
      <c r="H879" s="156">
        <f t="shared" si="45"/>
        <v>158</v>
      </c>
      <c r="I879" s="156" t="str">
        <f t="shared" si="46"/>
        <v>Far North District 158</v>
      </c>
    </row>
    <row r="880" spans="1:9">
      <c r="A880" s="156" t="s">
        <v>1044</v>
      </c>
      <c r="B880" s="156" t="s">
        <v>107</v>
      </c>
      <c r="C880" s="156" t="s">
        <v>93</v>
      </c>
      <c r="D880" s="156" t="s">
        <v>890</v>
      </c>
      <c r="E880" s="157">
        <v>-35.479999999999997</v>
      </c>
      <c r="F880" s="157">
        <v>173.7</v>
      </c>
      <c r="G880" s="156" t="str">
        <f t="shared" si="44"/>
        <v>Far North District NL</v>
      </c>
      <c r="H880" s="156">
        <f t="shared" si="45"/>
        <v>159</v>
      </c>
      <c r="I880" s="156" t="str">
        <f t="shared" si="46"/>
        <v>Far North District 159</v>
      </c>
    </row>
    <row r="881" spans="1:9">
      <c r="A881" s="156" t="s">
        <v>1045</v>
      </c>
      <c r="B881" s="156" t="s">
        <v>107</v>
      </c>
      <c r="C881" s="156" t="s">
        <v>93</v>
      </c>
      <c r="D881" s="156" t="s">
        <v>890</v>
      </c>
      <c r="E881" s="157">
        <v>-35.47</v>
      </c>
      <c r="F881" s="157">
        <v>173.85</v>
      </c>
      <c r="G881" s="156" t="str">
        <f t="shared" si="44"/>
        <v>Far North District NL</v>
      </c>
      <c r="H881" s="156">
        <f t="shared" si="45"/>
        <v>160</v>
      </c>
      <c r="I881" s="156" t="str">
        <f t="shared" si="46"/>
        <v>Far North District 160</v>
      </c>
    </row>
    <row r="882" spans="1:9">
      <c r="A882" s="156" t="s">
        <v>1046</v>
      </c>
      <c r="B882" s="156" t="s">
        <v>107</v>
      </c>
      <c r="C882" s="156" t="s">
        <v>93</v>
      </c>
      <c r="D882" s="156" t="s">
        <v>890</v>
      </c>
      <c r="E882" s="157">
        <v>-35.43</v>
      </c>
      <c r="F882" s="157">
        <v>173.38</v>
      </c>
      <c r="G882" s="156" t="str">
        <f t="shared" si="44"/>
        <v>Far North District NL</v>
      </c>
      <c r="H882" s="156">
        <f t="shared" si="45"/>
        <v>161</v>
      </c>
      <c r="I882" s="156" t="str">
        <f t="shared" si="46"/>
        <v>Far North District 161</v>
      </c>
    </row>
    <row r="883" spans="1:9">
      <c r="A883" s="156" t="s">
        <v>1047</v>
      </c>
      <c r="B883" s="156" t="s">
        <v>107</v>
      </c>
      <c r="C883" s="156" t="s">
        <v>93</v>
      </c>
      <c r="D883" s="156" t="s">
        <v>890</v>
      </c>
      <c r="E883" s="157">
        <v>-35.19</v>
      </c>
      <c r="F883" s="157">
        <v>173.85</v>
      </c>
      <c r="G883" s="156" t="str">
        <f t="shared" si="44"/>
        <v>Far North District NL</v>
      </c>
      <c r="H883" s="156">
        <f t="shared" si="45"/>
        <v>162</v>
      </c>
      <c r="I883" s="156" t="str">
        <f t="shared" si="46"/>
        <v>Far North District 162</v>
      </c>
    </row>
    <row r="884" spans="1:9">
      <c r="A884" s="156" t="s">
        <v>1048</v>
      </c>
      <c r="B884" s="156" t="s">
        <v>107</v>
      </c>
      <c r="C884" s="156" t="s">
        <v>93</v>
      </c>
      <c r="D884" s="156" t="s">
        <v>890</v>
      </c>
      <c r="E884" s="157">
        <v>-35.1</v>
      </c>
      <c r="F884" s="157">
        <v>173.71</v>
      </c>
      <c r="G884" s="156" t="str">
        <f t="shared" si="44"/>
        <v>Far North District NL</v>
      </c>
      <c r="H884" s="156">
        <f t="shared" si="45"/>
        <v>163</v>
      </c>
      <c r="I884" s="156" t="str">
        <f t="shared" si="46"/>
        <v>Far North District 163</v>
      </c>
    </row>
    <row r="885" spans="1:9">
      <c r="A885" s="156" t="s">
        <v>1049</v>
      </c>
      <c r="B885" s="156" t="s">
        <v>107</v>
      </c>
      <c r="C885" s="156" t="s">
        <v>93</v>
      </c>
      <c r="D885" s="156" t="s">
        <v>890</v>
      </c>
      <c r="E885" s="157">
        <v>-35.15</v>
      </c>
      <c r="F885" s="157">
        <v>174.03</v>
      </c>
      <c r="G885" s="156" t="str">
        <f t="shared" si="44"/>
        <v>Far North District NL</v>
      </c>
      <c r="H885" s="156">
        <f t="shared" si="45"/>
        <v>164</v>
      </c>
      <c r="I885" s="156" t="str">
        <f t="shared" si="46"/>
        <v>Far North District 164</v>
      </c>
    </row>
    <row r="886" spans="1:9">
      <c r="A886" s="156" t="s">
        <v>1050</v>
      </c>
      <c r="B886" s="156" t="s">
        <v>107</v>
      </c>
      <c r="C886" s="156" t="s">
        <v>93</v>
      </c>
      <c r="D886" s="156" t="s">
        <v>890</v>
      </c>
      <c r="E886" s="157">
        <v>-35.28</v>
      </c>
      <c r="F886" s="157">
        <v>173.65</v>
      </c>
      <c r="G886" s="156" t="str">
        <f t="shared" si="44"/>
        <v>Far North District NL</v>
      </c>
      <c r="H886" s="156">
        <f t="shared" si="45"/>
        <v>165</v>
      </c>
      <c r="I886" s="156" t="str">
        <f t="shared" si="46"/>
        <v>Far North District 165</v>
      </c>
    </row>
    <row r="887" spans="1:9">
      <c r="A887" s="156" t="s">
        <v>1051</v>
      </c>
      <c r="B887" s="156" t="s">
        <v>107</v>
      </c>
      <c r="C887" s="156" t="s">
        <v>93</v>
      </c>
      <c r="D887" s="156" t="s">
        <v>890</v>
      </c>
      <c r="E887" s="157">
        <v>-34.83</v>
      </c>
      <c r="F887" s="157">
        <v>173.12</v>
      </c>
      <c r="G887" s="156" t="str">
        <f t="shared" si="44"/>
        <v>Far North District NL</v>
      </c>
      <c r="H887" s="156">
        <f t="shared" si="45"/>
        <v>166</v>
      </c>
      <c r="I887" s="156" t="str">
        <f t="shared" si="46"/>
        <v>Far North District 166</v>
      </c>
    </row>
    <row r="888" spans="1:9">
      <c r="A888" s="156" t="s">
        <v>1052</v>
      </c>
      <c r="B888" s="156" t="s">
        <v>107</v>
      </c>
      <c r="C888" s="156" t="s">
        <v>93</v>
      </c>
      <c r="D888" s="156" t="s">
        <v>890</v>
      </c>
      <c r="E888" s="157">
        <v>-35.44</v>
      </c>
      <c r="F888" s="157">
        <v>173.85</v>
      </c>
      <c r="G888" s="156" t="str">
        <f t="shared" si="44"/>
        <v>Far North District NL</v>
      </c>
      <c r="H888" s="156">
        <f t="shared" si="45"/>
        <v>167</v>
      </c>
      <c r="I888" s="156" t="str">
        <f t="shared" si="46"/>
        <v>Far North District 167</v>
      </c>
    </row>
    <row r="889" spans="1:9">
      <c r="A889" s="156" t="s">
        <v>1053</v>
      </c>
      <c r="B889" s="156" t="s">
        <v>107</v>
      </c>
      <c r="C889" s="156" t="s">
        <v>93</v>
      </c>
      <c r="D889" s="156" t="s">
        <v>890</v>
      </c>
      <c r="E889" s="157">
        <v>-35.450000000000003</v>
      </c>
      <c r="F889" s="157">
        <v>173.36</v>
      </c>
      <c r="G889" s="156" t="str">
        <f t="shared" si="44"/>
        <v>Far North District NL</v>
      </c>
      <c r="H889" s="156">
        <f t="shared" si="45"/>
        <v>168</v>
      </c>
      <c r="I889" s="156" t="str">
        <f t="shared" si="46"/>
        <v>Far North District 168</v>
      </c>
    </row>
    <row r="890" spans="1:9">
      <c r="A890" s="156" t="s">
        <v>1054</v>
      </c>
      <c r="B890" s="156" t="s">
        <v>107</v>
      </c>
      <c r="C890" s="156" t="s">
        <v>93</v>
      </c>
      <c r="D890" s="156" t="s">
        <v>890</v>
      </c>
      <c r="E890" s="157">
        <v>-35.299999999999997</v>
      </c>
      <c r="F890" s="157">
        <v>173.63</v>
      </c>
      <c r="G890" s="156" t="str">
        <f t="shared" si="44"/>
        <v>Far North District NL</v>
      </c>
      <c r="H890" s="156">
        <f t="shared" si="45"/>
        <v>169</v>
      </c>
      <c r="I890" s="156" t="str">
        <f t="shared" si="46"/>
        <v>Far North District 169</v>
      </c>
    </row>
    <row r="891" spans="1:9">
      <c r="A891" s="156" t="s">
        <v>1055</v>
      </c>
      <c r="B891" s="156" t="s">
        <v>107</v>
      </c>
      <c r="C891" s="156" t="s">
        <v>93</v>
      </c>
      <c r="D891" s="156" t="s">
        <v>890</v>
      </c>
      <c r="E891" s="157">
        <v>-35.380000000000003</v>
      </c>
      <c r="F891" s="157">
        <v>173.52</v>
      </c>
      <c r="G891" s="156" t="str">
        <f t="shared" si="44"/>
        <v>Far North District NL</v>
      </c>
      <c r="H891" s="156">
        <f t="shared" si="45"/>
        <v>170</v>
      </c>
      <c r="I891" s="156" t="str">
        <f t="shared" si="46"/>
        <v>Far North District 170</v>
      </c>
    </row>
    <row r="892" spans="1:9">
      <c r="A892" s="156" t="s">
        <v>1056</v>
      </c>
      <c r="B892" s="156" t="s">
        <v>107</v>
      </c>
      <c r="C892" s="156" t="s">
        <v>93</v>
      </c>
      <c r="D892" s="156" t="s">
        <v>890</v>
      </c>
      <c r="E892" s="157">
        <v>-34.880000000000003</v>
      </c>
      <c r="F892" s="157">
        <v>173.29</v>
      </c>
      <c r="G892" s="156" t="str">
        <f t="shared" si="44"/>
        <v>Far North District NL</v>
      </c>
      <c r="H892" s="156">
        <f t="shared" si="45"/>
        <v>171</v>
      </c>
      <c r="I892" s="156" t="str">
        <f t="shared" si="46"/>
        <v>Far North District 171</v>
      </c>
    </row>
    <row r="893" spans="1:9">
      <c r="A893" s="156" t="s">
        <v>1057</v>
      </c>
      <c r="B893" s="156" t="s">
        <v>107</v>
      </c>
      <c r="C893" s="156" t="s">
        <v>93</v>
      </c>
      <c r="D893" s="156" t="s">
        <v>890</v>
      </c>
      <c r="E893" s="157">
        <v>-35.119999999999997</v>
      </c>
      <c r="F893" s="157">
        <v>173.33</v>
      </c>
      <c r="G893" s="156" t="str">
        <f t="shared" si="44"/>
        <v>Far North District NL</v>
      </c>
      <c r="H893" s="156">
        <f t="shared" si="45"/>
        <v>172</v>
      </c>
      <c r="I893" s="156" t="str">
        <f t="shared" si="46"/>
        <v>Far North District 172</v>
      </c>
    </row>
    <row r="894" spans="1:9">
      <c r="A894" s="156" t="s">
        <v>1058</v>
      </c>
      <c r="B894" s="156" t="s">
        <v>107</v>
      </c>
      <c r="C894" s="156" t="s">
        <v>93</v>
      </c>
      <c r="D894" s="156" t="s">
        <v>890</v>
      </c>
      <c r="E894" s="157">
        <v>-35.409999999999997</v>
      </c>
      <c r="F894" s="157">
        <v>173.53</v>
      </c>
      <c r="G894" s="156" t="str">
        <f t="shared" si="44"/>
        <v>Far North District NL</v>
      </c>
      <c r="H894" s="156">
        <f t="shared" si="45"/>
        <v>173</v>
      </c>
      <c r="I894" s="156" t="str">
        <f t="shared" si="46"/>
        <v>Far North District 173</v>
      </c>
    </row>
    <row r="895" spans="1:9">
      <c r="A895" s="156" t="s">
        <v>1059</v>
      </c>
      <c r="B895" s="156" t="s">
        <v>107</v>
      </c>
      <c r="C895" s="156" t="s">
        <v>93</v>
      </c>
      <c r="D895" s="156" t="s">
        <v>890</v>
      </c>
      <c r="E895" s="157">
        <v>-35.4</v>
      </c>
      <c r="F895" s="157">
        <v>173.5</v>
      </c>
      <c r="G895" s="156" t="str">
        <f t="shared" si="44"/>
        <v>Far North District NL</v>
      </c>
      <c r="H895" s="156">
        <f t="shared" si="45"/>
        <v>174</v>
      </c>
      <c r="I895" s="156" t="str">
        <f t="shared" si="46"/>
        <v>Far North District 174</v>
      </c>
    </row>
    <row r="896" spans="1:9">
      <c r="A896" s="156" t="s">
        <v>1060</v>
      </c>
      <c r="B896" s="156" t="s">
        <v>107</v>
      </c>
      <c r="C896" s="156" t="s">
        <v>93</v>
      </c>
      <c r="D896" s="156" t="s">
        <v>890</v>
      </c>
      <c r="E896" s="157">
        <v>-35.31</v>
      </c>
      <c r="F896" s="157">
        <v>173.59</v>
      </c>
      <c r="G896" s="156" t="str">
        <f t="shared" si="44"/>
        <v>Far North District NL</v>
      </c>
      <c r="H896" s="156">
        <f t="shared" si="45"/>
        <v>175</v>
      </c>
      <c r="I896" s="156" t="str">
        <f t="shared" si="46"/>
        <v>Far North District 175</v>
      </c>
    </row>
    <row r="897" spans="1:9">
      <c r="A897" s="156" t="s">
        <v>1061</v>
      </c>
      <c r="B897" s="156" t="s">
        <v>107</v>
      </c>
      <c r="C897" s="156" t="s">
        <v>93</v>
      </c>
      <c r="D897" s="156" t="s">
        <v>890</v>
      </c>
      <c r="E897" s="157">
        <v>-35.229999999999997</v>
      </c>
      <c r="F897" s="157">
        <v>174.26</v>
      </c>
      <c r="G897" s="156" t="str">
        <f t="shared" si="44"/>
        <v>Far North District NL</v>
      </c>
      <c r="H897" s="156">
        <f t="shared" si="45"/>
        <v>176</v>
      </c>
      <c r="I897" s="156" t="str">
        <f t="shared" si="46"/>
        <v>Far North District 176</v>
      </c>
    </row>
    <row r="898" spans="1:9">
      <c r="A898" s="156" t="s">
        <v>1062</v>
      </c>
      <c r="B898" s="156" t="s">
        <v>107</v>
      </c>
      <c r="C898" s="156" t="s">
        <v>93</v>
      </c>
      <c r="D898" s="156" t="s">
        <v>890</v>
      </c>
      <c r="E898" s="157">
        <v>-35.44</v>
      </c>
      <c r="F898" s="157">
        <v>173.32</v>
      </c>
      <c r="G898" s="156" t="str">
        <f t="shared" ref="G898:G961" si="47">B898&amp;" "&amp;D898</f>
        <v>Far North District NL</v>
      </c>
      <c r="H898" s="156">
        <f t="shared" ref="H898:H961" si="48">IF(B898=B897,H897+1,1)</f>
        <v>177</v>
      </c>
      <c r="I898" s="156" t="str">
        <f t="shared" ref="I898:I961" si="49">B898&amp;" "&amp;H898</f>
        <v>Far North District 177</v>
      </c>
    </row>
    <row r="899" spans="1:9">
      <c r="A899" s="156" t="s">
        <v>1063</v>
      </c>
      <c r="B899" s="156" t="s">
        <v>107</v>
      </c>
      <c r="C899" s="156" t="s">
        <v>93</v>
      </c>
      <c r="D899" s="156" t="s">
        <v>890</v>
      </c>
      <c r="E899" s="157">
        <v>-35.35</v>
      </c>
      <c r="F899" s="157">
        <v>173.83</v>
      </c>
      <c r="G899" s="156" t="str">
        <f t="shared" si="47"/>
        <v>Far North District NL</v>
      </c>
      <c r="H899" s="156">
        <f t="shared" si="48"/>
        <v>178</v>
      </c>
      <c r="I899" s="156" t="str">
        <f t="shared" si="49"/>
        <v>Far North District 178</v>
      </c>
    </row>
    <row r="900" spans="1:9">
      <c r="A900" s="156" t="s">
        <v>1064</v>
      </c>
      <c r="B900" s="156" t="s">
        <v>107</v>
      </c>
      <c r="C900" s="156" t="s">
        <v>93</v>
      </c>
      <c r="D900" s="156" t="s">
        <v>890</v>
      </c>
      <c r="E900" s="157">
        <v>-35.18</v>
      </c>
      <c r="F900" s="157">
        <v>173.15</v>
      </c>
      <c r="G900" s="156" t="str">
        <f t="shared" si="47"/>
        <v>Far North District NL</v>
      </c>
      <c r="H900" s="156">
        <f t="shared" si="48"/>
        <v>179</v>
      </c>
      <c r="I900" s="156" t="str">
        <f t="shared" si="49"/>
        <v>Far North District 179</v>
      </c>
    </row>
    <row r="901" spans="1:9">
      <c r="A901" s="156" t="s">
        <v>1065</v>
      </c>
      <c r="B901" s="156" t="s">
        <v>107</v>
      </c>
      <c r="C901" s="156" t="s">
        <v>93</v>
      </c>
      <c r="D901" s="156" t="s">
        <v>890</v>
      </c>
      <c r="E901" s="157">
        <v>-35.33</v>
      </c>
      <c r="F901" s="157">
        <v>173.28</v>
      </c>
      <c r="G901" s="156" t="str">
        <f t="shared" si="47"/>
        <v>Far North District NL</v>
      </c>
      <c r="H901" s="156">
        <f t="shared" si="48"/>
        <v>180</v>
      </c>
      <c r="I901" s="156" t="str">
        <f t="shared" si="49"/>
        <v>Far North District 180</v>
      </c>
    </row>
    <row r="902" spans="1:9">
      <c r="A902" s="156" t="s">
        <v>1066</v>
      </c>
      <c r="B902" s="156" t="s">
        <v>107</v>
      </c>
      <c r="C902" s="156" t="s">
        <v>93</v>
      </c>
      <c r="D902" s="156" t="s">
        <v>890</v>
      </c>
      <c r="E902" s="157">
        <v>-35.450000000000003</v>
      </c>
      <c r="F902" s="157">
        <v>174.14</v>
      </c>
      <c r="G902" s="156" t="str">
        <f t="shared" si="47"/>
        <v>Far North District NL</v>
      </c>
      <c r="H902" s="156">
        <f t="shared" si="48"/>
        <v>181</v>
      </c>
      <c r="I902" s="156" t="str">
        <f t="shared" si="49"/>
        <v>Far North District 181</v>
      </c>
    </row>
    <row r="903" spans="1:9">
      <c r="A903" s="156" t="s">
        <v>1067</v>
      </c>
      <c r="B903" s="156" t="s">
        <v>107</v>
      </c>
      <c r="C903" s="156" t="s">
        <v>93</v>
      </c>
      <c r="D903" s="156" t="s">
        <v>890</v>
      </c>
      <c r="E903" s="157">
        <v>-35.130000000000003</v>
      </c>
      <c r="F903" s="157">
        <v>173.34</v>
      </c>
      <c r="G903" s="156" t="str">
        <f t="shared" si="47"/>
        <v>Far North District NL</v>
      </c>
      <c r="H903" s="156">
        <f t="shared" si="48"/>
        <v>182</v>
      </c>
      <c r="I903" s="156" t="str">
        <f t="shared" si="49"/>
        <v>Far North District 182</v>
      </c>
    </row>
    <row r="904" spans="1:9">
      <c r="A904" s="156" t="s">
        <v>1068</v>
      </c>
      <c r="B904" s="156" t="s">
        <v>107</v>
      </c>
      <c r="C904" s="156" t="s">
        <v>93</v>
      </c>
      <c r="D904" s="156" t="s">
        <v>890</v>
      </c>
      <c r="E904" s="157">
        <v>-35.31</v>
      </c>
      <c r="F904" s="157">
        <v>173.34</v>
      </c>
      <c r="G904" s="156" t="str">
        <f t="shared" si="47"/>
        <v>Far North District NL</v>
      </c>
      <c r="H904" s="156">
        <f t="shared" si="48"/>
        <v>183</v>
      </c>
      <c r="I904" s="156" t="str">
        <f t="shared" si="49"/>
        <v>Far North District 183</v>
      </c>
    </row>
    <row r="905" spans="1:9">
      <c r="A905" s="156" t="s">
        <v>1069</v>
      </c>
      <c r="B905" s="156" t="s">
        <v>107</v>
      </c>
      <c r="C905" s="156" t="s">
        <v>209</v>
      </c>
      <c r="D905" s="156" t="s">
        <v>890</v>
      </c>
      <c r="E905" s="157">
        <v>-35.26</v>
      </c>
      <c r="F905" s="157">
        <v>174.12</v>
      </c>
      <c r="G905" s="156" t="str">
        <f t="shared" si="47"/>
        <v>Far North District NL</v>
      </c>
      <c r="H905" s="156">
        <f t="shared" si="48"/>
        <v>184</v>
      </c>
      <c r="I905" s="156" t="str">
        <f t="shared" si="49"/>
        <v>Far North District 184</v>
      </c>
    </row>
    <row r="906" spans="1:9">
      <c r="A906" s="156" t="s">
        <v>1070</v>
      </c>
      <c r="B906" s="156" t="s">
        <v>107</v>
      </c>
      <c r="C906" s="156" t="s">
        <v>93</v>
      </c>
      <c r="D906" s="156" t="s">
        <v>890</v>
      </c>
      <c r="E906" s="157">
        <v>-35.04</v>
      </c>
      <c r="F906" s="157">
        <v>173.7</v>
      </c>
      <c r="G906" s="156" t="str">
        <f t="shared" si="47"/>
        <v>Far North District NL</v>
      </c>
      <c r="H906" s="156">
        <f t="shared" si="48"/>
        <v>185</v>
      </c>
      <c r="I906" s="156" t="str">
        <f t="shared" si="49"/>
        <v>Far North District 185</v>
      </c>
    </row>
    <row r="907" spans="1:9">
      <c r="A907" s="156" t="s">
        <v>1071</v>
      </c>
      <c r="B907" s="156" t="s">
        <v>107</v>
      </c>
      <c r="C907" s="156" t="s">
        <v>93</v>
      </c>
      <c r="D907" s="156" t="s">
        <v>890</v>
      </c>
      <c r="E907" s="157">
        <v>-35.04</v>
      </c>
      <c r="F907" s="157">
        <v>173.22</v>
      </c>
      <c r="G907" s="156" t="str">
        <f t="shared" si="47"/>
        <v>Far North District NL</v>
      </c>
      <c r="H907" s="156">
        <f t="shared" si="48"/>
        <v>186</v>
      </c>
      <c r="I907" s="156" t="str">
        <f t="shared" si="49"/>
        <v>Far North District 186</v>
      </c>
    </row>
    <row r="908" spans="1:9">
      <c r="A908" s="156" t="s">
        <v>1072</v>
      </c>
      <c r="B908" s="156" t="s">
        <v>107</v>
      </c>
      <c r="C908" s="156" t="s">
        <v>93</v>
      </c>
      <c r="D908" s="156" t="s">
        <v>890</v>
      </c>
      <c r="E908" s="157">
        <v>-34.94</v>
      </c>
      <c r="F908" s="157">
        <v>173.56</v>
      </c>
      <c r="G908" s="156" t="str">
        <f t="shared" si="47"/>
        <v>Far North District NL</v>
      </c>
      <c r="H908" s="156">
        <f t="shared" si="48"/>
        <v>187</v>
      </c>
      <c r="I908" s="156" t="str">
        <f t="shared" si="49"/>
        <v>Far North District 187</v>
      </c>
    </row>
    <row r="909" spans="1:9">
      <c r="A909" s="156" t="s">
        <v>1073</v>
      </c>
      <c r="B909" s="156" t="s">
        <v>107</v>
      </c>
      <c r="C909" s="156" t="s">
        <v>93</v>
      </c>
      <c r="D909" s="156" t="s">
        <v>890</v>
      </c>
      <c r="E909" s="157">
        <v>-35.46</v>
      </c>
      <c r="F909" s="157">
        <v>173.64</v>
      </c>
      <c r="G909" s="156" t="str">
        <f t="shared" si="47"/>
        <v>Far North District NL</v>
      </c>
      <c r="H909" s="156">
        <f t="shared" si="48"/>
        <v>188</v>
      </c>
      <c r="I909" s="156" t="str">
        <f t="shared" si="49"/>
        <v>Far North District 188</v>
      </c>
    </row>
    <row r="910" spans="1:9">
      <c r="A910" s="156" t="s">
        <v>1074</v>
      </c>
      <c r="B910" s="156" t="s">
        <v>107</v>
      </c>
      <c r="C910" s="156" t="s">
        <v>93</v>
      </c>
      <c r="D910" s="156" t="s">
        <v>890</v>
      </c>
      <c r="E910" s="157">
        <v>-35.479999999999997</v>
      </c>
      <c r="F910" s="157">
        <v>174.06</v>
      </c>
      <c r="G910" s="156" t="str">
        <f t="shared" si="47"/>
        <v>Far North District NL</v>
      </c>
      <c r="H910" s="156">
        <f t="shared" si="48"/>
        <v>189</v>
      </c>
      <c r="I910" s="156" t="str">
        <f t="shared" si="49"/>
        <v>Far North District 189</v>
      </c>
    </row>
    <row r="911" spans="1:9">
      <c r="A911" s="156" t="s">
        <v>1075</v>
      </c>
      <c r="B911" s="156" t="s">
        <v>107</v>
      </c>
      <c r="C911" s="156" t="s">
        <v>93</v>
      </c>
      <c r="D911" s="156" t="s">
        <v>890</v>
      </c>
      <c r="E911" s="157">
        <v>-34.99</v>
      </c>
      <c r="F911" s="157">
        <v>173.46</v>
      </c>
      <c r="G911" s="156" t="str">
        <f t="shared" si="47"/>
        <v>Far North District NL</v>
      </c>
      <c r="H911" s="156">
        <f t="shared" si="48"/>
        <v>190</v>
      </c>
      <c r="I911" s="156" t="str">
        <f t="shared" si="49"/>
        <v>Far North District 190</v>
      </c>
    </row>
    <row r="912" spans="1:9">
      <c r="A912" s="156" t="s">
        <v>1076</v>
      </c>
      <c r="B912" s="156" t="s">
        <v>107</v>
      </c>
      <c r="C912" s="156" t="s">
        <v>93</v>
      </c>
      <c r="D912" s="156" t="s">
        <v>890</v>
      </c>
      <c r="E912" s="157">
        <v>-35.200000000000003</v>
      </c>
      <c r="F912" s="157">
        <v>173.34</v>
      </c>
      <c r="G912" s="156" t="str">
        <f t="shared" si="47"/>
        <v>Far North District NL</v>
      </c>
      <c r="H912" s="156">
        <f t="shared" si="48"/>
        <v>191</v>
      </c>
      <c r="I912" s="156" t="str">
        <f t="shared" si="49"/>
        <v>Far North District 191</v>
      </c>
    </row>
    <row r="913" spans="1:9">
      <c r="A913" s="156" t="s">
        <v>1077</v>
      </c>
      <c r="B913" s="156" t="s">
        <v>107</v>
      </c>
      <c r="C913" s="156" t="s">
        <v>93</v>
      </c>
      <c r="D913" s="156" t="s">
        <v>890</v>
      </c>
      <c r="E913" s="157">
        <v>-35.1</v>
      </c>
      <c r="F913" s="157">
        <v>173.91</v>
      </c>
      <c r="G913" s="156" t="str">
        <f t="shared" si="47"/>
        <v>Far North District NL</v>
      </c>
      <c r="H913" s="156">
        <f t="shared" si="48"/>
        <v>192</v>
      </c>
      <c r="I913" s="156" t="str">
        <f t="shared" si="49"/>
        <v>Far North District 192</v>
      </c>
    </row>
    <row r="914" spans="1:9">
      <c r="A914" s="156" t="s">
        <v>1078</v>
      </c>
      <c r="B914" s="156" t="s">
        <v>107</v>
      </c>
      <c r="C914" s="156" t="s">
        <v>93</v>
      </c>
      <c r="D914" s="156" t="s">
        <v>890</v>
      </c>
      <c r="E914" s="157">
        <v>-34.630000000000003</v>
      </c>
      <c r="F914" s="157">
        <v>172.96</v>
      </c>
      <c r="G914" s="156" t="str">
        <f t="shared" si="47"/>
        <v>Far North District NL</v>
      </c>
      <c r="H914" s="156">
        <f t="shared" si="48"/>
        <v>193</v>
      </c>
      <c r="I914" s="156" t="str">
        <f t="shared" si="49"/>
        <v>Far North District 193</v>
      </c>
    </row>
    <row r="915" spans="1:9">
      <c r="A915" s="156" t="s">
        <v>1079</v>
      </c>
      <c r="B915" s="156" t="s">
        <v>107</v>
      </c>
      <c r="C915" s="156" t="s">
        <v>93</v>
      </c>
      <c r="D915" s="156" t="s">
        <v>890</v>
      </c>
      <c r="E915" s="157">
        <v>-35.46</v>
      </c>
      <c r="F915" s="157">
        <v>174.21</v>
      </c>
      <c r="G915" s="156" t="str">
        <f t="shared" si="47"/>
        <v>Far North District NL</v>
      </c>
      <c r="H915" s="156">
        <f t="shared" si="48"/>
        <v>194</v>
      </c>
      <c r="I915" s="156" t="str">
        <f t="shared" si="49"/>
        <v>Far North District 194</v>
      </c>
    </row>
    <row r="916" spans="1:9">
      <c r="A916" s="156" t="s">
        <v>1080</v>
      </c>
      <c r="B916" s="156" t="s">
        <v>107</v>
      </c>
      <c r="C916" s="156" t="s">
        <v>93</v>
      </c>
      <c r="D916" s="156" t="s">
        <v>890</v>
      </c>
      <c r="E916" s="157">
        <v>-35.36</v>
      </c>
      <c r="F916" s="157">
        <v>173.43</v>
      </c>
      <c r="G916" s="156" t="str">
        <f t="shared" si="47"/>
        <v>Far North District NL</v>
      </c>
      <c r="H916" s="156">
        <f t="shared" si="48"/>
        <v>195</v>
      </c>
      <c r="I916" s="156" t="str">
        <f t="shared" si="49"/>
        <v>Far North District 195</v>
      </c>
    </row>
    <row r="917" spans="1:9">
      <c r="A917" s="156" t="s">
        <v>1081</v>
      </c>
      <c r="B917" s="156" t="s">
        <v>107</v>
      </c>
      <c r="C917" s="156" t="s">
        <v>93</v>
      </c>
      <c r="D917" s="156" t="s">
        <v>890</v>
      </c>
      <c r="E917" s="157">
        <v>-35.130000000000003</v>
      </c>
      <c r="F917" s="157">
        <v>173.97</v>
      </c>
      <c r="G917" s="156" t="str">
        <f t="shared" si="47"/>
        <v>Far North District NL</v>
      </c>
      <c r="H917" s="156">
        <f t="shared" si="48"/>
        <v>196</v>
      </c>
      <c r="I917" s="156" t="str">
        <f t="shared" si="49"/>
        <v>Far North District 196</v>
      </c>
    </row>
    <row r="918" spans="1:9">
      <c r="A918" s="156" t="s">
        <v>1082</v>
      </c>
      <c r="B918" s="156" t="s">
        <v>107</v>
      </c>
      <c r="C918" s="156" t="s">
        <v>93</v>
      </c>
      <c r="D918" s="156" t="s">
        <v>890</v>
      </c>
      <c r="E918" s="157">
        <v>-35.36</v>
      </c>
      <c r="F918" s="157">
        <v>174.08</v>
      </c>
      <c r="G918" s="156" t="str">
        <f t="shared" si="47"/>
        <v>Far North District NL</v>
      </c>
      <c r="H918" s="156">
        <f t="shared" si="48"/>
        <v>197</v>
      </c>
      <c r="I918" s="156" t="str">
        <f t="shared" si="49"/>
        <v>Far North District 197</v>
      </c>
    </row>
    <row r="919" spans="1:9">
      <c r="A919" s="156" t="s">
        <v>1083</v>
      </c>
      <c r="B919" s="156" t="s">
        <v>107</v>
      </c>
      <c r="C919" s="156" t="s">
        <v>93</v>
      </c>
      <c r="D919" s="156" t="s">
        <v>890</v>
      </c>
      <c r="E919" s="157">
        <v>-34.99</v>
      </c>
      <c r="F919" s="157">
        <v>173.7</v>
      </c>
      <c r="G919" s="156" t="str">
        <f t="shared" si="47"/>
        <v>Far North District NL</v>
      </c>
      <c r="H919" s="156">
        <f t="shared" si="48"/>
        <v>198</v>
      </c>
      <c r="I919" s="156" t="str">
        <f t="shared" si="49"/>
        <v>Far North District 198</v>
      </c>
    </row>
    <row r="920" spans="1:9">
      <c r="A920" s="156" t="s">
        <v>1084</v>
      </c>
      <c r="B920" s="156" t="s">
        <v>107</v>
      </c>
      <c r="C920" s="156" t="s">
        <v>93</v>
      </c>
      <c r="D920" s="156" t="s">
        <v>890</v>
      </c>
      <c r="E920" s="157">
        <v>-35</v>
      </c>
      <c r="F920" s="157">
        <v>173.79</v>
      </c>
      <c r="G920" s="156" t="str">
        <f t="shared" si="47"/>
        <v>Far North District NL</v>
      </c>
      <c r="H920" s="156">
        <f t="shared" si="48"/>
        <v>199</v>
      </c>
      <c r="I920" s="156" t="str">
        <f t="shared" si="49"/>
        <v>Far North District 199</v>
      </c>
    </row>
    <row r="921" spans="1:9">
      <c r="A921" s="156" t="s">
        <v>1085</v>
      </c>
      <c r="B921" s="156" t="s">
        <v>107</v>
      </c>
      <c r="C921" s="156" t="s">
        <v>93</v>
      </c>
      <c r="D921" s="156" t="s">
        <v>890</v>
      </c>
      <c r="E921" s="157">
        <v>-35.020000000000003</v>
      </c>
      <c r="F921" s="157">
        <v>173.79</v>
      </c>
      <c r="G921" s="156" t="str">
        <f t="shared" si="47"/>
        <v>Far North District NL</v>
      </c>
      <c r="H921" s="156">
        <f t="shared" si="48"/>
        <v>200</v>
      </c>
      <c r="I921" s="156" t="str">
        <f t="shared" si="49"/>
        <v>Far North District 200</v>
      </c>
    </row>
    <row r="922" spans="1:9">
      <c r="A922" s="156" t="s">
        <v>1086</v>
      </c>
      <c r="B922" s="156" t="s">
        <v>107</v>
      </c>
      <c r="C922" s="156" t="s">
        <v>93</v>
      </c>
      <c r="D922" s="156" t="s">
        <v>890</v>
      </c>
      <c r="E922" s="157">
        <v>-35.47</v>
      </c>
      <c r="F922" s="157">
        <v>173.83</v>
      </c>
      <c r="G922" s="156" t="str">
        <f t="shared" si="47"/>
        <v>Far North District NL</v>
      </c>
      <c r="H922" s="156">
        <f t="shared" si="48"/>
        <v>201</v>
      </c>
      <c r="I922" s="156" t="str">
        <f t="shared" si="49"/>
        <v>Far North District 201</v>
      </c>
    </row>
    <row r="923" spans="1:9">
      <c r="A923" s="156" t="s">
        <v>1087</v>
      </c>
      <c r="B923" s="156" t="s">
        <v>107</v>
      </c>
      <c r="C923" s="156" t="s">
        <v>93</v>
      </c>
      <c r="D923" s="156" t="s">
        <v>890</v>
      </c>
      <c r="E923" s="157">
        <v>-35.33</v>
      </c>
      <c r="F923" s="157">
        <v>173.84</v>
      </c>
      <c r="G923" s="156" t="str">
        <f t="shared" si="47"/>
        <v>Far North District NL</v>
      </c>
      <c r="H923" s="156">
        <f t="shared" si="48"/>
        <v>202</v>
      </c>
      <c r="I923" s="156" t="str">
        <f t="shared" si="49"/>
        <v>Far North District 202</v>
      </c>
    </row>
    <row r="924" spans="1:9">
      <c r="A924" s="156" t="s">
        <v>1088</v>
      </c>
      <c r="B924" s="156" t="s">
        <v>107</v>
      </c>
      <c r="C924" s="156" t="s">
        <v>93</v>
      </c>
      <c r="D924" s="156" t="s">
        <v>890</v>
      </c>
      <c r="E924" s="157">
        <v>-34.51</v>
      </c>
      <c r="F924" s="157">
        <v>172.9</v>
      </c>
      <c r="G924" s="156" t="str">
        <f t="shared" si="47"/>
        <v>Far North District NL</v>
      </c>
      <c r="H924" s="156">
        <f t="shared" si="48"/>
        <v>203</v>
      </c>
      <c r="I924" s="156" t="str">
        <f t="shared" si="49"/>
        <v>Far North District 203</v>
      </c>
    </row>
    <row r="925" spans="1:9">
      <c r="A925" s="156" t="s">
        <v>1089</v>
      </c>
      <c r="B925" s="156" t="s">
        <v>107</v>
      </c>
      <c r="C925" s="156" t="s">
        <v>93</v>
      </c>
      <c r="D925" s="156" t="s">
        <v>890</v>
      </c>
      <c r="E925" s="157">
        <v>-35.299999999999997</v>
      </c>
      <c r="F925" s="157">
        <v>174.09</v>
      </c>
      <c r="G925" s="156" t="str">
        <f t="shared" si="47"/>
        <v>Far North District NL</v>
      </c>
      <c r="H925" s="156">
        <f t="shared" si="48"/>
        <v>204</v>
      </c>
      <c r="I925" s="156" t="str">
        <f t="shared" si="49"/>
        <v>Far North District 204</v>
      </c>
    </row>
    <row r="926" spans="1:9">
      <c r="A926" s="156" t="s">
        <v>1090</v>
      </c>
      <c r="B926" s="156" t="s">
        <v>107</v>
      </c>
      <c r="C926" s="156" t="s">
        <v>93</v>
      </c>
      <c r="D926" s="156" t="s">
        <v>890</v>
      </c>
      <c r="E926" s="157">
        <v>-35.340000000000003</v>
      </c>
      <c r="F926" s="157">
        <v>173.47</v>
      </c>
      <c r="G926" s="156" t="str">
        <f t="shared" si="47"/>
        <v>Far North District NL</v>
      </c>
      <c r="H926" s="156">
        <f t="shared" si="48"/>
        <v>205</v>
      </c>
      <c r="I926" s="156" t="str">
        <f t="shared" si="49"/>
        <v>Far North District 205</v>
      </c>
    </row>
    <row r="927" spans="1:9">
      <c r="A927" s="156" t="s">
        <v>1091</v>
      </c>
      <c r="B927" s="156" t="s">
        <v>107</v>
      </c>
      <c r="C927" s="156" t="s">
        <v>93</v>
      </c>
      <c r="D927" s="156" t="s">
        <v>890</v>
      </c>
      <c r="E927" s="157">
        <v>-35.08</v>
      </c>
      <c r="F927" s="157">
        <v>173.8</v>
      </c>
      <c r="G927" s="156" t="str">
        <f t="shared" si="47"/>
        <v>Far North District NL</v>
      </c>
      <c r="H927" s="156">
        <f t="shared" si="48"/>
        <v>206</v>
      </c>
      <c r="I927" s="156" t="str">
        <f t="shared" si="49"/>
        <v>Far North District 206</v>
      </c>
    </row>
    <row r="928" spans="1:9">
      <c r="A928" s="156" t="s">
        <v>1092</v>
      </c>
      <c r="B928" s="156" t="s">
        <v>107</v>
      </c>
      <c r="C928" s="156" t="s">
        <v>93</v>
      </c>
      <c r="D928" s="156" t="s">
        <v>890</v>
      </c>
      <c r="E928" s="157">
        <v>-35.450000000000003</v>
      </c>
      <c r="F928" s="157">
        <v>173.77</v>
      </c>
      <c r="G928" s="156" t="str">
        <f t="shared" si="47"/>
        <v>Far North District NL</v>
      </c>
      <c r="H928" s="156">
        <f t="shared" si="48"/>
        <v>207</v>
      </c>
      <c r="I928" s="156" t="str">
        <f t="shared" si="49"/>
        <v>Far North District 207</v>
      </c>
    </row>
    <row r="929" spans="1:9">
      <c r="A929" s="156" t="s">
        <v>1093</v>
      </c>
      <c r="B929" s="156" t="s">
        <v>107</v>
      </c>
      <c r="C929" s="156" t="s">
        <v>93</v>
      </c>
      <c r="D929" s="156" t="s">
        <v>890</v>
      </c>
      <c r="E929" s="157">
        <v>-34.65</v>
      </c>
      <c r="F929" s="157">
        <v>172.97</v>
      </c>
      <c r="G929" s="156" t="str">
        <f t="shared" si="47"/>
        <v>Far North District NL</v>
      </c>
      <c r="H929" s="156">
        <f t="shared" si="48"/>
        <v>208</v>
      </c>
      <c r="I929" s="156" t="str">
        <f t="shared" si="49"/>
        <v>Far North District 208</v>
      </c>
    </row>
    <row r="930" spans="1:9">
      <c r="A930" s="156" t="s">
        <v>1094</v>
      </c>
      <c r="B930" s="156" t="s">
        <v>107</v>
      </c>
      <c r="C930" s="156" t="s">
        <v>93</v>
      </c>
      <c r="D930" s="156" t="s">
        <v>890</v>
      </c>
      <c r="E930" s="157">
        <v>-35.29</v>
      </c>
      <c r="F930" s="157">
        <v>173.5</v>
      </c>
      <c r="G930" s="156" t="str">
        <f t="shared" si="47"/>
        <v>Far North District NL</v>
      </c>
      <c r="H930" s="156">
        <f t="shared" si="48"/>
        <v>209</v>
      </c>
      <c r="I930" s="156" t="str">
        <f t="shared" si="49"/>
        <v>Far North District 209</v>
      </c>
    </row>
    <row r="931" spans="1:9">
      <c r="A931" s="156" t="s">
        <v>1095</v>
      </c>
      <c r="B931" s="156" t="s">
        <v>107</v>
      </c>
      <c r="C931" s="156" t="s">
        <v>93</v>
      </c>
      <c r="D931" s="156" t="s">
        <v>890</v>
      </c>
      <c r="E931" s="157">
        <v>-35.43</v>
      </c>
      <c r="F931" s="157">
        <v>173.4</v>
      </c>
      <c r="G931" s="156" t="str">
        <f t="shared" si="47"/>
        <v>Far North District NL</v>
      </c>
      <c r="H931" s="156">
        <f t="shared" si="48"/>
        <v>210</v>
      </c>
      <c r="I931" s="156" t="str">
        <f t="shared" si="49"/>
        <v>Far North District 210</v>
      </c>
    </row>
    <row r="932" spans="1:9">
      <c r="A932" s="156" t="s">
        <v>1096</v>
      </c>
      <c r="B932" s="156" t="s">
        <v>107</v>
      </c>
      <c r="C932" s="156" t="s">
        <v>93</v>
      </c>
      <c r="D932" s="156" t="s">
        <v>890</v>
      </c>
      <c r="E932" s="157">
        <v>-35.020000000000003</v>
      </c>
      <c r="F932" s="157">
        <v>173.86</v>
      </c>
      <c r="G932" s="156" t="str">
        <f t="shared" si="47"/>
        <v>Far North District NL</v>
      </c>
      <c r="H932" s="156">
        <f t="shared" si="48"/>
        <v>211</v>
      </c>
      <c r="I932" s="156" t="str">
        <f t="shared" si="49"/>
        <v>Far North District 211</v>
      </c>
    </row>
    <row r="933" spans="1:9">
      <c r="A933" s="156" t="s">
        <v>1097</v>
      </c>
      <c r="B933" s="156" t="s">
        <v>107</v>
      </c>
      <c r="C933" s="156" t="s">
        <v>93</v>
      </c>
      <c r="D933" s="156" t="s">
        <v>890</v>
      </c>
      <c r="E933" s="157">
        <v>-34.5</v>
      </c>
      <c r="F933" s="157">
        <v>172.79</v>
      </c>
      <c r="G933" s="156" t="str">
        <f t="shared" si="47"/>
        <v>Far North District NL</v>
      </c>
      <c r="H933" s="156">
        <f t="shared" si="48"/>
        <v>212</v>
      </c>
      <c r="I933" s="156" t="str">
        <f t="shared" si="49"/>
        <v>Far North District 212</v>
      </c>
    </row>
    <row r="934" spans="1:9">
      <c r="A934" s="156" t="s">
        <v>1098</v>
      </c>
      <c r="B934" s="156" t="s">
        <v>107</v>
      </c>
      <c r="C934" s="156" t="s">
        <v>93</v>
      </c>
      <c r="D934" s="156" t="s">
        <v>890</v>
      </c>
      <c r="E934" s="157">
        <v>-35.130000000000003</v>
      </c>
      <c r="F934" s="157">
        <v>173.43</v>
      </c>
      <c r="G934" s="156" t="str">
        <f t="shared" si="47"/>
        <v>Far North District NL</v>
      </c>
      <c r="H934" s="156">
        <f t="shared" si="48"/>
        <v>213</v>
      </c>
      <c r="I934" s="156" t="str">
        <f t="shared" si="49"/>
        <v>Far North District 213</v>
      </c>
    </row>
    <row r="935" spans="1:9">
      <c r="A935" s="156" t="s">
        <v>1099</v>
      </c>
      <c r="B935" s="156" t="s">
        <v>107</v>
      </c>
      <c r="C935" s="156" t="s">
        <v>93</v>
      </c>
      <c r="D935" s="156" t="s">
        <v>890</v>
      </c>
      <c r="E935" s="157">
        <v>-34.78</v>
      </c>
      <c r="F935" s="157">
        <v>173.09</v>
      </c>
      <c r="G935" s="156" t="str">
        <f t="shared" si="47"/>
        <v>Far North District NL</v>
      </c>
      <c r="H935" s="156">
        <f t="shared" si="48"/>
        <v>214</v>
      </c>
      <c r="I935" s="156" t="str">
        <f t="shared" si="49"/>
        <v>Far North District 214</v>
      </c>
    </row>
    <row r="936" spans="1:9">
      <c r="A936" s="156" t="s">
        <v>1100</v>
      </c>
      <c r="B936" s="156" t="s">
        <v>107</v>
      </c>
      <c r="C936" s="156" t="s">
        <v>93</v>
      </c>
      <c r="D936" s="156" t="s">
        <v>890</v>
      </c>
      <c r="E936" s="157">
        <v>-35.17</v>
      </c>
      <c r="F936" s="157">
        <v>173.37</v>
      </c>
      <c r="G936" s="156" t="str">
        <f t="shared" si="47"/>
        <v>Far North District NL</v>
      </c>
      <c r="H936" s="156">
        <f t="shared" si="48"/>
        <v>215</v>
      </c>
      <c r="I936" s="156" t="str">
        <f t="shared" si="49"/>
        <v>Far North District 215</v>
      </c>
    </row>
    <row r="937" spans="1:9">
      <c r="A937" s="156" t="s">
        <v>1101</v>
      </c>
      <c r="B937" s="156" t="s">
        <v>107</v>
      </c>
      <c r="C937" s="156" t="s">
        <v>93</v>
      </c>
      <c r="D937" s="156" t="s">
        <v>890</v>
      </c>
      <c r="E937" s="157">
        <v>-35.14</v>
      </c>
      <c r="F937" s="157">
        <v>174</v>
      </c>
      <c r="G937" s="156" t="str">
        <f t="shared" si="47"/>
        <v>Far North District NL</v>
      </c>
      <c r="H937" s="156">
        <f t="shared" si="48"/>
        <v>216</v>
      </c>
      <c r="I937" s="156" t="str">
        <f t="shared" si="49"/>
        <v>Far North District 216</v>
      </c>
    </row>
    <row r="938" spans="1:9">
      <c r="A938" s="156" t="s">
        <v>1102</v>
      </c>
      <c r="B938" s="156" t="s">
        <v>107</v>
      </c>
      <c r="C938" s="156" t="s">
        <v>93</v>
      </c>
      <c r="D938" s="156" t="s">
        <v>890</v>
      </c>
      <c r="E938" s="157">
        <v>-35.15</v>
      </c>
      <c r="F938" s="157">
        <v>173.89</v>
      </c>
      <c r="G938" s="156" t="str">
        <f t="shared" si="47"/>
        <v>Far North District NL</v>
      </c>
      <c r="H938" s="156">
        <f t="shared" si="48"/>
        <v>217</v>
      </c>
      <c r="I938" s="156" t="str">
        <f t="shared" si="49"/>
        <v>Far North District 217</v>
      </c>
    </row>
    <row r="939" spans="1:9">
      <c r="A939" s="156" t="s">
        <v>1103</v>
      </c>
      <c r="B939" s="156" t="s">
        <v>107</v>
      </c>
      <c r="C939" s="156" t="s">
        <v>93</v>
      </c>
      <c r="D939" s="156" t="s">
        <v>890</v>
      </c>
      <c r="E939" s="157">
        <v>-35.06</v>
      </c>
      <c r="F939" s="157">
        <v>173.9</v>
      </c>
      <c r="G939" s="156" t="str">
        <f t="shared" si="47"/>
        <v>Far North District NL</v>
      </c>
      <c r="H939" s="156">
        <f t="shared" si="48"/>
        <v>218</v>
      </c>
      <c r="I939" s="156" t="str">
        <f t="shared" si="49"/>
        <v>Far North District 218</v>
      </c>
    </row>
    <row r="940" spans="1:9">
      <c r="A940" s="156" t="s">
        <v>1104</v>
      </c>
      <c r="B940" s="156" t="s">
        <v>107</v>
      </c>
      <c r="C940" s="156" t="s">
        <v>93</v>
      </c>
      <c r="D940" s="156" t="s">
        <v>890</v>
      </c>
      <c r="E940" s="157">
        <v>-35.549999999999997</v>
      </c>
      <c r="F940" s="157">
        <v>173.73</v>
      </c>
      <c r="G940" s="156" t="str">
        <f t="shared" si="47"/>
        <v>Far North District NL</v>
      </c>
      <c r="H940" s="156">
        <f t="shared" si="48"/>
        <v>219</v>
      </c>
      <c r="I940" s="156" t="str">
        <f t="shared" si="49"/>
        <v>Far North District 219</v>
      </c>
    </row>
    <row r="941" spans="1:9">
      <c r="A941" s="156" t="s">
        <v>1105</v>
      </c>
      <c r="B941" s="156" t="s">
        <v>107</v>
      </c>
      <c r="C941" s="156" t="s">
        <v>93</v>
      </c>
      <c r="D941" s="156" t="s">
        <v>890</v>
      </c>
      <c r="E941" s="157">
        <v>-35.049999999999997</v>
      </c>
      <c r="F941" s="157">
        <v>173.43</v>
      </c>
      <c r="G941" s="156" t="str">
        <f t="shared" si="47"/>
        <v>Far North District NL</v>
      </c>
      <c r="H941" s="156">
        <f t="shared" si="48"/>
        <v>220</v>
      </c>
      <c r="I941" s="156" t="str">
        <f t="shared" si="49"/>
        <v>Far North District 220</v>
      </c>
    </row>
    <row r="942" spans="1:9">
      <c r="A942" s="156" t="s">
        <v>1106</v>
      </c>
      <c r="B942" s="156" t="s">
        <v>107</v>
      </c>
      <c r="C942" s="156" t="s">
        <v>93</v>
      </c>
      <c r="D942" s="156" t="s">
        <v>890</v>
      </c>
      <c r="E942" s="157">
        <v>-34.880000000000003</v>
      </c>
      <c r="F942" s="157">
        <v>173.36</v>
      </c>
      <c r="G942" s="156" t="str">
        <f t="shared" si="47"/>
        <v>Far North District NL</v>
      </c>
      <c r="H942" s="156">
        <f t="shared" si="48"/>
        <v>221</v>
      </c>
      <c r="I942" s="156" t="str">
        <f t="shared" si="49"/>
        <v>Far North District 221</v>
      </c>
    </row>
    <row r="943" spans="1:9">
      <c r="A943" s="156" t="s">
        <v>1107</v>
      </c>
      <c r="B943" s="156" t="s">
        <v>107</v>
      </c>
      <c r="C943" s="156" t="s">
        <v>93</v>
      </c>
      <c r="D943" s="156" t="s">
        <v>890</v>
      </c>
      <c r="E943" s="157">
        <v>-35.03</v>
      </c>
      <c r="F943" s="157">
        <v>173.72</v>
      </c>
      <c r="G943" s="156" t="str">
        <f t="shared" si="47"/>
        <v>Far North District NL</v>
      </c>
      <c r="H943" s="156">
        <f t="shared" si="48"/>
        <v>222</v>
      </c>
      <c r="I943" s="156" t="str">
        <f t="shared" si="49"/>
        <v>Far North District 222</v>
      </c>
    </row>
    <row r="944" spans="1:9">
      <c r="A944" s="156" t="s">
        <v>1108</v>
      </c>
      <c r="B944" s="156" t="s">
        <v>107</v>
      </c>
      <c r="C944" s="156" t="s">
        <v>93</v>
      </c>
      <c r="D944" s="156" t="s">
        <v>890</v>
      </c>
      <c r="E944" s="157">
        <v>-34.49</v>
      </c>
      <c r="F944" s="157">
        <v>172.97</v>
      </c>
      <c r="G944" s="156" t="str">
        <f t="shared" si="47"/>
        <v>Far North District NL</v>
      </c>
      <c r="H944" s="156">
        <f t="shared" si="48"/>
        <v>223</v>
      </c>
      <c r="I944" s="156" t="str">
        <f t="shared" si="49"/>
        <v>Far North District 223</v>
      </c>
    </row>
    <row r="945" spans="1:9">
      <c r="A945" s="156" t="s">
        <v>1109</v>
      </c>
      <c r="B945" s="156" t="s">
        <v>107</v>
      </c>
      <c r="C945" s="156" t="s">
        <v>93</v>
      </c>
      <c r="D945" s="156" t="s">
        <v>890</v>
      </c>
      <c r="E945" s="157">
        <v>-35.5</v>
      </c>
      <c r="F945" s="157">
        <v>174.13</v>
      </c>
      <c r="G945" s="156" t="str">
        <f t="shared" si="47"/>
        <v>Far North District NL</v>
      </c>
      <c r="H945" s="156">
        <f t="shared" si="48"/>
        <v>224</v>
      </c>
      <c r="I945" s="156" t="str">
        <f t="shared" si="49"/>
        <v>Far North District 224</v>
      </c>
    </row>
    <row r="946" spans="1:9">
      <c r="A946" s="156" t="s">
        <v>1110</v>
      </c>
      <c r="B946" s="156" t="s">
        <v>107</v>
      </c>
      <c r="C946" s="156" t="s">
        <v>93</v>
      </c>
      <c r="D946" s="156" t="s">
        <v>890</v>
      </c>
      <c r="E946" s="157">
        <v>-35.409999999999997</v>
      </c>
      <c r="F946" s="157">
        <v>173.93</v>
      </c>
      <c r="G946" s="156" t="str">
        <f t="shared" si="47"/>
        <v>Far North District NL</v>
      </c>
      <c r="H946" s="156">
        <f t="shared" si="48"/>
        <v>225</v>
      </c>
      <c r="I946" s="156" t="str">
        <f t="shared" si="49"/>
        <v>Far North District 225</v>
      </c>
    </row>
    <row r="947" spans="1:9">
      <c r="A947" s="156" t="s">
        <v>1111</v>
      </c>
      <c r="B947" s="156" t="s">
        <v>107</v>
      </c>
      <c r="C947" s="156" t="s">
        <v>93</v>
      </c>
      <c r="D947" s="156" t="s">
        <v>890</v>
      </c>
      <c r="E947" s="157">
        <v>-35.270000000000003</v>
      </c>
      <c r="F947" s="157">
        <v>173.51</v>
      </c>
      <c r="G947" s="156" t="str">
        <f t="shared" si="47"/>
        <v>Far North District NL</v>
      </c>
      <c r="H947" s="156">
        <f t="shared" si="48"/>
        <v>226</v>
      </c>
      <c r="I947" s="156" t="str">
        <f t="shared" si="49"/>
        <v>Far North District 226</v>
      </c>
    </row>
    <row r="948" spans="1:9">
      <c r="A948" s="156" t="s">
        <v>1112</v>
      </c>
      <c r="B948" s="156" t="s">
        <v>107</v>
      </c>
      <c r="C948" s="156" t="s">
        <v>93</v>
      </c>
      <c r="D948" s="156" t="s">
        <v>890</v>
      </c>
      <c r="E948" s="157">
        <v>-35.28</v>
      </c>
      <c r="F948" s="157">
        <v>173.56</v>
      </c>
      <c r="G948" s="156" t="str">
        <f t="shared" si="47"/>
        <v>Far North District NL</v>
      </c>
      <c r="H948" s="156">
        <f t="shared" si="48"/>
        <v>227</v>
      </c>
      <c r="I948" s="156" t="str">
        <f t="shared" si="49"/>
        <v>Far North District 227</v>
      </c>
    </row>
    <row r="949" spans="1:9">
      <c r="A949" s="156" t="s">
        <v>1113</v>
      </c>
      <c r="B949" s="156" t="s">
        <v>107</v>
      </c>
      <c r="C949" s="156" t="s">
        <v>93</v>
      </c>
      <c r="D949" s="156" t="s">
        <v>890</v>
      </c>
      <c r="E949" s="157">
        <v>-35</v>
      </c>
      <c r="F949" s="157">
        <v>173.24</v>
      </c>
      <c r="G949" s="156" t="str">
        <f t="shared" si="47"/>
        <v>Far North District NL</v>
      </c>
      <c r="H949" s="156">
        <f t="shared" si="48"/>
        <v>228</v>
      </c>
      <c r="I949" s="156" t="str">
        <f t="shared" si="49"/>
        <v>Far North District 228</v>
      </c>
    </row>
    <row r="950" spans="1:9">
      <c r="A950" s="156" t="s">
        <v>1114</v>
      </c>
      <c r="B950" s="156" t="s">
        <v>107</v>
      </c>
      <c r="C950" s="156" t="s">
        <v>93</v>
      </c>
      <c r="D950" s="156" t="s">
        <v>890</v>
      </c>
      <c r="E950" s="157">
        <v>-35.14</v>
      </c>
      <c r="F950" s="157">
        <v>173.82</v>
      </c>
      <c r="G950" s="156" t="str">
        <f t="shared" si="47"/>
        <v>Far North District NL</v>
      </c>
      <c r="H950" s="156">
        <f t="shared" si="48"/>
        <v>229</v>
      </c>
      <c r="I950" s="156" t="str">
        <f t="shared" si="49"/>
        <v>Far North District 229</v>
      </c>
    </row>
    <row r="951" spans="1:9">
      <c r="A951" s="156" t="s">
        <v>1115</v>
      </c>
      <c r="B951" s="156" t="s">
        <v>107</v>
      </c>
      <c r="C951" s="156" t="s">
        <v>93</v>
      </c>
      <c r="D951" s="156" t="s">
        <v>890</v>
      </c>
      <c r="E951" s="157">
        <v>-35.299999999999997</v>
      </c>
      <c r="F951" s="157">
        <v>173.52</v>
      </c>
      <c r="G951" s="156" t="str">
        <f t="shared" si="47"/>
        <v>Far North District NL</v>
      </c>
      <c r="H951" s="156">
        <f t="shared" si="48"/>
        <v>230</v>
      </c>
      <c r="I951" s="156" t="str">
        <f t="shared" si="49"/>
        <v>Far North District 230</v>
      </c>
    </row>
    <row r="952" spans="1:9">
      <c r="A952" s="156" t="s">
        <v>1116</v>
      </c>
      <c r="B952" s="156" t="s">
        <v>107</v>
      </c>
      <c r="C952" s="156" t="s">
        <v>93</v>
      </c>
      <c r="D952" s="156" t="s">
        <v>890</v>
      </c>
      <c r="E952" s="157">
        <v>-35.35</v>
      </c>
      <c r="F952" s="157">
        <v>173.66</v>
      </c>
      <c r="G952" s="156" t="str">
        <f t="shared" si="47"/>
        <v>Far North District NL</v>
      </c>
      <c r="H952" s="156">
        <f t="shared" si="48"/>
        <v>231</v>
      </c>
      <c r="I952" s="156" t="str">
        <f t="shared" si="49"/>
        <v>Far North District 231</v>
      </c>
    </row>
    <row r="953" spans="1:9">
      <c r="A953" s="156" t="s">
        <v>1117</v>
      </c>
      <c r="B953" s="156" t="s">
        <v>107</v>
      </c>
      <c r="C953" s="156" t="s">
        <v>93</v>
      </c>
      <c r="D953" s="156" t="s">
        <v>890</v>
      </c>
      <c r="E953" s="157">
        <v>-35.14</v>
      </c>
      <c r="F953" s="157">
        <v>173.39</v>
      </c>
      <c r="G953" s="156" t="str">
        <f t="shared" si="47"/>
        <v>Far North District NL</v>
      </c>
      <c r="H953" s="156">
        <f t="shared" si="48"/>
        <v>232</v>
      </c>
      <c r="I953" s="156" t="str">
        <f t="shared" si="49"/>
        <v>Far North District 232</v>
      </c>
    </row>
    <row r="954" spans="1:9">
      <c r="A954" s="156" t="s">
        <v>1118</v>
      </c>
      <c r="B954" s="156" t="s">
        <v>107</v>
      </c>
      <c r="C954" s="156" t="s">
        <v>93</v>
      </c>
      <c r="D954" s="156" t="s">
        <v>890</v>
      </c>
      <c r="E954" s="157">
        <v>-35.14</v>
      </c>
      <c r="F954" s="157">
        <v>173.79</v>
      </c>
      <c r="G954" s="156" t="str">
        <f t="shared" si="47"/>
        <v>Far North District NL</v>
      </c>
      <c r="H954" s="156">
        <f t="shared" si="48"/>
        <v>233</v>
      </c>
      <c r="I954" s="156" t="str">
        <f t="shared" si="49"/>
        <v>Far North District 233</v>
      </c>
    </row>
    <row r="955" spans="1:9">
      <c r="A955" s="156" t="s">
        <v>1119</v>
      </c>
      <c r="B955" s="156" t="s">
        <v>107</v>
      </c>
      <c r="C955" s="156" t="s">
        <v>93</v>
      </c>
      <c r="D955" s="156" t="s">
        <v>890</v>
      </c>
      <c r="E955" s="157">
        <v>-35.33</v>
      </c>
      <c r="F955" s="157">
        <v>174.23</v>
      </c>
      <c r="G955" s="156" t="str">
        <f t="shared" si="47"/>
        <v>Far North District NL</v>
      </c>
      <c r="H955" s="156">
        <f t="shared" si="48"/>
        <v>234</v>
      </c>
      <c r="I955" s="156" t="str">
        <f t="shared" si="49"/>
        <v>Far North District 234</v>
      </c>
    </row>
    <row r="956" spans="1:9">
      <c r="A956" s="156" t="s">
        <v>1120</v>
      </c>
      <c r="B956" s="156" t="s">
        <v>107</v>
      </c>
      <c r="C956" s="156" t="s">
        <v>93</v>
      </c>
      <c r="D956" s="156" t="s">
        <v>890</v>
      </c>
      <c r="E956" s="157">
        <v>-35.08</v>
      </c>
      <c r="F956" s="157">
        <v>173.68</v>
      </c>
      <c r="G956" s="156" t="str">
        <f t="shared" si="47"/>
        <v>Far North District NL</v>
      </c>
      <c r="H956" s="156">
        <f t="shared" si="48"/>
        <v>235</v>
      </c>
      <c r="I956" s="156" t="str">
        <f t="shared" si="49"/>
        <v>Far North District 235</v>
      </c>
    </row>
    <row r="957" spans="1:9">
      <c r="A957" s="156" t="s">
        <v>1121</v>
      </c>
      <c r="B957" s="156" t="s">
        <v>107</v>
      </c>
      <c r="C957" s="156" t="s">
        <v>93</v>
      </c>
      <c r="D957" s="156" t="s">
        <v>890</v>
      </c>
      <c r="E957" s="157">
        <v>-34.950000000000003</v>
      </c>
      <c r="F957" s="157">
        <v>173.17</v>
      </c>
      <c r="G957" s="156" t="str">
        <f t="shared" si="47"/>
        <v>Far North District NL</v>
      </c>
      <c r="H957" s="156">
        <f t="shared" si="48"/>
        <v>236</v>
      </c>
      <c r="I957" s="156" t="str">
        <f t="shared" si="49"/>
        <v>Far North District 236</v>
      </c>
    </row>
    <row r="958" spans="1:9">
      <c r="A958" s="156" t="s">
        <v>1122</v>
      </c>
      <c r="B958" s="156" t="s">
        <v>107</v>
      </c>
      <c r="C958" s="156" t="s">
        <v>93</v>
      </c>
      <c r="D958" s="156" t="s">
        <v>890</v>
      </c>
      <c r="E958" s="157">
        <v>-34.770000000000003</v>
      </c>
      <c r="F958" s="157">
        <v>173.08</v>
      </c>
      <c r="G958" s="156" t="str">
        <f t="shared" si="47"/>
        <v>Far North District NL</v>
      </c>
      <c r="H958" s="156">
        <f t="shared" si="48"/>
        <v>237</v>
      </c>
      <c r="I958" s="156" t="str">
        <f t="shared" si="49"/>
        <v>Far North District 237</v>
      </c>
    </row>
    <row r="959" spans="1:9">
      <c r="A959" s="156" t="s">
        <v>1123</v>
      </c>
      <c r="B959" s="156" t="s">
        <v>107</v>
      </c>
      <c r="C959" s="156" t="s">
        <v>93</v>
      </c>
      <c r="D959" s="156" t="s">
        <v>890</v>
      </c>
      <c r="E959" s="157">
        <v>-35.28</v>
      </c>
      <c r="F959" s="157">
        <v>173.72</v>
      </c>
      <c r="G959" s="156" t="str">
        <f t="shared" si="47"/>
        <v>Far North District NL</v>
      </c>
      <c r="H959" s="156">
        <f t="shared" si="48"/>
        <v>238</v>
      </c>
      <c r="I959" s="156" t="str">
        <f t="shared" si="49"/>
        <v>Far North District 238</v>
      </c>
    </row>
    <row r="960" spans="1:9">
      <c r="A960" s="156" t="s">
        <v>1124</v>
      </c>
      <c r="B960" s="156" t="s">
        <v>107</v>
      </c>
      <c r="C960" s="156" t="s">
        <v>93</v>
      </c>
      <c r="D960" s="156" t="s">
        <v>890</v>
      </c>
      <c r="E960" s="157">
        <v>-35.15</v>
      </c>
      <c r="F960" s="157">
        <v>173.75</v>
      </c>
      <c r="G960" s="156" t="str">
        <f t="shared" si="47"/>
        <v>Far North District NL</v>
      </c>
      <c r="H960" s="156">
        <f t="shared" si="48"/>
        <v>239</v>
      </c>
      <c r="I960" s="156" t="str">
        <f t="shared" si="49"/>
        <v>Far North District 239</v>
      </c>
    </row>
    <row r="961" spans="1:9">
      <c r="A961" s="156" t="s">
        <v>1125</v>
      </c>
      <c r="B961" s="156" t="s">
        <v>107</v>
      </c>
      <c r="C961" s="156" t="s">
        <v>93</v>
      </c>
      <c r="D961" s="156" t="s">
        <v>890</v>
      </c>
      <c r="E961" s="157">
        <v>-35.33</v>
      </c>
      <c r="F961" s="157">
        <v>174.23</v>
      </c>
      <c r="G961" s="156" t="str">
        <f t="shared" si="47"/>
        <v>Far North District NL</v>
      </c>
      <c r="H961" s="156">
        <f t="shared" si="48"/>
        <v>240</v>
      </c>
      <c r="I961" s="156" t="str">
        <f t="shared" si="49"/>
        <v>Far North District 240</v>
      </c>
    </row>
    <row r="962" spans="1:9">
      <c r="A962" s="156" t="s">
        <v>1126</v>
      </c>
      <c r="B962" s="156" t="s">
        <v>107</v>
      </c>
      <c r="C962" s="156" t="s">
        <v>93</v>
      </c>
      <c r="D962" s="156" t="s">
        <v>890</v>
      </c>
      <c r="E962" s="157">
        <v>-35.49</v>
      </c>
      <c r="F962" s="157">
        <v>173.58</v>
      </c>
      <c r="G962" s="156" t="str">
        <f t="shared" ref="G962:G1025" si="50">B962&amp;" "&amp;D962</f>
        <v>Far North District NL</v>
      </c>
      <c r="H962" s="156">
        <f t="shared" ref="H962:H1025" si="51">IF(B962=B961,H961+1,1)</f>
        <v>241</v>
      </c>
      <c r="I962" s="156" t="str">
        <f t="shared" ref="I962:I1025" si="52">B962&amp;" "&amp;H962</f>
        <v>Far North District 241</v>
      </c>
    </row>
    <row r="963" spans="1:9">
      <c r="A963" s="156" t="s">
        <v>1127</v>
      </c>
      <c r="B963" s="156" t="s">
        <v>107</v>
      </c>
      <c r="C963" s="156" t="s">
        <v>93</v>
      </c>
      <c r="D963" s="156" t="s">
        <v>890</v>
      </c>
      <c r="E963" s="157">
        <v>-35.47</v>
      </c>
      <c r="F963" s="157">
        <v>173.6</v>
      </c>
      <c r="G963" s="156" t="str">
        <f t="shared" si="50"/>
        <v>Far North District NL</v>
      </c>
      <c r="H963" s="156">
        <f t="shared" si="51"/>
        <v>242</v>
      </c>
      <c r="I963" s="156" t="str">
        <f t="shared" si="52"/>
        <v>Far North District 242</v>
      </c>
    </row>
    <row r="964" spans="1:9">
      <c r="A964" s="156" t="s">
        <v>1128</v>
      </c>
      <c r="B964" s="156" t="s">
        <v>107</v>
      </c>
      <c r="C964" s="156" t="s">
        <v>93</v>
      </c>
      <c r="D964" s="156" t="s">
        <v>890</v>
      </c>
      <c r="E964" s="157">
        <v>-35.549999999999997</v>
      </c>
      <c r="F964" s="157">
        <v>173.47</v>
      </c>
      <c r="G964" s="156" t="str">
        <f t="shared" si="50"/>
        <v>Far North District NL</v>
      </c>
      <c r="H964" s="156">
        <f t="shared" si="51"/>
        <v>243</v>
      </c>
      <c r="I964" s="156" t="str">
        <f t="shared" si="52"/>
        <v>Far North District 243</v>
      </c>
    </row>
    <row r="965" spans="1:9">
      <c r="A965" s="156" t="s">
        <v>1129</v>
      </c>
      <c r="B965" s="156" t="s">
        <v>107</v>
      </c>
      <c r="C965" s="156" t="s">
        <v>93</v>
      </c>
      <c r="D965" s="156" t="s">
        <v>890</v>
      </c>
      <c r="E965" s="157">
        <v>-35.020000000000003</v>
      </c>
      <c r="F965" s="157">
        <v>173.25</v>
      </c>
      <c r="G965" s="156" t="str">
        <f t="shared" si="50"/>
        <v>Far North District NL</v>
      </c>
      <c r="H965" s="156">
        <f t="shared" si="51"/>
        <v>244</v>
      </c>
      <c r="I965" s="156" t="str">
        <f t="shared" si="52"/>
        <v>Far North District 244</v>
      </c>
    </row>
    <row r="966" spans="1:9">
      <c r="A966" s="156" t="s">
        <v>1130</v>
      </c>
      <c r="B966" s="156" t="s">
        <v>107</v>
      </c>
      <c r="C966" s="156" t="s">
        <v>93</v>
      </c>
      <c r="D966" s="156" t="s">
        <v>890</v>
      </c>
      <c r="E966" s="157">
        <v>-35.31</v>
      </c>
      <c r="F966" s="157">
        <v>173.87</v>
      </c>
      <c r="G966" s="156" t="str">
        <f t="shared" si="50"/>
        <v>Far North District NL</v>
      </c>
      <c r="H966" s="156">
        <f t="shared" si="51"/>
        <v>245</v>
      </c>
      <c r="I966" s="156" t="str">
        <f t="shared" si="52"/>
        <v>Far North District 245</v>
      </c>
    </row>
    <row r="967" spans="1:9">
      <c r="A967" s="156" t="s">
        <v>621</v>
      </c>
      <c r="B967" s="156" t="s">
        <v>107</v>
      </c>
      <c r="C967" s="156" t="s">
        <v>93</v>
      </c>
      <c r="D967" s="156" t="s">
        <v>890</v>
      </c>
      <c r="E967" s="157">
        <v>-35.020000000000003</v>
      </c>
      <c r="F967" s="157">
        <v>173.84</v>
      </c>
      <c r="G967" s="156" t="str">
        <f t="shared" si="50"/>
        <v>Far North District NL</v>
      </c>
      <c r="H967" s="156">
        <f t="shared" si="51"/>
        <v>246</v>
      </c>
      <c r="I967" s="156" t="str">
        <f t="shared" si="52"/>
        <v>Far North District 246</v>
      </c>
    </row>
    <row r="968" spans="1:9">
      <c r="A968" s="156" t="s">
        <v>1131</v>
      </c>
      <c r="B968" s="156" t="s">
        <v>107</v>
      </c>
      <c r="C968" s="156" t="s">
        <v>93</v>
      </c>
      <c r="D968" s="156" t="s">
        <v>890</v>
      </c>
      <c r="E968" s="157">
        <v>-35.17</v>
      </c>
      <c r="F968" s="157">
        <v>173.18</v>
      </c>
      <c r="G968" s="156" t="str">
        <f t="shared" si="50"/>
        <v>Far North District NL</v>
      </c>
      <c r="H968" s="156">
        <f t="shared" si="51"/>
        <v>247</v>
      </c>
      <c r="I968" s="156" t="str">
        <f t="shared" si="52"/>
        <v>Far North District 247</v>
      </c>
    </row>
    <row r="969" spans="1:9">
      <c r="A969" s="156" t="s">
        <v>1132</v>
      </c>
      <c r="B969" s="156" t="s">
        <v>107</v>
      </c>
      <c r="C969" s="156" t="s">
        <v>93</v>
      </c>
      <c r="D969" s="156" t="s">
        <v>890</v>
      </c>
      <c r="E969" s="157">
        <v>-35.409999999999997</v>
      </c>
      <c r="F969" s="157">
        <v>174.07</v>
      </c>
      <c r="G969" s="156" t="str">
        <f t="shared" si="50"/>
        <v>Far North District NL</v>
      </c>
      <c r="H969" s="156">
        <f t="shared" si="51"/>
        <v>248</v>
      </c>
      <c r="I969" s="156" t="str">
        <f t="shared" si="52"/>
        <v>Far North District 248</v>
      </c>
    </row>
    <row r="970" spans="1:9">
      <c r="A970" s="156" t="s">
        <v>1133</v>
      </c>
      <c r="B970" s="156" t="s">
        <v>107</v>
      </c>
      <c r="C970" s="156" t="s">
        <v>93</v>
      </c>
      <c r="D970" s="156" t="s">
        <v>890</v>
      </c>
      <c r="E970" s="157">
        <v>-35.229999999999997</v>
      </c>
      <c r="F970" s="157">
        <v>173.3</v>
      </c>
      <c r="G970" s="156" t="str">
        <f t="shared" si="50"/>
        <v>Far North District NL</v>
      </c>
      <c r="H970" s="156">
        <f t="shared" si="51"/>
        <v>249</v>
      </c>
      <c r="I970" s="156" t="str">
        <f t="shared" si="52"/>
        <v>Far North District 249</v>
      </c>
    </row>
    <row r="971" spans="1:9">
      <c r="A971" s="156" t="s">
        <v>1134</v>
      </c>
      <c r="B971" s="156" t="s">
        <v>107</v>
      </c>
      <c r="C971" s="156" t="s">
        <v>93</v>
      </c>
      <c r="D971" s="156" t="s">
        <v>890</v>
      </c>
      <c r="E971" s="157">
        <v>-35.549999999999997</v>
      </c>
      <c r="F971" s="157">
        <v>173.43</v>
      </c>
      <c r="G971" s="156" t="str">
        <f t="shared" si="50"/>
        <v>Far North District NL</v>
      </c>
      <c r="H971" s="156">
        <f t="shared" si="51"/>
        <v>250</v>
      </c>
      <c r="I971" s="156" t="str">
        <f t="shared" si="52"/>
        <v>Far North District 250</v>
      </c>
    </row>
    <row r="972" spans="1:9">
      <c r="A972" s="156" t="s">
        <v>1135</v>
      </c>
      <c r="B972" s="156" t="s">
        <v>107</v>
      </c>
      <c r="C972" s="156" t="s">
        <v>93</v>
      </c>
      <c r="D972" s="156" t="s">
        <v>890</v>
      </c>
      <c r="E972" s="157">
        <v>-35.21</v>
      </c>
      <c r="F972" s="157">
        <v>173.92</v>
      </c>
      <c r="G972" s="156" t="str">
        <f t="shared" si="50"/>
        <v>Far North District NL</v>
      </c>
      <c r="H972" s="156">
        <f t="shared" si="51"/>
        <v>251</v>
      </c>
      <c r="I972" s="156" t="str">
        <f t="shared" si="52"/>
        <v>Far North District 251</v>
      </c>
    </row>
    <row r="973" spans="1:9">
      <c r="A973" s="156" t="s">
        <v>1136</v>
      </c>
      <c r="B973" s="156" t="s">
        <v>107</v>
      </c>
      <c r="C973" s="156" t="s">
        <v>93</v>
      </c>
      <c r="D973" s="156" t="s">
        <v>890</v>
      </c>
      <c r="E973" s="157">
        <v>-35.020000000000003</v>
      </c>
      <c r="F973" s="157">
        <v>173.22</v>
      </c>
      <c r="G973" s="156" t="str">
        <f t="shared" si="50"/>
        <v>Far North District NL</v>
      </c>
      <c r="H973" s="156">
        <f t="shared" si="51"/>
        <v>252</v>
      </c>
      <c r="I973" s="156" t="str">
        <f t="shared" si="52"/>
        <v>Far North District 252</v>
      </c>
    </row>
    <row r="974" spans="1:9">
      <c r="A974" s="156" t="s">
        <v>1137</v>
      </c>
      <c r="B974" s="156" t="s">
        <v>107</v>
      </c>
      <c r="C974" s="156" t="s">
        <v>93</v>
      </c>
      <c r="D974" s="156" t="s">
        <v>890</v>
      </c>
      <c r="E974" s="157">
        <v>-35.04</v>
      </c>
      <c r="F974" s="157">
        <v>173.16</v>
      </c>
      <c r="G974" s="156" t="str">
        <f t="shared" si="50"/>
        <v>Far North District NL</v>
      </c>
      <c r="H974" s="156">
        <f t="shared" si="51"/>
        <v>253</v>
      </c>
      <c r="I974" s="156" t="str">
        <f t="shared" si="52"/>
        <v>Far North District 253</v>
      </c>
    </row>
    <row r="975" spans="1:9">
      <c r="A975" s="156" t="s">
        <v>1138</v>
      </c>
      <c r="B975" s="156" t="s">
        <v>107</v>
      </c>
      <c r="C975" s="156" t="s">
        <v>93</v>
      </c>
      <c r="D975" s="156" t="s">
        <v>890</v>
      </c>
      <c r="E975" s="157">
        <v>-35.450000000000003</v>
      </c>
      <c r="F975" s="157">
        <v>173.37</v>
      </c>
      <c r="G975" s="156" t="str">
        <f t="shared" si="50"/>
        <v>Far North District NL</v>
      </c>
      <c r="H975" s="156">
        <f t="shared" si="51"/>
        <v>254</v>
      </c>
      <c r="I975" s="156" t="str">
        <f t="shared" si="52"/>
        <v>Far North District 254</v>
      </c>
    </row>
    <row r="976" spans="1:9">
      <c r="A976" s="156" t="s">
        <v>1139</v>
      </c>
      <c r="B976" s="156" t="s">
        <v>107</v>
      </c>
      <c r="C976" s="156" t="s">
        <v>93</v>
      </c>
      <c r="D976" s="156" t="s">
        <v>890</v>
      </c>
      <c r="E976" s="157">
        <v>-35.409999999999997</v>
      </c>
      <c r="F976" s="157">
        <v>173.36</v>
      </c>
      <c r="G976" s="156" t="str">
        <f t="shared" si="50"/>
        <v>Far North District NL</v>
      </c>
      <c r="H976" s="156">
        <f t="shared" si="51"/>
        <v>255</v>
      </c>
      <c r="I976" s="156" t="str">
        <f t="shared" si="52"/>
        <v>Far North District 255</v>
      </c>
    </row>
    <row r="977" spans="1:9">
      <c r="A977" s="156" t="s">
        <v>1140</v>
      </c>
      <c r="B977" s="156" t="s">
        <v>107</v>
      </c>
      <c r="C977" s="156" t="s">
        <v>93</v>
      </c>
      <c r="D977" s="156" t="s">
        <v>890</v>
      </c>
      <c r="E977" s="157">
        <v>-35.369999999999997</v>
      </c>
      <c r="F977" s="157">
        <v>173.59</v>
      </c>
      <c r="G977" s="156" t="str">
        <f t="shared" si="50"/>
        <v>Far North District NL</v>
      </c>
      <c r="H977" s="156">
        <f t="shared" si="51"/>
        <v>256</v>
      </c>
      <c r="I977" s="156" t="str">
        <f t="shared" si="52"/>
        <v>Far North District 256</v>
      </c>
    </row>
    <row r="978" spans="1:9">
      <c r="A978" s="156" t="s">
        <v>1141</v>
      </c>
      <c r="B978" s="156" t="s">
        <v>107</v>
      </c>
      <c r="C978" s="156" t="s">
        <v>93</v>
      </c>
      <c r="D978" s="156" t="s">
        <v>890</v>
      </c>
      <c r="E978" s="157">
        <v>-35.26</v>
      </c>
      <c r="F978" s="157">
        <v>174.08</v>
      </c>
      <c r="G978" s="156" t="str">
        <f t="shared" si="50"/>
        <v>Far North District NL</v>
      </c>
      <c r="H978" s="156">
        <f t="shared" si="51"/>
        <v>257</v>
      </c>
      <c r="I978" s="156" t="str">
        <f t="shared" si="52"/>
        <v>Far North District 257</v>
      </c>
    </row>
    <row r="979" spans="1:9">
      <c r="A979" s="156" t="s">
        <v>1142</v>
      </c>
      <c r="B979" s="156" t="s">
        <v>107</v>
      </c>
      <c r="C979" s="156" t="s">
        <v>93</v>
      </c>
      <c r="D979" s="156" t="s">
        <v>890</v>
      </c>
      <c r="E979" s="157">
        <v>-35.46</v>
      </c>
      <c r="F979" s="157">
        <v>173.37</v>
      </c>
      <c r="G979" s="156" t="str">
        <f t="shared" si="50"/>
        <v>Far North District NL</v>
      </c>
      <c r="H979" s="156">
        <f t="shared" si="51"/>
        <v>258</v>
      </c>
      <c r="I979" s="156" t="str">
        <f t="shared" si="52"/>
        <v>Far North District 258</v>
      </c>
    </row>
    <row r="980" spans="1:9">
      <c r="A980" s="156" t="s">
        <v>1143</v>
      </c>
      <c r="B980" s="156" t="s">
        <v>107</v>
      </c>
      <c r="C980" s="156" t="s">
        <v>93</v>
      </c>
      <c r="D980" s="156" t="s">
        <v>890</v>
      </c>
      <c r="E980" s="157">
        <v>-35.07</v>
      </c>
      <c r="F980" s="157">
        <v>173.7</v>
      </c>
      <c r="G980" s="156" t="str">
        <f t="shared" si="50"/>
        <v>Far North District NL</v>
      </c>
      <c r="H980" s="156">
        <f t="shared" si="51"/>
        <v>259</v>
      </c>
      <c r="I980" s="156" t="str">
        <f t="shared" si="52"/>
        <v>Far North District 259</v>
      </c>
    </row>
    <row r="981" spans="1:9">
      <c r="A981" s="156" t="s">
        <v>1144</v>
      </c>
      <c r="B981" s="156" t="s">
        <v>107</v>
      </c>
      <c r="C981" s="156" t="s">
        <v>93</v>
      </c>
      <c r="D981" s="156" t="s">
        <v>890</v>
      </c>
      <c r="E981" s="157">
        <v>-34.96</v>
      </c>
      <c r="F981" s="157">
        <v>173.53</v>
      </c>
      <c r="G981" s="156" t="str">
        <f t="shared" si="50"/>
        <v>Far North District NL</v>
      </c>
      <c r="H981" s="156">
        <f t="shared" si="51"/>
        <v>260</v>
      </c>
      <c r="I981" s="156" t="str">
        <f t="shared" si="52"/>
        <v>Far North District 260</v>
      </c>
    </row>
    <row r="982" spans="1:9">
      <c r="A982" s="156" t="s">
        <v>1145</v>
      </c>
      <c r="B982" s="156" t="s">
        <v>107</v>
      </c>
      <c r="C982" s="156" t="s">
        <v>93</v>
      </c>
      <c r="D982" s="156" t="s">
        <v>890</v>
      </c>
      <c r="E982" s="157">
        <v>-34.520000000000003</v>
      </c>
      <c r="F982" s="157">
        <v>172.84</v>
      </c>
      <c r="G982" s="156" t="str">
        <f t="shared" si="50"/>
        <v>Far North District NL</v>
      </c>
      <c r="H982" s="156">
        <f t="shared" si="51"/>
        <v>261</v>
      </c>
      <c r="I982" s="156" t="str">
        <f t="shared" si="52"/>
        <v>Far North District 261</v>
      </c>
    </row>
    <row r="983" spans="1:9">
      <c r="A983" s="156" t="s">
        <v>1146</v>
      </c>
      <c r="B983" s="156" t="s">
        <v>107</v>
      </c>
      <c r="C983" s="156" t="s">
        <v>93</v>
      </c>
      <c r="D983" s="156" t="s">
        <v>890</v>
      </c>
      <c r="E983" s="157">
        <v>-35.56</v>
      </c>
      <c r="F983" s="157">
        <v>173.53</v>
      </c>
      <c r="G983" s="156" t="str">
        <f t="shared" si="50"/>
        <v>Far North District NL</v>
      </c>
      <c r="H983" s="156">
        <f t="shared" si="51"/>
        <v>262</v>
      </c>
      <c r="I983" s="156" t="str">
        <f t="shared" si="52"/>
        <v>Far North District 262</v>
      </c>
    </row>
    <row r="984" spans="1:9">
      <c r="A984" s="156" t="s">
        <v>1147</v>
      </c>
      <c r="B984" s="156" t="s">
        <v>107</v>
      </c>
      <c r="C984" s="156" t="s">
        <v>93</v>
      </c>
      <c r="D984" s="156" t="s">
        <v>890</v>
      </c>
      <c r="E984" s="157">
        <v>-35.340000000000003</v>
      </c>
      <c r="F984" s="157">
        <v>174.01</v>
      </c>
      <c r="G984" s="156" t="str">
        <f t="shared" si="50"/>
        <v>Far North District NL</v>
      </c>
      <c r="H984" s="156">
        <f t="shared" si="51"/>
        <v>263</v>
      </c>
      <c r="I984" s="156" t="str">
        <f t="shared" si="52"/>
        <v>Far North District 263</v>
      </c>
    </row>
    <row r="985" spans="1:9">
      <c r="A985" s="156" t="s">
        <v>1148</v>
      </c>
      <c r="B985" s="156" t="s">
        <v>107</v>
      </c>
      <c r="C985" s="156" t="s">
        <v>93</v>
      </c>
      <c r="D985" s="156" t="s">
        <v>890</v>
      </c>
      <c r="E985" s="157">
        <v>-35.25</v>
      </c>
      <c r="F985" s="157">
        <v>174.28</v>
      </c>
      <c r="G985" s="156" t="str">
        <f t="shared" si="50"/>
        <v>Far North District NL</v>
      </c>
      <c r="H985" s="156">
        <f t="shared" si="51"/>
        <v>264</v>
      </c>
      <c r="I985" s="156" t="str">
        <f t="shared" si="52"/>
        <v>Far North District 264</v>
      </c>
    </row>
    <row r="986" spans="1:9">
      <c r="A986" s="156" t="s">
        <v>1149</v>
      </c>
      <c r="B986" s="156" t="s">
        <v>107</v>
      </c>
      <c r="C986" s="156" t="s">
        <v>93</v>
      </c>
      <c r="D986" s="156" t="s">
        <v>890</v>
      </c>
      <c r="E986" s="157">
        <v>-35.33</v>
      </c>
      <c r="F986" s="157">
        <v>173.21</v>
      </c>
      <c r="G986" s="156" t="str">
        <f t="shared" si="50"/>
        <v>Far North District NL</v>
      </c>
      <c r="H986" s="156">
        <f t="shared" si="51"/>
        <v>265</v>
      </c>
      <c r="I986" s="156" t="str">
        <f t="shared" si="52"/>
        <v>Far North District 265</v>
      </c>
    </row>
    <row r="987" spans="1:9">
      <c r="A987" s="156" t="s">
        <v>1150</v>
      </c>
      <c r="B987" s="156" t="s">
        <v>107</v>
      </c>
      <c r="C987" s="156" t="s">
        <v>93</v>
      </c>
      <c r="D987" s="156" t="s">
        <v>890</v>
      </c>
      <c r="E987" s="157">
        <v>-35.049999999999997</v>
      </c>
      <c r="F987" s="157">
        <v>173.74</v>
      </c>
      <c r="G987" s="156" t="str">
        <f t="shared" si="50"/>
        <v>Far North District NL</v>
      </c>
      <c r="H987" s="156">
        <f t="shared" si="51"/>
        <v>266</v>
      </c>
      <c r="I987" s="156" t="str">
        <f t="shared" si="52"/>
        <v>Far North District 266</v>
      </c>
    </row>
    <row r="988" spans="1:9">
      <c r="A988" s="156" t="s">
        <v>1151</v>
      </c>
      <c r="B988" s="156" t="s">
        <v>107</v>
      </c>
      <c r="C988" s="156" t="s">
        <v>93</v>
      </c>
      <c r="D988" s="156" t="s">
        <v>890</v>
      </c>
      <c r="E988" s="157">
        <v>-34.880000000000003</v>
      </c>
      <c r="F988" s="157">
        <v>173.4</v>
      </c>
      <c r="G988" s="156" t="str">
        <f t="shared" si="50"/>
        <v>Far North District NL</v>
      </c>
      <c r="H988" s="156">
        <f t="shared" si="51"/>
        <v>267</v>
      </c>
      <c r="I988" s="156" t="str">
        <f t="shared" si="52"/>
        <v>Far North District 267</v>
      </c>
    </row>
    <row r="989" spans="1:9">
      <c r="A989" s="156" t="s">
        <v>1152</v>
      </c>
      <c r="B989" s="156" t="s">
        <v>107</v>
      </c>
      <c r="C989" s="156" t="s">
        <v>93</v>
      </c>
      <c r="D989" s="156" t="s">
        <v>890</v>
      </c>
      <c r="E989" s="157">
        <v>-35.47</v>
      </c>
      <c r="F989" s="157">
        <v>173.45</v>
      </c>
      <c r="G989" s="156" t="str">
        <f t="shared" si="50"/>
        <v>Far North District NL</v>
      </c>
      <c r="H989" s="156">
        <f t="shared" si="51"/>
        <v>268</v>
      </c>
      <c r="I989" s="156" t="str">
        <f t="shared" si="52"/>
        <v>Far North District 268</v>
      </c>
    </row>
    <row r="990" spans="1:9">
      <c r="A990" s="156" t="s">
        <v>1153</v>
      </c>
      <c r="B990" s="156" t="s">
        <v>108</v>
      </c>
      <c r="C990" s="156" t="s">
        <v>93</v>
      </c>
      <c r="D990" s="156" t="s">
        <v>241</v>
      </c>
      <c r="E990" s="157">
        <v>-37.29</v>
      </c>
      <c r="F990" s="157">
        <v>174.78</v>
      </c>
      <c r="G990" s="156" t="str">
        <f t="shared" si="50"/>
        <v>Franklin District AK</v>
      </c>
      <c r="H990" s="156">
        <f t="shared" si="51"/>
        <v>1</v>
      </c>
      <c r="I990" s="156" t="str">
        <f t="shared" si="52"/>
        <v>Franklin District 1</v>
      </c>
    </row>
    <row r="991" spans="1:9">
      <c r="A991" s="156" t="s">
        <v>1154</v>
      </c>
      <c r="B991" s="156" t="s">
        <v>108</v>
      </c>
      <c r="C991" s="156" t="s">
        <v>93</v>
      </c>
      <c r="D991" s="156" t="s">
        <v>241</v>
      </c>
      <c r="E991" s="157">
        <v>-37.14</v>
      </c>
      <c r="F991" s="157">
        <v>175.02</v>
      </c>
      <c r="G991" s="156" t="str">
        <f t="shared" si="50"/>
        <v>Franklin District AK</v>
      </c>
      <c r="H991" s="156">
        <f t="shared" si="51"/>
        <v>2</v>
      </c>
      <c r="I991" s="156" t="str">
        <f t="shared" si="52"/>
        <v>Franklin District 2</v>
      </c>
    </row>
    <row r="992" spans="1:9">
      <c r="A992" s="156" t="s">
        <v>1155</v>
      </c>
      <c r="B992" s="156" t="s">
        <v>108</v>
      </c>
      <c r="C992" s="156" t="s">
        <v>93</v>
      </c>
      <c r="D992" s="156" t="s">
        <v>241</v>
      </c>
      <c r="E992" s="157">
        <v>-37.08</v>
      </c>
      <c r="F992" s="157">
        <v>174.63</v>
      </c>
      <c r="G992" s="156" t="str">
        <f t="shared" si="50"/>
        <v>Franklin District AK</v>
      </c>
      <c r="H992" s="156">
        <f t="shared" si="51"/>
        <v>3</v>
      </c>
      <c r="I992" s="156" t="str">
        <f t="shared" si="52"/>
        <v>Franklin District 3</v>
      </c>
    </row>
    <row r="993" spans="1:9">
      <c r="A993" s="156" t="s">
        <v>1156</v>
      </c>
      <c r="B993" s="156" t="s">
        <v>108</v>
      </c>
      <c r="C993" s="156" t="s">
        <v>93</v>
      </c>
      <c r="D993" s="156" t="s">
        <v>241</v>
      </c>
      <c r="E993" s="157">
        <v>-37.1</v>
      </c>
      <c r="F993" s="157">
        <v>174.57</v>
      </c>
      <c r="G993" s="156" t="str">
        <f t="shared" si="50"/>
        <v>Franklin District AK</v>
      </c>
      <c r="H993" s="156">
        <f t="shared" si="51"/>
        <v>4</v>
      </c>
      <c r="I993" s="156" t="str">
        <f t="shared" si="52"/>
        <v>Franklin District 4</v>
      </c>
    </row>
    <row r="994" spans="1:9">
      <c r="A994" s="156" t="s">
        <v>1157</v>
      </c>
      <c r="B994" s="156" t="s">
        <v>108</v>
      </c>
      <c r="C994" s="156" t="s">
        <v>93</v>
      </c>
      <c r="D994" s="156" t="s">
        <v>241</v>
      </c>
      <c r="E994" s="157">
        <v>-37.04</v>
      </c>
      <c r="F994" s="157">
        <v>174.62</v>
      </c>
      <c r="G994" s="156" t="str">
        <f t="shared" si="50"/>
        <v>Franklin District AK</v>
      </c>
      <c r="H994" s="156">
        <f t="shared" si="51"/>
        <v>5</v>
      </c>
      <c r="I994" s="156" t="str">
        <f t="shared" si="52"/>
        <v>Franklin District 5</v>
      </c>
    </row>
    <row r="995" spans="1:9">
      <c r="A995" s="156" t="s">
        <v>1158</v>
      </c>
      <c r="B995" s="156" t="s">
        <v>108</v>
      </c>
      <c r="C995" s="156" t="s">
        <v>93</v>
      </c>
      <c r="D995" s="156" t="s">
        <v>241</v>
      </c>
      <c r="E995" s="157">
        <v>-37.18</v>
      </c>
      <c r="F995" s="157">
        <v>174.98</v>
      </c>
      <c r="G995" s="156" t="str">
        <f t="shared" si="50"/>
        <v>Franklin District AK</v>
      </c>
      <c r="H995" s="156">
        <f t="shared" si="51"/>
        <v>6</v>
      </c>
      <c r="I995" s="156" t="str">
        <f t="shared" si="52"/>
        <v>Franklin District 6</v>
      </c>
    </row>
    <row r="996" spans="1:9">
      <c r="A996" s="156" t="s">
        <v>1159</v>
      </c>
      <c r="B996" s="156" t="s">
        <v>108</v>
      </c>
      <c r="C996" s="156" t="s">
        <v>93</v>
      </c>
      <c r="D996" s="156" t="s">
        <v>241</v>
      </c>
      <c r="E996" s="157">
        <v>-37.22</v>
      </c>
      <c r="F996" s="157">
        <v>174.91</v>
      </c>
      <c r="G996" s="156" t="str">
        <f t="shared" si="50"/>
        <v>Franklin District AK</v>
      </c>
      <c r="H996" s="156">
        <f t="shared" si="51"/>
        <v>7</v>
      </c>
      <c r="I996" s="156" t="str">
        <f t="shared" si="52"/>
        <v>Franklin District 7</v>
      </c>
    </row>
    <row r="997" spans="1:9">
      <c r="A997" s="156" t="s">
        <v>1160</v>
      </c>
      <c r="B997" s="156" t="s">
        <v>108</v>
      </c>
      <c r="C997" s="156" t="s">
        <v>93</v>
      </c>
      <c r="D997" s="156" t="s">
        <v>241</v>
      </c>
      <c r="E997" s="157">
        <v>-37.130000000000003</v>
      </c>
      <c r="F997" s="157">
        <v>174.69</v>
      </c>
      <c r="G997" s="156" t="str">
        <f t="shared" si="50"/>
        <v>Franklin District AK</v>
      </c>
      <c r="H997" s="156">
        <f t="shared" si="51"/>
        <v>8</v>
      </c>
      <c r="I997" s="156" t="str">
        <f t="shared" si="52"/>
        <v>Franklin District 8</v>
      </c>
    </row>
    <row r="998" spans="1:9">
      <c r="A998" s="156" t="s">
        <v>1161</v>
      </c>
      <c r="B998" s="156" t="s">
        <v>108</v>
      </c>
      <c r="C998" s="156" t="s">
        <v>93</v>
      </c>
      <c r="D998" s="156" t="s">
        <v>241</v>
      </c>
      <c r="E998" s="157">
        <v>-37.08</v>
      </c>
      <c r="F998" s="157">
        <v>174.81</v>
      </c>
      <c r="G998" s="156" t="str">
        <f t="shared" si="50"/>
        <v>Franklin District AK</v>
      </c>
      <c r="H998" s="156">
        <f t="shared" si="51"/>
        <v>9</v>
      </c>
      <c r="I998" s="156" t="str">
        <f t="shared" si="52"/>
        <v>Franklin District 9</v>
      </c>
    </row>
    <row r="999" spans="1:9">
      <c r="A999" s="156" t="s">
        <v>1162</v>
      </c>
      <c r="B999" s="156" t="s">
        <v>108</v>
      </c>
      <c r="C999" s="156" t="s">
        <v>93</v>
      </c>
      <c r="D999" s="156" t="s">
        <v>241</v>
      </c>
      <c r="E999" s="157">
        <v>-37.44</v>
      </c>
      <c r="F999" s="157">
        <v>174.95</v>
      </c>
      <c r="G999" s="156" t="str">
        <f t="shared" si="50"/>
        <v>Franklin District AK</v>
      </c>
      <c r="H999" s="156">
        <f t="shared" si="51"/>
        <v>10</v>
      </c>
      <c r="I999" s="156" t="str">
        <f t="shared" si="52"/>
        <v>Franklin District 10</v>
      </c>
    </row>
    <row r="1000" spans="1:9">
      <c r="A1000" s="156" t="s">
        <v>1163</v>
      </c>
      <c r="B1000" s="156" t="s">
        <v>108</v>
      </c>
      <c r="C1000" s="156" t="s">
        <v>93</v>
      </c>
      <c r="D1000" s="156" t="s">
        <v>241</v>
      </c>
      <c r="E1000" s="157">
        <v>-37.200000000000003</v>
      </c>
      <c r="F1000" s="157">
        <v>174.75</v>
      </c>
      <c r="G1000" s="156" t="str">
        <f t="shared" si="50"/>
        <v>Franklin District AK</v>
      </c>
      <c r="H1000" s="156">
        <f t="shared" si="51"/>
        <v>11</v>
      </c>
      <c r="I1000" s="156" t="str">
        <f t="shared" si="52"/>
        <v>Franklin District 11</v>
      </c>
    </row>
    <row r="1001" spans="1:9">
      <c r="A1001" s="156" t="s">
        <v>1164</v>
      </c>
      <c r="B1001" s="156" t="s">
        <v>108</v>
      </c>
      <c r="C1001" s="156" t="s">
        <v>93</v>
      </c>
      <c r="D1001" s="156" t="s">
        <v>241</v>
      </c>
      <c r="E1001" s="157">
        <v>-37.159999999999997</v>
      </c>
      <c r="F1001" s="157">
        <v>174.7</v>
      </c>
      <c r="G1001" s="156" t="str">
        <f t="shared" si="50"/>
        <v>Franklin District AK</v>
      </c>
      <c r="H1001" s="156">
        <f t="shared" si="51"/>
        <v>12</v>
      </c>
      <c r="I1001" s="156" t="str">
        <f t="shared" si="52"/>
        <v>Franklin District 12</v>
      </c>
    </row>
    <row r="1002" spans="1:9">
      <c r="A1002" s="156" t="s">
        <v>1165</v>
      </c>
      <c r="B1002" s="156" t="s">
        <v>108</v>
      </c>
      <c r="C1002" s="156" t="s">
        <v>93</v>
      </c>
      <c r="D1002" s="156" t="s">
        <v>241</v>
      </c>
      <c r="E1002" s="157">
        <v>-37.049999999999997</v>
      </c>
      <c r="F1002" s="157">
        <v>174.66</v>
      </c>
      <c r="G1002" s="156" t="str">
        <f t="shared" si="50"/>
        <v>Franklin District AK</v>
      </c>
      <c r="H1002" s="156">
        <f t="shared" si="51"/>
        <v>13</v>
      </c>
      <c r="I1002" s="156" t="str">
        <f t="shared" si="52"/>
        <v>Franklin District 13</v>
      </c>
    </row>
    <row r="1003" spans="1:9">
      <c r="A1003" s="156" t="s">
        <v>1166</v>
      </c>
      <c r="B1003" s="156" t="s">
        <v>108</v>
      </c>
      <c r="C1003" s="156" t="s">
        <v>93</v>
      </c>
      <c r="D1003" s="156" t="s">
        <v>241</v>
      </c>
      <c r="E1003" s="157">
        <v>-37.159999999999997</v>
      </c>
      <c r="F1003" s="157">
        <v>175.11</v>
      </c>
      <c r="G1003" s="156" t="str">
        <f t="shared" si="50"/>
        <v>Franklin District AK</v>
      </c>
      <c r="H1003" s="156">
        <f t="shared" si="51"/>
        <v>14</v>
      </c>
      <c r="I1003" s="156" t="str">
        <f t="shared" si="52"/>
        <v>Franklin District 14</v>
      </c>
    </row>
    <row r="1004" spans="1:9">
      <c r="A1004" s="156" t="s">
        <v>1167</v>
      </c>
      <c r="B1004" s="156" t="s">
        <v>108</v>
      </c>
      <c r="C1004" s="156" t="s">
        <v>93</v>
      </c>
      <c r="D1004" s="156" t="s">
        <v>241</v>
      </c>
      <c r="E1004" s="157">
        <v>-37.24</v>
      </c>
      <c r="F1004" s="157">
        <v>174.95</v>
      </c>
      <c r="G1004" s="156" t="str">
        <f t="shared" si="50"/>
        <v>Franklin District AK</v>
      </c>
      <c r="H1004" s="156">
        <f t="shared" si="51"/>
        <v>15</v>
      </c>
      <c r="I1004" s="156" t="str">
        <f t="shared" si="52"/>
        <v>Franklin District 15</v>
      </c>
    </row>
    <row r="1005" spans="1:9">
      <c r="A1005" s="156" t="s">
        <v>1168</v>
      </c>
      <c r="B1005" s="156" t="s">
        <v>108</v>
      </c>
      <c r="C1005" s="156" t="s">
        <v>93</v>
      </c>
      <c r="D1005" s="156" t="s">
        <v>241</v>
      </c>
      <c r="E1005" s="157">
        <v>-37.18</v>
      </c>
      <c r="F1005" s="157">
        <v>174.85</v>
      </c>
      <c r="G1005" s="156" t="str">
        <f t="shared" si="50"/>
        <v>Franklin District AK</v>
      </c>
      <c r="H1005" s="156">
        <f t="shared" si="51"/>
        <v>16</v>
      </c>
      <c r="I1005" s="156" t="str">
        <f t="shared" si="52"/>
        <v>Franklin District 16</v>
      </c>
    </row>
    <row r="1006" spans="1:9">
      <c r="A1006" s="156" t="s">
        <v>1169</v>
      </c>
      <c r="B1006" s="156" t="s">
        <v>108</v>
      </c>
      <c r="C1006" s="156" t="s">
        <v>93</v>
      </c>
      <c r="D1006" s="156" t="s">
        <v>241</v>
      </c>
      <c r="E1006" s="157">
        <v>-37.08</v>
      </c>
      <c r="F1006" s="157">
        <v>175.06</v>
      </c>
      <c r="G1006" s="156" t="str">
        <f t="shared" si="50"/>
        <v>Franklin District AK</v>
      </c>
      <c r="H1006" s="156">
        <f t="shared" si="51"/>
        <v>17</v>
      </c>
      <c r="I1006" s="156" t="str">
        <f t="shared" si="52"/>
        <v>Franklin District 17</v>
      </c>
    </row>
    <row r="1007" spans="1:9">
      <c r="A1007" s="156" t="s">
        <v>1170</v>
      </c>
      <c r="B1007" s="156" t="s">
        <v>108</v>
      </c>
      <c r="C1007" s="156" t="s">
        <v>93</v>
      </c>
      <c r="D1007" s="156" t="s">
        <v>241</v>
      </c>
      <c r="E1007" s="157">
        <v>-37.51</v>
      </c>
      <c r="F1007" s="157">
        <v>174.87</v>
      </c>
      <c r="G1007" s="156" t="str">
        <f t="shared" si="50"/>
        <v>Franklin District AK</v>
      </c>
      <c r="H1007" s="156">
        <f t="shared" si="51"/>
        <v>18</v>
      </c>
      <c r="I1007" s="156" t="str">
        <f t="shared" si="52"/>
        <v>Franklin District 18</v>
      </c>
    </row>
    <row r="1008" spans="1:9">
      <c r="A1008" s="156" t="s">
        <v>1171</v>
      </c>
      <c r="B1008" s="156" t="s">
        <v>108</v>
      </c>
      <c r="C1008" s="156" t="s">
        <v>93</v>
      </c>
      <c r="D1008" s="156" t="s">
        <v>241</v>
      </c>
      <c r="E1008" s="157">
        <v>-37.11</v>
      </c>
      <c r="F1008" s="157">
        <v>175.29</v>
      </c>
      <c r="G1008" s="156" t="str">
        <f t="shared" si="50"/>
        <v>Franklin District AK</v>
      </c>
      <c r="H1008" s="156">
        <f t="shared" si="51"/>
        <v>19</v>
      </c>
      <c r="I1008" s="156" t="str">
        <f t="shared" si="52"/>
        <v>Franklin District 19</v>
      </c>
    </row>
    <row r="1009" spans="1:9">
      <c r="A1009" s="156" t="s">
        <v>1172</v>
      </c>
      <c r="B1009" s="156" t="s">
        <v>108</v>
      </c>
      <c r="C1009" s="156" t="s">
        <v>93</v>
      </c>
      <c r="D1009" s="156" t="s">
        <v>241</v>
      </c>
      <c r="E1009" s="157">
        <v>-37.1</v>
      </c>
      <c r="F1009" s="157">
        <v>174.87</v>
      </c>
      <c r="G1009" s="156" t="str">
        <f t="shared" si="50"/>
        <v>Franklin District AK</v>
      </c>
      <c r="H1009" s="156">
        <f t="shared" si="51"/>
        <v>20</v>
      </c>
      <c r="I1009" s="156" t="str">
        <f t="shared" si="52"/>
        <v>Franklin District 20</v>
      </c>
    </row>
    <row r="1010" spans="1:9">
      <c r="A1010" s="156" t="s">
        <v>1173</v>
      </c>
      <c r="B1010" s="156" t="s">
        <v>108</v>
      </c>
      <c r="C1010" s="156" t="s">
        <v>93</v>
      </c>
      <c r="D1010" s="156" t="s">
        <v>241</v>
      </c>
      <c r="E1010" s="157">
        <v>-37.270000000000003</v>
      </c>
      <c r="F1010" s="157">
        <v>174.68</v>
      </c>
      <c r="G1010" s="156" t="str">
        <f t="shared" si="50"/>
        <v>Franklin District AK</v>
      </c>
      <c r="H1010" s="156">
        <f t="shared" si="51"/>
        <v>21</v>
      </c>
      <c r="I1010" s="156" t="str">
        <f t="shared" si="52"/>
        <v>Franklin District 21</v>
      </c>
    </row>
    <row r="1011" spans="1:9">
      <c r="A1011" s="156" t="s">
        <v>1174</v>
      </c>
      <c r="B1011" s="156" t="s">
        <v>108</v>
      </c>
      <c r="C1011" s="156" t="s">
        <v>93</v>
      </c>
      <c r="D1011" s="156" t="s">
        <v>241</v>
      </c>
      <c r="E1011" s="157">
        <v>-37.26</v>
      </c>
      <c r="F1011" s="157">
        <v>175.04</v>
      </c>
      <c r="G1011" s="156" t="str">
        <f t="shared" si="50"/>
        <v>Franklin District AK</v>
      </c>
      <c r="H1011" s="156">
        <f t="shared" si="51"/>
        <v>22</v>
      </c>
      <c r="I1011" s="156" t="str">
        <f t="shared" si="52"/>
        <v>Franklin District 22</v>
      </c>
    </row>
    <row r="1012" spans="1:9">
      <c r="A1012" s="156" t="s">
        <v>1175</v>
      </c>
      <c r="B1012" s="156" t="s">
        <v>108</v>
      </c>
      <c r="C1012" s="156" t="s">
        <v>93</v>
      </c>
      <c r="D1012" s="156" t="s">
        <v>241</v>
      </c>
      <c r="E1012" s="157">
        <v>-37.119999999999997</v>
      </c>
      <c r="F1012" s="157">
        <v>174.8</v>
      </c>
      <c r="G1012" s="156" t="str">
        <f t="shared" si="50"/>
        <v>Franklin District AK</v>
      </c>
      <c r="H1012" s="156">
        <f t="shared" si="51"/>
        <v>23</v>
      </c>
      <c r="I1012" s="156" t="str">
        <f t="shared" si="52"/>
        <v>Franklin District 23</v>
      </c>
    </row>
    <row r="1013" spans="1:9">
      <c r="A1013" s="156" t="s">
        <v>1176</v>
      </c>
      <c r="B1013" s="156" t="s">
        <v>108</v>
      </c>
      <c r="C1013" s="156" t="s">
        <v>93</v>
      </c>
      <c r="D1013" s="156" t="s">
        <v>241</v>
      </c>
      <c r="E1013" s="157">
        <v>-37.19</v>
      </c>
      <c r="F1013" s="157">
        <v>174.64</v>
      </c>
      <c r="G1013" s="156" t="str">
        <f t="shared" si="50"/>
        <v>Franklin District AK</v>
      </c>
      <c r="H1013" s="156">
        <f t="shared" si="51"/>
        <v>24</v>
      </c>
      <c r="I1013" s="156" t="str">
        <f t="shared" si="52"/>
        <v>Franklin District 24</v>
      </c>
    </row>
    <row r="1014" spans="1:9">
      <c r="A1014" s="156" t="s">
        <v>1177</v>
      </c>
      <c r="B1014" s="156" t="s">
        <v>108</v>
      </c>
      <c r="C1014" s="156" t="s">
        <v>93</v>
      </c>
      <c r="D1014" s="156" t="s">
        <v>241</v>
      </c>
      <c r="E1014" s="157">
        <v>-37.47</v>
      </c>
      <c r="F1014" s="157">
        <v>174.76</v>
      </c>
      <c r="G1014" s="156" t="str">
        <f t="shared" si="50"/>
        <v>Franklin District AK</v>
      </c>
      <c r="H1014" s="156">
        <f t="shared" si="51"/>
        <v>25</v>
      </c>
      <c r="I1014" s="156" t="str">
        <f t="shared" si="52"/>
        <v>Franklin District 25</v>
      </c>
    </row>
    <row r="1015" spans="1:9">
      <c r="A1015" s="156" t="s">
        <v>1178</v>
      </c>
      <c r="B1015" s="156" t="s">
        <v>108</v>
      </c>
      <c r="C1015" s="156" t="s">
        <v>93</v>
      </c>
      <c r="D1015" s="156" t="s">
        <v>241</v>
      </c>
      <c r="E1015" s="157">
        <v>-37.32</v>
      </c>
      <c r="F1015" s="157">
        <v>174.74</v>
      </c>
      <c r="G1015" s="156" t="str">
        <f t="shared" si="50"/>
        <v>Franklin District AK</v>
      </c>
      <c r="H1015" s="156">
        <f t="shared" si="51"/>
        <v>26</v>
      </c>
      <c r="I1015" s="156" t="str">
        <f t="shared" si="52"/>
        <v>Franklin District 26</v>
      </c>
    </row>
    <row r="1016" spans="1:9">
      <c r="A1016" s="156" t="s">
        <v>1179</v>
      </c>
      <c r="B1016" s="156" t="s">
        <v>108</v>
      </c>
      <c r="C1016" s="156" t="s">
        <v>93</v>
      </c>
      <c r="D1016" s="156" t="s">
        <v>241</v>
      </c>
      <c r="E1016" s="157">
        <v>-37.200000000000003</v>
      </c>
      <c r="F1016" s="157">
        <v>175.18</v>
      </c>
      <c r="G1016" s="156" t="str">
        <f t="shared" si="50"/>
        <v>Franklin District AK</v>
      </c>
      <c r="H1016" s="156">
        <f t="shared" si="51"/>
        <v>27</v>
      </c>
      <c r="I1016" s="156" t="str">
        <f t="shared" si="52"/>
        <v>Franklin District 27</v>
      </c>
    </row>
    <row r="1017" spans="1:9">
      <c r="A1017" s="156" t="s">
        <v>1180</v>
      </c>
      <c r="B1017" s="156" t="s">
        <v>108</v>
      </c>
      <c r="C1017" s="156" t="s">
        <v>93</v>
      </c>
      <c r="D1017" s="156" t="s">
        <v>241</v>
      </c>
      <c r="E1017" s="157">
        <v>-37.21</v>
      </c>
      <c r="F1017" s="157">
        <v>175.11</v>
      </c>
      <c r="G1017" s="156" t="str">
        <f t="shared" si="50"/>
        <v>Franklin District AK</v>
      </c>
      <c r="H1017" s="156">
        <f t="shared" si="51"/>
        <v>28</v>
      </c>
      <c r="I1017" s="156" t="str">
        <f t="shared" si="52"/>
        <v>Franklin District 28</v>
      </c>
    </row>
    <row r="1018" spans="1:9">
      <c r="A1018" s="156" t="s">
        <v>1181</v>
      </c>
      <c r="B1018" s="156" t="s">
        <v>108</v>
      </c>
      <c r="C1018" s="156" t="s">
        <v>93</v>
      </c>
      <c r="D1018" s="156" t="s">
        <v>241</v>
      </c>
      <c r="E1018" s="157">
        <v>-37.11</v>
      </c>
      <c r="F1018" s="157">
        <v>174.61</v>
      </c>
      <c r="G1018" s="156" t="str">
        <f t="shared" si="50"/>
        <v>Franklin District AK</v>
      </c>
      <c r="H1018" s="156">
        <f t="shared" si="51"/>
        <v>29</v>
      </c>
      <c r="I1018" s="156" t="str">
        <f t="shared" si="52"/>
        <v>Franklin District 29</v>
      </c>
    </row>
    <row r="1019" spans="1:9">
      <c r="A1019" s="156" t="s">
        <v>1182</v>
      </c>
      <c r="B1019" s="156" t="s">
        <v>108</v>
      </c>
      <c r="C1019" s="156" t="s">
        <v>93</v>
      </c>
      <c r="D1019" s="156" t="s">
        <v>241</v>
      </c>
      <c r="E1019" s="157">
        <v>-37.200000000000003</v>
      </c>
      <c r="F1019" s="157">
        <v>174.81</v>
      </c>
      <c r="G1019" s="156" t="str">
        <f t="shared" si="50"/>
        <v>Franklin District AK</v>
      </c>
      <c r="H1019" s="156">
        <f t="shared" si="51"/>
        <v>30</v>
      </c>
      <c r="I1019" s="156" t="str">
        <f t="shared" si="52"/>
        <v>Franklin District 30</v>
      </c>
    </row>
    <row r="1020" spans="1:9">
      <c r="A1020" s="156" t="s">
        <v>1183</v>
      </c>
      <c r="B1020" s="156" t="s">
        <v>108</v>
      </c>
      <c r="C1020" s="156" t="s">
        <v>93</v>
      </c>
      <c r="D1020" s="156" t="s">
        <v>241</v>
      </c>
      <c r="E1020" s="157">
        <v>-37.28</v>
      </c>
      <c r="F1020" s="157">
        <v>175.05</v>
      </c>
      <c r="G1020" s="156" t="str">
        <f t="shared" si="50"/>
        <v>Franklin District AK</v>
      </c>
      <c r="H1020" s="156">
        <f t="shared" si="51"/>
        <v>31</v>
      </c>
      <c r="I1020" s="156" t="str">
        <f t="shared" si="52"/>
        <v>Franklin District 31</v>
      </c>
    </row>
    <row r="1021" spans="1:9">
      <c r="A1021" s="156" t="s">
        <v>1184</v>
      </c>
      <c r="B1021" s="156" t="s">
        <v>108</v>
      </c>
      <c r="C1021" s="156" t="s">
        <v>93</v>
      </c>
      <c r="D1021" s="156" t="s">
        <v>241</v>
      </c>
      <c r="E1021" s="157">
        <v>-37.21</v>
      </c>
      <c r="F1021" s="157">
        <v>174.73</v>
      </c>
      <c r="G1021" s="156" t="str">
        <f t="shared" si="50"/>
        <v>Franklin District AK</v>
      </c>
      <c r="H1021" s="156">
        <f t="shared" si="51"/>
        <v>32</v>
      </c>
      <c r="I1021" s="156" t="str">
        <f t="shared" si="52"/>
        <v>Franklin District 32</v>
      </c>
    </row>
    <row r="1022" spans="1:9">
      <c r="A1022" s="156" t="s">
        <v>1185</v>
      </c>
      <c r="B1022" s="156" t="s">
        <v>108</v>
      </c>
      <c r="C1022" s="156" t="s">
        <v>93</v>
      </c>
      <c r="D1022" s="156" t="s">
        <v>241</v>
      </c>
      <c r="E1022" s="157">
        <v>-37.090000000000003</v>
      </c>
      <c r="F1022" s="157">
        <v>175.14</v>
      </c>
      <c r="G1022" s="156" t="str">
        <f t="shared" si="50"/>
        <v>Franklin District AK</v>
      </c>
      <c r="H1022" s="156">
        <f t="shared" si="51"/>
        <v>33</v>
      </c>
      <c r="I1022" s="156" t="str">
        <f t="shared" si="52"/>
        <v>Franklin District 33</v>
      </c>
    </row>
    <row r="1023" spans="1:9">
      <c r="A1023" s="156" t="s">
        <v>1186</v>
      </c>
      <c r="B1023" s="156" t="s">
        <v>108</v>
      </c>
      <c r="C1023" s="156" t="s">
        <v>93</v>
      </c>
      <c r="D1023" s="156" t="s">
        <v>241</v>
      </c>
      <c r="E1023" s="157">
        <v>-37.51</v>
      </c>
      <c r="F1023" s="157">
        <v>174.95</v>
      </c>
      <c r="G1023" s="156" t="str">
        <f t="shared" si="50"/>
        <v>Franklin District AK</v>
      </c>
      <c r="H1023" s="156">
        <f t="shared" si="51"/>
        <v>34</v>
      </c>
      <c r="I1023" s="156" t="str">
        <f t="shared" si="52"/>
        <v>Franklin District 34</v>
      </c>
    </row>
    <row r="1024" spans="1:9">
      <c r="A1024" s="156" t="s">
        <v>1187</v>
      </c>
      <c r="B1024" s="156" t="s">
        <v>108</v>
      </c>
      <c r="C1024" s="156" t="s">
        <v>93</v>
      </c>
      <c r="D1024" s="156" t="s">
        <v>241</v>
      </c>
      <c r="E1024" s="157">
        <v>-37.33</v>
      </c>
      <c r="F1024" s="157">
        <v>174.91</v>
      </c>
      <c r="G1024" s="156" t="str">
        <f t="shared" si="50"/>
        <v>Franklin District AK</v>
      </c>
      <c r="H1024" s="156">
        <f t="shared" si="51"/>
        <v>35</v>
      </c>
      <c r="I1024" s="156" t="str">
        <f t="shared" si="52"/>
        <v>Franklin District 35</v>
      </c>
    </row>
    <row r="1025" spans="1:9">
      <c r="A1025" s="156" t="s">
        <v>1188</v>
      </c>
      <c r="B1025" s="156" t="s">
        <v>108</v>
      </c>
      <c r="C1025" s="156" t="s">
        <v>93</v>
      </c>
      <c r="D1025" s="156" t="s">
        <v>241</v>
      </c>
      <c r="E1025" s="157">
        <v>-37.4</v>
      </c>
      <c r="F1025" s="157">
        <v>174.99</v>
      </c>
      <c r="G1025" s="156" t="str">
        <f t="shared" si="50"/>
        <v>Franklin District AK</v>
      </c>
      <c r="H1025" s="156">
        <f t="shared" si="51"/>
        <v>36</v>
      </c>
      <c r="I1025" s="156" t="str">
        <f t="shared" si="52"/>
        <v>Franklin District 36</v>
      </c>
    </row>
    <row r="1026" spans="1:9">
      <c r="A1026" s="156" t="s">
        <v>1189</v>
      </c>
      <c r="B1026" s="156" t="s">
        <v>108</v>
      </c>
      <c r="C1026" s="156" t="s">
        <v>93</v>
      </c>
      <c r="D1026" s="156" t="s">
        <v>241</v>
      </c>
      <c r="E1026" s="157">
        <v>-37.380000000000003</v>
      </c>
      <c r="F1026" s="157">
        <v>175.03</v>
      </c>
      <c r="G1026" s="156" t="str">
        <f t="shared" ref="G1026:G1089" si="53">B1026&amp;" "&amp;D1026</f>
        <v>Franklin District AK</v>
      </c>
      <c r="H1026" s="156">
        <f t="shared" ref="H1026:H1089" si="54">IF(B1026=B1025,H1025+1,1)</f>
        <v>37</v>
      </c>
      <c r="I1026" s="156" t="str">
        <f t="shared" ref="I1026:I1089" si="55">B1026&amp;" "&amp;H1026</f>
        <v>Franklin District 37</v>
      </c>
    </row>
    <row r="1027" spans="1:9">
      <c r="A1027" s="156" t="s">
        <v>1190</v>
      </c>
      <c r="B1027" s="156" t="s">
        <v>108</v>
      </c>
      <c r="C1027" s="156" t="s">
        <v>93</v>
      </c>
      <c r="D1027" s="156" t="s">
        <v>241</v>
      </c>
      <c r="E1027" s="157">
        <v>-37.049999999999997</v>
      </c>
      <c r="F1027" s="157">
        <v>174.6</v>
      </c>
      <c r="G1027" s="156" t="str">
        <f t="shared" si="53"/>
        <v>Franklin District AK</v>
      </c>
      <c r="H1027" s="156">
        <f t="shared" si="54"/>
        <v>38</v>
      </c>
      <c r="I1027" s="156" t="str">
        <f t="shared" si="55"/>
        <v>Franklin District 38</v>
      </c>
    </row>
    <row r="1028" spans="1:9">
      <c r="A1028" s="156" t="s">
        <v>1011</v>
      </c>
      <c r="B1028" s="156" t="s">
        <v>108</v>
      </c>
      <c r="C1028" s="156" t="s">
        <v>93</v>
      </c>
      <c r="D1028" s="156" t="s">
        <v>241</v>
      </c>
      <c r="E1028" s="157">
        <v>-37.299999999999997</v>
      </c>
      <c r="F1028" s="157">
        <v>174.73</v>
      </c>
      <c r="G1028" s="156" t="str">
        <f t="shared" si="53"/>
        <v>Franklin District AK</v>
      </c>
      <c r="H1028" s="156">
        <f t="shared" si="54"/>
        <v>39</v>
      </c>
      <c r="I1028" s="156" t="str">
        <f t="shared" si="55"/>
        <v>Franklin District 39</v>
      </c>
    </row>
    <row r="1029" spans="1:9">
      <c r="A1029" s="156" t="s">
        <v>1191</v>
      </c>
      <c r="B1029" s="156" t="s">
        <v>108</v>
      </c>
      <c r="C1029" s="156" t="s">
        <v>93</v>
      </c>
      <c r="D1029" s="156" t="s">
        <v>241</v>
      </c>
      <c r="E1029" s="157">
        <v>-37.17</v>
      </c>
      <c r="F1029" s="157">
        <v>174.88</v>
      </c>
      <c r="G1029" s="156" t="str">
        <f t="shared" si="53"/>
        <v>Franklin District AK</v>
      </c>
      <c r="H1029" s="156">
        <f t="shared" si="54"/>
        <v>40</v>
      </c>
      <c r="I1029" s="156" t="str">
        <f t="shared" si="55"/>
        <v>Franklin District 40</v>
      </c>
    </row>
    <row r="1030" spans="1:9">
      <c r="A1030" s="156" t="s">
        <v>1192</v>
      </c>
      <c r="B1030" s="156" t="s">
        <v>108</v>
      </c>
      <c r="C1030" s="156" t="s">
        <v>93</v>
      </c>
      <c r="D1030" s="156" t="s">
        <v>241</v>
      </c>
      <c r="E1030" s="157">
        <v>-37.159999999999997</v>
      </c>
      <c r="F1030" s="157">
        <v>175.05</v>
      </c>
      <c r="G1030" s="156" t="str">
        <f t="shared" si="53"/>
        <v>Franklin District AK</v>
      </c>
      <c r="H1030" s="156">
        <f t="shared" si="54"/>
        <v>41</v>
      </c>
      <c r="I1030" s="156" t="str">
        <f t="shared" si="55"/>
        <v>Franklin District 41</v>
      </c>
    </row>
    <row r="1031" spans="1:9">
      <c r="A1031" s="156" t="s">
        <v>1193</v>
      </c>
      <c r="B1031" s="156" t="s">
        <v>108</v>
      </c>
      <c r="C1031" s="156" t="s">
        <v>93</v>
      </c>
      <c r="D1031" s="156" t="s">
        <v>241</v>
      </c>
      <c r="E1031" s="157">
        <v>-37.14</v>
      </c>
      <c r="F1031" s="157">
        <v>175.11</v>
      </c>
      <c r="G1031" s="156" t="str">
        <f t="shared" si="53"/>
        <v>Franklin District AK</v>
      </c>
      <c r="H1031" s="156">
        <f t="shared" si="54"/>
        <v>42</v>
      </c>
      <c r="I1031" s="156" t="str">
        <f t="shared" si="55"/>
        <v>Franklin District 42</v>
      </c>
    </row>
    <row r="1032" spans="1:9">
      <c r="A1032" s="156" t="s">
        <v>1194</v>
      </c>
      <c r="B1032" s="156" t="s">
        <v>108</v>
      </c>
      <c r="C1032" s="156" t="s">
        <v>93</v>
      </c>
      <c r="D1032" s="156" t="s">
        <v>241</v>
      </c>
      <c r="E1032" s="157">
        <v>-37.18</v>
      </c>
      <c r="F1032" s="157">
        <v>174.82</v>
      </c>
      <c r="G1032" s="156" t="str">
        <f t="shared" si="53"/>
        <v>Franklin District AK</v>
      </c>
      <c r="H1032" s="156">
        <f t="shared" si="54"/>
        <v>43</v>
      </c>
      <c r="I1032" s="156" t="str">
        <f t="shared" si="55"/>
        <v>Franklin District 43</v>
      </c>
    </row>
    <row r="1033" spans="1:9">
      <c r="A1033" s="156" t="s">
        <v>1195</v>
      </c>
      <c r="B1033" s="156" t="s">
        <v>108</v>
      </c>
      <c r="C1033" s="156" t="s">
        <v>93</v>
      </c>
      <c r="D1033" s="156" t="s">
        <v>241</v>
      </c>
      <c r="E1033" s="157">
        <v>-37.24</v>
      </c>
      <c r="F1033" s="157">
        <v>175.01</v>
      </c>
      <c r="G1033" s="156" t="str">
        <f t="shared" si="53"/>
        <v>Franklin District AK</v>
      </c>
      <c r="H1033" s="156">
        <f t="shared" si="54"/>
        <v>44</v>
      </c>
      <c r="I1033" s="156" t="str">
        <f t="shared" si="55"/>
        <v>Franklin District 44</v>
      </c>
    </row>
    <row r="1034" spans="1:9">
      <c r="A1034" s="156" t="s">
        <v>1196</v>
      </c>
      <c r="B1034" s="156" t="s">
        <v>108</v>
      </c>
      <c r="C1034" s="156" t="s">
        <v>93</v>
      </c>
      <c r="D1034" s="156" t="s">
        <v>241</v>
      </c>
      <c r="E1034" s="157">
        <v>-37.14</v>
      </c>
      <c r="F1034" s="157">
        <v>174.61</v>
      </c>
      <c r="G1034" s="156" t="str">
        <f t="shared" si="53"/>
        <v>Franklin District AK</v>
      </c>
      <c r="H1034" s="156">
        <f t="shared" si="54"/>
        <v>45</v>
      </c>
      <c r="I1034" s="156" t="str">
        <f t="shared" si="55"/>
        <v>Franklin District 45</v>
      </c>
    </row>
    <row r="1035" spans="1:9">
      <c r="A1035" s="156" t="s">
        <v>1197</v>
      </c>
      <c r="B1035" s="156" t="s">
        <v>108</v>
      </c>
      <c r="C1035" s="156" t="s">
        <v>93</v>
      </c>
      <c r="D1035" s="156" t="s">
        <v>241</v>
      </c>
      <c r="E1035" s="157">
        <v>-37.11</v>
      </c>
      <c r="F1035" s="157">
        <v>175.01</v>
      </c>
      <c r="G1035" s="156" t="str">
        <f t="shared" si="53"/>
        <v>Franklin District AK</v>
      </c>
      <c r="H1035" s="156">
        <f t="shared" si="54"/>
        <v>46</v>
      </c>
      <c r="I1035" s="156" t="str">
        <f t="shared" si="55"/>
        <v>Franklin District 46</v>
      </c>
    </row>
    <row r="1036" spans="1:9">
      <c r="A1036" s="156" t="s">
        <v>1198</v>
      </c>
      <c r="B1036" s="156" t="s">
        <v>108</v>
      </c>
      <c r="C1036" s="156" t="s">
        <v>93</v>
      </c>
      <c r="D1036" s="156" t="s">
        <v>241</v>
      </c>
      <c r="E1036" s="157">
        <v>-37.380000000000003</v>
      </c>
      <c r="F1036" s="157">
        <v>174.72</v>
      </c>
      <c r="G1036" s="156" t="str">
        <f t="shared" si="53"/>
        <v>Franklin District AK</v>
      </c>
      <c r="H1036" s="156">
        <f t="shared" si="54"/>
        <v>47</v>
      </c>
      <c r="I1036" s="156" t="str">
        <f t="shared" si="55"/>
        <v>Franklin District 47</v>
      </c>
    </row>
    <row r="1037" spans="1:9">
      <c r="A1037" s="156" t="s">
        <v>1199</v>
      </c>
      <c r="B1037" s="156" t="s">
        <v>108</v>
      </c>
      <c r="C1037" s="156" t="s">
        <v>93</v>
      </c>
      <c r="D1037" s="156" t="s">
        <v>241</v>
      </c>
      <c r="E1037" s="157">
        <v>-37.33</v>
      </c>
      <c r="F1037" s="157">
        <v>174.98</v>
      </c>
      <c r="G1037" s="156" t="str">
        <f t="shared" si="53"/>
        <v>Franklin District AK</v>
      </c>
      <c r="H1037" s="156">
        <f t="shared" si="54"/>
        <v>48</v>
      </c>
      <c r="I1037" s="156" t="str">
        <f t="shared" si="55"/>
        <v>Franklin District 48</v>
      </c>
    </row>
    <row r="1038" spans="1:9">
      <c r="A1038" s="156" t="s">
        <v>1200</v>
      </c>
      <c r="B1038" s="156" t="s">
        <v>108</v>
      </c>
      <c r="C1038" s="156" t="s">
        <v>209</v>
      </c>
      <c r="D1038" s="156" t="s">
        <v>241</v>
      </c>
      <c r="E1038" s="157">
        <v>-37.200000000000003</v>
      </c>
      <c r="F1038" s="157">
        <v>174.89</v>
      </c>
      <c r="G1038" s="156" t="str">
        <f t="shared" si="53"/>
        <v>Franklin District AK</v>
      </c>
      <c r="H1038" s="156">
        <f t="shared" si="54"/>
        <v>49</v>
      </c>
      <c r="I1038" s="156" t="str">
        <f t="shared" si="55"/>
        <v>Franklin District 49</v>
      </c>
    </row>
    <row r="1039" spans="1:9">
      <c r="A1039" s="156" t="s">
        <v>1201</v>
      </c>
      <c r="B1039" s="156" t="s">
        <v>108</v>
      </c>
      <c r="C1039" s="156" t="s">
        <v>93</v>
      </c>
      <c r="D1039" s="156" t="s">
        <v>241</v>
      </c>
      <c r="E1039" s="157">
        <v>-37.19</v>
      </c>
      <c r="F1039" s="157">
        <v>174.93</v>
      </c>
      <c r="G1039" s="156" t="str">
        <f t="shared" si="53"/>
        <v>Franklin District AK</v>
      </c>
      <c r="H1039" s="156">
        <f t="shared" si="54"/>
        <v>50</v>
      </c>
      <c r="I1039" s="156" t="str">
        <f t="shared" si="55"/>
        <v>Franklin District 50</v>
      </c>
    </row>
    <row r="1040" spans="1:9">
      <c r="A1040" s="156" t="s">
        <v>1202</v>
      </c>
      <c r="B1040" s="156" t="s">
        <v>108</v>
      </c>
      <c r="C1040" s="156" t="s">
        <v>93</v>
      </c>
      <c r="D1040" s="156" t="s">
        <v>241</v>
      </c>
      <c r="E1040" s="157">
        <v>-37.24</v>
      </c>
      <c r="F1040" s="157">
        <v>174.77</v>
      </c>
      <c r="G1040" s="156" t="str">
        <f t="shared" si="53"/>
        <v>Franklin District AK</v>
      </c>
      <c r="H1040" s="156">
        <f t="shared" si="54"/>
        <v>51</v>
      </c>
      <c r="I1040" s="156" t="str">
        <f t="shared" si="55"/>
        <v>Franklin District 51</v>
      </c>
    </row>
    <row r="1041" spans="1:9">
      <c r="A1041" s="156" t="s">
        <v>1203</v>
      </c>
      <c r="B1041" s="156" t="s">
        <v>108</v>
      </c>
      <c r="C1041" s="156" t="s">
        <v>93</v>
      </c>
      <c r="D1041" s="156" t="s">
        <v>241</v>
      </c>
      <c r="E1041" s="157">
        <v>-37.229999999999997</v>
      </c>
      <c r="F1041" s="157">
        <v>174.85</v>
      </c>
      <c r="G1041" s="156" t="str">
        <f t="shared" si="53"/>
        <v>Franklin District AK</v>
      </c>
      <c r="H1041" s="156">
        <f t="shared" si="54"/>
        <v>52</v>
      </c>
      <c r="I1041" s="156" t="str">
        <f t="shared" si="55"/>
        <v>Franklin District 52</v>
      </c>
    </row>
    <row r="1042" spans="1:9">
      <c r="A1042" s="156" t="s">
        <v>1204</v>
      </c>
      <c r="B1042" s="156" t="s">
        <v>108</v>
      </c>
      <c r="C1042" s="156" t="s">
        <v>93</v>
      </c>
      <c r="D1042" s="156" t="s">
        <v>241</v>
      </c>
      <c r="E1042" s="157">
        <v>-37.14</v>
      </c>
      <c r="F1042" s="157">
        <v>174.94</v>
      </c>
      <c r="G1042" s="156" t="str">
        <f t="shared" si="53"/>
        <v>Franklin District AK</v>
      </c>
      <c r="H1042" s="156">
        <f t="shared" si="54"/>
        <v>53</v>
      </c>
      <c r="I1042" s="156" t="str">
        <f t="shared" si="55"/>
        <v>Franklin District 53</v>
      </c>
    </row>
    <row r="1043" spans="1:9">
      <c r="A1043" s="156" t="s">
        <v>1205</v>
      </c>
      <c r="B1043" s="156" t="s">
        <v>108</v>
      </c>
      <c r="C1043" s="156" t="s">
        <v>93</v>
      </c>
      <c r="D1043" s="156" t="s">
        <v>241</v>
      </c>
      <c r="E1043" s="157">
        <v>-37.090000000000003</v>
      </c>
      <c r="F1043" s="157">
        <v>174.77</v>
      </c>
      <c r="G1043" s="156" t="str">
        <f t="shared" si="53"/>
        <v>Franklin District AK</v>
      </c>
      <c r="H1043" s="156">
        <f t="shared" si="54"/>
        <v>54</v>
      </c>
      <c r="I1043" s="156" t="str">
        <f t="shared" si="55"/>
        <v>Franklin District 54</v>
      </c>
    </row>
    <row r="1044" spans="1:9">
      <c r="A1044" s="156" t="s">
        <v>1206</v>
      </c>
      <c r="B1044" s="156" t="s">
        <v>108</v>
      </c>
      <c r="C1044" s="156" t="s">
        <v>93</v>
      </c>
      <c r="D1044" s="156" t="s">
        <v>241</v>
      </c>
      <c r="E1044" s="157">
        <v>-37.19</v>
      </c>
      <c r="F1044" s="157">
        <v>174.83</v>
      </c>
      <c r="G1044" s="156" t="str">
        <f t="shared" si="53"/>
        <v>Franklin District AK</v>
      </c>
      <c r="H1044" s="156">
        <f t="shared" si="54"/>
        <v>55</v>
      </c>
      <c r="I1044" s="156" t="str">
        <f t="shared" si="55"/>
        <v>Franklin District 55</v>
      </c>
    </row>
    <row r="1045" spans="1:9">
      <c r="A1045" s="156" t="s">
        <v>1207</v>
      </c>
      <c r="B1045" s="156" t="s">
        <v>108</v>
      </c>
      <c r="C1045" s="156" t="s">
        <v>93</v>
      </c>
      <c r="D1045" s="156" t="s">
        <v>241</v>
      </c>
      <c r="E1045" s="157">
        <v>-37.32</v>
      </c>
      <c r="F1045" s="157">
        <v>174.8</v>
      </c>
      <c r="G1045" s="156" t="str">
        <f t="shared" si="53"/>
        <v>Franklin District AK</v>
      </c>
      <c r="H1045" s="156">
        <f t="shared" si="54"/>
        <v>56</v>
      </c>
      <c r="I1045" s="156" t="str">
        <f t="shared" si="55"/>
        <v>Franklin District 56</v>
      </c>
    </row>
    <row r="1046" spans="1:9">
      <c r="A1046" s="156" t="s">
        <v>1208</v>
      </c>
      <c r="B1046" s="156" t="s">
        <v>108</v>
      </c>
      <c r="C1046" s="156" t="s">
        <v>93</v>
      </c>
      <c r="D1046" s="156" t="s">
        <v>241</v>
      </c>
      <c r="E1046" s="157">
        <v>-37.25</v>
      </c>
      <c r="F1046" s="157">
        <v>174.65</v>
      </c>
      <c r="G1046" s="156" t="str">
        <f t="shared" si="53"/>
        <v>Franklin District AK</v>
      </c>
      <c r="H1046" s="156">
        <f t="shared" si="54"/>
        <v>57</v>
      </c>
      <c r="I1046" s="156" t="str">
        <f t="shared" si="55"/>
        <v>Franklin District 57</v>
      </c>
    </row>
    <row r="1047" spans="1:9">
      <c r="A1047" s="156" t="s">
        <v>1209</v>
      </c>
      <c r="B1047" s="156" t="s">
        <v>108</v>
      </c>
      <c r="C1047" s="156" t="s">
        <v>93</v>
      </c>
      <c r="D1047" s="156" t="s">
        <v>241</v>
      </c>
      <c r="E1047" s="157">
        <v>-37.11</v>
      </c>
      <c r="F1047" s="157">
        <v>174.83</v>
      </c>
      <c r="G1047" s="156" t="str">
        <f t="shared" si="53"/>
        <v>Franklin District AK</v>
      </c>
      <c r="H1047" s="156">
        <f t="shared" si="54"/>
        <v>58</v>
      </c>
      <c r="I1047" s="156" t="str">
        <f t="shared" si="55"/>
        <v>Franklin District 58</v>
      </c>
    </row>
    <row r="1048" spans="1:9">
      <c r="A1048" s="156" t="s">
        <v>1210</v>
      </c>
      <c r="B1048" s="156" t="s">
        <v>108</v>
      </c>
      <c r="C1048" s="156" t="s">
        <v>93</v>
      </c>
      <c r="D1048" s="156" t="s">
        <v>241</v>
      </c>
      <c r="E1048" s="157">
        <v>-37.31</v>
      </c>
      <c r="F1048" s="157">
        <v>174.84</v>
      </c>
      <c r="G1048" s="156" t="str">
        <f t="shared" si="53"/>
        <v>Franklin District AK</v>
      </c>
      <c r="H1048" s="156">
        <f t="shared" si="54"/>
        <v>59</v>
      </c>
      <c r="I1048" s="156" t="str">
        <f t="shared" si="55"/>
        <v>Franklin District 59</v>
      </c>
    </row>
    <row r="1049" spans="1:9">
      <c r="A1049" s="156" t="s">
        <v>1211</v>
      </c>
      <c r="B1049" s="156" t="s">
        <v>108</v>
      </c>
      <c r="C1049" s="156" t="s">
        <v>93</v>
      </c>
      <c r="D1049" s="156" t="s">
        <v>241</v>
      </c>
      <c r="E1049" s="157">
        <v>-37.17</v>
      </c>
      <c r="F1049" s="157">
        <v>174.66</v>
      </c>
      <c r="G1049" s="156" t="str">
        <f t="shared" si="53"/>
        <v>Franklin District AK</v>
      </c>
      <c r="H1049" s="156">
        <f t="shared" si="54"/>
        <v>60</v>
      </c>
      <c r="I1049" s="156" t="str">
        <f t="shared" si="55"/>
        <v>Franklin District 60</v>
      </c>
    </row>
    <row r="1050" spans="1:9">
      <c r="A1050" s="156" t="s">
        <v>1212</v>
      </c>
      <c r="B1050" s="156" t="s">
        <v>108</v>
      </c>
      <c r="C1050" s="156" t="s">
        <v>209</v>
      </c>
      <c r="D1050" s="156" t="s">
        <v>241</v>
      </c>
      <c r="E1050" s="157">
        <v>-37.25</v>
      </c>
      <c r="F1050" s="157">
        <v>174.93</v>
      </c>
      <c r="G1050" s="156" t="str">
        <f t="shared" si="53"/>
        <v>Franklin District AK</v>
      </c>
      <c r="H1050" s="156">
        <f t="shared" si="54"/>
        <v>61</v>
      </c>
      <c r="I1050" s="156" t="str">
        <f t="shared" si="55"/>
        <v>Franklin District 61</v>
      </c>
    </row>
    <row r="1051" spans="1:9">
      <c r="A1051" s="156" t="s">
        <v>1213</v>
      </c>
      <c r="B1051" s="156" t="s">
        <v>108</v>
      </c>
      <c r="C1051" s="156" t="s">
        <v>93</v>
      </c>
      <c r="D1051" s="156" t="s">
        <v>241</v>
      </c>
      <c r="E1051" s="157">
        <v>-37.14</v>
      </c>
      <c r="F1051" s="157">
        <v>174.7</v>
      </c>
      <c r="G1051" s="156" t="str">
        <f t="shared" si="53"/>
        <v>Franklin District AK</v>
      </c>
      <c r="H1051" s="156">
        <f t="shared" si="54"/>
        <v>62</v>
      </c>
      <c r="I1051" s="156" t="str">
        <f t="shared" si="55"/>
        <v>Franklin District 62</v>
      </c>
    </row>
    <row r="1052" spans="1:9">
      <c r="A1052" s="156" t="s">
        <v>1214</v>
      </c>
      <c r="B1052" s="156" t="s">
        <v>108</v>
      </c>
      <c r="C1052" s="156" t="s">
        <v>93</v>
      </c>
      <c r="D1052" s="156" t="s">
        <v>241</v>
      </c>
      <c r="E1052" s="157">
        <v>-37.130000000000003</v>
      </c>
      <c r="F1052" s="157">
        <v>174.74</v>
      </c>
      <c r="G1052" s="156" t="str">
        <f t="shared" si="53"/>
        <v>Franklin District AK</v>
      </c>
      <c r="H1052" s="156">
        <f t="shared" si="54"/>
        <v>63</v>
      </c>
      <c r="I1052" s="156" t="str">
        <f t="shared" si="55"/>
        <v>Franklin District 63</v>
      </c>
    </row>
    <row r="1053" spans="1:9">
      <c r="A1053" s="156" t="s">
        <v>1215</v>
      </c>
      <c r="B1053" s="156" t="s">
        <v>108</v>
      </c>
      <c r="C1053" s="156" t="s">
        <v>93</v>
      </c>
      <c r="D1053" s="156" t="s">
        <v>241</v>
      </c>
      <c r="E1053" s="157">
        <v>-37.54</v>
      </c>
      <c r="F1053" s="157">
        <v>174.82</v>
      </c>
      <c r="G1053" s="156" t="str">
        <f t="shared" si="53"/>
        <v>Franklin District AK</v>
      </c>
      <c r="H1053" s="156">
        <f t="shared" si="54"/>
        <v>64</v>
      </c>
      <c r="I1053" s="156" t="str">
        <f t="shared" si="55"/>
        <v>Franklin District 64</v>
      </c>
    </row>
    <row r="1054" spans="1:9">
      <c r="A1054" s="156" t="s">
        <v>1216</v>
      </c>
      <c r="B1054" s="156" t="s">
        <v>108</v>
      </c>
      <c r="C1054" s="156" t="s">
        <v>93</v>
      </c>
      <c r="D1054" s="156" t="s">
        <v>241</v>
      </c>
      <c r="E1054" s="157">
        <v>-37.21</v>
      </c>
      <c r="F1054" s="157">
        <v>174.67</v>
      </c>
      <c r="G1054" s="156" t="str">
        <f t="shared" si="53"/>
        <v>Franklin District AK</v>
      </c>
      <c r="H1054" s="156">
        <f t="shared" si="54"/>
        <v>65</v>
      </c>
      <c r="I1054" s="156" t="str">
        <f t="shared" si="55"/>
        <v>Franklin District 65</v>
      </c>
    </row>
    <row r="1055" spans="1:9">
      <c r="A1055" s="156" t="s">
        <v>1217</v>
      </c>
      <c r="B1055" s="156" t="s">
        <v>108</v>
      </c>
      <c r="C1055" s="156" t="s">
        <v>93</v>
      </c>
      <c r="D1055" s="156" t="s">
        <v>241</v>
      </c>
      <c r="E1055" s="157">
        <v>-37.409999999999997</v>
      </c>
      <c r="F1055" s="157">
        <v>174.84</v>
      </c>
      <c r="G1055" s="156" t="str">
        <f t="shared" si="53"/>
        <v>Franklin District AK</v>
      </c>
      <c r="H1055" s="156">
        <f t="shared" si="54"/>
        <v>66</v>
      </c>
      <c r="I1055" s="156" t="str">
        <f t="shared" si="55"/>
        <v>Franklin District 66</v>
      </c>
    </row>
    <row r="1056" spans="1:9">
      <c r="A1056" s="156" t="s">
        <v>1218</v>
      </c>
      <c r="B1056" s="156" t="s">
        <v>108</v>
      </c>
      <c r="C1056" s="156" t="s">
        <v>209</v>
      </c>
      <c r="D1056" s="156" t="s">
        <v>241</v>
      </c>
      <c r="E1056" s="157">
        <v>-37.25</v>
      </c>
      <c r="F1056" s="157">
        <v>174.71</v>
      </c>
      <c r="G1056" s="156" t="str">
        <f t="shared" si="53"/>
        <v>Franklin District AK</v>
      </c>
      <c r="H1056" s="156">
        <f t="shared" si="54"/>
        <v>67</v>
      </c>
      <c r="I1056" s="156" t="str">
        <f t="shared" si="55"/>
        <v>Franklin District 67</v>
      </c>
    </row>
    <row r="1057" spans="1:9">
      <c r="A1057" s="156" t="s">
        <v>1219</v>
      </c>
      <c r="B1057" s="156" t="s">
        <v>108</v>
      </c>
      <c r="C1057" s="156" t="s">
        <v>93</v>
      </c>
      <c r="D1057" s="156" t="s">
        <v>241</v>
      </c>
      <c r="E1057" s="157">
        <v>-37.04</v>
      </c>
      <c r="F1057" s="157">
        <v>174.57</v>
      </c>
      <c r="G1057" s="156" t="str">
        <f t="shared" si="53"/>
        <v>Franklin District AK</v>
      </c>
      <c r="H1057" s="156">
        <f t="shared" si="54"/>
        <v>68</v>
      </c>
      <c r="I1057" s="156" t="str">
        <f t="shared" si="55"/>
        <v>Franklin District 68</v>
      </c>
    </row>
    <row r="1058" spans="1:9">
      <c r="A1058" s="156" t="s">
        <v>1220</v>
      </c>
      <c r="B1058" s="156" t="s">
        <v>108</v>
      </c>
      <c r="C1058" s="156" t="s">
        <v>93</v>
      </c>
      <c r="D1058" s="156" t="s">
        <v>241</v>
      </c>
      <c r="E1058" s="157">
        <v>-37.26</v>
      </c>
      <c r="F1058" s="157">
        <v>174.97</v>
      </c>
      <c r="G1058" s="156" t="str">
        <f t="shared" si="53"/>
        <v>Franklin District AK</v>
      </c>
      <c r="H1058" s="156">
        <f t="shared" si="54"/>
        <v>69</v>
      </c>
      <c r="I1058" s="156" t="str">
        <f t="shared" si="55"/>
        <v>Franklin District 69</v>
      </c>
    </row>
    <row r="1059" spans="1:9">
      <c r="A1059" s="156" t="s">
        <v>1221</v>
      </c>
      <c r="B1059" s="156" t="s">
        <v>108</v>
      </c>
      <c r="C1059" s="156" t="s">
        <v>93</v>
      </c>
      <c r="D1059" s="156" t="s">
        <v>241</v>
      </c>
      <c r="E1059" s="157">
        <v>-37.28</v>
      </c>
      <c r="F1059" s="157">
        <v>174.7</v>
      </c>
      <c r="G1059" s="156" t="str">
        <f t="shared" si="53"/>
        <v>Franklin District AK</v>
      </c>
      <c r="H1059" s="156">
        <f t="shared" si="54"/>
        <v>70</v>
      </c>
      <c r="I1059" s="156" t="str">
        <f t="shared" si="55"/>
        <v>Franklin District 70</v>
      </c>
    </row>
    <row r="1060" spans="1:9">
      <c r="A1060" s="156" t="s">
        <v>1222</v>
      </c>
      <c r="B1060" s="156" t="s">
        <v>108</v>
      </c>
      <c r="C1060" s="156" t="s">
        <v>93</v>
      </c>
      <c r="D1060" s="156" t="s">
        <v>241</v>
      </c>
      <c r="E1060" s="157">
        <v>-37.53</v>
      </c>
      <c r="F1060" s="157">
        <v>174.89</v>
      </c>
      <c r="G1060" s="156" t="str">
        <f t="shared" si="53"/>
        <v>Franklin District AK</v>
      </c>
      <c r="H1060" s="156">
        <f t="shared" si="54"/>
        <v>71</v>
      </c>
      <c r="I1060" s="156" t="str">
        <f t="shared" si="55"/>
        <v>Franklin District 71</v>
      </c>
    </row>
    <row r="1061" spans="1:9">
      <c r="A1061" s="156" t="s">
        <v>1223</v>
      </c>
      <c r="B1061" s="156" t="s">
        <v>109</v>
      </c>
      <c r="C1061" s="156" t="s">
        <v>93</v>
      </c>
      <c r="D1061" s="156" t="s">
        <v>411</v>
      </c>
      <c r="E1061" s="157">
        <v>-37.94</v>
      </c>
      <c r="F1061" s="157">
        <v>178.21</v>
      </c>
      <c r="G1061" s="156" t="str">
        <f t="shared" si="53"/>
        <v>Gisborne District EC</v>
      </c>
      <c r="H1061" s="156">
        <f t="shared" si="54"/>
        <v>1</v>
      </c>
      <c r="I1061" s="156" t="str">
        <f t="shared" si="55"/>
        <v>Gisborne District 1</v>
      </c>
    </row>
    <row r="1062" spans="1:9">
      <c r="A1062" s="156" t="s">
        <v>1224</v>
      </c>
      <c r="B1062" s="156" t="s">
        <v>109</v>
      </c>
      <c r="C1062" s="156" t="s">
        <v>93</v>
      </c>
      <c r="D1062" s="156" t="s">
        <v>411</v>
      </c>
      <c r="E1062" s="157">
        <v>-38.21</v>
      </c>
      <c r="F1062" s="157">
        <v>178.25</v>
      </c>
      <c r="G1062" s="156" t="str">
        <f t="shared" si="53"/>
        <v>Gisborne District EC</v>
      </c>
      <c r="H1062" s="156">
        <f t="shared" si="54"/>
        <v>2</v>
      </c>
      <c r="I1062" s="156" t="str">
        <f t="shared" si="55"/>
        <v>Gisborne District 2</v>
      </c>
    </row>
    <row r="1063" spans="1:9">
      <c r="A1063" s="156" t="s">
        <v>1225</v>
      </c>
      <c r="B1063" s="156" t="s">
        <v>109</v>
      </c>
      <c r="C1063" s="156" t="s">
        <v>96</v>
      </c>
      <c r="D1063" s="156" t="s">
        <v>411</v>
      </c>
      <c r="E1063" s="157">
        <v>-38.659999999999997</v>
      </c>
      <c r="F1063" s="157">
        <v>177.99</v>
      </c>
      <c r="G1063" s="156" t="str">
        <f t="shared" si="53"/>
        <v>Gisborne District EC</v>
      </c>
      <c r="H1063" s="156">
        <f t="shared" si="54"/>
        <v>3</v>
      </c>
      <c r="I1063" s="156" t="str">
        <f t="shared" si="55"/>
        <v>Gisborne District 3</v>
      </c>
    </row>
    <row r="1064" spans="1:9">
      <c r="A1064" s="156" t="s">
        <v>1226</v>
      </c>
      <c r="B1064" s="156" t="s">
        <v>109</v>
      </c>
      <c r="C1064" s="156" t="s">
        <v>93</v>
      </c>
      <c r="D1064" s="156" t="s">
        <v>411</v>
      </c>
      <c r="E1064" s="157">
        <v>-37.68</v>
      </c>
      <c r="F1064" s="157">
        <v>178.34</v>
      </c>
      <c r="G1064" s="156" t="str">
        <f t="shared" si="53"/>
        <v>Gisborne District EC</v>
      </c>
      <c r="H1064" s="156">
        <f t="shared" si="54"/>
        <v>4</v>
      </c>
      <c r="I1064" s="156" t="str">
        <f t="shared" si="55"/>
        <v>Gisborne District 4</v>
      </c>
    </row>
    <row r="1065" spans="1:9">
      <c r="A1065" s="156" t="s">
        <v>185</v>
      </c>
      <c r="B1065" s="156" t="s">
        <v>109</v>
      </c>
      <c r="C1065" s="156" t="s">
        <v>96</v>
      </c>
      <c r="D1065" s="156" t="s">
        <v>411</v>
      </c>
      <c r="E1065" s="157">
        <v>-38.65</v>
      </c>
      <c r="F1065" s="157">
        <v>177.99</v>
      </c>
      <c r="G1065" s="156" t="str">
        <f t="shared" si="53"/>
        <v>Gisborne District EC</v>
      </c>
      <c r="H1065" s="156">
        <f t="shared" si="54"/>
        <v>5</v>
      </c>
      <c r="I1065" s="156" t="str">
        <f t="shared" si="55"/>
        <v>Gisborne District 5</v>
      </c>
    </row>
    <row r="1066" spans="1:9">
      <c r="A1066" s="156" t="s">
        <v>1227</v>
      </c>
      <c r="B1066" s="156" t="s">
        <v>109</v>
      </c>
      <c r="C1066" s="156" t="s">
        <v>171</v>
      </c>
      <c r="D1066" s="156" t="s">
        <v>411</v>
      </c>
      <c r="E1066" s="157">
        <v>-38.65</v>
      </c>
      <c r="F1066" s="157">
        <v>178.01</v>
      </c>
      <c r="G1066" s="156" t="str">
        <f t="shared" si="53"/>
        <v>Gisborne District EC</v>
      </c>
      <c r="H1066" s="156">
        <f t="shared" si="54"/>
        <v>6</v>
      </c>
      <c r="I1066" s="156" t="str">
        <f t="shared" si="55"/>
        <v>Gisborne District 6</v>
      </c>
    </row>
    <row r="1067" spans="1:9">
      <c r="A1067" s="156" t="s">
        <v>1228</v>
      </c>
      <c r="B1067" s="156" t="s">
        <v>109</v>
      </c>
      <c r="C1067" s="156" t="s">
        <v>93</v>
      </c>
      <c r="D1067" s="156" t="s">
        <v>411</v>
      </c>
      <c r="E1067" s="157">
        <v>-38.68</v>
      </c>
      <c r="F1067" s="157">
        <v>177.61</v>
      </c>
      <c r="G1067" s="156" t="str">
        <f t="shared" si="53"/>
        <v>Gisborne District EC</v>
      </c>
      <c r="H1067" s="156">
        <f t="shared" si="54"/>
        <v>7</v>
      </c>
      <c r="I1067" s="156" t="str">
        <f t="shared" si="55"/>
        <v>Gisborne District 7</v>
      </c>
    </row>
    <row r="1068" spans="1:9">
      <c r="A1068" s="156" t="s">
        <v>1229</v>
      </c>
      <c r="B1068" s="156" t="s">
        <v>109</v>
      </c>
      <c r="C1068" s="156" t="s">
        <v>93</v>
      </c>
      <c r="D1068" s="156" t="s">
        <v>411</v>
      </c>
      <c r="E1068" s="157">
        <v>-38.380000000000003</v>
      </c>
      <c r="F1068" s="157">
        <v>178.28</v>
      </c>
      <c r="G1068" s="156" t="str">
        <f t="shared" si="53"/>
        <v>Gisborne District EC</v>
      </c>
      <c r="H1068" s="156">
        <f t="shared" si="54"/>
        <v>8</v>
      </c>
      <c r="I1068" s="156" t="str">
        <f t="shared" si="55"/>
        <v>Gisborne District 8</v>
      </c>
    </row>
    <row r="1069" spans="1:9">
      <c r="A1069" s="156" t="s">
        <v>1230</v>
      </c>
      <c r="B1069" s="156" t="s">
        <v>109</v>
      </c>
      <c r="C1069" s="156" t="s">
        <v>93</v>
      </c>
      <c r="D1069" s="156" t="s">
        <v>411</v>
      </c>
      <c r="E1069" s="157">
        <v>-38.1</v>
      </c>
      <c r="F1069" s="157">
        <v>178.34</v>
      </c>
      <c r="G1069" s="156" t="str">
        <f t="shared" si="53"/>
        <v>Gisborne District EC</v>
      </c>
      <c r="H1069" s="156">
        <f t="shared" si="54"/>
        <v>9</v>
      </c>
      <c r="I1069" s="156" t="str">
        <f t="shared" si="55"/>
        <v>Gisborne District 9</v>
      </c>
    </row>
    <row r="1070" spans="1:9">
      <c r="A1070" s="156" t="s">
        <v>1231</v>
      </c>
      <c r="B1070" s="156" t="s">
        <v>109</v>
      </c>
      <c r="C1070" s="156" t="s">
        <v>93</v>
      </c>
      <c r="D1070" s="156" t="s">
        <v>411</v>
      </c>
      <c r="E1070" s="157">
        <v>-38.61</v>
      </c>
      <c r="F1070" s="157">
        <v>177.96</v>
      </c>
      <c r="G1070" s="156" t="str">
        <f t="shared" si="53"/>
        <v>Gisborne District EC</v>
      </c>
      <c r="H1070" s="156">
        <f t="shared" si="54"/>
        <v>10</v>
      </c>
      <c r="I1070" s="156" t="str">
        <f t="shared" si="55"/>
        <v>Gisborne District 10</v>
      </c>
    </row>
    <row r="1071" spans="1:9">
      <c r="A1071" s="156" t="s">
        <v>1232</v>
      </c>
      <c r="B1071" s="156" t="s">
        <v>109</v>
      </c>
      <c r="C1071" s="156" t="s">
        <v>93</v>
      </c>
      <c r="D1071" s="156" t="s">
        <v>411</v>
      </c>
      <c r="E1071" s="157">
        <v>-37.590000000000003</v>
      </c>
      <c r="F1071" s="157">
        <v>178.28</v>
      </c>
      <c r="G1071" s="156" t="str">
        <f t="shared" si="53"/>
        <v>Gisborne District EC</v>
      </c>
      <c r="H1071" s="156">
        <f t="shared" si="54"/>
        <v>11</v>
      </c>
      <c r="I1071" s="156" t="str">
        <f t="shared" si="55"/>
        <v>Gisborne District 11</v>
      </c>
    </row>
    <row r="1072" spans="1:9">
      <c r="A1072" s="156" t="s">
        <v>1233</v>
      </c>
      <c r="B1072" s="156" t="s">
        <v>109</v>
      </c>
      <c r="C1072" s="156" t="s">
        <v>93</v>
      </c>
      <c r="D1072" s="156" t="s">
        <v>411</v>
      </c>
      <c r="E1072" s="157">
        <v>-38.17</v>
      </c>
      <c r="F1072" s="157">
        <v>178.26</v>
      </c>
      <c r="G1072" s="156" t="str">
        <f t="shared" si="53"/>
        <v>Gisborne District EC</v>
      </c>
      <c r="H1072" s="156">
        <f t="shared" si="54"/>
        <v>12</v>
      </c>
      <c r="I1072" s="156" t="str">
        <f t="shared" si="55"/>
        <v>Gisborne District 12</v>
      </c>
    </row>
    <row r="1073" spans="1:9">
      <c r="A1073" s="156" t="s">
        <v>1234</v>
      </c>
      <c r="B1073" s="156" t="s">
        <v>109</v>
      </c>
      <c r="C1073" s="156" t="s">
        <v>93</v>
      </c>
      <c r="D1073" s="156" t="s">
        <v>411</v>
      </c>
      <c r="E1073" s="157">
        <v>-37.92</v>
      </c>
      <c r="F1073" s="157">
        <v>178.25</v>
      </c>
      <c r="G1073" s="156" t="str">
        <f t="shared" si="53"/>
        <v>Gisborne District EC</v>
      </c>
      <c r="H1073" s="156">
        <f t="shared" si="54"/>
        <v>13</v>
      </c>
      <c r="I1073" s="156" t="str">
        <f t="shared" si="55"/>
        <v>Gisborne District 13</v>
      </c>
    </row>
    <row r="1074" spans="1:9">
      <c r="A1074" s="156" t="s">
        <v>1235</v>
      </c>
      <c r="B1074" s="156" t="s">
        <v>109</v>
      </c>
      <c r="C1074" s="156" t="s">
        <v>93</v>
      </c>
      <c r="D1074" s="156" t="s">
        <v>411</v>
      </c>
      <c r="E1074" s="157">
        <v>-37.64</v>
      </c>
      <c r="F1074" s="157">
        <v>178.46</v>
      </c>
      <c r="G1074" s="156" t="str">
        <f t="shared" si="53"/>
        <v>Gisborne District EC</v>
      </c>
      <c r="H1074" s="156">
        <f t="shared" si="54"/>
        <v>14</v>
      </c>
      <c r="I1074" s="156" t="str">
        <f t="shared" si="55"/>
        <v>Gisborne District 14</v>
      </c>
    </row>
    <row r="1075" spans="1:9">
      <c r="A1075" s="156" t="s">
        <v>1236</v>
      </c>
      <c r="B1075" s="156" t="s">
        <v>109</v>
      </c>
      <c r="C1075" s="156" t="s">
        <v>93</v>
      </c>
      <c r="D1075" s="156" t="s">
        <v>411</v>
      </c>
      <c r="E1075" s="157">
        <v>-38.1</v>
      </c>
      <c r="F1075" s="157">
        <v>178.05</v>
      </c>
      <c r="G1075" s="156" t="str">
        <f t="shared" si="53"/>
        <v>Gisborne District EC</v>
      </c>
      <c r="H1075" s="156">
        <f t="shared" si="54"/>
        <v>15</v>
      </c>
      <c r="I1075" s="156" t="str">
        <f t="shared" si="55"/>
        <v>Gisborne District 15</v>
      </c>
    </row>
    <row r="1076" spans="1:9">
      <c r="A1076" s="156" t="s">
        <v>1237</v>
      </c>
      <c r="B1076" s="156" t="s">
        <v>109</v>
      </c>
      <c r="C1076" s="156" t="s">
        <v>93</v>
      </c>
      <c r="D1076" s="156" t="s">
        <v>411</v>
      </c>
      <c r="E1076" s="157">
        <v>-38.04</v>
      </c>
      <c r="F1076" s="157">
        <v>178.16</v>
      </c>
      <c r="G1076" s="156" t="str">
        <f t="shared" si="53"/>
        <v>Gisborne District EC</v>
      </c>
      <c r="H1076" s="156">
        <f t="shared" si="54"/>
        <v>16</v>
      </c>
      <c r="I1076" s="156" t="str">
        <f t="shared" si="55"/>
        <v>Gisborne District 16</v>
      </c>
    </row>
    <row r="1077" spans="1:9">
      <c r="A1077" s="156" t="s">
        <v>1238</v>
      </c>
      <c r="B1077" s="156" t="s">
        <v>109</v>
      </c>
      <c r="C1077" s="156" t="s">
        <v>93</v>
      </c>
      <c r="D1077" s="156" t="s">
        <v>411</v>
      </c>
      <c r="E1077" s="157">
        <v>-38.520000000000003</v>
      </c>
      <c r="F1077" s="157">
        <v>177.9</v>
      </c>
      <c r="G1077" s="156" t="str">
        <f t="shared" si="53"/>
        <v>Gisborne District EC</v>
      </c>
      <c r="H1077" s="156">
        <f t="shared" si="54"/>
        <v>17</v>
      </c>
      <c r="I1077" s="156" t="str">
        <f t="shared" si="55"/>
        <v>Gisborne District 17</v>
      </c>
    </row>
    <row r="1078" spans="1:9">
      <c r="A1078" s="156" t="s">
        <v>1239</v>
      </c>
      <c r="B1078" s="156" t="s">
        <v>109</v>
      </c>
      <c r="C1078" s="156" t="s">
        <v>96</v>
      </c>
      <c r="D1078" s="156" t="s">
        <v>411</v>
      </c>
      <c r="E1078" s="157">
        <v>-38.67</v>
      </c>
      <c r="F1078" s="157">
        <v>178.03</v>
      </c>
      <c r="G1078" s="156" t="str">
        <f t="shared" si="53"/>
        <v>Gisborne District EC</v>
      </c>
      <c r="H1078" s="156">
        <f t="shared" si="54"/>
        <v>18</v>
      </c>
      <c r="I1078" s="156" t="str">
        <f t="shared" si="55"/>
        <v>Gisborne District 18</v>
      </c>
    </row>
    <row r="1079" spans="1:9">
      <c r="A1079" s="156" t="s">
        <v>1240</v>
      </c>
      <c r="B1079" s="156" t="s">
        <v>109</v>
      </c>
      <c r="C1079" s="156" t="s">
        <v>93</v>
      </c>
      <c r="D1079" s="156" t="s">
        <v>411</v>
      </c>
      <c r="E1079" s="157">
        <v>-37.83</v>
      </c>
      <c r="F1079" s="157">
        <v>178.36</v>
      </c>
      <c r="G1079" s="156" t="str">
        <f t="shared" si="53"/>
        <v>Gisborne District EC</v>
      </c>
      <c r="H1079" s="156">
        <f t="shared" si="54"/>
        <v>19</v>
      </c>
      <c r="I1079" s="156" t="str">
        <f t="shared" si="55"/>
        <v>Gisborne District 19</v>
      </c>
    </row>
    <row r="1080" spans="1:9">
      <c r="A1080" s="156" t="s">
        <v>1241</v>
      </c>
      <c r="B1080" s="156" t="s">
        <v>109</v>
      </c>
      <c r="C1080" s="156" t="s">
        <v>93</v>
      </c>
      <c r="D1080" s="156" t="s">
        <v>411</v>
      </c>
      <c r="E1080" s="157">
        <v>-38.409999999999997</v>
      </c>
      <c r="F1080" s="157">
        <v>177.94</v>
      </c>
      <c r="G1080" s="156" t="str">
        <f t="shared" si="53"/>
        <v>Gisborne District EC</v>
      </c>
      <c r="H1080" s="156">
        <f t="shared" si="54"/>
        <v>20</v>
      </c>
      <c r="I1080" s="156" t="str">
        <f t="shared" si="55"/>
        <v>Gisborne District 20</v>
      </c>
    </row>
    <row r="1081" spans="1:9">
      <c r="A1081" s="156" t="s">
        <v>1242</v>
      </c>
      <c r="B1081" s="156" t="s">
        <v>109</v>
      </c>
      <c r="C1081" s="156" t="s">
        <v>93</v>
      </c>
      <c r="D1081" s="156" t="s">
        <v>411</v>
      </c>
      <c r="E1081" s="157">
        <v>-38.46</v>
      </c>
      <c r="F1081" s="157">
        <v>177.53</v>
      </c>
      <c r="G1081" s="156" t="str">
        <f t="shared" si="53"/>
        <v>Gisborne District EC</v>
      </c>
      <c r="H1081" s="156">
        <f t="shared" si="54"/>
        <v>21</v>
      </c>
      <c r="I1081" s="156" t="str">
        <f t="shared" si="55"/>
        <v>Gisborne District 21</v>
      </c>
    </row>
    <row r="1082" spans="1:9">
      <c r="A1082" s="156" t="s">
        <v>1243</v>
      </c>
      <c r="B1082" s="156" t="s">
        <v>109</v>
      </c>
      <c r="C1082" s="156" t="s">
        <v>93</v>
      </c>
      <c r="D1082" s="156" t="s">
        <v>411</v>
      </c>
      <c r="E1082" s="157">
        <v>-37.979999999999997</v>
      </c>
      <c r="F1082" s="157">
        <v>178.26</v>
      </c>
      <c r="G1082" s="156" t="str">
        <f t="shared" si="53"/>
        <v>Gisborne District EC</v>
      </c>
      <c r="H1082" s="156">
        <f t="shared" si="54"/>
        <v>22</v>
      </c>
      <c r="I1082" s="156" t="str">
        <f t="shared" si="55"/>
        <v>Gisborne District 22</v>
      </c>
    </row>
    <row r="1083" spans="1:9">
      <c r="A1083" s="156" t="s">
        <v>1244</v>
      </c>
      <c r="B1083" s="156" t="s">
        <v>109</v>
      </c>
      <c r="C1083" s="156" t="s">
        <v>93</v>
      </c>
      <c r="D1083" s="156" t="s">
        <v>411</v>
      </c>
      <c r="E1083" s="157">
        <v>-38.46</v>
      </c>
      <c r="F1083" s="157">
        <v>177.41</v>
      </c>
      <c r="G1083" s="156" t="str">
        <f t="shared" si="53"/>
        <v>Gisborne District EC</v>
      </c>
      <c r="H1083" s="156">
        <f t="shared" si="54"/>
        <v>23</v>
      </c>
      <c r="I1083" s="156" t="str">
        <f t="shared" si="55"/>
        <v>Gisborne District 23</v>
      </c>
    </row>
    <row r="1084" spans="1:9">
      <c r="A1084" s="156" t="s">
        <v>1245</v>
      </c>
      <c r="B1084" s="156" t="s">
        <v>109</v>
      </c>
      <c r="C1084" s="156" t="s">
        <v>93</v>
      </c>
      <c r="D1084" s="156" t="s">
        <v>411</v>
      </c>
      <c r="E1084" s="157">
        <v>-37.89</v>
      </c>
      <c r="F1084" s="157">
        <v>178.36</v>
      </c>
      <c r="G1084" s="156" t="str">
        <f t="shared" si="53"/>
        <v>Gisborne District EC</v>
      </c>
      <c r="H1084" s="156">
        <f t="shared" si="54"/>
        <v>24</v>
      </c>
      <c r="I1084" s="156" t="str">
        <f t="shared" si="55"/>
        <v>Gisborne District 24</v>
      </c>
    </row>
    <row r="1085" spans="1:9">
      <c r="A1085" s="156" t="s">
        <v>1246</v>
      </c>
      <c r="B1085" s="156" t="s">
        <v>109</v>
      </c>
      <c r="C1085" s="156" t="s">
        <v>93</v>
      </c>
      <c r="D1085" s="156" t="s">
        <v>411</v>
      </c>
      <c r="E1085" s="157">
        <v>-38.65</v>
      </c>
      <c r="F1085" s="157">
        <v>177.95</v>
      </c>
      <c r="G1085" s="156" t="str">
        <f t="shared" si="53"/>
        <v>Gisborne District EC</v>
      </c>
      <c r="H1085" s="156">
        <f t="shared" si="54"/>
        <v>25</v>
      </c>
      <c r="I1085" s="156" t="str">
        <f t="shared" si="55"/>
        <v>Gisborne District 25</v>
      </c>
    </row>
    <row r="1086" spans="1:9">
      <c r="A1086" s="156" t="s">
        <v>1247</v>
      </c>
      <c r="B1086" s="156" t="s">
        <v>109</v>
      </c>
      <c r="C1086" s="156" t="s">
        <v>93</v>
      </c>
      <c r="D1086" s="156" t="s">
        <v>411</v>
      </c>
      <c r="E1086" s="157">
        <v>-38.619999999999997</v>
      </c>
      <c r="F1086" s="157">
        <v>177.95</v>
      </c>
      <c r="G1086" s="156" t="str">
        <f t="shared" si="53"/>
        <v>Gisborne District EC</v>
      </c>
      <c r="H1086" s="156">
        <f t="shared" si="54"/>
        <v>26</v>
      </c>
      <c r="I1086" s="156" t="str">
        <f t="shared" si="55"/>
        <v>Gisborne District 26</v>
      </c>
    </row>
    <row r="1087" spans="1:9">
      <c r="A1087" s="156" t="s">
        <v>1248</v>
      </c>
      <c r="B1087" s="156" t="s">
        <v>109</v>
      </c>
      <c r="C1087" s="156" t="s">
        <v>96</v>
      </c>
      <c r="D1087" s="156" t="s">
        <v>411</v>
      </c>
      <c r="E1087" s="157">
        <v>-38.64</v>
      </c>
      <c r="F1087" s="157">
        <v>178.01</v>
      </c>
      <c r="G1087" s="156" t="str">
        <f t="shared" si="53"/>
        <v>Gisborne District EC</v>
      </c>
      <c r="H1087" s="156">
        <f t="shared" si="54"/>
        <v>27</v>
      </c>
      <c r="I1087" s="156" t="str">
        <f t="shared" si="55"/>
        <v>Gisborne District 27</v>
      </c>
    </row>
    <row r="1088" spans="1:9">
      <c r="A1088" s="156" t="s">
        <v>1249</v>
      </c>
      <c r="B1088" s="156" t="s">
        <v>109</v>
      </c>
      <c r="C1088" s="156" t="s">
        <v>93</v>
      </c>
      <c r="D1088" s="156" t="s">
        <v>411</v>
      </c>
      <c r="E1088" s="157">
        <v>-38.299999999999997</v>
      </c>
      <c r="F1088" s="157">
        <v>178.26</v>
      </c>
      <c r="G1088" s="156" t="str">
        <f t="shared" si="53"/>
        <v>Gisborne District EC</v>
      </c>
      <c r="H1088" s="156">
        <f t="shared" si="54"/>
        <v>28</v>
      </c>
      <c r="I1088" s="156" t="str">
        <f t="shared" si="55"/>
        <v>Gisborne District 28</v>
      </c>
    </row>
    <row r="1089" spans="1:9">
      <c r="A1089" s="156" t="s">
        <v>1250</v>
      </c>
      <c r="B1089" s="156" t="s">
        <v>109</v>
      </c>
      <c r="C1089" s="156" t="s">
        <v>93</v>
      </c>
      <c r="D1089" s="156" t="s">
        <v>411</v>
      </c>
      <c r="E1089" s="157">
        <v>-38.68</v>
      </c>
      <c r="F1089" s="157">
        <v>177.9</v>
      </c>
      <c r="G1089" s="156" t="str">
        <f t="shared" si="53"/>
        <v>Gisborne District EC</v>
      </c>
      <c r="H1089" s="156">
        <f t="shared" si="54"/>
        <v>29</v>
      </c>
      <c r="I1089" s="156" t="str">
        <f t="shared" si="55"/>
        <v>Gisborne District 29</v>
      </c>
    </row>
    <row r="1090" spans="1:9">
      <c r="A1090" s="156" t="s">
        <v>1251</v>
      </c>
      <c r="B1090" s="156" t="s">
        <v>109</v>
      </c>
      <c r="C1090" s="156" t="s">
        <v>93</v>
      </c>
      <c r="D1090" s="156" t="s">
        <v>411</v>
      </c>
      <c r="E1090" s="157">
        <v>-37.75</v>
      </c>
      <c r="F1090" s="157">
        <v>178.42</v>
      </c>
      <c r="G1090" s="156" t="str">
        <f t="shared" ref="G1090:G1153" si="56">B1090&amp;" "&amp;D1090</f>
        <v>Gisborne District EC</v>
      </c>
      <c r="H1090" s="156">
        <f t="shared" ref="H1090:H1153" si="57">IF(B1090=B1089,H1089+1,1)</f>
        <v>30</v>
      </c>
      <c r="I1090" s="156" t="str">
        <f t="shared" ref="I1090:I1153" si="58">B1090&amp;" "&amp;H1090</f>
        <v>Gisborne District 30</v>
      </c>
    </row>
    <row r="1091" spans="1:9">
      <c r="A1091" s="156" t="s">
        <v>1252</v>
      </c>
      <c r="B1091" s="156" t="s">
        <v>109</v>
      </c>
      <c r="C1091" s="156" t="s">
        <v>93</v>
      </c>
      <c r="D1091" s="156" t="s">
        <v>411</v>
      </c>
      <c r="E1091" s="157">
        <v>-38.83</v>
      </c>
      <c r="F1091" s="157">
        <v>177.89</v>
      </c>
      <c r="G1091" s="156" t="str">
        <f t="shared" si="56"/>
        <v>Gisborne District EC</v>
      </c>
      <c r="H1091" s="156">
        <f t="shared" si="57"/>
        <v>31</v>
      </c>
      <c r="I1091" s="156" t="str">
        <f t="shared" si="58"/>
        <v>Gisborne District 31</v>
      </c>
    </row>
    <row r="1092" spans="1:9">
      <c r="A1092" s="156" t="s">
        <v>1253</v>
      </c>
      <c r="B1092" s="156" t="s">
        <v>109</v>
      </c>
      <c r="C1092" s="156" t="s">
        <v>93</v>
      </c>
      <c r="D1092" s="156" t="s">
        <v>411</v>
      </c>
      <c r="E1092" s="157">
        <v>-38.35</v>
      </c>
      <c r="F1092" s="157">
        <v>177.53</v>
      </c>
      <c r="G1092" s="156" t="str">
        <f t="shared" si="56"/>
        <v>Gisborne District EC</v>
      </c>
      <c r="H1092" s="156">
        <f t="shared" si="57"/>
        <v>32</v>
      </c>
      <c r="I1092" s="156" t="str">
        <f t="shared" si="58"/>
        <v>Gisborne District 32</v>
      </c>
    </row>
    <row r="1093" spans="1:9">
      <c r="A1093" s="156" t="s">
        <v>1254</v>
      </c>
      <c r="B1093" s="156" t="s">
        <v>109</v>
      </c>
      <c r="C1093" s="156" t="s">
        <v>93</v>
      </c>
      <c r="D1093" s="156" t="s">
        <v>411</v>
      </c>
      <c r="E1093" s="157">
        <v>-38.65</v>
      </c>
      <c r="F1093" s="157">
        <v>177.94</v>
      </c>
      <c r="G1093" s="156" t="str">
        <f t="shared" si="56"/>
        <v>Gisborne District EC</v>
      </c>
      <c r="H1093" s="156">
        <f t="shared" si="57"/>
        <v>33</v>
      </c>
      <c r="I1093" s="156" t="str">
        <f t="shared" si="58"/>
        <v>Gisborne District 33</v>
      </c>
    </row>
    <row r="1094" spans="1:9">
      <c r="A1094" s="156" t="s">
        <v>1255</v>
      </c>
      <c r="B1094" s="156" t="s">
        <v>109</v>
      </c>
      <c r="C1094" s="156" t="s">
        <v>93</v>
      </c>
      <c r="D1094" s="156" t="s">
        <v>411</v>
      </c>
      <c r="E1094" s="157">
        <v>-38.26</v>
      </c>
      <c r="F1094" s="157">
        <v>177.55</v>
      </c>
      <c r="G1094" s="156" t="str">
        <f t="shared" si="56"/>
        <v>Gisborne District EC</v>
      </c>
      <c r="H1094" s="156">
        <f t="shared" si="57"/>
        <v>34</v>
      </c>
      <c r="I1094" s="156" t="str">
        <f t="shared" si="58"/>
        <v>Gisborne District 34</v>
      </c>
    </row>
    <row r="1095" spans="1:9">
      <c r="A1095" s="156" t="s">
        <v>1256</v>
      </c>
      <c r="B1095" s="156" t="s">
        <v>109</v>
      </c>
      <c r="C1095" s="156" t="s">
        <v>93</v>
      </c>
      <c r="D1095" s="156" t="s">
        <v>411</v>
      </c>
      <c r="E1095" s="157">
        <v>-38.28</v>
      </c>
      <c r="F1095" s="157">
        <v>177.52</v>
      </c>
      <c r="G1095" s="156" t="str">
        <f t="shared" si="56"/>
        <v>Gisborne District EC</v>
      </c>
      <c r="H1095" s="156">
        <f t="shared" si="57"/>
        <v>35</v>
      </c>
      <c r="I1095" s="156" t="str">
        <f t="shared" si="58"/>
        <v>Gisborne District 35</v>
      </c>
    </row>
    <row r="1096" spans="1:9">
      <c r="A1096" s="156" t="s">
        <v>1257</v>
      </c>
      <c r="B1096" s="156" t="s">
        <v>109</v>
      </c>
      <c r="C1096" s="156" t="s">
        <v>93</v>
      </c>
      <c r="D1096" s="156" t="s">
        <v>411</v>
      </c>
      <c r="E1096" s="157">
        <v>-38.75</v>
      </c>
      <c r="F1096" s="157">
        <v>177.92</v>
      </c>
      <c r="G1096" s="156" t="str">
        <f t="shared" si="56"/>
        <v>Gisborne District EC</v>
      </c>
      <c r="H1096" s="156">
        <f t="shared" si="57"/>
        <v>36</v>
      </c>
      <c r="I1096" s="156" t="str">
        <f t="shared" si="58"/>
        <v>Gisborne District 36</v>
      </c>
    </row>
    <row r="1097" spans="1:9">
      <c r="A1097" s="156" t="s">
        <v>1258</v>
      </c>
      <c r="B1097" s="156" t="s">
        <v>109</v>
      </c>
      <c r="C1097" s="156" t="s">
        <v>93</v>
      </c>
      <c r="D1097" s="156" t="s">
        <v>411</v>
      </c>
      <c r="E1097" s="157">
        <v>-38.58</v>
      </c>
      <c r="F1097" s="157">
        <v>177.78</v>
      </c>
      <c r="G1097" s="156" t="str">
        <f t="shared" si="56"/>
        <v>Gisborne District EC</v>
      </c>
      <c r="H1097" s="156">
        <f t="shared" si="57"/>
        <v>37</v>
      </c>
      <c r="I1097" s="156" t="str">
        <f t="shared" si="58"/>
        <v>Gisborne District 37</v>
      </c>
    </row>
    <row r="1098" spans="1:9">
      <c r="A1098" s="156" t="s">
        <v>1259</v>
      </c>
      <c r="B1098" s="156" t="s">
        <v>109</v>
      </c>
      <c r="C1098" s="156" t="s">
        <v>93</v>
      </c>
      <c r="D1098" s="156" t="s">
        <v>411</v>
      </c>
      <c r="E1098" s="157">
        <v>-38</v>
      </c>
      <c r="F1098" s="157">
        <v>178.33</v>
      </c>
      <c r="G1098" s="156" t="str">
        <f t="shared" si="56"/>
        <v>Gisborne District EC</v>
      </c>
      <c r="H1098" s="156">
        <f t="shared" si="57"/>
        <v>38</v>
      </c>
      <c r="I1098" s="156" t="str">
        <f t="shared" si="58"/>
        <v>Gisborne District 38</v>
      </c>
    </row>
    <row r="1099" spans="1:9">
      <c r="A1099" s="156" t="s">
        <v>1260</v>
      </c>
      <c r="B1099" s="156" t="s">
        <v>109</v>
      </c>
      <c r="C1099" s="156" t="s">
        <v>93</v>
      </c>
      <c r="D1099" s="156" t="s">
        <v>411</v>
      </c>
      <c r="E1099" s="157">
        <v>-38.14</v>
      </c>
      <c r="F1099" s="157">
        <v>178.31</v>
      </c>
      <c r="G1099" s="156" t="str">
        <f t="shared" si="56"/>
        <v>Gisborne District EC</v>
      </c>
      <c r="H1099" s="156">
        <f t="shared" si="57"/>
        <v>39</v>
      </c>
      <c r="I1099" s="156" t="str">
        <f t="shared" si="58"/>
        <v>Gisborne District 39</v>
      </c>
    </row>
    <row r="1100" spans="1:9">
      <c r="A1100" s="156" t="s">
        <v>1261</v>
      </c>
      <c r="B1100" s="156" t="s">
        <v>109</v>
      </c>
      <c r="C1100" s="156" t="s">
        <v>93</v>
      </c>
      <c r="D1100" s="156" t="s">
        <v>411</v>
      </c>
      <c r="E1100" s="157">
        <v>-38.56</v>
      </c>
      <c r="F1100" s="157">
        <v>177.92</v>
      </c>
      <c r="G1100" s="156" t="str">
        <f t="shared" si="56"/>
        <v>Gisborne District EC</v>
      </c>
      <c r="H1100" s="156">
        <f t="shared" si="57"/>
        <v>40</v>
      </c>
      <c r="I1100" s="156" t="str">
        <f t="shared" si="58"/>
        <v>Gisborne District 40</v>
      </c>
    </row>
    <row r="1101" spans="1:9">
      <c r="A1101" s="156" t="s">
        <v>1262</v>
      </c>
      <c r="B1101" s="156" t="s">
        <v>109</v>
      </c>
      <c r="C1101" s="156" t="s">
        <v>93</v>
      </c>
      <c r="D1101" s="156" t="s">
        <v>411</v>
      </c>
      <c r="E1101" s="157">
        <v>-38.909999999999997</v>
      </c>
      <c r="F1101" s="157">
        <v>177.91</v>
      </c>
      <c r="G1101" s="156" t="str">
        <f t="shared" si="56"/>
        <v>Gisborne District EC</v>
      </c>
      <c r="H1101" s="156">
        <f t="shared" si="57"/>
        <v>41</v>
      </c>
      <c r="I1101" s="156" t="str">
        <f t="shared" si="58"/>
        <v>Gisborne District 41</v>
      </c>
    </row>
    <row r="1102" spans="1:9">
      <c r="A1102" s="156" t="s">
        <v>1263</v>
      </c>
      <c r="B1102" s="156" t="s">
        <v>109</v>
      </c>
      <c r="C1102" s="156" t="s">
        <v>93</v>
      </c>
      <c r="D1102" s="156" t="s">
        <v>411</v>
      </c>
      <c r="E1102" s="157">
        <v>-38.46</v>
      </c>
      <c r="F1102" s="157">
        <v>177.64</v>
      </c>
      <c r="G1102" s="156" t="str">
        <f t="shared" si="56"/>
        <v>Gisborne District EC</v>
      </c>
      <c r="H1102" s="156">
        <f t="shared" si="57"/>
        <v>42</v>
      </c>
      <c r="I1102" s="156" t="str">
        <f t="shared" si="58"/>
        <v>Gisborne District 42</v>
      </c>
    </row>
    <row r="1103" spans="1:9">
      <c r="A1103" s="156" t="s">
        <v>1264</v>
      </c>
      <c r="B1103" s="156" t="s">
        <v>109</v>
      </c>
      <c r="C1103" s="156" t="s">
        <v>96</v>
      </c>
      <c r="D1103" s="156" t="s">
        <v>411</v>
      </c>
      <c r="E1103" s="157">
        <v>-38.67</v>
      </c>
      <c r="F1103" s="157">
        <v>178.05</v>
      </c>
      <c r="G1103" s="156" t="str">
        <f t="shared" si="56"/>
        <v>Gisborne District EC</v>
      </c>
      <c r="H1103" s="156">
        <f t="shared" si="57"/>
        <v>43</v>
      </c>
      <c r="I1103" s="156" t="str">
        <f t="shared" si="58"/>
        <v>Gisborne District 43</v>
      </c>
    </row>
    <row r="1104" spans="1:9">
      <c r="A1104" s="156" t="s">
        <v>1265</v>
      </c>
      <c r="B1104" s="156" t="s">
        <v>109</v>
      </c>
      <c r="C1104" s="156" t="s">
        <v>93</v>
      </c>
      <c r="D1104" s="156" t="s">
        <v>411</v>
      </c>
      <c r="E1104" s="157">
        <v>-37.9</v>
      </c>
      <c r="F1104" s="157">
        <v>178.27</v>
      </c>
      <c r="G1104" s="156" t="str">
        <f t="shared" si="56"/>
        <v>Gisborne District EC</v>
      </c>
      <c r="H1104" s="156">
        <f t="shared" si="57"/>
        <v>44</v>
      </c>
      <c r="I1104" s="156" t="str">
        <f t="shared" si="58"/>
        <v>Gisborne District 44</v>
      </c>
    </row>
    <row r="1105" spans="1:9">
      <c r="A1105" s="156" t="s">
        <v>1266</v>
      </c>
      <c r="B1105" s="156" t="s">
        <v>109</v>
      </c>
      <c r="C1105" s="156" t="s">
        <v>93</v>
      </c>
      <c r="D1105" s="156" t="s">
        <v>411</v>
      </c>
      <c r="E1105" s="157">
        <v>-38.39</v>
      </c>
      <c r="F1105" s="157">
        <v>178.25</v>
      </c>
      <c r="G1105" s="156" t="str">
        <f t="shared" si="56"/>
        <v>Gisborne District EC</v>
      </c>
      <c r="H1105" s="156">
        <f t="shared" si="57"/>
        <v>45</v>
      </c>
      <c r="I1105" s="156" t="str">
        <f t="shared" si="58"/>
        <v>Gisborne District 45</v>
      </c>
    </row>
    <row r="1106" spans="1:9">
      <c r="A1106" s="156" t="s">
        <v>1267</v>
      </c>
      <c r="B1106" s="156" t="s">
        <v>109</v>
      </c>
      <c r="C1106" s="156" t="s">
        <v>93</v>
      </c>
      <c r="D1106" s="156" t="s">
        <v>411</v>
      </c>
      <c r="E1106" s="157">
        <v>-38.619999999999997</v>
      </c>
      <c r="F1106" s="157">
        <v>177.89</v>
      </c>
      <c r="G1106" s="156" t="str">
        <f t="shared" si="56"/>
        <v>Gisborne District EC</v>
      </c>
      <c r="H1106" s="156">
        <f t="shared" si="57"/>
        <v>46</v>
      </c>
      <c r="I1106" s="156" t="str">
        <f t="shared" si="58"/>
        <v>Gisborne District 46</v>
      </c>
    </row>
    <row r="1107" spans="1:9">
      <c r="A1107" s="156" t="s">
        <v>1268</v>
      </c>
      <c r="B1107" s="156" t="s">
        <v>109</v>
      </c>
      <c r="C1107" s="156" t="s">
        <v>93</v>
      </c>
      <c r="D1107" s="156" t="s">
        <v>411</v>
      </c>
      <c r="E1107" s="157">
        <v>-38.64</v>
      </c>
      <c r="F1107" s="157">
        <v>177.6</v>
      </c>
      <c r="G1107" s="156" t="str">
        <f t="shared" si="56"/>
        <v>Gisborne District EC</v>
      </c>
      <c r="H1107" s="156">
        <f t="shared" si="57"/>
        <v>47</v>
      </c>
      <c r="I1107" s="156" t="str">
        <f t="shared" si="58"/>
        <v>Gisborne District 47</v>
      </c>
    </row>
    <row r="1108" spans="1:9">
      <c r="A1108" s="156" t="s">
        <v>1269</v>
      </c>
      <c r="B1108" s="156" t="s">
        <v>109</v>
      </c>
      <c r="C1108" s="156" t="s">
        <v>93</v>
      </c>
      <c r="D1108" s="156" t="s">
        <v>411</v>
      </c>
      <c r="E1108" s="157">
        <v>-37.909999999999997</v>
      </c>
      <c r="F1108" s="157">
        <v>178.27</v>
      </c>
      <c r="G1108" s="156" t="str">
        <f t="shared" si="56"/>
        <v>Gisborne District EC</v>
      </c>
      <c r="H1108" s="156">
        <f t="shared" si="57"/>
        <v>48</v>
      </c>
      <c r="I1108" s="156" t="str">
        <f t="shared" si="58"/>
        <v>Gisborne District 48</v>
      </c>
    </row>
    <row r="1109" spans="1:9">
      <c r="A1109" s="156" t="s">
        <v>1270</v>
      </c>
      <c r="B1109" s="156" t="s">
        <v>109</v>
      </c>
      <c r="C1109" s="156" t="s">
        <v>93</v>
      </c>
      <c r="D1109" s="156" t="s">
        <v>411</v>
      </c>
      <c r="E1109" s="157">
        <v>-37.82</v>
      </c>
      <c r="F1109" s="157">
        <v>178.44</v>
      </c>
      <c r="G1109" s="156" t="str">
        <f t="shared" si="56"/>
        <v>Gisborne District EC</v>
      </c>
      <c r="H1109" s="156">
        <f t="shared" si="57"/>
        <v>49</v>
      </c>
      <c r="I1109" s="156" t="str">
        <f t="shared" si="58"/>
        <v>Gisborne District 49</v>
      </c>
    </row>
    <row r="1110" spans="1:9">
      <c r="A1110" s="156" t="s">
        <v>1271</v>
      </c>
      <c r="B1110" s="156" t="s">
        <v>109</v>
      </c>
      <c r="C1110" s="156" t="s">
        <v>93</v>
      </c>
      <c r="D1110" s="156" t="s">
        <v>411</v>
      </c>
      <c r="E1110" s="157">
        <v>-37.57</v>
      </c>
      <c r="F1110" s="157">
        <v>178.13</v>
      </c>
      <c r="G1110" s="156" t="str">
        <f t="shared" si="56"/>
        <v>Gisborne District EC</v>
      </c>
      <c r="H1110" s="156">
        <f t="shared" si="57"/>
        <v>50</v>
      </c>
      <c r="I1110" s="156" t="str">
        <f t="shared" si="58"/>
        <v>Gisborne District 50</v>
      </c>
    </row>
    <row r="1111" spans="1:9">
      <c r="A1111" s="156" t="s">
        <v>1272</v>
      </c>
      <c r="B1111" s="156" t="s">
        <v>109</v>
      </c>
      <c r="C1111" s="156" t="s">
        <v>93</v>
      </c>
      <c r="D1111" s="156" t="s">
        <v>411</v>
      </c>
      <c r="E1111" s="157">
        <v>-38.46</v>
      </c>
      <c r="F1111" s="157">
        <v>177.82</v>
      </c>
      <c r="G1111" s="156" t="str">
        <f t="shared" si="56"/>
        <v>Gisborne District EC</v>
      </c>
      <c r="H1111" s="156">
        <f t="shared" si="57"/>
        <v>51</v>
      </c>
      <c r="I1111" s="156" t="str">
        <f t="shared" si="58"/>
        <v>Gisborne District 51</v>
      </c>
    </row>
    <row r="1112" spans="1:9">
      <c r="A1112" s="156" t="s">
        <v>1273</v>
      </c>
      <c r="B1112" s="156" t="s">
        <v>109</v>
      </c>
      <c r="C1112" s="156" t="s">
        <v>93</v>
      </c>
      <c r="D1112" s="156" t="s">
        <v>411</v>
      </c>
      <c r="E1112" s="157">
        <v>-38.42</v>
      </c>
      <c r="F1112" s="157">
        <v>177.56</v>
      </c>
      <c r="G1112" s="156" t="str">
        <f t="shared" si="56"/>
        <v>Gisborne District EC</v>
      </c>
      <c r="H1112" s="156">
        <f t="shared" si="57"/>
        <v>52</v>
      </c>
      <c r="I1112" s="156" t="str">
        <f t="shared" si="58"/>
        <v>Gisborne District 52</v>
      </c>
    </row>
    <row r="1113" spans="1:9">
      <c r="A1113" s="156" t="s">
        <v>1274</v>
      </c>
      <c r="B1113" s="156" t="s">
        <v>109</v>
      </c>
      <c r="C1113" s="156" t="s">
        <v>93</v>
      </c>
      <c r="D1113" s="156" t="s">
        <v>411</v>
      </c>
      <c r="E1113" s="157">
        <v>-37.770000000000003</v>
      </c>
      <c r="F1113" s="157">
        <v>178.44</v>
      </c>
      <c r="G1113" s="156" t="str">
        <f t="shared" si="56"/>
        <v>Gisborne District EC</v>
      </c>
      <c r="H1113" s="156">
        <f t="shared" si="57"/>
        <v>53</v>
      </c>
      <c r="I1113" s="156" t="str">
        <f t="shared" si="58"/>
        <v>Gisborne District 53</v>
      </c>
    </row>
    <row r="1114" spans="1:9">
      <c r="A1114" s="156" t="s">
        <v>1275</v>
      </c>
      <c r="B1114" s="156" t="s">
        <v>109</v>
      </c>
      <c r="C1114" s="156" t="s">
        <v>93</v>
      </c>
      <c r="D1114" s="156" t="s">
        <v>411</v>
      </c>
      <c r="E1114" s="157">
        <v>-37.869999999999997</v>
      </c>
      <c r="F1114" s="157">
        <v>178.4</v>
      </c>
      <c r="G1114" s="156" t="str">
        <f t="shared" si="56"/>
        <v>Gisborne District EC</v>
      </c>
      <c r="H1114" s="156">
        <f t="shared" si="57"/>
        <v>54</v>
      </c>
      <c r="I1114" s="156" t="str">
        <f t="shared" si="58"/>
        <v>Gisborne District 54</v>
      </c>
    </row>
    <row r="1115" spans="1:9">
      <c r="A1115" s="156" t="s">
        <v>1276</v>
      </c>
      <c r="B1115" s="156" t="s">
        <v>109</v>
      </c>
      <c r="C1115" s="156" t="s">
        <v>93</v>
      </c>
      <c r="D1115" s="156" t="s">
        <v>411</v>
      </c>
      <c r="E1115" s="157">
        <v>-38.53</v>
      </c>
      <c r="F1115" s="157">
        <v>177.6</v>
      </c>
      <c r="G1115" s="156" t="str">
        <f t="shared" si="56"/>
        <v>Gisborne District EC</v>
      </c>
      <c r="H1115" s="156">
        <f t="shared" si="57"/>
        <v>55</v>
      </c>
      <c r="I1115" s="156" t="str">
        <f t="shared" si="58"/>
        <v>Gisborne District 55</v>
      </c>
    </row>
    <row r="1116" spans="1:9">
      <c r="A1116" s="156" t="s">
        <v>1277</v>
      </c>
      <c r="B1116" s="156" t="s">
        <v>109</v>
      </c>
      <c r="C1116" s="156" t="s">
        <v>93</v>
      </c>
      <c r="D1116" s="156" t="s">
        <v>411</v>
      </c>
      <c r="E1116" s="157">
        <v>-37.880000000000003</v>
      </c>
      <c r="F1116" s="157">
        <v>178.3</v>
      </c>
      <c r="G1116" s="156" t="str">
        <f t="shared" si="56"/>
        <v>Gisborne District EC</v>
      </c>
      <c r="H1116" s="156">
        <f t="shared" si="57"/>
        <v>56</v>
      </c>
      <c r="I1116" s="156" t="str">
        <f t="shared" si="58"/>
        <v>Gisborne District 56</v>
      </c>
    </row>
    <row r="1117" spans="1:9">
      <c r="A1117" s="156" t="s">
        <v>1278</v>
      </c>
      <c r="B1117" s="156" t="s">
        <v>109</v>
      </c>
      <c r="C1117" s="156" t="s">
        <v>93</v>
      </c>
      <c r="D1117" s="156" t="s">
        <v>411</v>
      </c>
      <c r="E1117" s="157">
        <v>-37.89</v>
      </c>
      <c r="F1117" s="157">
        <v>178.31</v>
      </c>
      <c r="G1117" s="156" t="str">
        <f t="shared" si="56"/>
        <v>Gisborne District EC</v>
      </c>
      <c r="H1117" s="156">
        <f t="shared" si="57"/>
        <v>57</v>
      </c>
      <c r="I1117" s="156" t="str">
        <f t="shared" si="58"/>
        <v>Gisborne District 57</v>
      </c>
    </row>
    <row r="1118" spans="1:9">
      <c r="A1118" s="156" t="s">
        <v>1279</v>
      </c>
      <c r="B1118" s="156" t="s">
        <v>109</v>
      </c>
      <c r="C1118" s="156" t="s">
        <v>93</v>
      </c>
      <c r="D1118" s="156" t="s">
        <v>411</v>
      </c>
      <c r="E1118" s="157">
        <v>-38.619999999999997</v>
      </c>
      <c r="F1118" s="157">
        <v>177.52</v>
      </c>
      <c r="G1118" s="156" t="str">
        <f t="shared" si="56"/>
        <v>Gisborne District EC</v>
      </c>
      <c r="H1118" s="156">
        <f t="shared" si="57"/>
        <v>58</v>
      </c>
      <c r="I1118" s="156" t="str">
        <f t="shared" si="58"/>
        <v>Gisborne District 58</v>
      </c>
    </row>
    <row r="1119" spans="1:9">
      <c r="A1119" s="156" t="s">
        <v>1280</v>
      </c>
      <c r="B1119" s="156" t="s">
        <v>109</v>
      </c>
      <c r="C1119" s="156" t="s">
        <v>93</v>
      </c>
      <c r="D1119" s="156" t="s">
        <v>411</v>
      </c>
      <c r="E1119" s="157">
        <v>-37.869999999999997</v>
      </c>
      <c r="F1119" s="157">
        <v>178.26</v>
      </c>
      <c r="G1119" s="156" t="str">
        <f t="shared" si="56"/>
        <v>Gisborne District EC</v>
      </c>
      <c r="H1119" s="156">
        <f t="shared" si="57"/>
        <v>59</v>
      </c>
      <c r="I1119" s="156" t="str">
        <f t="shared" si="58"/>
        <v>Gisborne District 59</v>
      </c>
    </row>
    <row r="1120" spans="1:9">
      <c r="A1120" s="156" t="s">
        <v>433</v>
      </c>
      <c r="B1120" s="156" t="s">
        <v>109</v>
      </c>
      <c r="C1120" s="156" t="s">
        <v>93</v>
      </c>
      <c r="D1120" s="156" t="s">
        <v>411</v>
      </c>
      <c r="E1120" s="157">
        <v>-38.35</v>
      </c>
      <c r="F1120" s="157">
        <v>178.19</v>
      </c>
      <c r="G1120" s="156" t="str">
        <f t="shared" si="56"/>
        <v>Gisborne District EC</v>
      </c>
      <c r="H1120" s="156">
        <f t="shared" si="57"/>
        <v>60</v>
      </c>
      <c r="I1120" s="156" t="str">
        <f t="shared" si="58"/>
        <v>Gisborne District 60</v>
      </c>
    </row>
    <row r="1121" spans="1:9">
      <c r="A1121" s="156" t="s">
        <v>433</v>
      </c>
      <c r="B1121" s="156" t="s">
        <v>109</v>
      </c>
      <c r="C1121" s="156" t="s">
        <v>93</v>
      </c>
      <c r="D1121" s="156" t="s">
        <v>411</v>
      </c>
      <c r="E1121" s="157">
        <v>-38.01</v>
      </c>
      <c r="F1121" s="157">
        <v>178.26</v>
      </c>
      <c r="G1121" s="156" t="str">
        <f t="shared" si="56"/>
        <v>Gisborne District EC</v>
      </c>
      <c r="H1121" s="156">
        <f t="shared" si="57"/>
        <v>61</v>
      </c>
      <c r="I1121" s="156" t="str">
        <f t="shared" si="58"/>
        <v>Gisborne District 61</v>
      </c>
    </row>
    <row r="1122" spans="1:9">
      <c r="A1122" s="156" t="s">
        <v>1281</v>
      </c>
      <c r="B1122" s="156" t="s">
        <v>109</v>
      </c>
      <c r="C1122" s="156" t="s">
        <v>96</v>
      </c>
      <c r="D1122" s="156" t="s">
        <v>411</v>
      </c>
      <c r="E1122" s="157">
        <v>-38.68</v>
      </c>
      <c r="F1122" s="157">
        <v>178.05</v>
      </c>
      <c r="G1122" s="156" t="str">
        <f t="shared" si="56"/>
        <v>Gisborne District EC</v>
      </c>
      <c r="H1122" s="156">
        <f t="shared" si="57"/>
        <v>62</v>
      </c>
      <c r="I1122" s="156" t="str">
        <f t="shared" si="58"/>
        <v>Gisborne District 62</v>
      </c>
    </row>
    <row r="1123" spans="1:9">
      <c r="A1123" s="156" t="s">
        <v>1282</v>
      </c>
      <c r="B1123" s="156" t="s">
        <v>109</v>
      </c>
      <c r="C1123" s="156" t="s">
        <v>93</v>
      </c>
      <c r="D1123" s="156" t="s">
        <v>411</v>
      </c>
      <c r="E1123" s="157">
        <v>-38.64</v>
      </c>
      <c r="F1123" s="157">
        <v>178.14</v>
      </c>
      <c r="G1123" s="156" t="str">
        <f t="shared" si="56"/>
        <v>Gisborne District EC</v>
      </c>
      <c r="H1123" s="156">
        <f t="shared" si="57"/>
        <v>63</v>
      </c>
      <c r="I1123" s="156" t="str">
        <f t="shared" si="58"/>
        <v>Gisborne District 63</v>
      </c>
    </row>
    <row r="1124" spans="1:9">
      <c r="A1124" s="156" t="s">
        <v>1283</v>
      </c>
      <c r="B1124" s="156" t="s">
        <v>109</v>
      </c>
      <c r="C1124" s="156" t="s">
        <v>93</v>
      </c>
      <c r="D1124" s="156" t="s">
        <v>411</v>
      </c>
      <c r="E1124" s="157">
        <v>-38.270000000000003</v>
      </c>
      <c r="F1124" s="157">
        <v>178.1</v>
      </c>
      <c r="G1124" s="156" t="str">
        <f t="shared" si="56"/>
        <v>Gisborne District EC</v>
      </c>
      <c r="H1124" s="156">
        <f t="shared" si="57"/>
        <v>64</v>
      </c>
      <c r="I1124" s="156" t="str">
        <f t="shared" si="58"/>
        <v>Gisborne District 64</v>
      </c>
    </row>
    <row r="1125" spans="1:9">
      <c r="A1125" s="156" t="s">
        <v>1284</v>
      </c>
      <c r="B1125" s="156" t="s">
        <v>109</v>
      </c>
      <c r="C1125" s="156" t="s">
        <v>209</v>
      </c>
      <c r="D1125" s="156" t="s">
        <v>411</v>
      </c>
      <c r="E1125" s="157">
        <v>-37.630000000000003</v>
      </c>
      <c r="F1125" s="157">
        <v>178.35</v>
      </c>
      <c r="G1125" s="156" t="str">
        <f t="shared" si="56"/>
        <v>Gisborne District EC</v>
      </c>
      <c r="H1125" s="156">
        <f t="shared" si="57"/>
        <v>65</v>
      </c>
      <c r="I1125" s="156" t="str">
        <f t="shared" si="58"/>
        <v>Gisborne District 65</v>
      </c>
    </row>
    <row r="1126" spans="1:9">
      <c r="A1126" s="156" t="s">
        <v>1285</v>
      </c>
      <c r="B1126" s="156" t="s">
        <v>109</v>
      </c>
      <c r="C1126" s="156" t="s">
        <v>93</v>
      </c>
      <c r="D1126" s="156" t="s">
        <v>411</v>
      </c>
      <c r="E1126" s="157">
        <v>-38.11</v>
      </c>
      <c r="F1126" s="157">
        <v>178.33</v>
      </c>
      <c r="G1126" s="156" t="str">
        <f t="shared" si="56"/>
        <v>Gisborne District EC</v>
      </c>
      <c r="H1126" s="156">
        <f t="shared" si="57"/>
        <v>66</v>
      </c>
      <c r="I1126" s="156" t="str">
        <f t="shared" si="58"/>
        <v>Gisborne District 66</v>
      </c>
    </row>
    <row r="1127" spans="1:9">
      <c r="A1127" s="156" t="s">
        <v>1286</v>
      </c>
      <c r="B1127" s="156" t="s">
        <v>109</v>
      </c>
      <c r="C1127" s="156" t="s">
        <v>96</v>
      </c>
      <c r="D1127" s="156" t="s">
        <v>411</v>
      </c>
      <c r="E1127" s="157">
        <v>-38.65</v>
      </c>
      <c r="F1127" s="157">
        <v>177.99</v>
      </c>
      <c r="G1127" s="156" t="str">
        <f t="shared" si="56"/>
        <v>Gisborne District EC</v>
      </c>
      <c r="H1127" s="156">
        <f t="shared" si="57"/>
        <v>67</v>
      </c>
      <c r="I1127" s="156" t="str">
        <f t="shared" si="58"/>
        <v>Gisborne District 67</v>
      </c>
    </row>
    <row r="1128" spans="1:9">
      <c r="A1128" s="156" t="s">
        <v>1095</v>
      </c>
      <c r="B1128" s="156" t="s">
        <v>109</v>
      </c>
      <c r="C1128" s="156" t="s">
        <v>209</v>
      </c>
      <c r="D1128" s="156" t="s">
        <v>411</v>
      </c>
      <c r="E1128" s="157">
        <v>-38.46</v>
      </c>
      <c r="F1128" s="157">
        <v>177.87</v>
      </c>
      <c r="G1128" s="156" t="str">
        <f t="shared" si="56"/>
        <v>Gisborne District EC</v>
      </c>
      <c r="H1128" s="156">
        <f t="shared" si="57"/>
        <v>68</v>
      </c>
      <c r="I1128" s="156" t="str">
        <f t="shared" si="58"/>
        <v>Gisborne District 68</v>
      </c>
    </row>
    <row r="1129" spans="1:9">
      <c r="A1129" s="156" t="s">
        <v>1287</v>
      </c>
      <c r="B1129" s="156" t="s">
        <v>109</v>
      </c>
      <c r="C1129" s="156" t="s">
        <v>93</v>
      </c>
      <c r="D1129" s="156" t="s">
        <v>411</v>
      </c>
      <c r="E1129" s="157">
        <v>-38.049999999999997</v>
      </c>
      <c r="F1129" s="157">
        <v>178.3</v>
      </c>
      <c r="G1129" s="156" t="str">
        <f t="shared" si="56"/>
        <v>Gisborne District EC</v>
      </c>
      <c r="H1129" s="156">
        <f t="shared" si="57"/>
        <v>69</v>
      </c>
      <c r="I1129" s="156" t="str">
        <f t="shared" si="58"/>
        <v>Gisborne District 69</v>
      </c>
    </row>
    <row r="1130" spans="1:9">
      <c r="A1130" s="156" t="s">
        <v>1288</v>
      </c>
      <c r="B1130" s="156" t="s">
        <v>109</v>
      </c>
      <c r="C1130" s="156" t="s">
        <v>93</v>
      </c>
      <c r="D1130" s="156" t="s">
        <v>411</v>
      </c>
      <c r="E1130" s="157">
        <v>-38.11</v>
      </c>
      <c r="F1130" s="157">
        <v>178.32</v>
      </c>
      <c r="G1130" s="156" t="str">
        <f t="shared" si="56"/>
        <v>Gisborne District EC</v>
      </c>
      <c r="H1130" s="156">
        <f t="shared" si="57"/>
        <v>70</v>
      </c>
      <c r="I1130" s="156" t="str">
        <f t="shared" si="58"/>
        <v>Gisborne District 70</v>
      </c>
    </row>
    <row r="1131" spans="1:9">
      <c r="A1131" s="156" t="s">
        <v>1289</v>
      </c>
      <c r="B1131" s="156" t="s">
        <v>109</v>
      </c>
      <c r="C1131" s="156" t="s">
        <v>93</v>
      </c>
      <c r="D1131" s="156" t="s">
        <v>411</v>
      </c>
      <c r="E1131" s="157">
        <v>-38.76</v>
      </c>
      <c r="F1131" s="157">
        <v>177.95</v>
      </c>
      <c r="G1131" s="156" t="str">
        <f t="shared" si="56"/>
        <v>Gisborne District EC</v>
      </c>
      <c r="H1131" s="156">
        <f t="shared" si="57"/>
        <v>71</v>
      </c>
      <c r="I1131" s="156" t="str">
        <f t="shared" si="58"/>
        <v>Gisborne District 71</v>
      </c>
    </row>
    <row r="1132" spans="1:9">
      <c r="A1132" s="156" t="s">
        <v>1290</v>
      </c>
      <c r="B1132" s="156" t="s">
        <v>109</v>
      </c>
      <c r="C1132" s="156" t="s">
        <v>93</v>
      </c>
      <c r="D1132" s="156" t="s">
        <v>411</v>
      </c>
      <c r="E1132" s="157">
        <v>-38.07</v>
      </c>
      <c r="F1132" s="157">
        <v>178.37</v>
      </c>
      <c r="G1132" s="156" t="str">
        <f t="shared" si="56"/>
        <v>Gisborne District EC</v>
      </c>
      <c r="H1132" s="156">
        <f t="shared" si="57"/>
        <v>72</v>
      </c>
      <c r="I1132" s="156" t="str">
        <f t="shared" si="58"/>
        <v>Gisborne District 72</v>
      </c>
    </row>
    <row r="1133" spans="1:9">
      <c r="A1133" s="156" t="s">
        <v>1291</v>
      </c>
      <c r="B1133" s="156" t="s">
        <v>109</v>
      </c>
      <c r="C1133" s="156" t="s">
        <v>93</v>
      </c>
      <c r="D1133" s="156" t="s">
        <v>411</v>
      </c>
      <c r="E1133" s="157">
        <v>-38.32</v>
      </c>
      <c r="F1133" s="157">
        <v>178.16</v>
      </c>
      <c r="G1133" s="156" t="str">
        <f t="shared" si="56"/>
        <v>Gisborne District EC</v>
      </c>
      <c r="H1133" s="156">
        <f t="shared" si="57"/>
        <v>73</v>
      </c>
      <c r="I1133" s="156" t="str">
        <f t="shared" si="58"/>
        <v>Gisborne District 73</v>
      </c>
    </row>
    <row r="1134" spans="1:9">
      <c r="A1134" s="156" t="s">
        <v>1292</v>
      </c>
      <c r="B1134" s="156" t="s">
        <v>109</v>
      </c>
      <c r="C1134" s="156" t="s">
        <v>93</v>
      </c>
      <c r="D1134" s="156" t="s">
        <v>411</v>
      </c>
      <c r="E1134" s="157">
        <v>-37.79</v>
      </c>
      <c r="F1134" s="157">
        <v>178.41</v>
      </c>
      <c r="G1134" s="156" t="str">
        <f t="shared" si="56"/>
        <v>Gisborne District EC</v>
      </c>
      <c r="H1134" s="156">
        <f t="shared" si="57"/>
        <v>74</v>
      </c>
      <c r="I1134" s="156" t="str">
        <f t="shared" si="58"/>
        <v>Gisborne District 74</v>
      </c>
    </row>
    <row r="1135" spans="1:9">
      <c r="A1135" s="156" t="s">
        <v>1293</v>
      </c>
      <c r="B1135" s="156" t="s">
        <v>109</v>
      </c>
      <c r="C1135" s="156" t="s">
        <v>93</v>
      </c>
      <c r="D1135" s="156" t="s">
        <v>411</v>
      </c>
      <c r="E1135" s="157">
        <v>-38.770000000000003</v>
      </c>
      <c r="F1135" s="157">
        <v>177.56</v>
      </c>
      <c r="G1135" s="156" t="str">
        <f t="shared" si="56"/>
        <v>Gisborne District EC</v>
      </c>
      <c r="H1135" s="156">
        <f t="shared" si="57"/>
        <v>75</v>
      </c>
      <c r="I1135" s="156" t="str">
        <f t="shared" si="58"/>
        <v>Gisborne District 75</v>
      </c>
    </row>
    <row r="1136" spans="1:9">
      <c r="A1136" s="156" t="s">
        <v>1294</v>
      </c>
      <c r="B1136" s="156" t="s">
        <v>109</v>
      </c>
      <c r="C1136" s="156" t="s">
        <v>93</v>
      </c>
      <c r="D1136" s="156" t="s">
        <v>411</v>
      </c>
      <c r="E1136" s="157">
        <v>-37.619999999999997</v>
      </c>
      <c r="F1136" s="157">
        <v>178.33</v>
      </c>
      <c r="G1136" s="156" t="str">
        <f t="shared" si="56"/>
        <v>Gisborne District EC</v>
      </c>
      <c r="H1136" s="156">
        <f t="shared" si="57"/>
        <v>76</v>
      </c>
      <c r="I1136" s="156" t="str">
        <f t="shared" si="58"/>
        <v>Gisborne District 76</v>
      </c>
    </row>
    <row r="1137" spans="1:9">
      <c r="A1137" s="156" t="s">
        <v>1295</v>
      </c>
      <c r="B1137" s="156" t="s">
        <v>109</v>
      </c>
      <c r="C1137" s="156" t="s">
        <v>93</v>
      </c>
      <c r="D1137" s="156" t="s">
        <v>411</v>
      </c>
      <c r="E1137" s="157">
        <v>-38.130000000000003</v>
      </c>
      <c r="F1137" s="157">
        <v>178.3</v>
      </c>
      <c r="G1137" s="156" t="str">
        <f t="shared" si="56"/>
        <v>Gisborne District EC</v>
      </c>
      <c r="H1137" s="156">
        <f t="shared" si="57"/>
        <v>77</v>
      </c>
      <c r="I1137" s="156" t="str">
        <f t="shared" si="58"/>
        <v>Gisborne District 77</v>
      </c>
    </row>
    <row r="1138" spans="1:9">
      <c r="A1138" s="156" t="s">
        <v>1296</v>
      </c>
      <c r="B1138" s="156" t="s">
        <v>109</v>
      </c>
      <c r="C1138" s="156" t="s">
        <v>93</v>
      </c>
      <c r="D1138" s="156" t="s">
        <v>411</v>
      </c>
      <c r="E1138" s="157">
        <v>-37.92</v>
      </c>
      <c r="F1138" s="157">
        <v>178.38</v>
      </c>
      <c r="G1138" s="156" t="str">
        <f t="shared" si="56"/>
        <v>Gisborne District EC</v>
      </c>
      <c r="H1138" s="156">
        <f t="shared" si="57"/>
        <v>78</v>
      </c>
      <c r="I1138" s="156" t="str">
        <f t="shared" si="58"/>
        <v>Gisborne District 78</v>
      </c>
    </row>
    <row r="1139" spans="1:9">
      <c r="A1139" s="156" t="s">
        <v>1297</v>
      </c>
      <c r="B1139" s="156" t="s">
        <v>109</v>
      </c>
      <c r="C1139" s="156" t="s">
        <v>93</v>
      </c>
      <c r="D1139" s="156" t="s">
        <v>411</v>
      </c>
      <c r="E1139" s="157">
        <v>-38.6</v>
      </c>
      <c r="F1139" s="157">
        <v>177.92</v>
      </c>
      <c r="G1139" s="156" t="str">
        <f t="shared" si="56"/>
        <v>Gisborne District EC</v>
      </c>
      <c r="H1139" s="156">
        <f t="shared" si="57"/>
        <v>79</v>
      </c>
      <c r="I1139" s="156" t="str">
        <f t="shared" si="58"/>
        <v>Gisborne District 79</v>
      </c>
    </row>
    <row r="1140" spans="1:9">
      <c r="A1140" s="156" t="s">
        <v>1298</v>
      </c>
      <c r="B1140" s="156" t="s">
        <v>109</v>
      </c>
      <c r="C1140" s="156" t="s">
        <v>93</v>
      </c>
      <c r="D1140" s="156" t="s">
        <v>411</v>
      </c>
      <c r="E1140" s="157">
        <v>-38.69</v>
      </c>
      <c r="F1140" s="157">
        <v>177.77</v>
      </c>
      <c r="G1140" s="156" t="str">
        <f t="shared" si="56"/>
        <v>Gisborne District EC</v>
      </c>
      <c r="H1140" s="156">
        <f t="shared" si="57"/>
        <v>80</v>
      </c>
      <c r="I1140" s="156" t="str">
        <f t="shared" si="58"/>
        <v>Gisborne District 80</v>
      </c>
    </row>
    <row r="1141" spans="1:9">
      <c r="A1141" s="156" t="s">
        <v>1299</v>
      </c>
      <c r="B1141" s="156" t="s">
        <v>109</v>
      </c>
      <c r="C1141" s="156" t="s">
        <v>93</v>
      </c>
      <c r="D1141" s="156" t="s">
        <v>411</v>
      </c>
      <c r="E1141" s="157">
        <v>-38.58</v>
      </c>
      <c r="F1141" s="157">
        <v>177.94</v>
      </c>
      <c r="G1141" s="156" t="str">
        <f t="shared" si="56"/>
        <v>Gisborne District EC</v>
      </c>
      <c r="H1141" s="156">
        <f t="shared" si="57"/>
        <v>81</v>
      </c>
      <c r="I1141" s="156" t="str">
        <f t="shared" si="58"/>
        <v>Gisborne District 81</v>
      </c>
    </row>
    <row r="1142" spans="1:9">
      <c r="A1142" s="156" t="s">
        <v>1300</v>
      </c>
      <c r="B1142" s="156" t="s">
        <v>109</v>
      </c>
      <c r="C1142" s="156" t="s">
        <v>93</v>
      </c>
      <c r="D1142" s="156" t="s">
        <v>411</v>
      </c>
      <c r="E1142" s="157">
        <v>-38.159999999999997</v>
      </c>
      <c r="F1142" s="157">
        <v>178.33</v>
      </c>
      <c r="G1142" s="156" t="str">
        <f t="shared" si="56"/>
        <v>Gisborne District EC</v>
      </c>
      <c r="H1142" s="156">
        <f t="shared" si="57"/>
        <v>82</v>
      </c>
      <c r="I1142" s="156" t="str">
        <f t="shared" si="58"/>
        <v>Gisborne District 82</v>
      </c>
    </row>
    <row r="1143" spans="1:9">
      <c r="A1143" s="156" t="s">
        <v>1126</v>
      </c>
      <c r="B1143" s="156" t="s">
        <v>109</v>
      </c>
      <c r="C1143" s="156" t="s">
        <v>93</v>
      </c>
      <c r="D1143" s="156" t="s">
        <v>411</v>
      </c>
      <c r="E1143" s="157">
        <v>-38.1</v>
      </c>
      <c r="F1143" s="157">
        <v>178.34</v>
      </c>
      <c r="G1143" s="156" t="str">
        <f t="shared" si="56"/>
        <v>Gisborne District EC</v>
      </c>
      <c r="H1143" s="156">
        <f t="shared" si="57"/>
        <v>83</v>
      </c>
      <c r="I1143" s="156" t="str">
        <f t="shared" si="58"/>
        <v>Gisborne District 83</v>
      </c>
    </row>
    <row r="1144" spans="1:9">
      <c r="A1144" s="156" t="s">
        <v>1301</v>
      </c>
      <c r="B1144" s="156" t="s">
        <v>109</v>
      </c>
      <c r="C1144" s="156" t="s">
        <v>93</v>
      </c>
      <c r="D1144" s="156" t="s">
        <v>411</v>
      </c>
      <c r="E1144" s="157">
        <v>-38.5</v>
      </c>
      <c r="F1144" s="157">
        <v>178.04</v>
      </c>
      <c r="G1144" s="156" t="str">
        <f t="shared" si="56"/>
        <v>Gisborne District EC</v>
      </c>
      <c r="H1144" s="156">
        <f t="shared" si="57"/>
        <v>84</v>
      </c>
      <c r="I1144" s="156" t="str">
        <f t="shared" si="58"/>
        <v>Gisborne District 84</v>
      </c>
    </row>
    <row r="1145" spans="1:9">
      <c r="A1145" s="156" t="s">
        <v>1302</v>
      </c>
      <c r="B1145" s="156" t="s">
        <v>109</v>
      </c>
      <c r="C1145" s="156" t="s">
        <v>93</v>
      </c>
      <c r="D1145" s="156" t="s">
        <v>411</v>
      </c>
      <c r="E1145" s="157">
        <v>-38.78</v>
      </c>
      <c r="F1145" s="157">
        <v>177.79</v>
      </c>
      <c r="G1145" s="156" t="str">
        <f t="shared" si="56"/>
        <v>Gisborne District EC</v>
      </c>
      <c r="H1145" s="156">
        <f t="shared" si="57"/>
        <v>85</v>
      </c>
      <c r="I1145" s="156" t="str">
        <f t="shared" si="58"/>
        <v>Gisborne District 85</v>
      </c>
    </row>
    <row r="1146" spans="1:9">
      <c r="A1146" s="156" t="s">
        <v>1303</v>
      </c>
      <c r="B1146" s="156" t="s">
        <v>109</v>
      </c>
      <c r="C1146" s="156" t="s">
        <v>93</v>
      </c>
      <c r="D1146" s="156" t="s">
        <v>411</v>
      </c>
      <c r="E1146" s="157">
        <v>-37.81</v>
      </c>
      <c r="F1146" s="157">
        <v>178.39</v>
      </c>
      <c r="G1146" s="156" t="str">
        <f t="shared" si="56"/>
        <v>Gisborne District EC</v>
      </c>
      <c r="H1146" s="156">
        <f t="shared" si="57"/>
        <v>86</v>
      </c>
      <c r="I1146" s="156" t="str">
        <f t="shared" si="58"/>
        <v>Gisborne District 86</v>
      </c>
    </row>
    <row r="1147" spans="1:9">
      <c r="A1147" s="156" t="s">
        <v>1304</v>
      </c>
      <c r="B1147" s="156" t="s">
        <v>109</v>
      </c>
      <c r="C1147" s="156" t="s">
        <v>93</v>
      </c>
      <c r="D1147" s="156" t="s">
        <v>411</v>
      </c>
      <c r="E1147" s="157">
        <v>-38.520000000000003</v>
      </c>
      <c r="F1147" s="157">
        <v>177.89</v>
      </c>
      <c r="G1147" s="156" t="str">
        <f t="shared" si="56"/>
        <v>Gisborne District EC</v>
      </c>
      <c r="H1147" s="156">
        <f t="shared" si="57"/>
        <v>87</v>
      </c>
      <c r="I1147" s="156" t="str">
        <f t="shared" si="58"/>
        <v>Gisborne District 87</v>
      </c>
    </row>
    <row r="1148" spans="1:9">
      <c r="A1148" s="156" t="s">
        <v>1305</v>
      </c>
      <c r="B1148" s="156" t="s">
        <v>109</v>
      </c>
      <c r="C1148" s="156" t="s">
        <v>93</v>
      </c>
      <c r="D1148" s="156" t="s">
        <v>411</v>
      </c>
      <c r="E1148" s="157">
        <v>-38.020000000000003</v>
      </c>
      <c r="F1148" s="157">
        <v>178.33</v>
      </c>
      <c r="G1148" s="156" t="str">
        <f t="shared" si="56"/>
        <v>Gisborne District EC</v>
      </c>
      <c r="H1148" s="156">
        <f t="shared" si="57"/>
        <v>88</v>
      </c>
      <c r="I1148" s="156" t="str">
        <f t="shared" si="58"/>
        <v>Gisborne District 88</v>
      </c>
    </row>
    <row r="1149" spans="1:9">
      <c r="A1149" s="156" t="s">
        <v>1306</v>
      </c>
      <c r="B1149" s="156" t="s">
        <v>109</v>
      </c>
      <c r="C1149" s="156" t="s">
        <v>93</v>
      </c>
      <c r="D1149" s="156" t="s">
        <v>411</v>
      </c>
      <c r="E1149" s="157">
        <v>-37.82</v>
      </c>
      <c r="F1149" s="157">
        <v>178.38</v>
      </c>
      <c r="G1149" s="156" t="str">
        <f t="shared" si="56"/>
        <v>Gisborne District EC</v>
      </c>
      <c r="H1149" s="156">
        <f t="shared" si="57"/>
        <v>89</v>
      </c>
      <c r="I1149" s="156" t="str">
        <f t="shared" si="58"/>
        <v>Gisborne District 89</v>
      </c>
    </row>
    <row r="1150" spans="1:9">
      <c r="A1150" s="156" t="s">
        <v>1307</v>
      </c>
      <c r="B1150" s="156" t="s">
        <v>109</v>
      </c>
      <c r="C1150" s="156" t="s">
        <v>93</v>
      </c>
      <c r="D1150" s="156" t="s">
        <v>411</v>
      </c>
      <c r="E1150" s="157">
        <v>-38.58</v>
      </c>
      <c r="F1150" s="157">
        <v>177.89</v>
      </c>
      <c r="G1150" s="156" t="str">
        <f t="shared" si="56"/>
        <v>Gisborne District EC</v>
      </c>
      <c r="H1150" s="156">
        <f t="shared" si="57"/>
        <v>90</v>
      </c>
      <c r="I1150" s="156" t="str">
        <f t="shared" si="58"/>
        <v>Gisborne District 90</v>
      </c>
    </row>
    <row r="1151" spans="1:9">
      <c r="A1151" s="156" t="s">
        <v>1308</v>
      </c>
      <c r="B1151" s="156" t="s">
        <v>109</v>
      </c>
      <c r="C1151" s="156" t="s">
        <v>93</v>
      </c>
      <c r="D1151" s="156" t="s">
        <v>411</v>
      </c>
      <c r="E1151" s="157">
        <v>-37.71</v>
      </c>
      <c r="F1151" s="157">
        <v>178.31</v>
      </c>
      <c r="G1151" s="156" t="str">
        <f t="shared" si="56"/>
        <v>Gisborne District EC</v>
      </c>
      <c r="H1151" s="156">
        <f t="shared" si="57"/>
        <v>91</v>
      </c>
      <c r="I1151" s="156" t="str">
        <f t="shared" si="58"/>
        <v>Gisborne District 91</v>
      </c>
    </row>
    <row r="1152" spans="1:9">
      <c r="A1152" s="156" t="s">
        <v>1309</v>
      </c>
      <c r="B1152" s="156" t="s">
        <v>109</v>
      </c>
      <c r="C1152" s="156" t="s">
        <v>93</v>
      </c>
      <c r="D1152" s="156" t="s">
        <v>411</v>
      </c>
      <c r="E1152" s="157">
        <v>-37.9</v>
      </c>
      <c r="F1152" s="157">
        <v>178.23</v>
      </c>
      <c r="G1152" s="156" t="str">
        <f t="shared" si="56"/>
        <v>Gisborne District EC</v>
      </c>
      <c r="H1152" s="156">
        <f t="shared" si="57"/>
        <v>92</v>
      </c>
      <c r="I1152" s="156" t="str">
        <f t="shared" si="58"/>
        <v>Gisborne District 92</v>
      </c>
    </row>
    <row r="1153" spans="1:9">
      <c r="A1153" s="156" t="s">
        <v>1310</v>
      </c>
      <c r="B1153" s="156" t="s">
        <v>109</v>
      </c>
      <c r="C1153" s="156" t="s">
        <v>93</v>
      </c>
      <c r="D1153" s="156" t="s">
        <v>411</v>
      </c>
      <c r="E1153" s="157">
        <v>-37.83</v>
      </c>
      <c r="F1153" s="157">
        <v>178.32</v>
      </c>
      <c r="G1153" s="156" t="str">
        <f t="shared" si="56"/>
        <v>Gisborne District EC</v>
      </c>
      <c r="H1153" s="156">
        <f t="shared" si="57"/>
        <v>93</v>
      </c>
      <c r="I1153" s="156" t="str">
        <f t="shared" si="58"/>
        <v>Gisborne District 93</v>
      </c>
    </row>
    <row r="1154" spans="1:9">
      <c r="A1154" s="156" t="s">
        <v>1311</v>
      </c>
      <c r="B1154" s="156" t="s">
        <v>109</v>
      </c>
      <c r="C1154" s="156" t="s">
        <v>93</v>
      </c>
      <c r="D1154" s="156" t="s">
        <v>411</v>
      </c>
      <c r="E1154" s="157">
        <v>-38.57</v>
      </c>
      <c r="F1154" s="157">
        <v>178.22</v>
      </c>
      <c r="G1154" s="156" t="str">
        <f t="shared" ref="G1154:G1217" si="59">B1154&amp;" "&amp;D1154</f>
        <v>Gisborne District EC</v>
      </c>
      <c r="H1154" s="156">
        <f t="shared" ref="H1154:H1217" si="60">IF(B1154=B1153,H1153+1,1)</f>
        <v>94</v>
      </c>
      <c r="I1154" s="156" t="str">
        <f t="shared" ref="I1154:I1217" si="61">B1154&amp;" "&amp;H1154</f>
        <v>Gisborne District 94</v>
      </c>
    </row>
    <row r="1155" spans="1:9">
      <c r="A1155" s="156" t="s">
        <v>1312</v>
      </c>
      <c r="B1155" s="156" t="s">
        <v>109</v>
      </c>
      <c r="C1155" s="156" t="s">
        <v>93</v>
      </c>
      <c r="D1155" s="156" t="s">
        <v>411</v>
      </c>
      <c r="E1155" s="157">
        <v>-38.33</v>
      </c>
      <c r="F1155" s="157">
        <v>178.28</v>
      </c>
      <c r="G1155" s="156" t="str">
        <f t="shared" si="59"/>
        <v>Gisborne District EC</v>
      </c>
      <c r="H1155" s="156">
        <f t="shared" si="60"/>
        <v>95</v>
      </c>
      <c r="I1155" s="156" t="str">
        <f t="shared" si="61"/>
        <v>Gisborne District 95</v>
      </c>
    </row>
    <row r="1156" spans="1:9">
      <c r="A1156" s="156" t="s">
        <v>1313</v>
      </c>
      <c r="B1156" s="156" t="s">
        <v>109</v>
      </c>
      <c r="C1156" s="156" t="s">
        <v>93</v>
      </c>
      <c r="D1156" s="156" t="s">
        <v>411</v>
      </c>
      <c r="E1156" s="157">
        <v>-38.54</v>
      </c>
      <c r="F1156" s="157">
        <v>177.49</v>
      </c>
      <c r="G1156" s="156" t="str">
        <f t="shared" si="59"/>
        <v>Gisborne District EC</v>
      </c>
      <c r="H1156" s="156">
        <f t="shared" si="60"/>
        <v>96</v>
      </c>
      <c r="I1156" s="156" t="str">
        <f t="shared" si="61"/>
        <v>Gisborne District 96</v>
      </c>
    </row>
    <row r="1157" spans="1:9">
      <c r="A1157" s="156" t="s">
        <v>1314</v>
      </c>
      <c r="B1157" s="156" t="s">
        <v>109</v>
      </c>
      <c r="C1157" s="156" t="s">
        <v>93</v>
      </c>
      <c r="D1157" s="156" t="s">
        <v>411</v>
      </c>
      <c r="E1157" s="157">
        <v>-37.96</v>
      </c>
      <c r="F1157" s="157">
        <v>178.37</v>
      </c>
      <c r="G1157" s="156" t="str">
        <f t="shared" si="59"/>
        <v>Gisborne District EC</v>
      </c>
      <c r="H1157" s="156">
        <f t="shared" si="60"/>
        <v>97</v>
      </c>
      <c r="I1157" s="156" t="str">
        <f t="shared" si="61"/>
        <v>Gisborne District 97</v>
      </c>
    </row>
    <row r="1158" spans="1:9">
      <c r="A1158" s="156" t="s">
        <v>1315</v>
      </c>
      <c r="B1158" s="156" t="s">
        <v>109</v>
      </c>
      <c r="C1158" s="156" t="s">
        <v>93</v>
      </c>
      <c r="D1158" s="156" t="s">
        <v>411</v>
      </c>
      <c r="E1158" s="157">
        <v>-38.880000000000003</v>
      </c>
      <c r="F1158" s="157">
        <v>177.86</v>
      </c>
      <c r="G1158" s="156" t="str">
        <f t="shared" si="59"/>
        <v>Gisborne District EC</v>
      </c>
      <c r="H1158" s="156">
        <f t="shared" si="60"/>
        <v>98</v>
      </c>
      <c r="I1158" s="156" t="str">
        <f t="shared" si="61"/>
        <v>Gisborne District 98</v>
      </c>
    </row>
    <row r="1159" spans="1:9">
      <c r="A1159" s="156" t="s">
        <v>1316</v>
      </c>
      <c r="B1159" s="156" t="s">
        <v>109</v>
      </c>
      <c r="C1159" s="156" t="s">
        <v>93</v>
      </c>
      <c r="D1159" s="156" t="s">
        <v>411</v>
      </c>
      <c r="E1159" s="157">
        <v>-38.380000000000003</v>
      </c>
      <c r="F1159" s="157">
        <v>177.83</v>
      </c>
      <c r="G1159" s="156" t="str">
        <f t="shared" si="59"/>
        <v>Gisborne District EC</v>
      </c>
      <c r="H1159" s="156">
        <f t="shared" si="60"/>
        <v>99</v>
      </c>
      <c r="I1159" s="156" t="str">
        <f t="shared" si="61"/>
        <v>Gisborne District 99</v>
      </c>
    </row>
    <row r="1160" spans="1:9">
      <c r="A1160" s="156" t="s">
        <v>1317</v>
      </c>
      <c r="B1160" s="156" t="s">
        <v>109</v>
      </c>
      <c r="C1160" s="156" t="s">
        <v>96</v>
      </c>
      <c r="D1160" s="156" t="s">
        <v>411</v>
      </c>
      <c r="E1160" s="157">
        <v>-38.65</v>
      </c>
      <c r="F1160" s="157">
        <v>178.02</v>
      </c>
      <c r="G1160" s="156" t="str">
        <f t="shared" si="59"/>
        <v>Gisborne District EC</v>
      </c>
      <c r="H1160" s="156">
        <f t="shared" si="60"/>
        <v>100</v>
      </c>
      <c r="I1160" s="156" t="str">
        <f t="shared" si="61"/>
        <v>Gisborne District 100</v>
      </c>
    </row>
    <row r="1161" spans="1:9">
      <c r="A1161" s="156" t="s">
        <v>1318</v>
      </c>
      <c r="B1161" s="156" t="s">
        <v>110</v>
      </c>
      <c r="C1161" s="156" t="s">
        <v>93</v>
      </c>
      <c r="D1161" s="156" t="s">
        <v>1319</v>
      </c>
      <c r="E1161" s="157">
        <v>-46.12</v>
      </c>
      <c r="F1161" s="157">
        <v>169.15</v>
      </c>
      <c r="G1161" s="156" t="str">
        <f t="shared" si="59"/>
        <v>Gore District IN</v>
      </c>
      <c r="H1161" s="156">
        <f t="shared" si="60"/>
        <v>1</v>
      </c>
      <c r="I1161" s="156" t="str">
        <f t="shared" si="61"/>
        <v>Gore District 1</v>
      </c>
    </row>
    <row r="1162" spans="1:9">
      <c r="A1162" s="156" t="s">
        <v>1320</v>
      </c>
      <c r="B1162" s="156" t="s">
        <v>110</v>
      </c>
      <c r="C1162" s="156" t="s">
        <v>93</v>
      </c>
      <c r="D1162" s="156" t="s">
        <v>1319</v>
      </c>
      <c r="E1162" s="157">
        <v>-46.05</v>
      </c>
      <c r="F1162" s="157">
        <v>169.08</v>
      </c>
      <c r="G1162" s="156" t="str">
        <f t="shared" si="59"/>
        <v>Gore District IN</v>
      </c>
      <c r="H1162" s="156">
        <f t="shared" si="60"/>
        <v>2</v>
      </c>
      <c r="I1162" s="156" t="str">
        <f t="shared" si="61"/>
        <v>Gore District 2</v>
      </c>
    </row>
    <row r="1163" spans="1:9">
      <c r="A1163" s="156" t="s">
        <v>1321</v>
      </c>
      <c r="B1163" s="156" t="s">
        <v>110</v>
      </c>
      <c r="C1163" s="156" t="s">
        <v>93</v>
      </c>
      <c r="D1163" s="156" t="s">
        <v>1319</v>
      </c>
      <c r="E1163" s="157">
        <v>-46.15</v>
      </c>
      <c r="F1163" s="157">
        <v>168.89</v>
      </c>
      <c r="G1163" s="156" t="str">
        <f t="shared" si="59"/>
        <v>Gore District IN</v>
      </c>
      <c r="H1163" s="156">
        <f t="shared" si="60"/>
        <v>3</v>
      </c>
      <c r="I1163" s="156" t="str">
        <f t="shared" si="61"/>
        <v>Gore District 3</v>
      </c>
    </row>
    <row r="1164" spans="1:9">
      <c r="A1164" s="156" t="s">
        <v>1322</v>
      </c>
      <c r="B1164" s="156" t="s">
        <v>110</v>
      </c>
      <c r="C1164" s="156" t="s">
        <v>93</v>
      </c>
      <c r="D1164" s="156" t="s">
        <v>1319</v>
      </c>
      <c r="E1164" s="157">
        <v>-45.98</v>
      </c>
      <c r="F1164" s="157">
        <v>168.91</v>
      </c>
      <c r="G1164" s="156" t="str">
        <f t="shared" si="59"/>
        <v>Gore District IN</v>
      </c>
      <c r="H1164" s="156">
        <f t="shared" si="60"/>
        <v>4</v>
      </c>
      <c r="I1164" s="156" t="str">
        <f t="shared" si="61"/>
        <v>Gore District 4</v>
      </c>
    </row>
    <row r="1165" spans="1:9">
      <c r="A1165" s="156" t="s">
        <v>1323</v>
      </c>
      <c r="B1165" s="156" t="s">
        <v>110</v>
      </c>
      <c r="C1165" s="156" t="s">
        <v>93</v>
      </c>
      <c r="D1165" s="156" t="s">
        <v>1319</v>
      </c>
      <c r="E1165" s="157">
        <v>-45.93</v>
      </c>
      <c r="F1165" s="157">
        <v>168.95</v>
      </c>
      <c r="G1165" s="156" t="str">
        <f t="shared" si="59"/>
        <v>Gore District IN</v>
      </c>
      <c r="H1165" s="156">
        <f t="shared" si="60"/>
        <v>5</v>
      </c>
      <c r="I1165" s="156" t="str">
        <f t="shared" si="61"/>
        <v>Gore District 5</v>
      </c>
    </row>
    <row r="1166" spans="1:9">
      <c r="A1166" s="156" t="s">
        <v>1324</v>
      </c>
      <c r="B1166" s="156" t="s">
        <v>110</v>
      </c>
      <c r="C1166" s="156" t="s">
        <v>93</v>
      </c>
      <c r="D1166" s="156" t="s">
        <v>1319</v>
      </c>
      <c r="E1166" s="157">
        <v>-46.04</v>
      </c>
      <c r="F1166" s="157">
        <v>168.9</v>
      </c>
      <c r="G1166" s="156" t="str">
        <f t="shared" si="59"/>
        <v>Gore District IN</v>
      </c>
      <c r="H1166" s="156">
        <f t="shared" si="60"/>
        <v>6</v>
      </c>
      <c r="I1166" s="156" t="str">
        <f t="shared" si="61"/>
        <v>Gore District 6</v>
      </c>
    </row>
    <row r="1167" spans="1:9">
      <c r="A1167" s="156" t="s">
        <v>1325</v>
      </c>
      <c r="B1167" s="156" t="s">
        <v>110</v>
      </c>
      <c r="C1167" s="156" t="s">
        <v>93</v>
      </c>
      <c r="D1167" s="156" t="s">
        <v>1319</v>
      </c>
      <c r="E1167" s="157">
        <v>-45.99</v>
      </c>
      <c r="F1167" s="157">
        <v>168.96</v>
      </c>
      <c r="G1167" s="156" t="str">
        <f t="shared" si="59"/>
        <v>Gore District IN</v>
      </c>
      <c r="H1167" s="156">
        <f t="shared" si="60"/>
        <v>7</v>
      </c>
      <c r="I1167" s="156" t="str">
        <f t="shared" si="61"/>
        <v>Gore District 7</v>
      </c>
    </row>
    <row r="1168" spans="1:9">
      <c r="A1168" s="156" t="s">
        <v>1326</v>
      </c>
      <c r="B1168" s="156" t="s">
        <v>110</v>
      </c>
      <c r="C1168" s="156" t="s">
        <v>96</v>
      </c>
      <c r="D1168" s="156" t="s">
        <v>1319</v>
      </c>
      <c r="E1168" s="157">
        <v>-46.09</v>
      </c>
      <c r="F1168" s="157">
        <v>168.95</v>
      </c>
      <c r="G1168" s="156" t="str">
        <f t="shared" si="59"/>
        <v>Gore District IN</v>
      </c>
      <c r="H1168" s="156">
        <f t="shared" si="60"/>
        <v>8</v>
      </c>
      <c r="I1168" s="156" t="str">
        <f t="shared" si="61"/>
        <v>Gore District 8</v>
      </c>
    </row>
    <row r="1169" spans="1:9">
      <c r="A1169" s="156" t="s">
        <v>1327</v>
      </c>
      <c r="B1169" s="156" t="s">
        <v>110</v>
      </c>
      <c r="C1169" s="156" t="s">
        <v>93</v>
      </c>
      <c r="D1169" s="156" t="s">
        <v>1319</v>
      </c>
      <c r="E1169" s="157">
        <v>-46.18</v>
      </c>
      <c r="F1169" s="157">
        <v>168.97</v>
      </c>
      <c r="G1169" s="156" t="str">
        <f t="shared" si="59"/>
        <v>Gore District IN</v>
      </c>
      <c r="H1169" s="156">
        <f t="shared" si="60"/>
        <v>9</v>
      </c>
      <c r="I1169" s="156" t="str">
        <f t="shared" si="61"/>
        <v>Gore District 9</v>
      </c>
    </row>
    <row r="1170" spans="1:9">
      <c r="A1170" s="156" t="s">
        <v>1328</v>
      </c>
      <c r="B1170" s="156" t="s">
        <v>110</v>
      </c>
      <c r="C1170" s="156" t="s">
        <v>93</v>
      </c>
      <c r="D1170" s="156" t="s">
        <v>1319</v>
      </c>
      <c r="E1170" s="157">
        <v>-45.96</v>
      </c>
      <c r="F1170" s="157">
        <v>169.01</v>
      </c>
      <c r="G1170" s="156" t="str">
        <f t="shared" si="59"/>
        <v>Gore District IN</v>
      </c>
      <c r="H1170" s="156">
        <f t="shared" si="60"/>
        <v>10</v>
      </c>
      <c r="I1170" s="156" t="str">
        <f t="shared" si="61"/>
        <v>Gore District 10</v>
      </c>
    </row>
    <row r="1171" spans="1:9">
      <c r="A1171" s="156" t="s">
        <v>1329</v>
      </c>
      <c r="B1171" s="156" t="s">
        <v>110</v>
      </c>
      <c r="C1171" s="156" t="s">
        <v>209</v>
      </c>
      <c r="D1171" s="156" t="s">
        <v>1319</v>
      </c>
      <c r="E1171" s="157">
        <v>-46.09</v>
      </c>
      <c r="F1171" s="157">
        <v>168.92</v>
      </c>
      <c r="G1171" s="156" t="str">
        <f t="shared" si="59"/>
        <v>Gore District IN</v>
      </c>
      <c r="H1171" s="156">
        <f t="shared" si="60"/>
        <v>11</v>
      </c>
      <c r="I1171" s="156" t="str">
        <f t="shared" si="61"/>
        <v>Gore District 11</v>
      </c>
    </row>
    <row r="1172" spans="1:9">
      <c r="A1172" s="156" t="s">
        <v>1330</v>
      </c>
      <c r="B1172" s="156" t="s">
        <v>110</v>
      </c>
      <c r="C1172" s="156" t="s">
        <v>93</v>
      </c>
      <c r="D1172" s="156" t="s">
        <v>1319</v>
      </c>
      <c r="E1172" s="157">
        <v>-45.88</v>
      </c>
      <c r="F1172" s="157">
        <v>169.04</v>
      </c>
      <c r="G1172" s="156" t="str">
        <f t="shared" si="59"/>
        <v>Gore District IN</v>
      </c>
      <c r="H1172" s="156">
        <f t="shared" si="60"/>
        <v>12</v>
      </c>
      <c r="I1172" s="156" t="str">
        <f t="shared" si="61"/>
        <v>Gore District 12</v>
      </c>
    </row>
    <row r="1173" spans="1:9">
      <c r="A1173" s="156" t="s">
        <v>1331</v>
      </c>
      <c r="B1173" s="156" t="s">
        <v>110</v>
      </c>
      <c r="C1173" s="156" t="s">
        <v>93</v>
      </c>
      <c r="D1173" s="156" t="s">
        <v>1319</v>
      </c>
      <c r="E1173" s="157">
        <v>-46.16</v>
      </c>
      <c r="F1173" s="157">
        <v>169.08</v>
      </c>
      <c r="G1173" s="156" t="str">
        <f t="shared" si="59"/>
        <v>Gore District IN</v>
      </c>
      <c r="H1173" s="156">
        <f t="shared" si="60"/>
        <v>13</v>
      </c>
      <c r="I1173" s="156" t="str">
        <f t="shared" si="61"/>
        <v>Gore District 13</v>
      </c>
    </row>
    <row r="1174" spans="1:9">
      <c r="A1174" s="156" t="s">
        <v>1332</v>
      </c>
      <c r="B1174" s="156" t="s">
        <v>110</v>
      </c>
      <c r="C1174" s="156" t="s">
        <v>93</v>
      </c>
      <c r="D1174" s="156" t="s">
        <v>1319</v>
      </c>
      <c r="E1174" s="157">
        <v>-46.01</v>
      </c>
      <c r="F1174" s="157">
        <v>168.9</v>
      </c>
      <c r="G1174" s="156" t="str">
        <f t="shared" si="59"/>
        <v>Gore District IN</v>
      </c>
      <c r="H1174" s="156">
        <f t="shared" si="60"/>
        <v>14</v>
      </c>
      <c r="I1174" s="156" t="str">
        <f t="shared" si="61"/>
        <v>Gore District 14</v>
      </c>
    </row>
    <row r="1175" spans="1:9">
      <c r="A1175" s="156" t="s">
        <v>1333</v>
      </c>
      <c r="B1175" s="156" t="s">
        <v>110</v>
      </c>
      <c r="C1175" s="156" t="s">
        <v>93</v>
      </c>
      <c r="D1175" s="156" t="s">
        <v>1319</v>
      </c>
      <c r="E1175" s="157">
        <v>-45.99</v>
      </c>
      <c r="F1175" s="157">
        <v>169.02</v>
      </c>
      <c r="G1175" s="156" t="str">
        <f t="shared" si="59"/>
        <v>Gore District IN</v>
      </c>
      <c r="H1175" s="156">
        <f t="shared" si="60"/>
        <v>15</v>
      </c>
      <c r="I1175" s="156" t="str">
        <f t="shared" si="61"/>
        <v>Gore District 15</v>
      </c>
    </row>
    <row r="1176" spans="1:9">
      <c r="A1176" s="156" t="s">
        <v>1334</v>
      </c>
      <c r="B1176" s="156" t="s">
        <v>110</v>
      </c>
      <c r="C1176" s="156" t="s">
        <v>93</v>
      </c>
      <c r="D1176" s="156" t="s">
        <v>1319</v>
      </c>
      <c r="E1176" s="157">
        <v>-45.99</v>
      </c>
      <c r="F1176" s="157">
        <v>168.79</v>
      </c>
      <c r="G1176" s="156" t="str">
        <f t="shared" si="59"/>
        <v>Gore District IN</v>
      </c>
      <c r="H1176" s="156">
        <f t="shared" si="60"/>
        <v>16</v>
      </c>
      <c r="I1176" s="156" t="str">
        <f t="shared" si="61"/>
        <v>Gore District 16</v>
      </c>
    </row>
    <row r="1177" spans="1:9">
      <c r="A1177" s="156" t="s">
        <v>1335</v>
      </c>
      <c r="B1177" s="156" t="s">
        <v>110</v>
      </c>
      <c r="C1177" s="156" t="s">
        <v>209</v>
      </c>
      <c r="D1177" s="156" t="s">
        <v>1319</v>
      </c>
      <c r="E1177" s="157">
        <v>-46.18</v>
      </c>
      <c r="F1177" s="157">
        <v>168.85</v>
      </c>
      <c r="G1177" s="156" t="str">
        <f t="shared" si="59"/>
        <v>Gore District IN</v>
      </c>
      <c r="H1177" s="156">
        <f t="shared" si="60"/>
        <v>17</v>
      </c>
      <c r="I1177" s="156" t="str">
        <f t="shared" si="61"/>
        <v>Gore District 17</v>
      </c>
    </row>
    <row r="1178" spans="1:9">
      <c r="A1178" s="156" t="s">
        <v>1336</v>
      </c>
      <c r="B1178" s="156" t="s">
        <v>110</v>
      </c>
      <c r="C1178" s="156" t="s">
        <v>93</v>
      </c>
      <c r="D1178" s="156" t="s">
        <v>1319</v>
      </c>
      <c r="E1178" s="157">
        <v>-46.08</v>
      </c>
      <c r="F1178" s="157">
        <v>168.97</v>
      </c>
      <c r="G1178" s="156" t="str">
        <f t="shared" si="59"/>
        <v>Gore District IN</v>
      </c>
      <c r="H1178" s="156">
        <f t="shared" si="60"/>
        <v>18</v>
      </c>
      <c r="I1178" s="156" t="str">
        <f t="shared" si="61"/>
        <v>Gore District 18</v>
      </c>
    </row>
    <row r="1179" spans="1:9">
      <c r="A1179" s="156" t="s">
        <v>1337</v>
      </c>
      <c r="B1179" s="156" t="s">
        <v>110</v>
      </c>
      <c r="C1179" s="156" t="s">
        <v>93</v>
      </c>
      <c r="D1179" s="156" t="s">
        <v>1319</v>
      </c>
      <c r="E1179" s="157">
        <v>-45.96</v>
      </c>
      <c r="F1179" s="157">
        <v>169.08</v>
      </c>
      <c r="G1179" s="156" t="str">
        <f t="shared" si="59"/>
        <v>Gore District IN</v>
      </c>
      <c r="H1179" s="156">
        <f t="shared" si="60"/>
        <v>19</v>
      </c>
      <c r="I1179" s="156" t="str">
        <f t="shared" si="61"/>
        <v>Gore District 19</v>
      </c>
    </row>
    <row r="1180" spans="1:9">
      <c r="A1180" s="156" t="s">
        <v>1338</v>
      </c>
      <c r="B1180" s="156" t="s">
        <v>110</v>
      </c>
      <c r="C1180" s="156" t="s">
        <v>93</v>
      </c>
      <c r="D1180" s="156" t="s">
        <v>1319</v>
      </c>
      <c r="E1180" s="157">
        <v>-45.96</v>
      </c>
      <c r="F1180" s="157">
        <v>168.87</v>
      </c>
      <c r="G1180" s="156" t="str">
        <f t="shared" si="59"/>
        <v>Gore District IN</v>
      </c>
      <c r="H1180" s="156">
        <f t="shared" si="60"/>
        <v>20</v>
      </c>
      <c r="I1180" s="156" t="str">
        <f t="shared" si="61"/>
        <v>Gore District 20</v>
      </c>
    </row>
    <row r="1181" spans="1:9">
      <c r="A1181" s="156" t="s">
        <v>1339</v>
      </c>
      <c r="B1181" s="156" t="s">
        <v>110</v>
      </c>
      <c r="C1181" s="156" t="s">
        <v>93</v>
      </c>
      <c r="D1181" s="156" t="s">
        <v>1319</v>
      </c>
      <c r="E1181" s="157">
        <v>-46.01</v>
      </c>
      <c r="F1181" s="157">
        <v>168.84</v>
      </c>
      <c r="G1181" s="156" t="str">
        <f t="shared" si="59"/>
        <v>Gore District IN</v>
      </c>
      <c r="H1181" s="156">
        <f t="shared" si="60"/>
        <v>21</v>
      </c>
      <c r="I1181" s="156" t="str">
        <f t="shared" si="61"/>
        <v>Gore District 21</v>
      </c>
    </row>
    <row r="1182" spans="1:9">
      <c r="A1182" s="156" t="s">
        <v>1340</v>
      </c>
      <c r="B1182" s="156" t="s">
        <v>110</v>
      </c>
      <c r="C1182" s="156" t="s">
        <v>93</v>
      </c>
      <c r="D1182" s="156" t="s">
        <v>1319</v>
      </c>
      <c r="E1182" s="157">
        <v>-46.2</v>
      </c>
      <c r="F1182" s="157">
        <v>169.08</v>
      </c>
      <c r="G1182" s="156" t="str">
        <f t="shared" si="59"/>
        <v>Gore District IN</v>
      </c>
      <c r="H1182" s="156">
        <f t="shared" si="60"/>
        <v>22</v>
      </c>
      <c r="I1182" s="156" t="str">
        <f t="shared" si="61"/>
        <v>Gore District 22</v>
      </c>
    </row>
    <row r="1183" spans="1:9">
      <c r="A1183" s="156" t="s">
        <v>1341</v>
      </c>
      <c r="B1183" s="156" t="s">
        <v>110</v>
      </c>
      <c r="C1183" s="156" t="s">
        <v>93</v>
      </c>
      <c r="D1183" s="156" t="s">
        <v>1319</v>
      </c>
      <c r="E1183" s="157">
        <v>-46.09</v>
      </c>
      <c r="F1183" s="157">
        <v>169.04</v>
      </c>
      <c r="G1183" s="156" t="str">
        <f t="shared" si="59"/>
        <v>Gore District IN</v>
      </c>
      <c r="H1183" s="156">
        <f t="shared" si="60"/>
        <v>23</v>
      </c>
      <c r="I1183" s="156" t="str">
        <f t="shared" si="61"/>
        <v>Gore District 23</v>
      </c>
    </row>
    <row r="1184" spans="1:9">
      <c r="A1184" s="156" t="s">
        <v>1342</v>
      </c>
      <c r="B1184" s="156" t="s">
        <v>110</v>
      </c>
      <c r="C1184" s="156" t="s">
        <v>93</v>
      </c>
      <c r="D1184" s="156" t="s">
        <v>1319</v>
      </c>
      <c r="E1184" s="157">
        <v>-46.09</v>
      </c>
      <c r="F1184" s="157">
        <v>169.08</v>
      </c>
      <c r="G1184" s="156" t="str">
        <f t="shared" si="59"/>
        <v>Gore District IN</v>
      </c>
      <c r="H1184" s="156">
        <f t="shared" si="60"/>
        <v>24</v>
      </c>
      <c r="I1184" s="156" t="str">
        <f t="shared" si="61"/>
        <v>Gore District 24</v>
      </c>
    </row>
    <row r="1185" spans="1:9">
      <c r="A1185" s="156" t="s">
        <v>1343</v>
      </c>
      <c r="B1185" s="156" t="s">
        <v>110</v>
      </c>
      <c r="C1185" s="156" t="s">
        <v>93</v>
      </c>
      <c r="D1185" s="156" t="s">
        <v>1319</v>
      </c>
      <c r="E1185" s="157">
        <v>-45.93</v>
      </c>
      <c r="F1185" s="157">
        <v>169.07</v>
      </c>
      <c r="G1185" s="156" t="str">
        <f t="shared" si="59"/>
        <v>Gore District IN</v>
      </c>
      <c r="H1185" s="156">
        <f t="shared" si="60"/>
        <v>25</v>
      </c>
      <c r="I1185" s="156" t="str">
        <f t="shared" si="61"/>
        <v>Gore District 25</v>
      </c>
    </row>
    <row r="1186" spans="1:9">
      <c r="A1186" s="156" t="s">
        <v>1344</v>
      </c>
      <c r="B1186" s="156" t="s">
        <v>110</v>
      </c>
      <c r="C1186" s="156" t="s">
        <v>93</v>
      </c>
      <c r="D1186" s="156" t="s">
        <v>1319</v>
      </c>
      <c r="E1186" s="157">
        <v>-46.1</v>
      </c>
      <c r="F1186" s="157">
        <v>168.85</v>
      </c>
      <c r="G1186" s="156" t="str">
        <f t="shared" si="59"/>
        <v>Gore District IN</v>
      </c>
      <c r="H1186" s="156">
        <f t="shared" si="60"/>
        <v>26</v>
      </c>
      <c r="I1186" s="156" t="str">
        <f t="shared" si="61"/>
        <v>Gore District 26</v>
      </c>
    </row>
    <row r="1187" spans="1:9">
      <c r="A1187" s="156" t="s">
        <v>1345</v>
      </c>
      <c r="B1187" s="156" t="s">
        <v>110</v>
      </c>
      <c r="C1187" s="156" t="s">
        <v>93</v>
      </c>
      <c r="D1187" s="156" t="s">
        <v>1319</v>
      </c>
      <c r="E1187" s="157">
        <v>-46.27</v>
      </c>
      <c r="F1187" s="157">
        <v>168.99</v>
      </c>
      <c r="G1187" s="156" t="str">
        <f t="shared" si="59"/>
        <v>Gore District IN</v>
      </c>
      <c r="H1187" s="156">
        <f t="shared" si="60"/>
        <v>27</v>
      </c>
      <c r="I1187" s="156" t="str">
        <f t="shared" si="61"/>
        <v>Gore District 27</v>
      </c>
    </row>
    <row r="1188" spans="1:9">
      <c r="A1188" s="156" t="s">
        <v>1346</v>
      </c>
      <c r="B1188" s="156" t="s">
        <v>110</v>
      </c>
      <c r="C1188" s="156" t="s">
        <v>209</v>
      </c>
      <c r="D1188" s="156" t="s">
        <v>1319</v>
      </c>
      <c r="E1188" s="157">
        <v>-45.92</v>
      </c>
      <c r="F1188" s="157">
        <v>169</v>
      </c>
      <c r="G1188" s="156" t="str">
        <f t="shared" si="59"/>
        <v>Gore District IN</v>
      </c>
      <c r="H1188" s="156">
        <f t="shared" si="60"/>
        <v>28</v>
      </c>
      <c r="I1188" s="156" t="str">
        <f t="shared" si="61"/>
        <v>Gore District 28</v>
      </c>
    </row>
    <row r="1189" spans="1:9">
      <c r="A1189" s="156" t="s">
        <v>1347</v>
      </c>
      <c r="B1189" s="156" t="s">
        <v>110</v>
      </c>
      <c r="C1189" s="156" t="s">
        <v>93</v>
      </c>
      <c r="D1189" s="156" t="s">
        <v>1319</v>
      </c>
      <c r="E1189" s="157">
        <v>-46.03</v>
      </c>
      <c r="F1189" s="157">
        <v>169.05</v>
      </c>
      <c r="G1189" s="156" t="str">
        <f t="shared" si="59"/>
        <v>Gore District IN</v>
      </c>
      <c r="H1189" s="156">
        <f t="shared" si="60"/>
        <v>29</v>
      </c>
      <c r="I1189" s="156" t="str">
        <f t="shared" si="61"/>
        <v>Gore District 29</v>
      </c>
    </row>
    <row r="1190" spans="1:9">
      <c r="A1190" s="156" t="s">
        <v>1348</v>
      </c>
      <c r="B1190" s="156" t="s">
        <v>110</v>
      </c>
      <c r="C1190" s="156" t="s">
        <v>93</v>
      </c>
      <c r="D1190" s="156" t="s">
        <v>1319</v>
      </c>
      <c r="E1190" s="157">
        <v>-46.23</v>
      </c>
      <c r="F1190" s="157">
        <v>168.95</v>
      </c>
      <c r="G1190" s="156" t="str">
        <f t="shared" si="59"/>
        <v>Gore District IN</v>
      </c>
      <c r="H1190" s="156">
        <f t="shared" si="60"/>
        <v>30</v>
      </c>
      <c r="I1190" s="156" t="str">
        <f t="shared" si="61"/>
        <v>Gore District 30</v>
      </c>
    </row>
    <row r="1191" spans="1:9">
      <c r="A1191" s="156" t="s">
        <v>1349</v>
      </c>
      <c r="B1191" s="156" t="s">
        <v>110</v>
      </c>
      <c r="C1191" s="156" t="s">
        <v>93</v>
      </c>
      <c r="D1191" s="156" t="s">
        <v>1319</v>
      </c>
      <c r="E1191" s="157">
        <v>-46.12</v>
      </c>
      <c r="F1191" s="157">
        <v>168.81</v>
      </c>
      <c r="G1191" s="156" t="str">
        <f t="shared" si="59"/>
        <v>Gore District IN</v>
      </c>
      <c r="H1191" s="156">
        <f t="shared" si="60"/>
        <v>31</v>
      </c>
      <c r="I1191" s="156" t="str">
        <f t="shared" si="61"/>
        <v>Gore District 31</v>
      </c>
    </row>
    <row r="1192" spans="1:9">
      <c r="A1192" s="156" t="s">
        <v>1350</v>
      </c>
      <c r="B1192" s="156" t="s">
        <v>110</v>
      </c>
      <c r="C1192" s="156" t="s">
        <v>93</v>
      </c>
      <c r="D1192" s="156" t="s">
        <v>1319</v>
      </c>
      <c r="E1192" s="157">
        <v>-46.17</v>
      </c>
      <c r="F1192" s="157">
        <v>168.71</v>
      </c>
      <c r="G1192" s="156" t="str">
        <f t="shared" si="59"/>
        <v>Gore District IN</v>
      </c>
      <c r="H1192" s="156">
        <f t="shared" si="60"/>
        <v>32</v>
      </c>
      <c r="I1192" s="156" t="str">
        <f t="shared" si="61"/>
        <v>Gore District 32</v>
      </c>
    </row>
    <row r="1193" spans="1:9">
      <c r="A1193" s="156" t="s">
        <v>1351</v>
      </c>
      <c r="B1193" s="156" t="s">
        <v>110</v>
      </c>
      <c r="C1193" s="156" t="s">
        <v>93</v>
      </c>
      <c r="D1193" s="156" t="s">
        <v>1319</v>
      </c>
      <c r="E1193" s="157">
        <v>-45.87</v>
      </c>
      <c r="F1193" s="157">
        <v>168.81</v>
      </c>
      <c r="G1193" s="156" t="str">
        <f t="shared" si="59"/>
        <v>Gore District IN</v>
      </c>
      <c r="H1193" s="156">
        <f t="shared" si="60"/>
        <v>33</v>
      </c>
      <c r="I1193" s="156" t="str">
        <f t="shared" si="61"/>
        <v>Gore District 33</v>
      </c>
    </row>
    <row r="1194" spans="1:9">
      <c r="A1194" s="156" t="s">
        <v>1352</v>
      </c>
      <c r="B1194" s="156" t="s">
        <v>110</v>
      </c>
      <c r="C1194" s="156" t="s">
        <v>93</v>
      </c>
      <c r="D1194" s="156" t="s">
        <v>1319</v>
      </c>
      <c r="E1194" s="157">
        <v>-45.88</v>
      </c>
      <c r="F1194" s="157">
        <v>168.96</v>
      </c>
      <c r="G1194" s="156" t="str">
        <f t="shared" si="59"/>
        <v>Gore District IN</v>
      </c>
      <c r="H1194" s="156">
        <f t="shared" si="60"/>
        <v>34</v>
      </c>
      <c r="I1194" s="156" t="str">
        <f t="shared" si="61"/>
        <v>Gore District 34</v>
      </c>
    </row>
    <row r="1195" spans="1:9">
      <c r="A1195" s="156" t="s">
        <v>1353</v>
      </c>
      <c r="B1195" s="156" t="s">
        <v>110</v>
      </c>
      <c r="C1195" s="156" t="s">
        <v>93</v>
      </c>
      <c r="D1195" s="156" t="s">
        <v>1319</v>
      </c>
      <c r="E1195" s="157">
        <v>-46.07</v>
      </c>
      <c r="F1195" s="157">
        <v>168.95</v>
      </c>
      <c r="G1195" s="156" t="str">
        <f t="shared" si="59"/>
        <v>Gore District IN</v>
      </c>
      <c r="H1195" s="156">
        <f t="shared" si="60"/>
        <v>35</v>
      </c>
      <c r="I1195" s="156" t="str">
        <f t="shared" si="61"/>
        <v>Gore District 35</v>
      </c>
    </row>
    <row r="1196" spans="1:9">
      <c r="A1196" s="156" t="s">
        <v>1354</v>
      </c>
      <c r="B1196" s="156" t="s">
        <v>110</v>
      </c>
      <c r="C1196" s="156" t="s">
        <v>93</v>
      </c>
      <c r="D1196" s="156" t="s">
        <v>1319</v>
      </c>
      <c r="E1196" s="157">
        <v>-46.03</v>
      </c>
      <c r="F1196" s="157">
        <v>169.02</v>
      </c>
      <c r="G1196" s="156" t="str">
        <f t="shared" si="59"/>
        <v>Gore District IN</v>
      </c>
      <c r="H1196" s="156">
        <f t="shared" si="60"/>
        <v>36</v>
      </c>
      <c r="I1196" s="156" t="str">
        <f t="shared" si="61"/>
        <v>Gore District 36</v>
      </c>
    </row>
    <row r="1197" spans="1:9">
      <c r="A1197" s="156" t="s">
        <v>1355</v>
      </c>
      <c r="B1197" s="156" t="s">
        <v>111</v>
      </c>
      <c r="C1197" s="156" t="s">
        <v>93</v>
      </c>
      <c r="D1197" s="156" t="s">
        <v>330</v>
      </c>
      <c r="E1197" s="157">
        <v>-42.34</v>
      </c>
      <c r="F1197" s="157">
        <v>171.53</v>
      </c>
      <c r="G1197" s="156" t="str">
        <f t="shared" si="59"/>
        <v>Grey District WC</v>
      </c>
      <c r="H1197" s="156">
        <f t="shared" si="60"/>
        <v>1</v>
      </c>
      <c r="I1197" s="156" t="str">
        <f t="shared" si="61"/>
        <v>Grey District 1</v>
      </c>
    </row>
    <row r="1198" spans="1:9">
      <c r="A1198" s="156" t="s">
        <v>1356</v>
      </c>
      <c r="B1198" s="156" t="s">
        <v>111</v>
      </c>
      <c r="C1198" s="156" t="s">
        <v>93</v>
      </c>
      <c r="D1198" s="156" t="s">
        <v>330</v>
      </c>
      <c r="E1198" s="157">
        <v>-42.55</v>
      </c>
      <c r="F1198" s="157">
        <v>171.43</v>
      </c>
      <c r="G1198" s="156" t="str">
        <f t="shared" si="59"/>
        <v>Grey District WC</v>
      </c>
      <c r="H1198" s="156">
        <f t="shared" si="60"/>
        <v>2</v>
      </c>
      <c r="I1198" s="156" t="str">
        <f t="shared" si="61"/>
        <v>Grey District 2</v>
      </c>
    </row>
    <row r="1199" spans="1:9">
      <c r="A1199" s="156" t="s">
        <v>1357</v>
      </c>
      <c r="B1199" s="156" t="s">
        <v>111</v>
      </c>
      <c r="C1199" s="156" t="s">
        <v>93</v>
      </c>
      <c r="D1199" s="156" t="s">
        <v>330</v>
      </c>
      <c r="E1199" s="157">
        <v>-42.34</v>
      </c>
      <c r="F1199" s="157">
        <v>171.49</v>
      </c>
      <c r="G1199" s="156" t="str">
        <f t="shared" si="59"/>
        <v>Grey District WC</v>
      </c>
      <c r="H1199" s="156">
        <f t="shared" si="60"/>
        <v>3</v>
      </c>
      <c r="I1199" s="156" t="str">
        <f t="shared" si="61"/>
        <v>Grey District 3</v>
      </c>
    </row>
    <row r="1200" spans="1:9">
      <c r="A1200" s="156" t="s">
        <v>1358</v>
      </c>
      <c r="B1200" s="156" t="s">
        <v>111</v>
      </c>
      <c r="C1200" s="156" t="s">
        <v>93</v>
      </c>
      <c r="D1200" s="156" t="s">
        <v>330</v>
      </c>
      <c r="E1200" s="157">
        <v>-42.24</v>
      </c>
      <c r="F1200" s="157">
        <v>171.32</v>
      </c>
      <c r="G1200" s="156" t="str">
        <f t="shared" si="59"/>
        <v>Grey District WC</v>
      </c>
      <c r="H1200" s="156">
        <f t="shared" si="60"/>
        <v>4</v>
      </c>
      <c r="I1200" s="156" t="str">
        <f t="shared" si="61"/>
        <v>Grey District 4</v>
      </c>
    </row>
    <row r="1201" spans="1:9">
      <c r="A1201" s="156" t="s">
        <v>1359</v>
      </c>
      <c r="B1201" s="156" t="s">
        <v>111</v>
      </c>
      <c r="C1201" s="156" t="s">
        <v>93</v>
      </c>
      <c r="D1201" s="156" t="s">
        <v>330</v>
      </c>
      <c r="E1201" s="157">
        <v>-42.56</v>
      </c>
      <c r="F1201" s="157">
        <v>171.54</v>
      </c>
      <c r="G1201" s="156" t="str">
        <f t="shared" si="59"/>
        <v>Grey District WC</v>
      </c>
      <c r="H1201" s="156">
        <f t="shared" si="60"/>
        <v>5</v>
      </c>
      <c r="I1201" s="156" t="str">
        <f t="shared" si="61"/>
        <v>Grey District 5</v>
      </c>
    </row>
    <row r="1202" spans="1:9">
      <c r="A1202" s="156" t="s">
        <v>1360</v>
      </c>
      <c r="B1202" s="156" t="s">
        <v>111</v>
      </c>
      <c r="C1202" s="156" t="s">
        <v>209</v>
      </c>
      <c r="D1202" s="156" t="s">
        <v>330</v>
      </c>
      <c r="E1202" s="157">
        <v>-42.36</v>
      </c>
      <c r="F1202" s="157">
        <v>171.41</v>
      </c>
      <c r="G1202" s="156" t="str">
        <f t="shared" si="59"/>
        <v>Grey District WC</v>
      </c>
      <c r="H1202" s="156">
        <f t="shared" si="60"/>
        <v>6</v>
      </c>
      <c r="I1202" s="156" t="str">
        <f t="shared" si="61"/>
        <v>Grey District 6</v>
      </c>
    </row>
    <row r="1203" spans="1:9">
      <c r="A1203" s="156" t="s">
        <v>1361</v>
      </c>
      <c r="B1203" s="156" t="s">
        <v>111</v>
      </c>
      <c r="C1203" s="156" t="s">
        <v>96</v>
      </c>
      <c r="D1203" s="156" t="s">
        <v>330</v>
      </c>
      <c r="E1203" s="157">
        <v>-42.44</v>
      </c>
      <c r="F1203" s="157">
        <v>171.19</v>
      </c>
      <c r="G1203" s="156" t="str">
        <f t="shared" si="59"/>
        <v>Grey District WC</v>
      </c>
      <c r="H1203" s="156">
        <f t="shared" si="60"/>
        <v>7</v>
      </c>
      <c r="I1203" s="156" t="str">
        <f t="shared" si="61"/>
        <v>Grey District 7</v>
      </c>
    </row>
    <row r="1204" spans="1:9">
      <c r="A1204" s="156" t="s">
        <v>1362</v>
      </c>
      <c r="B1204" s="156" t="s">
        <v>111</v>
      </c>
      <c r="C1204" s="156" t="s">
        <v>93</v>
      </c>
      <c r="D1204" s="156" t="s">
        <v>330</v>
      </c>
      <c r="E1204" s="157">
        <v>-42.47</v>
      </c>
      <c r="F1204" s="157">
        <v>171.2</v>
      </c>
      <c r="G1204" s="156" t="str">
        <f t="shared" si="59"/>
        <v>Grey District WC</v>
      </c>
      <c r="H1204" s="156">
        <f t="shared" si="60"/>
        <v>8</v>
      </c>
      <c r="I1204" s="156" t="str">
        <f t="shared" si="61"/>
        <v>Grey District 8</v>
      </c>
    </row>
    <row r="1205" spans="1:9">
      <c r="A1205" s="156" t="s">
        <v>1363</v>
      </c>
      <c r="B1205" s="156" t="s">
        <v>111</v>
      </c>
      <c r="C1205" s="156" t="s">
        <v>93</v>
      </c>
      <c r="D1205" s="156" t="s">
        <v>330</v>
      </c>
      <c r="E1205" s="157">
        <v>-42.43</v>
      </c>
      <c r="F1205" s="157">
        <v>171.31</v>
      </c>
      <c r="G1205" s="156" t="str">
        <f t="shared" si="59"/>
        <v>Grey District WC</v>
      </c>
      <c r="H1205" s="156">
        <f t="shared" si="60"/>
        <v>9</v>
      </c>
      <c r="I1205" s="156" t="str">
        <f t="shared" si="61"/>
        <v>Grey District 9</v>
      </c>
    </row>
    <row r="1206" spans="1:9">
      <c r="A1206" s="156" t="s">
        <v>1364</v>
      </c>
      <c r="B1206" s="156" t="s">
        <v>111</v>
      </c>
      <c r="C1206" s="156" t="s">
        <v>93</v>
      </c>
      <c r="D1206" s="156" t="s">
        <v>330</v>
      </c>
      <c r="E1206" s="157">
        <v>-42.55</v>
      </c>
      <c r="F1206" s="157">
        <v>171.14</v>
      </c>
      <c r="G1206" s="156" t="str">
        <f t="shared" si="59"/>
        <v>Grey District WC</v>
      </c>
      <c r="H1206" s="156">
        <f t="shared" si="60"/>
        <v>10</v>
      </c>
      <c r="I1206" s="156" t="str">
        <f t="shared" si="61"/>
        <v>Grey District 10</v>
      </c>
    </row>
    <row r="1207" spans="1:9">
      <c r="A1207" s="156" t="s">
        <v>1365</v>
      </c>
      <c r="B1207" s="156" t="s">
        <v>111</v>
      </c>
      <c r="C1207" s="156" t="s">
        <v>96</v>
      </c>
      <c r="D1207" s="156" t="s">
        <v>330</v>
      </c>
      <c r="E1207" s="157">
        <v>-42.43</v>
      </c>
      <c r="F1207" s="157">
        <v>171.21</v>
      </c>
      <c r="G1207" s="156" t="str">
        <f t="shared" si="59"/>
        <v>Grey District WC</v>
      </c>
      <c r="H1207" s="156">
        <f t="shared" si="60"/>
        <v>11</v>
      </c>
      <c r="I1207" s="156" t="str">
        <f t="shared" si="61"/>
        <v>Grey District 11</v>
      </c>
    </row>
    <row r="1208" spans="1:9">
      <c r="A1208" s="156" t="s">
        <v>1366</v>
      </c>
      <c r="B1208" s="156" t="s">
        <v>111</v>
      </c>
      <c r="C1208" s="156" t="s">
        <v>93</v>
      </c>
      <c r="D1208" s="156" t="s">
        <v>330</v>
      </c>
      <c r="E1208" s="157">
        <v>-42.28</v>
      </c>
      <c r="F1208" s="157">
        <v>171.59</v>
      </c>
      <c r="G1208" s="156" t="str">
        <f t="shared" si="59"/>
        <v>Grey District WC</v>
      </c>
      <c r="H1208" s="156">
        <f t="shared" si="60"/>
        <v>12</v>
      </c>
      <c r="I1208" s="156" t="str">
        <f t="shared" si="61"/>
        <v>Grey District 12</v>
      </c>
    </row>
    <row r="1209" spans="1:9">
      <c r="A1209" s="156" t="s">
        <v>1367</v>
      </c>
      <c r="B1209" s="156" t="s">
        <v>111</v>
      </c>
      <c r="C1209" s="156" t="s">
        <v>209</v>
      </c>
      <c r="D1209" s="156" t="s">
        <v>330</v>
      </c>
      <c r="E1209" s="157">
        <v>-42.45</v>
      </c>
      <c r="F1209" s="157">
        <v>171.31</v>
      </c>
      <c r="G1209" s="156" t="str">
        <f t="shared" si="59"/>
        <v>Grey District WC</v>
      </c>
      <c r="H1209" s="156">
        <f t="shared" si="60"/>
        <v>13</v>
      </c>
      <c r="I1209" s="156" t="str">
        <f t="shared" si="61"/>
        <v>Grey District 13</v>
      </c>
    </row>
    <row r="1210" spans="1:9">
      <c r="A1210" s="156" t="s">
        <v>1368</v>
      </c>
      <c r="B1210" s="156" t="s">
        <v>111</v>
      </c>
      <c r="C1210" s="156" t="s">
        <v>93</v>
      </c>
      <c r="D1210" s="156" t="s">
        <v>330</v>
      </c>
      <c r="E1210" s="157">
        <v>-42.55</v>
      </c>
      <c r="F1210" s="157">
        <v>171.31</v>
      </c>
      <c r="G1210" s="156" t="str">
        <f t="shared" si="59"/>
        <v>Grey District WC</v>
      </c>
      <c r="H1210" s="156">
        <f t="shared" si="60"/>
        <v>14</v>
      </c>
      <c r="I1210" s="156" t="str">
        <f t="shared" si="61"/>
        <v>Grey District 14</v>
      </c>
    </row>
    <row r="1211" spans="1:9">
      <c r="A1211" s="156" t="s">
        <v>1369</v>
      </c>
      <c r="B1211" s="156" t="s">
        <v>111</v>
      </c>
      <c r="C1211" s="156" t="s">
        <v>96</v>
      </c>
      <c r="D1211" s="156" t="s">
        <v>330</v>
      </c>
      <c r="E1211" s="157">
        <v>-42.39</v>
      </c>
      <c r="F1211" s="157">
        <v>171.26</v>
      </c>
      <c r="G1211" s="156" t="str">
        <f t="shared" si="59"/>
        <v>Grey District WC</v>
      </c>
      <c r="H1211" s="156">
        <f t="shared" si="60"/>
        <v>15</v>
      </c>
      <c r="I1211" s="156" t="str">
        <f t="shared" si="61"/>
        <v>Grey District 15</v>
      </c>
    </row>
    <row r="1212" spans="1:9">
      <c r="A1212" s="156" t="s">
        <v>402</v>
      </c>
      <c r="B1212" s="156" t="s">
        <v>111</v>
      </c>
      <c r="C1212" s="156" t="s">
        <v>93</v>
      </c>
      <c r="D1212" s="156" t="s">
        <v>330</v>
      </c>
      <c r="E1212" s="157">
        <v>-42.53</v>
      </c>
      <c r="F1212" s="157">
        <v>171.15</v>
      </c>
      <c r="G1212" s="156" t="str">
        <f t="shared" si="59"/>
        <v>Grey District WC</v>
      </c>
      <c r="H1212" s="156">
        <f t="shared" si="60"/>
        <v>16</v>
      </c>
      <c r="I1212" s="156" t="str">
        <f t="shared" si="61"/>
        <v>Grey District 16</v>
      </c>
    </row>
    <row r="1213" spans="1:9">
      <c r="A1213" s="156" t="s">
        <v>1370</v>
      </c>
      <c r="B1213" s="156" t="s">
        <v>111</v>
      </c>
      <c r="C1213" s="156" t="s">
        <v>93</v>
      </c>
      <c r="D1213" s="156" t="s">
        <v>330</v>
      </c>
      <c r="E1213" s="157">
        <v>-42.64</v>
      </c>
      <c r="F1213" s="157">
        <v>171.27</v>
      </c>
      <c r="G1213" s="156" t="str">
        <f t="shared" si="59"/>
        <v>Grey District WC</v>
      </c>
      <c r="H1213" s="156">
        <f t="shared" si="60"/>
        <v>17</v>
      </c>
      <c r="I1213" s="156" t="str">
        <f t="shared" si="61"/>
        <v>Grey District 17</v>
      </c>
    </row>
    <row r="1214" spans="1:9">
      <c r="A1214" s="156" t="s">
        <v>1371</v>
      </c>
      <c r="B1214" s="156" t="s">
        <v>111</v>
      </c>
      <c r="C1214" s="156" t="s">
        <v>93</v>
      </c>
      <c r="D1214" s="156" t="s">
        <v>330</v>
      </c>
      <c r="E1214" s="157">
        <v>-42.31</v>
      </c>
      <c r="F1214" s="157">
        <v>171.27</v>
      </c>
      <c r="G1214" s="156" t="str">
        <f t="shared" si="59"/>
        <v>Grey District WC</v>
      </c>
      <c r="H1214" s="156">
        <f t="shared" si="60"/>
        <v>18</v>
      </c>
      <c r="I1214" s="156" t="str">
        <f t="shared" si="61"/>
        <v>Grey District 18</v>
      </c>
    </row>
    <row r="1215" spans="1:9">
      <c r="A1215" s="156" t="s">
        <v>1372</v>
      </c>
      <c r="B1215" s="156" t="s">
        <v>111</v>
      </c>
      <c r="C1215" s="156" t="s">
        <v>171</v>
      </c>
      <c r="D1215" s="156" t="s">
        <v>330</v>
      </c>
      <c r="E1215" s="157">
        <v>-42.45</v>
      </c>
      <c r="F1215" s="157">
        <v>171.2</v>
      </c>
      <c r="G1215" s="156" t="str">
        <f t="shared" si="59"/>
        <v>Grey District WC</v>
      </c>
      <c r="H1215" s="156">
        <f t="shared" si="60"/>
        <v>19</v>
      </c>
      <c r="I1215" s="156" t="str">
        <f t="shared" si="61"/>
        <v>Grey District 19</v>
      </c>
    </row>
    <row r="1216" spans="1:9">
      <c r="A1216" s="156" t="s">
        <v>1373</v>
      </c>
      <c r="B1216" s="156" t="s">
        <v>111</v>
      </c>
      <c r="C1216" s="156" t="s">
        <v>93</v>
      </c>
      <c r="D1216" s="156" t="s">
        <v>330</v>
      </c>
      <c r="E1216" s="157">
        <v>-42.56</v>
      </c>
      <c r="F1216" s="157">
        <v>171.81</v>
      </c>
      <c r="G1216" s="156" t="str">
        <f t="shared" si="59"/>
        <v>Grey District WC</v>
      </c>
      <c r="H1216" s="156">
        <f t="shared" si="60"/>
        <v>20</v>
      </c>
      <c r="I1216" s="156" t="str">
        <f t="shared" si="61"/>
        <v>Grey District 20</v>
      </c>
    </row>
    <row r="1217" spans="1:9">
      <c r="A1217" s="156" t="s">
        <v>1374</v>
      </c>
      <c r="B1217" s="156" t="s">
        <v>111</v>
      </c>
      <c r="C1217" s="156" t="s">
        <v>93</v>
      </c>
      <c r="D1217" s="156" t="s">
        <v>330</v>
      </c>
      <c r="E1217" s="157">
        <v>-42.69</v>
      </c>
      <c r="F1217" s="157">
        <v>171.27</v>
      </c>
      <c r="G1217" s="156" t="str">
        <f t="shared" si="59"/>
        <v>Grey District WC</v>
      </c>
      <c r="H1217" s="156">
        <f t="shared" si="60"/>
        <v>21</v>
      </c>
      <c r="I1217" s="156" t="str">
        <f t="shared" si="61"/>
        <v>Grey District 21</v>
      </c>
    </row>
    <row r="1218" spans="1:9">
      <c r="A1218" s="156" t="s">
        <v>1375</v>
      </c>
      <c r="B1218" s="156" t="s">
        <v>111</v>
      </c>
      <c r="C1218" s="156" t="s">
        <v>93</v>
      </c>
      <c r="D1218" s="156" t="s">
        <v>330</v>
      </c>
      <c r="E1218" s="157">
        <v>-42.72</v>
      </c>
      <c r="F1218" s="157">
        <v>171.46</v>
      </c>
      <c r="G1218" s="156" t="str">
        <f t="shared" ref="G1218:G1281" si="62">B1218&amp;" "&amp;D1218</f>
        <v>Grey District WC</v>
      </c>
      <c r="H1218" s="156">
        <f t="shared" ref="H1218:H1281" si="63">IF(B1218=B1217,H1217+1,1)</f>
        <v>22</v>
      </c>
      <c r="I1218" s="156" t="str">
        <f t="shared" ref="I1218:I1281" si="64">B1218&amp;" "&amp;H1218</f>
        <v>Grey District 22</v>
      </c>
    </row>
    <row r="1219" spans="1:9">
      <c r="A1219" s="156" t="s">
        <v>1376</v>
      </c>
      <c r="B1219" s="156" t="s">
        <v>111</v>
      </c>
      <c r="C1219" s="156" t="s">
        <v>93</v>
      </c>
      <c r="D1219" s="156" t="s">
        <v>330</v>
      </c>
      <c r="E1219" s="157">
        <v>-42.46</v>
      </c>
      <c r="F1219" s="157">
        <v>171.26</v>
      </c>
      <c r="G1219" s="156" t="str">
        <f t="shared" si="62"/>
        <v>Grey District WC</v>
      </c>
      <c r="H1219" s="156">
        <f t="shared" si="63"/>
        <v>23</v>
      </c>
      <c r="I1219" s="156" t="str">
        <f t="shared" si="64"/>
        <v>Grey District 23</v>
      </c>
    </row>
    <row r="1220" spans="1:9">
      <c r="A1220" s="156" t="s">
        <v>1377</v>
      </c>
      <c r="B1220" s="156" t="s">
        <v>111</v>
      </c>
      <c r="C1220" s="156" t="s">
        <v>93</v>
      </c>
      <c r="D1220" s="156" t="s">
        <v>330</v>
      </c>
      <c r="E1220" s="157">
        <v>-42.52</v>
      </c>
      <c r="F1220" s="157">
        <v>171.4</v>
      </c>
      <c r="G1220" s="156" t="str">
        <f t="shared" si="62"/>
        <v>Grey District WC</v>
      </c>
      <c r="H1220" s="156">
        <f t="shared" si="63"/>
        <v>24</v>
      </c>
      <c r="I1220" s="156" t="str">
        <f t="shared" si="64"/>
        <v>Grey District 24</v>
      </c>
    </row>
    <row r="1221" spans="1:9">
      <c r="A1221" s="156" t="s">
        <v>1378</v>
      </c>
      <c r="B1221" s="156" t="s">
        <v>111</v>
      </c>
      <c r="C1221" s="156" t="s">
        <v>93</v>
      </c>
      <c r="D1221" s="156" t="s">
        <v>330</v>
      </c>
      <c r="E1221" s="157">
        <v>-42.42</v>
      </c>
      <c r="F1221" s="157">
        <v>171.38</v>
      </c>
      <c r="G1221" s="156" t="str">
        <f t="shared" si="62"/>
        <v>Grey District WC</v>
      </c>
      <c r="H1221" s="156">
        <f t="shared" si="63"/>
        <v>25</v>
      </c>
      <c r="I1221" s="156" t="str">
        <f t="shared" si="64"/>
        <v>Grey District 25</v>
      </c>
    </row>
    <row r="1222" spans="1:9">
      <c r="A1222" s="156" t="s">
        <v>1379</v>
      </c>
      <c r="B1222" s="156" t="s">
        <v>111</v>
      </c>
      <c r="C1222" s="156" t="s">
        <v>93</v>
      </c>
      <c r="D1222" s="156" t="s">
        <v>330</v>
      </c>
      <c r="E1222" s="157">
        <v>-42.49</v>
      </c>
      <c r="F1222" s="157">
        <v>171.38</v>
      </c>
      <c r="G1222" s="156" t="str">
        <f t="shared" si="62"/>
        <v>Grey District WC</v>
      </c>
      <c r="H1222" s="156">
        <f t="shared" si="63"/>
        <v>26</v>
      </c>
      <c r="I1222" s="156" t="str">
        <f t="shared" si="64"/>
        <v>Grey District 26</v>
      </c>
    </row>
    <row r="1223" spans="1:9">
      <c r="A1223" s="156" t="s">
        <v>1380</v>
      </c>
      <c r="B1223" s="156" t="s">
        <v>111</v>
      </c>
      <c r="C1223" s="156" t="s">
        <v>93</v>
      </c>
      <c r="D1223" s="156" t="s">
        <v>330</v>
      </c>
      <c r="E1223" s="157">
        <v>-42.56</v>
      </c>
      <c r="F1223" s="157">
        <v>171.73</v>
      </c>
      <c r="G1223" s="156" t="str">
        <f t="shared" si="62"/>
        <v>Grey District WC</v>
      </c>
      <c r="H1223" s="156">
        <f t="shared" si="63"/>
        <v>27</v>
      </c>
      <c r="I1223" s="156" t="str">
        <f t="shared" si="64"/>
        <v>Grey District 27</v>
      </c>
    </row>
    <row r="1224" spans="1:9">
      <c r="A1224" s="156" t="s">
        <v>1381</v>
      </c>
      <c r="B1224" s="156" t="s">
        <v>111</v>
      </c>
      <c r="C1224" s="156" t="s">
        <v>93</v>
      </c>
      <c r="D1224" s="156" t="s">
        <v>330</v>
      </c>
      <c r="E1224" s="157">
        <v>-42.54</v>
      </c>
      <c r="F1224" s="157">
        <v>171.47</v>
      </c>
      <c r="G1224" s="156" t="str">
        <f t="shared" si="62"/>
        <v>Grey District WC</v>
      </c>
      <c r="H1224" s="156">
        <f t="shared" si="63"/>
        <v>28</v>
      </c>
      <c r="I1224" s="156" t="str">
        <f t="shared" si="64"/>
        <v>Grey District 28</v>
      </c>
    </row>
    <row r="1225" spans="1:9">
      <c r="A1225" s="156" t="s">
        <v>1382</v>
      </c>
      <c r="B1225" s="156" t="s">
        <v>111</v>
      </c>
      <c r="C1225" s="156" t="s">
        <v>93</v>
      </c>
      <c r="D1225" s="156" t="s">
        <v>330</v>
      </c>
      <c r="E1225" s="157">
        <v>-42.55</v>
      </c>
      <c r="F1225" s="157">
        <v>171.21</v>
      </c>
      <c r="G1225" s="156" t="str">
        <f t="shared" si="62"/>
        <v>Grey District WC</v>
      </c>
      <c r="H1225" s="156">
        <f t="shared" si="63"/>
        <v>29</v>
      </c>
      <c r="I1225" s="156" t="str">
        <f t="shared" si="64"/>
        <v>Grey District 29</v>
      </c>
    </row>
    <row r="1226" spans="1:9">
      <c r="A1226" s="156" t="s">
        <v>1383</v>
      </c>
      <c r="B1226" s="156" t="s">
        <v>111</v>
      </c>
      <c r="C1226" s="156" t="s">
        <v>93</v>
      </c>
      <c r="D1226" s="156" t="s">
        <v>330</v>
      </c>
      <c r="E1226" s="157">
        <v>-42.36</v>
      </c>
      <c r="F1226" s="157">
        <v>171.48</v>
      </c>
      <c r="G1226" s="156" t="str">
        <f t="shared" si="62"/>
        <v>Grey District WC</v>
      </c>
      <c r="H1226" s="156">
        <f t="shared" si="63"/>
        <v>30</v>
      </c>
      <c r="I1226" s="156" t="str">
        <f t="shared" si="64"/>
        <v>Grey District 30</v>
      </c>
    </row>
    <row r="1227" spans="1:9">
      <c r="A1227" s="156" t="s">
        <v>1384</v>
      </c>
      <c r="B1227" s="156" t="s">
        <v>111</v>
      </c>
      <c r="C1227" s="156" t="s">
        <v>93</v>
      </c>
      <c r="D1227" s="156" t="s">
        <v>330</v>
      </c>
      <c r="E1227" s="157">
        <v>-42.63</v>
      </c>
      <c r="F1227" s="157">
        <v>171.38</v>
      </c>
      <c r="G1227" s="156" t="str">
        <f t="shared" si="62"/>
        <v>Grey District WC</v>
      </c>
      <c r="H1227" s="156">
        <f t="shared" si="63"/>
        <v>31</v>
      </c>
      <c r="I1227" s="156" t="str">
        <f t="shared" si="64"/>
        <v>Grey District 31</v>
      </c>
    </row>
    <row r="1228" spans="1:9">
      <c r="A1228" s="156" t="s">
        <v>1385</v>
      </c>
      <c r="B1228" s="156" t="s">
        <v>111</v>
      </c>
      <c r="C1228" s="156" t="s">
        <v>209</v>
      </c>
      <c r="D1228" s="156" t="s">
        <v>330</v>
      </c>
      <c r="E1228" s="157">
        <v>-42.57</v>
      </c>
      <c r="F1228" s="157">
        <v>171.48</v>
      </c>
      <c r="G1228" s="156" t="str">
        <f t="shared" si="62"/>
        <v>Grey District WC</v>
      </c>
      <c r="H1228" s="156">
        <f t="shared" si="63"/>
        <v>32</v>
      </c>
      <c r="I1228" s="156" t="str">
        <f t="shared" si="64"/>
        <v>Grey District 32</v>
      </c>
    </row>
    <row r="1229" spans="1:9">
      <c r="A1229" s="156" t="s">
        <v>1386</v>
      </c>
      <c r="B1229" s="156" t="s">
        <v>111</v>
      </c>
      <c r="C1229" s="156" t="s">
        <v>93</v>
      </c>
      <c r="D1229" s="156" t="s">
        <v>330</v>
      </c>
      <c r="E1229" s="157">
        <v>-42.4</v>
      </c>
      <c r="F1229" s="157">
        <v>171.5</v>
      </c>
      <c r="G1229" s="156" t="str">
        <f t="shared" si="62"/>
        <v>Grey District WC</v>
      </c>
      <c r="H1229" s="156">
        <f t="shared" si="63"/>
        <v>33</v>
      </c>
      <c r="I1229" s="156" t="str">
        <f t="shared" si="64"/>
        <v>Grey District 33</v>
      </c>
    </row>
    <row r="1230" spans="1:9">
      <c r="A1230" s="156" t="s">
        <v>1387</v>
      </c>
      <c r="B1230" s="156" t="s">
        <v>111</v>
      </c>
      <c r="C1230" s="156" t="s">
        <v>93</v>
      </c>
      <c r="D1230" s="156" t="s">
        <v>330</v>
      </c>
      <c r="E1230" s="157">
        <v>-42.39</v>
      </c>
      <c r="F1230" s="157">
        <v>171.44</v>
      </c>
      <c r="G1230" s="156" t="str">
        <f t="shared" si="62"/>
        <v>Grey District WC</v>
      </c>
      <c r="H1230" s="156">
        <f t="shared" si="63"/>
        <v>34</v>
      </c>
      <c r="I1230" s="156" t="str">
        <f t="shared" si="64"/>
        <v>Grey District 34</v>
      </c>
    </row>
    <row r="1231" spans="1:9">
      <c r="A1231" s="156" t="s">
        <v>1388</v>
      </c>
      <c r="B1231" s="156" t="s">
        <v>111</v>
      </c>
      <c r="C1231" s="156" t="s">
        <v>93</v>
      </c>
      <c r="D1231" s="156" t="s">
        <v>330</v>
      </c>
      <c r="E1231" s="157">
        <v>-42.33</v>
      </c>
      <c r="F1231" s="157">
        <v>171.72</v>
      </c>
      <c r="G1231" s="156" t="str">
        <f t="shared" si="62"/>
        <v>Grey District WC</v>
      </c>
      <c r="H1231" s="156">
        <f t="shared" si="63"/>
        <v>35</v>
      </c>
      <c r="I1231" s="156" t="str">
        <f t="shared" si="64"/>
        <v>Grey District 35</v>
      </c>
    </row>
    <row r="1232" spans="1:9">
      <c r="A1232" s="156" t="s">
        <v>1389</v>
      </c>
      <c r="B1232" s="156" t="s">
        <v>111</v>
      </c>
      <c r="C1232" s="156" t="s">
        <v>93</v>
      </c>
      <c r="D1232" s="156" t="s">
        <v>330</v>
      </c>
      <c r="E1232" s="157">
        <v>-42.45</v>
      </c>
      <c r="F1232" s="157">
        <v>171.44</v>
      </c>
      <c r="G1232" s="156" t="str">
        <f t="shared" si="62"/>
        <v>Grey District WC</v>
      </c>
      <c r="H1232" s="156">
        <f t="shared" si="63"/>
        <v>36</v>
      </c>
      <c r="I1232" s="156" t="str">
        <f t="shared" si="64"/>
        <v>Grey District 36</v>
      </c>
    </row>
    <row r="1233" spans="1:9">
      <c r="A1233" s="156" t="s">
        <v>1390</v>
      </c>
      <c r="B1233" s="156" t="s">
        <v>111</v>
      </c>
      <c r="C1233" s="156" t="s">
        <v>93</v>
      </c>
      <c r="D1233" s="156" t="s">
        <v>330</v>
      </c>
      <c r="E1233" s="157">
        <v>-42.46</v>
      </c>
      <c r="F1233" s="157">
        <v>171.23</v>
      </c>
      <c r="G1233" s="156" t="str">
        <f t="shared" si="62"/>
        <v>Grey District WC</v>
      </c>
      <c r="H1233" s="156">
        <f t="shared" si="63"/>
        <v>37</v>
      </c>
      <c r="I1233" s="156" t="str">
        <f t="shared" si="64"/>
        <v>Grey District 37</v>
      </c>
    </row>
    <row r="1234" spans="1:9">
      <c r="A1234" s="156" t="s">
        <v>1391</v>
      </c>
      <c r="B1234" s="156" t="s">
        <v>111</v>
      </c>
      <c r="C1234" s="156" t="s">
        <v>93</v>
      </c>
      <c r="D1234" s="156" t="s">
        <v>330</v>
      </c>
      <c r="E1234" s="157">
        <v>-42.51</v>
      </c>
      <c r="F1234" s="157">
        <v>171.17</v>
      </c>
      <c r="G1234" s="156" t="str">
        <f t="shared" si="62"/>
        <v>Grey District WC</v>
      </c>
      <c r="H1234" s="156">
        <f t="shared" si="63"/>
        <v>38</v>
      </c>
      <c r="I1234" s="156" t="str">
        <f t="shared" si="64"/>
        <v>Grey District 38</v>
      </c>
    </row>
    <row r="1235" spans="1:9">
      <c r="A1235" s="156" t="s">
        <v>1392</v>
      </c>
      <c r="B1235" s="156" t="s">
        <v>111</v>
      </c>
      <c r="C1235" s="156" t="s">
        <v>93</v>
      </c>
      <c r="D1235" s="156" t="s">
        <v>330</v>
      </c>
      <c r="E1235" s="157">
        <v>-42.69</v>
      </c>
      <c r="F1235" s="157">
        <v>171.5</v>
      </c>
      <c r="G1235" s="156" t="str">
        <f t="shared" si="62"/>
        <v>Grey District WC</v>
      </c>
      <c r="H1235" s="156">
        <f t="shared" si="63"/>
        <v>39</v>
      </c>
      <c r="I1235" s="156" t="str">
        <f t="shared" si="64"/>
        <v>Grey District 39</v>
      </c>
    </row>
    <row r="1236" spans="1:9">
      <c r="A1236" s="156" t="s">
        <v>1393</v>
      </c>
      <c r="B1236" s="156" t="s">
        <v>111</v>
      </c>
      <c r="C1236" s="156" t="s">
        <v>209</v>
      </c>
      <c r="D1236" s="156" t="s">
        <v>330</v>
      </c>
      <c r="E1236" s="157">
        <v>-42.37</v>
      </c>
      <c r="F1236" s="157">
        <v>171.24</v>
      </c>
      <c r="G1236" s="156" t="str">
        <f t="shared" si="62"/>
        <v>Grey District WC</v>
      </c>
      <c r="H1236" s="156">
        <f t="shared" si="63"/>
        <v>40</v>
      </c>
      <c r="I1236" s="156" t="str">
        <f t="shared" si="64"/>
        <v>Grey District 40</v>
      </c>
    </row>
    <row r="1237" spans="1:9">
      <c r="A1237" s="156" t="s">
        <v>1394</v>
      </c>
      <c r="B1237" s="156" t="s">
        <v>111</v>
      </c>
      <c r="C1237" s="156" t="s">
        <v>93</v>
      </c>
      <c r="D1237" s="156" t="s">
        <v>330</v>
      </c>
      <c r="E1237" s="157">
        <v>-42.31</v>
      </c>
      <c r="F1237" s="157">
        <v>171.59</v>
      </c>
      <c r="G1237" s="156" t="str">
        <f t="shared" si="62"/>
        <v>Grey District WC</v>
      </c>
      <c r="H1237" s="156">
        <f t="shared" si="63"/>
        <v>41</v>
      </c>
      <c r="I1237" s="156" t="str">
        <f t="shared" si="64"/>
        <v>Grey District 41</v>
      </c>
    </row>
    <row r="1238" spans="1:9">
      <c r="A1238" s="156" t="s">
        <v>1395</v>
      </c>
      <c r="B1238" s="156" t="s">
        <v>111</v>
      </c>
      <c r="C1238" s="156" t="s">
        <v>93</v>
      </c>
      <c r="D1238" s="156" t="s">
        <v>330</v>
      </c>
      <c r="E1238" s="157">
        <v>-42.4</v>
      </c>
      <c r="F1238" s="157">
        <v>171.43</v>
      </c>
      <c r="G1238" s="156" t="str">
        <f t="shared" si="62"/>
        <v>Grey District WC</v>
      </c>
      <c r="H1238" s="156">
        <f t="shared" si="63"/>
        <v>42</v>
      </c>
      <c r="I1238" s="156" t="str">
        <f t="shared" si="64"/>
        <v>Grey District 42</v>
      </c>
    </row>
    <row r="1239" spans="1:9">
      <c r="A1239" s="156" t="s">
        <v>1396</v>
      </c>
      <c r="B1239" s="156" t="s">
        <v>111</v>
      </c>
      <c r="C1239" s="156" t="s">
        <v>93</v>
      </c>
      <c r="D1239" s="156" t="s">
        <v>330</v>
      </c>
      <c r="E1239" s="157">
        <v>-42.37</v>
      </c>
      <c r="F1239" s="157">
        <v>171.31</v>
      </c>
      <c r="G1239" s="156" t="str">
        <f t="shared" si="62"/>
        <v>Grey District WC</v>
      </c>
      <c r="H1239" s="156">
        <f t="shared" si="63"/>
        <v>43</v>
      </c>
      <c r="I1239" s="156" t="str">
        <f t="shared" si="64"/>
        <v>Grey District 43</v>
      </c>
    </row>
    <row r="1240" spans="1:9">
      <c r="A1240" s="156" t="s">
        <v>1397</v>
      </c>
      <c r="B1240" s="156" t="s">
        <v>111</v>
      </c>
      <c r="C1240" s="156" t="s">
        <v>93</v>
      </c>
      <c r="D1240" s="156" t="s">
        <v>330</v>
      </c>
      <c r="E1240" s="157">
        <v>-42.35</v>
      </c>
      <c r="F1240" s="157">
        <v>171.37</v>
      </c>
      <c r="G1240" s="156" t="str">
        <f t="shared" si="62"/>
        <v>Grey District WC</v>
      </c>
      <c r="H1240" s="156">
        <f t="shared" si="63"/>
        <v>44</v>
      </c>
      <c r="I1240" s="156" t="str">
        <f t="shared" si="64"/>
        <v>Grey District 44</v>
      </c>
    </row>
    <row r="1241" spans="1:9">
      <c r="A1241" s="156" t="s">
        <v>1398</v>
      </c>
      <c r="B1241" s="156" t="s">
        <v>111</v>
      </c>
      <c r="C1241" s="156" t="s">
        <v>93</v>
      </c>
      <c r="D1241" s="156" t="s">
        <v>330</v>
      </c>
      <c r="E1241" s="157">
        <v>-42.64</v>
      </c>
      <c r="F1241" s="157">
        <v>171.57</v>
      </c>
      <c r="G1241" s="156" t="str">
        <f t="shared" si="62"/>
        <v>Grey District WC</v>
      </c>
      <c r="H1241" s="156">
        <f t="shared" si="63"/>
        <v>45</v>
      </c>
      <c r="I1241" s="156" t="str">
        <f t="shared" si="64"/>
        <v>Grey District 45</v>
      </c>
    </row>
    <row r="1242" spans="1:9">
      <c r="A1242" s="156" t="s">
        <v>1399</v>
      </c>
      <c r="B1242" s="156" t="s">
        <v>111</v>
      </c>
      <c r="C1242" s="156" t="s">
        <v>209</v>
      </c>
      <c r="D1242" s="156" t="s">
        <v>330</v>
      </c>
      <c r="E1242" s="157">
        <v>-42.4</v>
      </c>
      <c r="F1242" s="157">
        <v>171.25</v>
      </c>
      <c r="G1242" s="156" t="str">
        <f t="shared" si="62"/>
        <v>Grey District WC</v>
      </c>
      <c r="H1242" s="156">
        <f t="shared" si="63"/>
        <v>46</v>
      </c>
      <c r="I1242" s="156" t="str">
        <f t="shared" si="64"/>
        <v>Grey District 46</v>
      </c>
    </row>
    <row r="1243" spans="1:9">
      <c r="A1243" s="156" t="s">
        <v>1400</v>
      </c>
      <c r="B1243" s="156" t="s">
        <v>111</v>
      </c>
      <c r="C1243" s="156" t="s">
        <v>93</v>
      </c>
      <c r="D1243" s="156" t="s">
        <v>330</v>
      </c>
      <c r="E1243" s="157">
        <v>-42.57</v>
      </c>
      <c r="F1243" s="157">
        <v>171.5</v>
      </c>
      <c r="G1243" s="156" t="str">
        <f t="shared" si="62"/>
        <v>Grey District WC</v>
      </c>
      <c r="H1243" s="156">
        <f t="shared" si="63"/>
        <v>47</v>
      </c>
      <c r="I1243" s="156" t="str">
        <f t="shared" si="64"/>
        <v>Grey District 47</v>
      </c>
    </row>
    <row r="1244" spans="1:9">
      <c r="A1244" s="156" t="s">
        <v>1401</v>
      </c>
      <c r="B1244" s="156" t="s">
        <v>111</v>
      </c>
      <c r="C1244" s="156" t="s">
        <v>93</v>
      </c>
      <c r="D1244" s="156" t="s">
        <v>330</v>
      </c>
      <c r="E1244" s="157">
        <v>-42.53</v>
      </c>
      <c r="F1244" s="157">
        <v>171.16</v>
      </c>
      <c r="G1244" s="156" t="str">
        <f t="shared" si="62"/>
        <v>Grey District WC</v>
      </c>
      <c r="H1244" s="156">
        <f t="shared" si="63"/>
        <v>48</v>
      </c>
      <c r="I1244" s="156" t="str">
        <f t="shared" si="64"/>
        <v>Grey District 48</v>
      </c>
    </row>
    <row r="1245" spans="1:9">
      <c r="A1245" s="156" t="s">
        <v>1402</v>
      </c>
      <c r="B1245" s="156" t="s">
        <v>111</v>
      </c>
      <c r="C1245" s="156" t="s">
        <v>93</v>
      </c>
      <c r="D1245" s="156" t="s">
        <v>330</v>
      </c>
      <c r="E1245" s="157">
        <v>-42.53</v>
      </c>
      <c r="F1245" s="157">
        <v>171.18</v>
      </c>
      <c r="G1245" s="156" t="str">
        <f t="shared" si="62"/>
        <v>Grey District WC</v>
      </c>
      <c r="H1245" s="156">
        <f t="shared" si="63"/>
        <v>49</v>
      </c>
      <c r="I1245" s="156" t="str">
        <f t="shared" si="64"/>
        <v>Grey District 49</v>
      </c>
    </row>
    <row r="1246" spans="1:9">
      <c r="A1246" s="156" t="s">
        <v>1403</v>
      </c>
      <c r="B1246" s="156" t="s">
        <v>111</v>
      </c>
      <c r="C1246" s="156" t="s">
        <v>93</v>
      </c>
      <c r="D1246" s="156" t="s">
        <v>330</v>
      </c>
      <c r="E1246" s="157">
        <v>-42.31</v>
      </c>
      <c r="F1246" s="157">
        <v>171.52</v>
      </c>
      <c r="G1246" s="156" t="str">
        <f t="shared" si="62"/>
        <v>Grey District WC</v>
      </c>
      <c r="H1246" s="156">
        <f t="shared" si="63"/>
        <v>50</v>
      </c>
      <c r="I1246" s="156" t="str">
        <f t="shared" si="64"/>
        <v>Grey District 50</v>
      </c>
    </row>
    <row r="1247" spans="1:9">
      <c r="A1247" s="156" t="s">
        <v>1404</v>
      </c>
      <c r="B1247" s="156" t="s">
        <v>111</v>
      </c>
      <c r="C1247" s="156" t="s">
        <v>93</v>
      </c>
      <c r="D1247" s="156" t="s">
        <v>330</v>
      </c>
      <c r="E1247" s="157">
        <v>-42.49</v>
      </c>
      <c r="F1247" s="157">
        <v>171.17</v>
      </c>
      <c r="G1247" s="156" t="str">
        <f t="shared" si="62"/>
        <v>Grey District WC</v>
      </c>
      <c r="H1247" s="156">
        <f t="shared" si="63"/>
        <v>51</v>
      </c>
      <c r="I1247" s="156" t="str">
        <f t="shared" si="64"/>
        <v>Grey District 51</v>
      </c>
    </row>
    <row r="1248" spans="1:9">
      <c r="A1248" s="156" t="s">
        <v>1405</v>
      </c>
      <c r="B1248" s="156" t="s">
        <v>111</v>
      </c>
      <c r="C1248" s="156" t="s">
        <v>93</v>
      </c>
      <c r="D1248" s="156" t="s">
        <v>330</v>
      </c>
      <c r="E1248" s="157">
        <v>-42.44</v>
      </c>
      <c r="F1248" s="157">
        <v>171.35</v>
      </c>
      <c r="G1248" s="156" t="str">
        <f t="shared" si="62"/>
        <v>Grey District WC</v>
      </c>
      <c r="H1248" s="156">
        <f t="shared" si="63"/>
        <v>52</v>
      </c>
      <c r="I1248" s="156" t="str">
        <f t="shared" si="64"/>
        <v>Grey District 52</v>
      </c>
    </row>
    <row r="1249" spans="1:9">
      <c r="A1249" s="156" t="s">
        <v>1406</v>
      </c>
      <c r="B1249" s="156" t="s">
        <v>111</v>
      </c>
      <c r="C1249" s="156" t="s">
        <v>93</v>
      </c>
      <c r="D1249" s="156" t="s">
        <v>330</v>
      </c>
      <c r="E1249" s="157">
        <v>-42.68</v>
      </c>
      <c r="F1249" s="157">
        <v>171.24</v>
      </c>
      <c r="G1249" s="156" t="str">
        <f t="shared" si="62"/>
        <v>Grey District WC</v>
      </c>
      <c r="H1249" s="156">
        <f t="shared" si="63"/>
        <v>53</v>
      </c>
      <c r="I1249" s="156" t="str">
        <f t="shared" si="64"/>
        <v>Grey District 53</v>
      </c>
    </row>
    <row r="1250" spans="1:9">
      <c r="A1250" s="156" t="s">
        <v>1407</v>
      </c>
      <c r="B1250" s="156" t="s">
        <v>111</v>
      </c>
      <c r="C1250" s="156" t="s">
        <v>93</v>
      </c>
      <c r="D1250" s="156" t="s">
        <v>330</v>
      </c>
      <c r="E1250" s="157">
        <v>-42.44</v>
      </c>
      <c r="F1250" s="157">
        <v>171.3</v>
      </c>
      <c r="G1250" s="156" t="str">
        <f t="shared" si="62"/>
        <v>Grey District WC</v>
      </c>
      <c r="H1250" s="156">
        <f t="shared" si="63"/>
        <v>54</v>
      </c>
      <c r="I1250" s="156" t="str">
        <f t="shared" si="64"/>
        <v>Grey District 54</v>
      </c>
    </row>
    <row r="1251" spans="1:9">
      <c r="A1251" s="156" t="s">
        <v>1408</v>
      </c>
      <c r="B1251" s="156" t="s">
        <v>111</v>
      </c>
      <c r="C1251" s="156" t="s">
        <v>93</v>
      </c>
      <c r="D1251" s="156" t="s">
        <v>330</v>
      </c>
      <c r="E1251" s="157">
        <v>-42.6</v>
      </c>
      <c r="F1251" s="157">
        <v>171.5</v>
      </c>
      <c r="G1251" s="156" t="str">
        <f t="shared" si="62"/>
        <v>Grey District WC</v>
      </c>
      <c r="H1251" s="156">
        <f t="shared" si="63"/>
        <v>55</v>
      </c>
      <c r="I1251" s="156" t="str">
        <f t="shared" si="64"/>
        <v>Grey District 55</v>
      </c>
    </row>
    <row r="1252" spans="1:9">
      <c r="A1252" s="156" t="s">
        <v>1409</v>
      </c>
      <c r="B1252" s="156" t="s">
        <v>111</v>
      </c>
      <c r="C1252" s="156" t="s">
        <v>93</v>
      </c>
      <c r="D1252" s="156" t="s">
        <v>330</v>
      </c>
      <c r="E1252" s="157">
        <v>-42.3</v>
      </c>
      <c r="F1252" s="157">
        <v>171.61</v>
      </c>
      <c r="G1252" s="156" t="str">
        <f t="shared" si="62"/>
        <v>Grey District WC</v>
      </c>
      <c r="H1252" s="156">
        <f t="shared" si="63"/>
        <v>56</v>
      </c>
      <c r="I1252" s="156" t="str">
        <f t="shared" si="64"/>
        <v>Grey District 56</v>
      </c>
    </row>
    <row r="1253" spans="1:9">
      <c r="A1253" s="156" t="s">
        <v>1410</v>
      </c>
      <c r="B1253" s="156" t="s">
        <v>111</v>
      </c>
      <c r="C1253" s="156" t="s">
        <v>93</v>
      </c>
      <c r="D1253" s="156" t="s">
        <v>330</v>
      </c>
      <c r="E1253" s="157">
        <v>-42.32</v>
      </c>
      <c r="F1253" s="157">
        <v>171.71</v>
      </c>
      <c r="G1253" s="156" t="str">
        <f t="shared" si="62"/>
        <v>Grey District WC</v>
      </c>
      <c r="H1253" s="156">
        <f t="shared" si="63"/>
        <v>57</v>
      </c>
      <c r="I1253" s="156" t="str">
        <f t="shared" si="64"/>
        <v>Grey District 57</v>
      </c>
    </row>
    <row r="1254" spans="1:9">
      <c r="A1254" s="156" t="s">
        <v>1411</v>
      </c>
      <c r="B1254" s="156" t="s">
        <v>111</v>
      </c>
      <c r="C1254" s="156" t="s">
        <v>93</v>
      </c>
      <c r="D1254" s="156" t="s">
        <v>330</v>
      </c>
      <c r="E1254" s="157">
        <v>-42.46</v>
      </c>
      <c r="F1254" s="157">
        <v>171.19</v>
      </c>
      <c r="G1254" s="156" t="str">
        <f t="shared" si="62"/>
        <v>Grey District WC</v>
      </c>
      <c r="H1254" s="156">
        <f t="shared" si="63"/>
        <v>58</v>
      </c>
      <c r="I1254" s="156" t="str">
        <f t="shared" si="64"/>
        <v>Grey District 58</v>
      </c>
    </row>
    <row r="1255" spans="1:9">
      <c r="A1255" s="156" t="s">
        <v>1412</v>
      </c>
      <c r="B1255" s="156" t="s">
        <v>112</v>
      </c>
      <c r="C1255" s="156" t="s">
        <v>96</v>
      </c>
      <c r="D1255" s="156" t="s">
        <v>1413</v>
      </c>
      <c r="E1255" s="157">
        <v>-37.78</v>
      </c>
      <c r="F1255" s="157">
        <v>175.28</v>
      </c>
      <c r="G1255" s="156" t="str">
        <f t="shared" si="62"/>
        <v>Hamilton City HN</v>
      </c>
      <c r="H1255" s="156">
        <f t="shared" si="63"/>
        <v>1</v>
      </c>
      <c r="I1255" s="156" t="str">
        <f t="shared" si="64"/>
        <v>Hamilton City 1</v>
      </c>
    </row>
    <row r="1256" spans="1:9">
      <c r="A1256" s="156" t="s">
        <v>1414</v>
      </c>
      <c r="B1256" s="156" t="s">
        <v>112</v>
      </c>
      <c r="C1256" s="156" t="s">
        <v>96</v>
      </c>
      <c r="D1256" s="156" t="s">
        <v>1413</v>
      </c>
      <c r="E1256" s="157">
        <v>-37.79</v>
      </c>
      <c r="F1256" s="157">
        <v>175.25</v>
      </c>
      <c r="G1256" s="156" t="str">
        <f t="shared" si="62"/>
        <v>Hamilton City HN</v>
      </c>
      <c r="H1256" s="156">
        <f t="shared" si="63"/>
        <v>2</v>
      </c>
      <c r="I1256" s="156" t="str">
        <f t="shared" si="64"/>
        <v>Hamilton City 2</v>
      </c>
    </row>
    <row r="1257" spans="1:9">
      <c r="A1257" s="156" t="s">
        <v>1415</v>
      </c>
      <c r="B1257" s="156" t="s">
        <v>112</v>
      </c>
      <c r="C1257" s="156" t="s">
        <v>171</v>
      </c>
      <c r="D1257" s="156" t="s">
        <v>1413</v>
      </c>
      <c r="E1257" s="157">
        <v>-37.78</v>
      </c>
      <c r="F1257" s="157">
        <v>175.27</v>
      </c>
      <c r="G1257" s="156" t="str">
        <f t="shared" si="62"/>
        <v>Hamilton City HN</v>
      </c>
      <c r="H1257" s="156">
        <f t="shared" si="63"/>
        <v>3</v>
      </c>
      <c r="I1257" s="156" t="str">
        <f t="shared" si="64"/>
        <v>Hamilton City 3</v>
      </c>
    </row>
    <row r="1258" spans="1:9">
      <c r="A1258" s="156" t="s">
        <v>1416</v>
      </c>
      <c r="B1258" s="156" t="s">
        <v>112</v>
      </c>
      <c r="C1258" s="156" t="s">
        <v>96</v>
      </c>
      <c r="D1258" s="156" t="s">
        <v>1413</v>
      </c>
      <c r="E1258" s="157">
        <v>-37.79</v>
      </c>
      <c r="F1258" s="157">
        <v>175.29</v>
      </c>
      <c r="G1258" s="156" t="str">
        <f t="shared" si="62"/>
        <v>Hamilton City HN</v>
      </c>
      <c r="H1258" s="156">
        <f t="shared" si="63"/>
        <v>4</v>
      </c>
      <c r="I1258" s="156" t="str">
        <f t="shared" si="64"/>
        <v>Hamilton City 4</v>
      </c>
    </row>
    <row r="1259" spans="1:9">
      <c r="A1259" s="156" t="s">
        <v>1417</v>
      </c>
      <c r="B1259" s="156" t="s">
        <v>112</v>
      </c>
      <c r="C1259" s="156" t="s">
        <v>96</v>
      </c>
      <c r="D1259" s="156" t="s">
        <v>1413</v>
      </c>
      <c r="E1259" s="157">
        <v>-37.79</v>
      </c>
      <c r="F1259" s="157">
        <v>175.27</v>
      </c>
      <c r="G1259" s="156" t="str">
        <f t="shared" si="62"/>
        <v>Hamilton City HN</v>
      </c>
      <c r="H1259" s="156">
        <f t="shared" si="63"/>
        <v>5</v>
      </c>
      <c r="I1259" s="156" t="str">
        <f t="shared" si="64"/>
        <v>Hamilton City 5</v>
      </c>
    </row>
    <row r="1260" spans="1:9">
      <c r="A1260" s="156" t="s">
        <v>1418</v>
      </c>
      <c r="B1260" s="156" t="s">
        <v>112</v>
      </c>
      <c r="C1260" s="156" t="s">
        <v>96</v>
      </c>
      <c r="D1260" s="156" t="s">
        <v>1413</v>
      </c>
      <c r="E1260" s="157">
        <v>-37.81</v>
      </c>
      <c r="F1260" s="157">
        <v>175.27</v>
      </c>
      <c r="G1260" s="156" t="str">
        <f t="shared" si="62"/>
        <v>Hamilton City HN</v>
      </c>
      <c r="H1260" s="156">
        <f t="shared" si="63"/>
        <v>6</v>
      </c>
      <c r="I1260" s="156" t="str">
        <f t="shared" si="64"/>
        <v>Hamilton City 6</v>
      </c>
    </row>
    <row r="1261" spans="1:9">
      <c r="A1261" s="156" t="s">
        <v>1419</v>
      </c>
      <c r="B1261" s="156" t="s">
        <v>112</v>
      </c>
      <c r="C1261" s="156" t="s">
        <v>93</v>
      </c>
      <c r="D1261" s="156" t="s">
        <v>1413</v>
      </c>
      <c r="E1261" s="157">
        <v>-37.729999999999997</v>
      </c>
      <c r="F1261" s="157">
        <v>175.27</v>
      </c>
      <c r="G1261" s="156" t="str">
        <f t="shared" si="62"/>
        <v>Hamilton City HN</v>
      </c>
      <c r="H1261" s="156">
        <f t="shared" si="63"/>
        <v>7</v>
      </c>
      <c r="I1261" s="156" t="str">
        <f t="shared" si="64"/>
        <v>Hamilton City 7</v>
      </c>
    </row>
    <row r="1262" spans="1:9">
      <c r="A1262" s="156" t="s">
        <v>1420</v>
      </c>
      <c r="B1262" s="156" t="s">
        <v>112</v>
      </c>
      <c r="C1262" s="156" t="s">
        <v>93</v>
      </c>
      <c r="D1262" s="156" t="s">
        <v>1413</v>
      </c>
      <c r="E1262" s="157">
        <v>-37.75</v>
      </c>
      <c r="F1262" s="157">
        <v>175.23</v>
      </c>
      <c r="G1262" s="156" t="str">
        <f t="shared" si="62"/>
        <v>Hamilton City HN</v>
      </c>
      <c r="H1262" s="156">
        <f t="shared" si="63"/>
        <v>8</v>
      </c>
      <c r="I1262" s="156" t="str">
        <f t="shared" si="64"/>
        <v>Hamilton City 8</v>
      </c>
    </row>
    <row r="1263" spans="1:9">
      <c r="A1263" s="156" t="s">
        <v>1421</v>
      </c>
      <c r="B1263" s="156" t="s">
        <v>113</v>
      </c>
      <c r="C1263" s="156" t="s">
        <v>96</v>
      </c>
      <c r="D1263" s="156" t="s">
        <v>411</v>
      </c>
      <c r="E1263" s="157">
        <v>-39.65</v>
      </c>
      <c r="F1263" s="157">
        <v>176.84</v>
      </c>
      <c r="G1263" s="156" t="str">
        <f t="shared" si="62"/>
        <v>Hastings District EC</v>
      </c>
      <c r="H1263" s="156">
        <f t="shared" si="63"/>
        <v>1</v>
      </c>
      <c r="I1263" s="156" t="str">
        <f t="shared" si="64"/>
        <v>Hastings District 1</v>
      </c>
    </row>
    <row r="1264" spans="1:9">
      <c r="A1264" s="156" t="s">
        <v>1422</v>
      </c>
      <c r="B1264" s="156" t="s">
        <v>113</v>
      </c>
      <c r="C1264" s="156" t="s">
        <v>96</v>
      </c>
      <c r="D1264" s="156" t="s">
        <v>411</v>
      </c>
      <c r="E1264" s="157">
        <v>-39.619999999999997</v>
      </c>
      <c r="F1264" s="157">
        <v>176.81</v>
      </c>
      <c r="G1264" s="156" t="str">
        <f t="shared" si="62"/>
        <v>Hastings District EC</v>
      </c>
      <c r="H1264" s="156">
        <f t="shared" si="63"/>
        <v>2</v>
      </c>
      <c r="I1264" s="156" t="str">
        <f t="shared" si="64"/>
        <v>Hastings District 2</v>
      </c>
    </row>
    <row r="1265" spans="1:9">
      <c r="A1265" s="156" t="s">
        <v>644</v>
      </c>
      <c r="B1265" s="156" t="s">
        <v>113</v>
      </c>
      <c r="C1265" s="156" t="s">
        <v>93</v>
      </c>
      <c r="D1265" s="156" t="s">
        <v>411</v>
      </c>
      <c r="E1265" s="157">
        <v>-39.64</v>
      </c>
      <c r="F1265" s="157">
        <v>177</v>
      </c>
      <c r="G1265" s="156" t="str">
        <f t="shared" si="62"/>
        <v>Hastings District EC</v>
      </c>
      <c r="H1265" s="156">
        <f t="shared" si="63"/>
        <v>3</v>
      </c>
      <c r="I1265" s="156" t="str">
        <f t="shared" si="64"/>
        <v>Hastings District 3</v>
      </c>
    </row>
    <row r="1266" spans="1:9">
      <c r="A1266" s="156" t="s">
        <v>1423</v>
      </c>
      <c r="B1266" s="156" t="s">
        <v>113</v>
      </c>
      <c r="C1266" s="156" t="s">
        <v>229</v>
      </c>
      <c r="D1266" s="156" t="s">
        <v>411</v>
      </c>
      <c r="E1266" s="157">
        <v>-39.58</v>
      </c>
      <c r="F1266" s="157">
        <v>176.91</v>
      </c>
      <c r="G1266" s="156" t="str">
        <f t="shared" si="62"/>
        <v>Hastings District EC</v>
      </c>
      <c r="H1266" s="156">
        <f t="shared" si="63"/>
        <v>4</v>
      </c>
      <c r="I1266" s="156" t="str">
        <f t="shared" si="64"/>
        <v>Hastings District 4</v>
      </c>
    </row>
    <row r="1267" spans="1:9">
      <c r="A1267" s="156" t="s">
        <v>1424</v>
      </c>
      <c r="B1267" s="156" t="s">
        <v>113</v>
      </c>
      <c r="C1267" s="156" t="s">
        <v>93</v>
      </c>
      <c r="D1267" s="156" t="s">
        <v>411</v>
      </c>
      <c r="E1267" s="157">
        <v>-39.479999999999997</v>
      </c>
      <c r="F1267" s="157">
        <v>176.69</v>
      </c>
      <c r="G1267" s="156" t="str">
        <f t="shared" si="62"/>
        <v>Hastings District EC</v>
      </c>
      <c r="H1267" s="156">
        <f t="shared" si="63"/>
        <v>5</v>
      </c>
      <c r="I1267" s="156" t="str">
        <f t="shared" si="64"/>
        <v>Hastings District 5</v>
      </c>
    </row>
    <row r="1268" spans="1:9">
      <c r="A1268" s="156" t="s">
        <v>1425</v>
      </c>
      <c r="B1268" s="156" t="s">
        <v>113</v>
      </c>
      <c r="C1268" s="156" t="s">
        <v>93</v>
      </c>
      <c r="D1268" s="156" t="s">
        <v>411</v>
      </c>
      <c r="E1268" s="157">
        <v>-39.39</v>
      </c>
      <c r="F1268" s="157">
        <v>176.82</v>
      </c>
      <c r="G1268" s="156" t="str">
        <f t="shared" si="62"/>
        <v>Hastings District EC</v>
      </c>
      <c r="H1268" s="156">
        <f t="shared" si="63"/>
        <v>6</v>
      </c>
      <c r="I1268" s="156" t="str">
        <f t="shared" si="64"/>
        <v>Hastings District 6</v>
      </c>
    </row>
    <row r="1269" spans="1:9">
      <c r="A1269" s="156" t="s">
        <v>1426</v>
      </c>
      <c r="B1269" s="156" t="s">
        <v>113</v>
      </c>
      <c r="C1269" s="156" t="s">
        <v>93</v>
      </c>
      <c r="D1269" s="156" t="s">
        <v>411</v>
      </c>
      <c r="E1269" s="157">
        <v>-39.590000000000003</v>
      </c>
      <c r="F1269" s="157">
        <v>176.76</v>
      </c>
      <c r="G1269" s="156" t="str">
        <f t="shared" si="62"/>
        <v>Hastings District EC</v>
      </c>
      <c r="H1269" s="156">
        <f t="shared" si="63"/>
        <v>7</v>
      </c>
      <c r="I1269" s="156" t="str">
        <f t="shared" si="64"/>
        <v>Hastings District 7</v>
      </c>
    </row>
    <row r="1270" spans="1:9">
      <c r="A1270" s="156" t="s">
        <v>1427</v>
      </c>
      <c r="B1270" s="156" t="s">
        <v>113</v>
      </c>
      <c r="C1270" s="156" t="s">
        <v>96</v>
      </c>
      <c r="D1270" s="156" t="s">
        <v>411</v>
      </c>
      <c r="E1270" s="157">
        <v>-39.619999999999997</v>
      </c>
      <c r="F1270" s="157">
        <v>176.78</v>
      </c>
      <c r="G1270" s="156" t="str">
        <f t="shared" si="62"/>
        <v>Hastings District EC</v>
      </c>
      <c r="H1270" s="156">
        <f t="shared" si="63"/>
        <v>8</v>
      </c>
      <c r="I1270" s="156" t="str">
        <f t="shared" si="64"/>
        <v>Hastings District 8</v>
      </c>
    </row>
    <row r="1271" spans="1:9">
      <c r="A1271" s="156" t="s">
        <v>1428</v>
      </c>
      <c r="B1271" s="156" t="s">
        <v>113</v>
      </c>
      <c r="C1271" s="156" t="s">
        <v>93</v>
      </c>
      <c r="D1271" s="156" t="s">
        <v>411</v>
      </c>
      <c r="E1271" s="157">
        <v>-39.619999999999997</v>
      </c>
      <c r="F1271" s="157">
        <v>176.83</v>
      </c>
      <c r="G1271" s="156" t="str">
        <f t="shared" si="62"/>
        <v>Hastings District EC</v>
      </c>
      <c r="H1271" s="156">
        <f t="shared" si="63"/>
        <v>9</v>
      </c>
      <c r="I1271" s="156" t="str">
        <f t="shared" si="64"/>
        <v>Hastings District 9</v>
      </c>
    </row>
    <row r="1272" spans="1:9">
      <c r="A1272" s="156" t="s">
        <v>1429</v>
      </c>
      <c r="B1272" s="156" t="s">
        <v>113</v>
      </c>
      <c r="C1272" s="156" t="s">
        <v>171</v>
      </c>
      <c r="D1272" s="156" t="s">
        <v>411</v>
      </c>
      <c r="E1272" s="157">
        <v>-39.630000000000003</v>
      </c>
      <c r="F1272" s="157">
        <v>176.82</v>
      </c>
      <c r="G1272" s="156" t="str">
        <f t="shared" si="62"/>
        <v>Hastings District EC</v>
      </c>
      <c r="H1272" s="156">
        <f t="shared" si="63"/>
        <v>10</v>
      </c>
      <c r="I1272" s="156" t="str">
        <f t="shared" si="64"/>
        <v>Hastings District 10</v>
      </c>
    </row>
    <row r="1273" spans="1:9">
      <c r="A1273" s="156" t="s">
        <v>1430</v>
      </c>
      <c r="B1273" s="156" t="s">
        <v>113</v>
      </c>
      <c r="C1273" s="156" t="s">
        <v>229</v>
      </c>
      <c r="D1273" s="156" t="s">
        <v>411</v>
      </c>
      <c r="E1273" s="157">
        <v>-39.6</v>
      </c>
      <c r="F1273" s="157">
        <v>176.94</v>
      </c>
      <c r="G1273" s="156" t="str">
        <f t="shared" si="62"/>
        <v>Hastings District EC</v>
      </c>
      <c r="H1273" s="156">
        <f t="shared" si="63"/>
        <v>11</v>
      </c>
      <c r="I1273" s="156" t="str">
        <f t="shared" si="64"/>
        <v>Hastings District 11</v>
      </c>
    </row>
    <row r="1274" spans="1:9">
      <c r="A1274" s="156" t="s">
        <v>1431</v>
      </c>
      <c r="B1274" s="156" t="s">
        <v>113</v>
      </c>
      <c r="C1274" s="156" t="s">
        <v>229</v>
      </c>
      <c r="D1274" s="156" t="s">
        <v>411</v>
      </c>
      <c r="E1274" s="157">
        <v>-39.67</v>
      </c>
      <c r="F1274" s="157">
        <v>176.88</v>
      </c>
      <c r="G1274" s="156" t="str">
        <f t="shared" si="62"/>
        <v>Hastings District EC</v>
      </c>
      <c r="H1274" s="156">
        <f t="shared" si="63"/>
        <v>12</v>
      </c>
      <c r="I1274" s="156" t="str">
        <f t="shared" si="64"/>
        <v>Hastings District 12</v>
      </c>
    </row>
    <row r="1275" spans="1:9">
      <c r="A1275" s="156" t="s">
        <v>1432</v>
      </c>
      <c r="B1275" s="156" t="s">
        <v>113</v>
      </c>
      <c r="C1275" s="156" t="s">
        <v>93</v>
      </c>
      <c r="D1275" s="156" t="s">
        <v>411</v>
      </c>
      <c r="E1275" s="157">
        <v>-39.17</v>
      </c>
      <c r="F1275" s="157">
        <v>176.93</v>
      </c>
      <c r="G1275" s="156" t="str">
        <f t="shared" si="62"/>
        <v>Hastings District EC</v>
      </c>
      <c r="H1275" s="156">
        <f t="shared" si="63"/>
        <v>13</v>
      </c>
      <c r="I1275" s="156" t="str">
        <f t="shared" si="64"/>
        <v>Hastings District 13</v>
      </c>
    </row>
    <row r="1276" spans="1:9">
      <c r="A1276" s="156" t="s">
        <v>1433</v>
      </c>
      <c r="B1276" s="156" t="s">
        <v>113</v>
      </c>
      <c r="C1276" s="156" t="s">
        <v>93</v>
      </c>
      <c r="D1276" s="156" t="s">
        <v>411</v>
      </c>
      <c r="E1276" s="157">
        <v>-39.630000000000003</v>
      </c>
      <c r="F1276" s="157">
        <v>176.88</v>
      </c>
      <c r="G1276" s="156" t="str">
        <f t="shared" si="62"/>
        <v>Hastings District EC</v>
      </c>
      <c r="H1276" s="156">
        <f t="shared" si="63"/>
        <v>14</v>
      </c>
      <c r="I1276" s="156" t="str">
        <f t="shared" si="64"/>
        <v>Hastings District 14</v>
      </c>
    </row>
    <row r="1277" spans="1:9">
      <c r="A1277" s="156" t="s">
        <v>1434</v>
      </c>
      <c r="B1277" s="156" t="s">
        <v>113</v>
      </c>
      <c r="C1277" s="156" t="s">
        <v>93</v>
      </c>
      <c r="D1277" s="156" t="s">
        <v>411</v>
      </c>
      <c r="E1277" s="157">
        <v>-39.630000000000003</v>
      </c>
      <c r="F1277" s="157">
        <v>176.42</v>
      </c>
      <c r="G1277" s="156" t="str">
        <f t="shared" si="62"/>
        <v>Hastings District EC</v>
      </c>
      <c r="H1277" s="156">
        <f t="shared" si="63"/>
        <v>15</v>
      </c>
      <c r="I1277" s="156" t="str">
        <f t="shared" si="64"/>
        <v>Hastings District 15</v>
      </c>
    </row>
    <row r="1278" spans="1:9">
      <c r="A1278" s="156" t="s">
        <v>1435</v>
      </c>
      <c r="B1278" s="156" t="s">
        <v>113</v>
      </c>
      <c r="C1278" s="156" t="s">
        <v>93</v>
      </c>
      <c r="D1278" s="156" t="s">
        <v>411</v>
      </c>
      <c r="E1278" s="157">
        <v>-39.590000000000003</v>
      </c>
      <c r="F1278" s="157">
        <v>176.89</v>
      </c>
      <c r="G1278" s="156" t="str">
        <f t="shared" si="62"/>
        <v>Hastings District EC</v>
      </c>
      <c r="H1278" s="156">
        <f t="shared" si="63"/>
        <v>16</v>
      </c>
      <c r="I1278" s="156" t="str">
        <f t="shared" si="64"/>
        <v>Hastings District 16</v>
      </c>
    </row>
    <row r="1279" spans="1:9">
      <c r="A1279" s="156" t="s">
        <v>1436</v>
      </c>
      <c r="B1279" s="156" t="s">
        <v>113</v>
      </c>
      <c r="C1279" s="156" t="s">
        <v>93</v>
      </c>
      <c r="D1279" s="156" t="s">
        <v>411</v>
      </c>
      <c r="E1279" s="157">
        <v>-39.46</v>
      </c>
      <c r="F1279" s="157">
        <v>176.81</v>
      </c>
      <c r="G1279" s="156" t="str">
        <f t="shared" si="62"/>
        <v>Hastings District EC</v>
      </c>
      <c r="H1279" s="156">
        <f t="shared" si="63"/>
        <v>17</v>
      </c>
      <c r="I1279" s="156" t="str">
        <f t="shared" si="64"/>
        <v>Hastings District 17</v>
      </c>
    </row>
    <row r="1280" spans="1:9">
      <c r="A1280" s="156" t="s">
        <v>1437</v>
      </c>
      <c r="B1280" s="156" t="s">
        <v>113</v>
      </c>
      <c r="C1280" s="156" t="s">
        <v>93</v>
      </c>
      <c r="D1280" s="156" t="s">
        <v>411</v>
      </c>
      <c r="E1280" s="157">
        <v>-39.39</v>
      </c>
      <c r="F1280" s="157">
        <v>176.33</v>
      </c>
      <c r="G1280" s="156" t="str">
        <f t="shared" si="62"/>
        <v>Hastings District EC</v>
      </c>
      <c r="H1280" s="156">
        <f t="shared" si="63"/>
        <v>18</v>
      </c>
      <c r="I1280" s="156" t="str">
        <f t="shared" si="64"/>
        <v>Hastings District 18</v>
      </c>
    </row>
    <row r="1281" spans="1:9">
      <c r="A1281" s="156" t="s">
        <v>1438</v>
      </c>
      <c r="B1281" s="156" t="s">
        <v>113</v>
      </c>
      <c r="C1281" s="156" t="s">
        <v>93</v>
      </c>
      <c r="D1281" s="156" t="s">
        <v>411</v>
      </c>
      <c r="E1281" s="157">
        <v>-39.659999999999997</v>
      </c>
      <c r="F1281" s="157">
        <v>176.81</v>
      </c>
      <c r="G1281" s="156" t="str">
        <f t="shared" si="62"/>
        <v>Hastings District EC</v>
      </c>
      <c r="H1281" s="156">
        <f t="shared" si="63"/>
        <v>19</v>
      </c>
      <c r="I1281" s="156" t="str">
        <f t="shared" si="64"/>
        <v>Hastings District 19</v>
      </c>
    </row>
    <row r="1282" spans="1:9">
      <c r="A1282" s="156" t="s">
        <v>1245</v>
      </c>
      <c r="B1282" s="156" t="s">
        <v>113</v>
      </c>
      <c r="C1282" s="156" t="s">
        <v>96</v>
      </c>
      <c r="D1282" s="156" t="s">
        <v>411</v>
      </c>
      <c r="E1282" s="157">
        <v>-39.619999999999997</v>
      </c>
      <c r="F1282" s="157">
        <v>176.84</v>
      </c>
      <c r="G1282" s="156" t="str">
        <f t="shared" ref="G1282:G1345" si="65">B1282&amp;" "&amp;D1282</f>
        <v>Hastings District EC</v>
      </c>
      <c r="H1282" s="156">
        <f t="shared" ref="H1282:H1345" si="66">IF(B1282=B1281,H1281+1,1)</f>
        <v>20</v>
      </c>
      <c r="I1282" s="156" t="str">
        <f t="shared" ref="I1282:I1345" si="67">B1282&amp;" "&amp;H1282</f>
        <v>Hastings District 20</v>
      </c>
    </row>
    <row r="1283" spans="1:9">
      <c r="A1283" s="156" t="s">
        <v>1439</v>
      </c>
      <c r="B1283" s="156" t="s">
        <v>113</v>
      </c>
      <c r="C1283" s="156" t="s">
        <v>93</v>
      </c>
      <c r="D1283" s="156" t="s">
        <v>411</v>
      </c>
      <c r="E1283" s="157">
        <v>-39.619999999999997</v>
      </c>
      <c r="F1283" s="157">
        <v>176.89</v>
      </c>
      <c r="G1283" s="156" t="str">
        <f t="shared" si="65"/>
        <v>Hastings District EC</v>
      </c>
      <c r="H1283" s="156">
        <f t="shared" si="66"/>
        <v>21</v>
      </c>
      <c r="I1283" s="156" t="str">
        <f t="shared" si="67"/>
        <v>Hastings District 21</v>
      </c>
    </row>
    <row r="1284" spans="1:9">
      <c r="A1284" s="156" t="s">
        <v>1440</v>
      </c>
      <c r="B1284" s="156" t="s">
        <v>113</v>
      </c>
      <c r="C1284" s="156" t="s">
        <v>93</v>
      </c>
      <c r="D1284" s="156" t="s">
        <v>411</v>
      </c>
      <c r="E1284" s="157">
        <v>-39.64</v>
      </c>
      <c r="F1284" s="157">
        <v>176.61</v>
      </c>
      <c r="G1284" s="156" t="str">
        <f t="shared" si="65"/>
        <v>Hastings District EC</v>
      </c>
      <c r="H1284" s="156">
        <f t="shared" si="66"/>
        <v>22</v>
      </c>
      <c r="I1284" s="156" t="str">
        <f t="shared" si="67"/>
        <v>Hastings District 22</v>
      </c>
    </row>
    <row r="1285" spans="1:9">
      <c r="A1285" s="156" t="s">
        <v>1441</v>
      </c>
      <c r="B1285" s="156" t="s">
        <v>113</v>
      </c>
      <c r="C1285" s="156" t="s">
        <v>96</v>
      </c>
      <c r="D1285" s="156" t="s">
        <v>411</v>
      </c>
      <c r="E1285" s="157">
        <v>-39.64</v>
      </c>
      <c r="F1285" s="157">
        <v>176.85</v>
      </c>
      <c r="G1285" s="156" t="str">
        <f t="shared" si="65"/>
        <v>Hastings District EC</v>
      </c>
      <c r="H1285" s="156">
        <f t="shared" si="66"/>
        <v>23</v>
      </c>
      <c r="I1285" s="156" t="str">
        <f t="shared" si="67"/>
        <v>Hastings District 23</v>
      </c>
    </row>
    <row r="1286" spans="1:9">
      <c r="A1286" s="156" t="s">
        <v>1442</v>
      </c>
      <c r="B1286" s="156" t="s">
        <v>113</v>
      </c>
      <c r="C1286" s="156" t="s">
        <v>93</v>
      </c>
      <c r="D1286" s="156" t="s">
        <v>411</v>
      </c>
      <c r="E1286" s="157">
        <v>-39.51</v>
      </c>
      <c r="F1286" s="157">
        <v>176.76</v>
      </c>
      <c r="G1286" s="156" t="str">
        <f t="shared" si="65"/>
        <v>Hastings District EC</v>
      </c>
      <c r="H1286" s="156">
        <f t="shared" si="66"/>
        <v>24</v>
      </c>
      <c r="I1286" s="156" t="str">
        <f t="shared" si="67"/>
        <v>Hastings District 24</v>
      </c>
    </row>
    <row r="1287" spans="1:9">
      <c r="A1287" s="156" t="s">
        <v>1443</v>
      </c>
      <c r="B1287" s="156" t="s">
        <v>113</v>
      </c>
      <c r="C1287" s="156" t="s">
        <v>93</v>
      </c>
      <c r="D1287" s="156" t="s">
        <v>411</v>
      </c>
      <c r="E1287" s="157">
        <v>-39.74</v>
      </c>
      <c r="F1287" s="157">
        <v>177</v>
      </c>
      <c r="G1287" s="156" t="str">
        <f t="shared" si="65"/>
        <v>Hastings District EC</v>
      </c>
      <c r="H1287" s="156">
        <f t="shared" si="66"/>
        <v>25</v>
      </c>
      <c r="I1287" s="156" t="str">
        <f t="shared" si="67"/>
        <v>Hastings District 25</v>
      </c>
    </row>
    <row r="1288" spans="1:9">
      <c r="A1288" s="156" t="s">
        <v>1444</v>
      </c>
      <c r="B1288" s="156" t="s">
        <v>113</v>
      </c>
      <c r="C1288" s="156" t="s">
        <v>93</v>
      </c>
      <c r="D1288" s="156" t="s">
        <v>411</v>
      </c>
      <c r="E1288" s="157">
        <v>-39.479999999999997</v>
      </c>
      <c r="F1288" s="157">
        <v>176.82</v>
      </c>
      <c r="G1288" s="156" t="str">
        <f t="shared" si="65"/>
        <v>Hastings District EC</v>
      </c>
      <c r="H1288" s="156">
        <f t="shared" si="66"/>
        <v>26</v>
      </c>
      <c r="I1288" s="156" t="str">
        <f t="shared" si="67"/>
        <v>Hastings District 26</v>
      </c>
    </row>
    <row r="1289" spans="1:9">
      <c r="A1289" s="156" t="s">
        <v>1445</v>
      </c>
      <c r="B1289" s="156" t="s">
        <v>113</v>
      </c>
      <c r="C1289" s="156" t="s">
        <v>93</v>
      </c>
      <c r="D1289" s="156" t="s">
        <v>411</v>
      </c>
      <c r="E1289" s="157">
        <v>-39.229999999999997</v>
      </c>
      <c r="F1289" s="157">
        <v>176.71</v>
      </c>
      <c r="G1289" s="156" t="str">
        <f t="shared" si="65"/>
        <v>Hastings District EC</v>
      </c>
      <c r="H1289" s="156">
        <f t="shared" si="66"/>
        <v>27</v>
      </c>
      <c r="I1289" s="156" t="str">
        <f t="shared" si="67"/>
        <v>Hastings District 27</v>
      </c>
    </row>
    <row r="1290" spans="1:9">
      <c r="A1290" s="156" t="s">
        <v>1446</v>
      </c>
      <c r="B1290" s="156" t="s">
        <v>113</v>
      </c>
      <c r="C1290" s="156" t="s">
        <v>93</v>
      </c>
      <c r="D1290" s="156" t="s">
        <v>411</v>
      </c>
      <c r="E1290" s="157">
        <v>-39.58</v>
      </c>
      <c r="F1290" s="157">
        <v>176.75</v>
      </c>
      <c r="G1290" s="156" t="str">
        <f t="shared" si="65"/>
        <v>Hastings District EC</v>
      </c>
      <c r="H1290" s="156">
        <f t="shared" si="66"/>
        <v>28</v>
      </c>
      <c r="I1290" s="156" t="str">
        <f t="shared" si="67"/>
        <v>Hastings District 28</v>
      </c>
    </row>
    <row r="1291" spans="1:9">
      <c r="A1291" s="156" t="s">
        <v>1447</v>
      </c>
      <c r="B1291" s="156" t="s">
        <v>113</v>
      </c>
      <c r="C1291" s="156" t="s">
        <v>93</v>
      </c>
      <c r="D1291" s="156" t="s">
        <v>411</v>
      </c>
      <c r="E1291" s="157">
        <v>-39.5</v>
      </c>
      <c r="F1291" s="157">
        <v>176.49</v>
      </c>
      <c r="G1291" s="156" t="str">
        <f t="shared" si="65"/>
        <v>Hastings District EC</v>
      </c>
      <c r="H1291" s="156">
        <f t="shared" si="66"/>
        <v>29</v>
      </c>
      <c r="I1291" s="156" t="str">
        <f t="shared" si="67"/>
        <v>Hastings District 29</v>
      </c>
    </row>
    <row r="1292" spans="1:9">
      <c r="A1292" s="156" t="s">
        <v>1448</v>
      </c>
      <c r="B1292" s="156" t="s">
        <v>113</v>
      </c>
      <c r="C1292" s="156" t="s">
        <v>93</v>
      </c>
      <c r="D1292" s="156" t="s">
        <v>411</v>
      </c>
      <c r="E1292" s="157">
        <v>-39.69</v>
      </c>
      <c r="F1292" s="157">
        <v>176.79</v>
      </c>
      <c r="G1292" s="156" t="str">
        <f t="shared" si="65"/>
        <v>Hastings District EC</v>
      </c>
      <c r="H1292" s="156">
        <f t="shared" si="66"/>
        <v>30</v>
      </c>
      <c r="I1292" s="156" t="str">
        <f t="shared" si="67"/>
        <v>Hastings District 30</v>
      </c>
    </row>
    <row r="1293" spans="1:9">
      <c r="A1293" s="156" t="s">
        <v>1449</v>
      </c>
      <c r="B1293" s="156" t="s">
        <v>113</v>
      </c>
      <c r="C1293" s="156" t="s">
        <v>93</v>
      </c>
      <c r="D1293" s="156" t="s">
        <v>411</v>
      </c>
      <c r="E1293" s="157">
        <v>-39.58</v>
      </c>
      <c r="F1293" s="157">
        <v>176.86</v>
      </c>
      <c r="G1293" s="156" t="str">
        <f t="shared" si="65"/>
        <v>Hastings District EC</v>
      </c>
      <c r="H1293" s="156">
        <f t="shared" si="66"/>
        <v>31</v>
      </c>
      <c r="I1293" s="156" t="str">
        <f t="shared" si="67"/>
        <v>Hastings District 31</v>
      </c>
    </row>
    <row r="1294" spans="1:9">
      <c r="A1294" s="156" t="s">
        <v>1450</v>
      </c>
      <c r="B1294" s="156" t="s">
        <v>113</v>
      </c>
      <c r="C1294" s="156" t="s">
        <v>96</v>
      </c>
      <c r="D1294" s="156" t="s">
        <v>411</v>
      </c>
      <c r="E1294" s="157">
        <v>-39.64</v>
      </c>
      <c r="F1294" s="157">
        <v>176.85</v>
      </c>
      <c r="G1294" s="156" t="str">
        <f t="shared" si="65"/>
        <v>Hastings District EC</v>
      </c>
      <c r="H1294" s="156">
        <f t="shared" si="66"/>
        <v>32</v>
      </c>
      <c r="I1294" s="156" t="str">
        <f t="shared" si="67"/>
        <v>Hastings District 32</v>
      </c>
    </row>
    <row r="1295" spans="1:9">
      <c r="A1295" s="156" t="s">
        <v>1451</v>
      </c>
      <c r="B1295" s="156" t="s">
        <v>113</v>
      </c>
      <c r="C1295" s="156" t="s">
        <v>93</v>
      </c>
      <c r="D1295" s="156" t="s">
        <v>411</v>
      </c>
      <c r="E1295" s="157">
        <v>-39.340000000000003</v>
      </c>
      <c r="F1295" s="157">
        <v>176.6</v>
      </c>
      <c r="G1295" s="156" t="str">
        <f t="shared" si="65"/>
        <v>Hastings District EC</v>
      </c>
      <c r="H1295" s="156">
        <f t="shared" si="66"/>
        <v>33</v>
      </c>
      <c r="I1295" s="156" t="str">
        <f t="shared" si="67"/>
        <v>Hastings District 33</v>
      </c>
    </row>
    <row r="1296" spans="1:9">
      <c r="A1296" s="156" t="s">
        <v>1452</v>
      </c>
      <c r="B1296" s="156" t="s">
        <v>113</v>
      </c>
      <c r="C1296" s="156" t="s">
        <v>93</v>
      </c>
      <c r="D1296" s="156" t="s">
        <v>411</v>
      </c>
      <c r="E1296" s="157">
        <v>-39.76</v>
      </c>
      <c r="F1296" s="157">
        <v>176.73</v>
      </c>
      <c r="G1296" s="156" t="str">
        <f t="shared" si="65"/>
        <v>Hastings District EC</v>
      </c>
      <c r="H1296" s="156">
        <f t="shared" si="66"/>
        <v>34</v>
      </c>
      <c r="I1296" s="156" t="str">
        <f t="shared" si="67"/>
        <v>Hastings District 34</v>
      </c>
    </row>
    <row r="1297" spans="1:9">
      <c r="A1297" s="156" t="s">
        <v>1453</v>
      </c>
      <c r="B1297" s="156" t="s">
        <v>113</v>
      </c>
      <c r="C1297" s="156" t="s">
        <v>93</v>
      </c>
      <c r="D1297" s="156" t="s">
        <v>411</v>
      </c>
      <c r="E1297" s="157">
        <v>-39.68</v>
      </c>
      <c r="F1297" s="157">
        <v>176.84</v>
      </c>
      <c r="G1297" s="156" t="str">
        <f t="shared" si="65"/>
        <v>Hastings District EC</v>
      </c>
      <c r="H1297" s="156">
        <f t="shared" si="66"/>
        <v>35</v>
      </c>
      <c r="I1297" s="156" t="str">
        <f t="shared" si="67"/>
        <v>Hastings District 35</v>
      </c>
    </row>
    <row r="1298" spans="1:9">
      <c r="A1298" s="156" t="s">
        <v>1454</v>
      </c>
      <c r="B1298" s="156" t="s">
        <v>113</v>
      </c>
      <c r="C1298" s="156" t="s">
        <v>93</v>
      </c>
      <c r="D1298" s="156" t="s">
        <v>411</v>
      </c>
      <c r="E1298" s="157">
        <v>-39.51</v>
      </c>
      <c r="F1298" s="157">
        <v>176.79</v>
      </c>
      <c r="G1298" s="156" t="str">
        <f t="shared" si="65"/>
        <v>Hastings District EC</v>
      </c>
      <c r="H1298" s="156">
        <f t="shared" si="66"/>
        <v>36</v>
      </c>
      <c r="I1298" s="156" t="str">
        <f t="shared" si="67"/>
        <v>Hastings District 36</v>
      </c>
    </row>
    <row r="1299" spans="1:9">
      <c r="A1299" s="156" t="s">
        <v>1455</v>
      </c>
      <c r="B1299" s="156" t="s">
        <v>113</v>
      </c>
      <c r="C1299" s="156" t="s">
        <v>93</v>
      </c>
      <c r="D1299" s="156" t="s">
        <v>411</v>
      </c>
      <c r="E1299" s="157">
        <v>-39.28</v>
      </c>
      <c r="F1299" s="157">
        <v>176.52</v>
      </c>
      <c r="G1299" s="156" t="str">
        <f t="shared" si="65"/>
        <v>Hastings District EC</v>
      </c>
      <c r="H1299" s="156">
        <f t="shared" si="66"/>
        <v>37</v>
      </c>
      <c r="I1299" s="156" t="str">
        <f t="shared" si="67"/>
        <v>Hastings District 37</v>
      </c>
    </row>
    <row r="1300" spans="1:9">
      <c r="A1300" s="156" t="s">
        <v>1456</v>
      </c>
      <c r="B1300" s="156" t="s">
        <v>113</v>
      </c>
      <c r="C1300" s="156" t="s">
        <v>93</v>
      </c>
      <c r="D1300" s="156" t="s">
        <v>411</v>
      </c>
      <c r="E1300" s="157">
        <v>-39.130000000000003</v>
      </c>
      <c r="F1300" s="157">
        <v>176.99</v>
      </c>
      <c r="G1300" s="156" t="str">
        <f t="shared" si="65"/>
        <v>Hastings District EC</v>
      </c>
      <c r="H1300" s="156">
        <f t="shared" si="66"/>
        <v>38</v>
      </c>
      <c r="I1300" s="156" t="str">
        <f t="shared" si="67"/>
        <v>Hastings District 38</v>
      </c>
    </row>
    <row r="1301" spans="1:9">
      <c r="A1301" s="156" t="s">
        <v>1457</v>
      </c>
      <c r="B1301" s="156" t="s">
        <v>113</v>
      </c>
      <c r="C1301" s="156" t="s">
        <v>96</v>
      </c>
      <c r="D1301" s="156" t="s">
        <v>411</v>
      </c>
      <c r="E1301" s="157">
        <v>-39.64</v>
      </c>
      <c r="F1301" s="157">
        <v>176.82</v>
      </c>
      <c r="G1301" s="156" t="str">
        <f t="shared" si="65"/>
        <v>Hastings District EC</v>
      </c>
      <c r="H1301" s="156">
        <f t="shared" si="66"/>
        <v>39</v>
      </c>
      <c r="I1301" s="156" t="str">
        <f t="shared" si="67"/>
        <v>Hastings District 39</v>
      </c>
    </row>
    <row r="1302" spans="1:9">
      <c r="A1302" s="156" t="s">
        <v>1458</v>
      </c>
      <c r="B1302" s="156" t="s">
        <v>113</v>
      </c>
      <c r="C1302" s="156" t="s">
        <v>93</v>
      </c>
      <c r="D1302" s="156" t="s">
        <v>411</v>
      </c>
      <c r="E1302" s="157">
        <v>-39.42</v>
      </c>
      <c r="F1302" s="157">
        <v>176.7</v>
      </c>
      <c r="G1302" s="156" t="str">
        <f t="shared" si="65"/>
        <v>Hastings District EC</v>
      </c>
      <c r="H1302" s="156">
        <f t="shared" si="66"/>
        <v>40</v>
      </c>
      <c r="I1302" s="156" t="str">
        <f t="shared" si="67"/>
        <v>Hastings District 40</v>
      </c>
    </row>
    <row r="1303" spans="1:9">
      <c r="A1303" s="156" t="s">
        <v>856</v>
      </c>
      <c r="B1303" s="156" t="s">
        <v>113</v>
      </c>
      <c r="C1303" s="156" t="s">
        <v>96</v>
      </c>
      <c r="D1303" s="156" t="s">
        <v>411</v>
      </c>
      <c r="E1303" s="157">
        <v>-39.630000000000003</v>
      </c>
      <c r="F1303" s="157">
        <v>176.83</v>
      </c>
      <c r="G1303" s="156" t="str">
        <f t="shared" si="65"/>
        <v>Hastings District EC</v>
      </c>
      <c r="H1303" s="156">
        <f t="shared" si="66"/>
        <v>41</v>
      </c>
      <c r="I1303" s="156" t="str">
        <f t="shared" si="67"/>
        <v>Hastings District 41</v>
      </c>
    </row>
    <row r="1304" spans="1:9">
      <c r="A1304" s="156" t="s">
        <v>1459</v>
      </c>
      <c r="B1304" s="156" t="s">
        <v>113</v>
      </c>
      <c r="C1304" s="156" t="s">
        <v>93</v>
      </c>
      <c r="D1304" s="156" t="s">
        <v>411</v>
      </c>
      <c r="E1304" s="157">
        <v>-39.5</v>
      </c>
      <c r="F1304" s="157">
        <v>176.57</v>
      </c>
      <c r="G1304" s="156" t="str">
        <f t="shared" si="65"/>
        <v>Hastings District EC</v>
      </c>
      <c r="H1304" s="156">
        <f t="shared" si="66"/>
        <v>42</v>
      </c>
      <c r="I1304" s="156" t="str">
        <f t="shared" si="67"/>
        <v>Hastings District 42</v>
      </c>
    </row>
    <row r="1305" spans="1:9">
      <c r="A1305" s="156" t="s">
        <v>1460</v>
      </c>
      <c r="B1305" s="156" t="s">
        <v>113</v>
      </c>
      <c r="C1305" s="156" t="s">
        <v>93</v>
      </c>
      <c r="D1305" s="156" t="s">
        <v>411</v>
      </c>
      <c r="E1305" s="157">
        <v>-39.19</v>
      </c>
      <c r="F1305" s="157">
        <v>176.57</v>
      </c>
      <c r="G1305" s="156" t="str">
        <f t="shared" si="65"/>
        <v>Hastings District EC</v>
      </c>
      <c r="H1305" s="156">
        <f t="shared" si="66"/>
        <v>43</v>
      </c>
      <c r="I1305" s="156" t="str">
        <f t="shared" si="67"/>
        <v>Hastings District 43</v>
      </c>
    </row>
    <row r="1306" spans="1:9">
      <c r="A1306" s="156" t="s">
        <v>1461</v>
      </c>
      <c r="B1306" s="156" t="s">
        <v>113</v>
      </c>
      <c r="C1306" s="156" t="s">
        <v>93</v>
      </c>
      <c r="D1306" s="156" t="s">
        <v>411</v>
      </c>
      <c r="E1306" s="157">
        <v>-39.32</v>
      </c>
      <c r="F1306" s="157">
        <v>176.91</v>
      </c>
      <c r="G1306" s="156" t="str">
        <f t="shared" si="65"/>
        <v>Hastings District EC</v>
      </c>
      <c r="H1306" s="156">
        <f t="shared" si="66"/>
        <v>44</v>
      </c>
      <c r="I1306" s="156" t="str">
        <f t="shared" si="67"/>
        <v>Hastings District 44</v>
      </c>
    </row>
    <row r="1307" spans="1:9">
      <c r="A1307" s="156" t="s">
        <v>1462</v>
      </c>
      <c r="B1307" s="156" t="s">
        <v>113</v>
      </c>
      <c r="C1307" s="156" t="s">
        <v>93</v>
      </c>
      <c r="D1307" s="156" t="s">
        <v>411</v>
      </c>
      <c r="E1307" s="157">
        <v>-39.020000000000003</v>
      </c>
      <c r="F1307" s="157">
        <v>176.56</v>
      </c>
      <c r="G1307" s="156" t="str">
        <f t="shared" si="65"/>
        <v>Hastings District EC</v>
      </c>
      <c r="H1307" s="156">
        <f t="shared" si="66"/>
        <v>45</v>
      </c>
      <c r="I1307" s="156" t="str">
        <f t="shared" si="67"/>
        <v>Hastings District 45</v>
      </c>
    </row>
    <row r="1308" spans="1:9">
      <c r="A1308" s="156" t="s">
        <v>1463</v>
      </c>
      <c r="B1308" s="156" t="s">
        <v>113</v>
      </c>
      <c r="C1308" s="156" t="s">
        <v>93</v>
      </c>
      <c r="D1308" s="156" t="s">
        <v>411</v>
      </c>
      <c r="E1308" s="157">
        <v>-39.79</v>
      </c>
      <c r="F1308" s="157">
        <v>176.67</v>
      </c>
      <c r="G1308" s="156" t="str">
        <f t="shared" si="65"/>
        <v>Hastings District EC</v>
      </c>
      <c r="H1308" s="156">
        <f t="shared" si="66"/>
        <v>46</v>
      </c>
      <c r="I1308" s="156" t="str">
        <f t="shared" si="67"/>
        <v>Hastings District 46</v>
      </c>
    </row>
    <row r="1309" spans="1:9">
      <c r="A1309" s="156" t="s">
        <v>1464</v>
      </c>
      <c r="B1309" s="156" t="s">
        <v>113</v>
      </c>
      <c r="C1309" s="156" t="s">
        <v>93</v>
      </c>
      <c r="D1309" s="156" t="s">
        <v>411</v>
      </c>
      <c r="E1309" s="157">
        <v>-39.630000000000003</v>
      </c>
      <c r="F1309" s="157">
        <v>176.97</v>
      </c>
      <c r="G1309" s="156" t="str">
        <f t="shared" si="65"/>
        <v>Hastings District EC</v>
      </c>
      <c r="H1309" s="156">
        <f t="shared" si="66"/>
        <v>47</v>
      </c>
      <c r="I1309" s="156" t="str">
        <f t="shared" si="67"/>
        <v>Hastings District 47</v>
      </c>
    </row>
    <row r="1310" spans="1:9">
      <c r="A1310" s="156" t="s">
        <v>1465</v>
      </c>
      <c r="B1310" s="156" t="s">
        <v>113</v>
      </c>
      <c r="C1310" s="156" t="s">
        <v>93</v>
      </c>
      <c r="D1310" s="156" t="s">
        <v>411</v>
      </c>
      <c r="E1310" s="157">
        <v>-39.119999999999997</v>
      </c>
      <c r="F1310" s="157">
        <v>176.59</v>
      </c>
      <c r="G1310" s="156" t="str">
        <f t="shared" si="65"/>
        <v>Hastings District EC</v>
      </c>
      <c r="H1310" s="156">
        <f t="shared" si="66"/>
        <v>48</v>
      </c>
      <c r="I1310" s="156" t="str">
        <f t="shared" si="67"/>
        <v>Hastings District 48</v>
      </c>
    </row>
    <row r="1311" spans="1:9">
      <c r="A1311" s="156" t="s">
        <v>1466</v>
      </c>
      <c r="B1311" s="156" t="s">
        <v>113</v>
      </c>
      <c r="C1311" s="156" t="s">
        <v>93</v>
      </c>
      <c r="D1311" s="156" t="s">
        <v>411</v>
      </c>
      <c r="E1311" s="157">
        <v>-39.770000000000003</v>
      </c>
      <c r="F1311" s="157">
        <v>176.69</v>
      </c>
      <c r="G1311" s="156" t="str">
        <f t="shared" si="65"/>
        <v>Hastings District EC</v>
      </c>
      <c r="H1311" s="156">
        <f t="shared" si="66"/>
        <v>49</v>
      </c>
      <c r="I1311" s="156" t="str">
        <f t="shared" si="67"/>
        <v>Hastings District 49</v>
      </c>
    </row>
    <row r="1312" spans="1:9">
      <c r="A1312" s="156" t="s">
        <v>1467</v>
      </c>
      <c r="B1312" s="156" t="s">
        <v>113</v>
      </c>
      <c r="C1312" s="156" t="s">
        <v>93</v>
      </c>
      <c r="D1312" s="156" t="s">
        <v>411</v>
      </c>
      <c r="E1312" s="157">
        <v>-39.25</v>
      </c>
      <c r="F1312" s="157">
        <v>176.67</v>
      </c>
      <c r="G1312" s="156" t="str">
        <f t="shared" si="65"/>
        <v>Hastings District EC</v>
      </c>
      <c r="H1312" s="156">
        <f t="shared" si="66"/>
        <v>50</v>
      </c>
      <c r="I1312" s="156" t="str">
        <f t="shared" si="67"/>
        <v>Hastings District 50</v>
      </c>
    </row>
    <row r="1313" spans="1:9">
      <c r="A1313" s="156" t="s">
        <v>1468</v>
      </c>
      <c r="B1313" s="156" t="s">
        <v>113</v>
      </c>
      <c r="C1313" s="156" t="s">
        <v>93</v>
      </c>
      <c r="D1313" s="156" t="s">
        <v>411</v>
      </c>
      <c r="E1313" s="157">
        <v>-39.619999999999997</v>
      </c>
      <c r="F1313" s="157">
        <v>176.85</v>
      </c>
      <c r="G1313" s="156" t="str">
        <f t="shared" si="65"/>
        <v>Hastings District EC</v>
      </c>
      <c r="H1313" s="156">
        <f t="shared" si="66"/>
        <v>51</v>
      </c>
      <c r="I1313" s="156" t="str">
        <f t="shared" si="67"/>
        <v>Hastings District 51</v>
      </c>
    </row>
    <row r="1314" spans="1:9">
      <c r="A1314" s="156" t="s">
        <v>1469</v>
      </c>
      <c r="B1314" s="156" t="s">
        <v>113</v>
      </c>
      <c r="C1314" s="156" t="s">
        <v>93</v>
      </c>
      <c r="D1314" s="156" t="s">
        <v>411</v>
      </c>
      <c r="E1314" s="157">
        <v>-39.200000000000003</v>
      </c>
      <c r="F1314" s="157">
        <v>176.88</v>
      </c>
      <c r="G1314" s="156" t="str">
        <f t="shared" si="65"/>
        <v>Hastings District EC</v>
      </c>
      <c r="H1314" s="156">
        <f t="shared" si="66"/>
        <v>52</v>
      </c>
      <c r="I1314" s="156" t="str">
        <f t="shared" si="67"/>
        <v>Hastings District 52</v>
      </c>
    </row>
    <row r="1315" spans="1:9">
      <c r="A1315" s="156" t="s">
        <v>1470</v>
      </c>
      <c r="B1315" s="156" t="s">
        <v>113</v>
      </c>
      <c r="C1315" s="156" t="s">
        <v>93</v>
      </c>
      <c r="D1315" s="156" t="s">
        <v>411</v>
      </c>
      <c r="E1315" s="157">
        <v>-39.6</v>
      </c>
      <c r="F1315" s="157">
        <v>176.8</v>
      </c>
      <c r="G1315" s="156" t="str">
        <f t="shared" si="65"/>
        <v>Hastings District EC</v>
      </c>
      <c r="H1315" s="156">
        <f t="shared" si="66"/>
        <v>53</v>
      </c>
      <c r="I1315" s="156" t="str">
        <f t="shared" si="67"/>
        <v>Hastings District 53</v>
      </c>
    </row>
    <row r="1316" spans="1:9">
      <c r="A1316" s="156" t="s">
        <v>1471</v>
      </c>
      <c r="B1316" s="156" t="s">
        <v>113</v>
      </c>
      <c r="C1316" s="156" t="s">
        <v>93</v>
      </c>
      <c r="D1316" s="156" t="s">
        <v>411</v>
      </c>
      <c r="E1316" s="157">
        <v>-39.229999999999997</v>
      </c>
      <c r="F1316" s="157">
        <v>176.8</v>
      </c>
      <c r="G1316" s="156" t="str">
        <f t="shared" si="65"/>
        <v>Hastings District EC</v>
      </c>
      <c r="H1316" s="156">
        <f t="shared" si="66"/>
        <v>54</v>
      </c>
      <c r="I1316" s="156" t="str">
        <f t="shared" si="67"/>
        <v>Hastings District 54</v>
      </c>
    </row>
    <row r="1317" spans="1:9">
      <c r="A1317" s="156" t="s">
        <v>1472</v>
      </c>
      <c r="B1317" s="156" t="s">
        <v>113</v>
      </c>
      <c r="C1317" s="156" t="s">
        <v>93</v>
      </c>
      <c r="D1317" s="156" t="s">
        <v>411</v>
      </c>
      <c r="E1317" s="157">
        <v>-39.81</v>
      </c>
      <c r="F1317" s="157">
        <v>176.98</v>
      </c>
      <c r="G1317" s="156" t="str">
        <f t="shared" si="65"/>
        <v>Hastings District EC</v>
      </c>
      <c r="H1317" s="156">
        <f t="shared" si="66"/>
        <v>55</v>
      </c>
      <c r="I1317" s="156" t="str">
        <f t="shared" si="67"/>
        <v>Hastings District 55</v>
      </c>
    </row>
    <row r="1318" spans="1:9">
      <c r="A1318" s="156" t="s">
        <v>1473</v>
      </c>
      <c r="B1318" s="156" t="s">
        <v>113</v>
      </c>
      <c r="C1318" s="156" t="s">
        <v>93</v>
      </c>
      <c r="D1318" s="156" t="s">
        <v>411</v>
      </c>
      <c r="E1318" s="157">
        <v>-39.549999999999997</v>
      </c>
      <c r="F1318" s="157">
        <v>176.83</v>
      </c>
      <c r="G1318" s="156" t="str">
        <f t="shared" si="65"/>
        <v>Hastings District EC</v>
      </c>
      <c r="H1318" s="156">
        <f t="shared" si="66"/>
        <v>56</v>
      </c>
      <c r="I1318" s="156" t="str">
        <f t="shared" si="67"/>
        <v>Hastings District 56</v>
      </c>
    </row>
    <row r="1319" spans="1:9">
      <c r="A1319" s="156" t="s">
        <v>1474</v>
      </c>
      <c r="B1319" s="156" t="s">
        <v>113</v>
      </c>
      <c r="C1319" s="156" t="s">
        <v>93</v>
      </c>
      <c r="D1319" s="156" t="s">
        <v>411</v>
      </c>
      <c r="E1319" s="157">
        <v>-39.29</v>
      </c>
      <c r="F1319" s="157">
        <v>176.97</v>
      </c>
      <c r="G1319" s="156" t="str">
        <f t="shared" si="65"/>
        <v>Hastings District EC</v>
      </c>
      <c r="H1319" s="156">
        <f t="shared" si="66"/>
        <v>57</v>
      </c>
      <c r="I1319" s="156" t="str">
        <f t="shared" si="67"/>
        <v>Hastings District 57</v>
      </c>
    </row>
    <row r="1320" spans="1:9">
      <c r="A1320" s="156" t="s">
        <v>1475</v>
      </c>
      <c r="B1320" s="156" t="s">
        <v>113</v>
      </c>
      <c r="C1320" s="156" t="s">
        <v>93</v>
      </c>
      <c r="D1320" s="156" t="s">
        <v>411</v>
      </c>
      <c r="E1320" s="157">
        <v>-39.630000000000003</v>
      </c>
      <c r="F1320" s="157">
        <v>176.86</v>
      </c>
      <c r="G1320" s="156" t="str">
        <f t="shared" si="65"/>
        <v>Hastings District EC</v>
      </c>
      <c r="H1320" s="156">
        <f t="shared" si="66"/>
        <v>58</v>
      </c>
      <c r="I1320" s="156" t="str">
        <f t="shared" si="67"/>
        <v>Hastings District 58</v>
      </c>
    </row>
    <row r="1321" spans="1:9">
      <c r="A1321" s="156" t="s">
        <v>1476</v>
      </c>
      <c r="B1321" s="156" t="s">
        <v>113</v>
      </c>
      <c r="C1321" s="156" t="s">
        <v>93</v>
      </c>
      <c r="D1321" s="156" t="s">
        <v>411</v>
      </c>
      <c r="E1321" s="157">
        <v>-39.6</v>
      </c>
      <c r="F1321" s="157">
        <v>176.89</v>
      </c>
      <c r="G1321" s="156" t="str">
        <f t="shared" si="65"/>
        <v>Hastings District EC</v>
      </c>
      <c r="H1321" s="156">
        <f t="shared" si="66"/>
        <v>59</v>
      </c>
      <c r="I1321" s="156" t="str">
        <f t="shared" si="67"/>
        <v>Hastings District 59</v>
      </c>
    </row>
    <row r="1322" spans="1:9">
      <c r="A1322" s="156" t="s">
        <v>1314</v>
      </c>
      <c r="B1322" s="156" t="s">
        <v>113</v>
      </c>
      <c r="C1322" s="156" t="s">
        <v>93</v>
      </c>
      <c r="D1322" s="156" t="s">
        <v>411</v>
      </c>
      <c r="E1322" s="157">
        <v>-39.42</v>
      </c>
      <c r="F1322" s="157">
        <v>176.82</v>
      </c>
      <c r="G1322" s="156" t="str">
        <f t="shared" si="65"/>
        <v>Hastings District EC</v>
      </c>
      <c r="H1322" s="156">
        <f t="shared" si="66"/>
        <v>60</v>
      </c>
      <c r="I1322" s="156" t="str">
        <f t="shared" si="67"/>
        <v>Hastings District 60</v>
      </c>
    </row>
    <row r="1323" spans="1:9">
      <c r="A1323" s="156" t="s">
        <v>1477</v>
      </c>
      <c r="B1323" s="156" t="s">
        <v>113</v>
      </c>
      <c r="C1323" s="156" t="s">
        <v>93</v>
      </c>
      <c r="D1323" s="156" t="s">
        <v>411</v>
      </c>
      <c r="E1323" s="157">
        <v>-39.44</v>
      </c>
      <c r="F1323" s="157">
        <v>176.47</v>
      </c>
      <c r="G1323" s="156" t="str">
        <f t="shared" si="65"/>
        <v>Hastings District EC</v>
      </c>
      <c r="H1323" s="156">
        <f t="shared" si="66"/>
        <v>61</v>
      </c>
      <c r="I1323" s="156" t="str">
        <f t="shared" si="67"/>
        <v>Hastings District 61</v>
      </c>
    </row>
    <row r="1324" spans="1:9">
      <c r="A1324" s="156" t="s">
        <v>1478</v>
      </c>
      <c r="B1324" s="156" t="s">
        <v>113</v>
      </c>
      <c r="C1324" s="156" t="s">
        <v>93</v>
      </c>
      <c r="D1324" s="156" t="s">
        <v>411</v>
      </c>
      <c r="E1324" s="157">
        <v>-39.619999999999997</v>
      </c>
      <c r="F1324" s="157">
        <v>176.8</v>
      </c>
      <c r="G1324" s="156" t="str">
        <f t="shared" si="65"/>
        <v>Hastings District EC</v>
      </c>
      <c r="H1324" s="156">
        <f t="shared" si="66"/>
        <v>62</v>
      </c>
      <c r="I1324" s="156" t="str">
        <f t="shared" si="67"/>
        <v>Hastings District 62</v>
      </c>
    </row>
    <row r="1325" spans="1:9">
      <c r="A1325" s="156" t="s">
        <v>1479</v>
      </c>
      <c r="B1325" s="156" t="s">
        <v>114</v>
      </c>
      <c r="C1325" s="156" t="s">
        <v>93</v>
      </c>
      <c r="D1325" s="156" t="s">
        <v>1413</v>
      </c>
      <c r="E1325" s="157">
        <v>-37.39</v>
      </c>
      <c r="F1325" s="157">
        <v>175.61</v>
      </c>
      <c r="G1325" s="156" t="str">
        <f t="shared" si="65"/>
        <v>Hauraki District HN</v>
      </c>
      <c r="H1325" s="156">
        <f t="shared" si="66"/>
        <v>1</v>
      </c>
      <c r="I1325" s="156" t="str">
        <f t="shared" si="67"/>
        <v>Hauraki District 1</v>
      </c>
    </row>
    <row r="1326" spans="1:9">
      <c r="A1326" s="156" t="s">
        <v>1480</v>
      </c>
      <c r="B1326" s="156" t="s">
        <v>114</v>
      </c>
      <c r="C1326" s="156" t="s">
        <v>93</v>
      </c>
      <c r="D1326" s="156" t="s">
        <v>1413</v>
      </c>
      <c r="E1326" s="157">
        <v>-37.340000000000003</v>
      </c>
      <c r="F1326" s="157">
        <v>175.77</v>
      </c>
      <c r="G1326" s="156" t="str">
        <f t="shared" si="65"/>
        <v>Hauraki District HN</v>
      </c>
      <c r="H1326" s="156">
        <f t="shared" si="66"/>
        <v>2</v>
      </c>
      <c r="I1326" s="156" t="str">
        <f t="shared" si="67"/>
        <v>Hauraki District 2</v>
      </c>
    </row>
    <row r="1327" spans="1:9">
      <c r="A1327" s="156" t="s">
        <v>1481</v>
      </c>
      <c r="B1327" s="156" t="s">
        <v>114</v>
      </c>
      <c r="C1327" s="156" t="s">
        <v>93</v>
      </c>
      <c r="D1327" s="156" t="s">
        <v>1413</v>
      </c>
      <c r="E1327" s="157">
        <v>-37.369999999999997</v>
      </c>
      <c r="F1327" s="157">
        <v>175.89</v>
      </c>
      <c r="G1327" s="156" t="str">
        <f t="shared" si="65"/>
        <v>Hauraki District HN</v>
      </c>
      <c r="H1327" s="156">
        <f t="shared" si="66"/>
        <v>3</v>
      </c>
      <c r="I1327" s="156" t="str">
        <f t="shared" si="67"/>
        <v>Hauraki District 3</v>
      </c>
    </row>
    <row r="1328" spans="1:9">
      <c r="A1328" s="156" t="s">
        <v>1482</v>
      </c>
      <c r="B1328" s="156" t="s">
        <v>114</v>
      </c>
      <c r="C1328" s="156" t="s">
        <v>93</v>
      </c>
      <c r="D1328" s="156" t="s">
        <v>1413</v>
      </c>
      <c r="E1328" s="157">
        <v>-37.25</v>
      </c>
      <c r="F1328" s="157">
        <v>175.51</v>
      </c>
      <c r="G1328" s="156" t="str">
        <f t="shared" si="65"/>
        <v>Hauraki District HN</v>
      </c>
      <c r="H1328" s="156">
        <f t="shared" si="66"/>
        <v>4</v>
      </c>
      <c r="I1328" s="156" t="str">
        <f t="shared" si="67"/>
        <v>Hauraki District 4</v>
      </c>
    </row>
    <row r="1329" spans="1:9">
      <c r="A1329" s="156" t="s">
        <v>1483</v>
      </c>
      <c r="B1329" s="156" t="s">
        <v>114</v>
      </c>
      <c r="C1329" s="156" t="s">
        <v>93</v>
      </c>
      <c r="D1329" s="156" t="s">
        <v>1413</v>
      </c>
      <c r="E1329" s="157">
        <v>-37.369999999999997</v>
      </c>
      <c r="F1329" s="157">
        <v>175.41</v>
      </c>
      <c r="G1329" s="156" t="str">
        <f t="shared" si="65"/>
        <v>Hauraki District HN</v>
      </c>
      <c r="H1329" s="156">
        <f t="shared" si="66"/>
        <v>5</v>
      </c>
      <c r="I1329" s="156" t="str">
        <f t="shared" si="67"/>
        <v>Hauraki District 5</v>
      </c>
    </row>
    <row r="1330" spans="1:9">
      <c r="A1330" s="156" t="s">
        <v>1484</v>
      </c>
      <c r="B1330" s="156" t="s">
        <v>114</v>
      </c>
      <c r="C1330" s="156" t="s">
        <v>93</v>
      </c>
      <c r="D1330" s="156" t="s">
        <v>1413</v>
      </c>
      <c r="E1330" s="157">
        <v>-37.42</v>
      </c>
      <c r="F1330" s="157">
        <v>175.72</v>
      </c>
      <c r="G1330" s="156" t="str">
        <f t="shared" si="65"/>
        <v>Hauraki District HN</v>
      </c>
      <c r="H1330" s="156">
        <f t="shared" si="66"/>
        <v>6</v>
      </c>
      <c r="I1330" s="156" t="str">
        <f t="shared" si="67"/>
        <v>Hauraki District 6</v>
      </c>
    </row>
    <row r="1331" spans="1:9">
      <c r="A1331" s="156" t="s">
        <v>1485</v>
      </c>
      <c r="B1331" s="156" t="s">
        <v>114</v>
      </c>
      <c r="C1331" s="156" t="s">
        <v>93</v>
      </c>
      <c r="D1331" s="156" t="s">
        <v>1413</v>
      </c>
      <c r="E1331" s="157">
        <v>-37.29</v>
      </c>
      <c r="F1331" s="157">
        <v>175.54</v>
      </c>
      <c r="G1331" s="156" t="str">
        <f t="shared" si="65"/>
        <v>Hauraki District HN</v>
      </c>
      <c r="H1331" s="156">
        <f t="shared" si="66"/>
        <v>7</v>
      </c>
      <c r="I1331" s="156" t="str">
        <f t="shared" si="67"/>
        <v>Hauraki District 7</v>
      </c>
    </row>
    <row r="1332" spans="1:9">
      <c r="A1332" s="156" t="s">
        <v>1486</v>
      </c>
      <c r="B1332" s="156" t="s">
        <v>114</v>
      </c>
      <c r="C1332" s="156" t="s">
        <v>93</v>
      </c>
      <c r="D1332" s="156" t="s">
        <v>1413</v>
      </c>
      <c r="E1332" s="157">
        <v>-37.340000000000003</v>
      </c>
      <c r="F1332" s="157">
        <v>175.67</v>
      </c>
      <c r="G1332" s="156" t="str">
        <f t="shared" si="65"/>
        <v>Hauraki District HN</v>
      </c>
      <c r="H1332" s="156">
        <f t="shared" si="66"/>
        <v>8</v>
      </c>
      <c r="I1332" s="156" t="str">
        <f t="shared" si="67"/>
        <v>Hauraki District 8</v>
      </c>
    </row>
    <row r="1333" spans="1:9">
      <c r="A1333" s="156" t="s">
        <v>1487</v>
      </c>
      <c r="B1333" s="156" t="s">
        <v>114</v>
      </c>
      <c r="C1333" s="156" t="s">
        <v>93</v>
      </c>
      <c r="D1333" s="156" t="s">
        <v>1413</v>
      </c>
      <c r="E1333" s="157">
        <v>-37.340000000000003</v>
      </c>
      <c r="F1333" s="157">
        <v>175.66</v>
      </c>
      <c r="G1333" s="156" t="str">
        <f t="shared" si="65"/>
        <v>Hauraki District HN</v>
      </c>
      <c r="H1333" s="156">
        <f t="shared" si="66"/>
        <v>9</v>
      </c>
      <c r="I1333" s="156" t="str">
        <f t="shared" si="67"/>
        <v>Hauraki District 9</v>
      </c>
    </row>
    <row r="1334" spans="1:9">
      <c r="A1334" s="156" t="s">
        <v>1488</v>
      </c>
      <c r="B1334" s="156" t="s">
        <v>114</v>
      </c>
      <c r="C1334" s="156" t="s">
        <v>93</v>
      </c>
      <c r="D1334" s="156" t="s">
        <v>1413</v>
      </c>
      <c r="E1334" s="157">
        <v>-37.35</v>
      </c>
      <c r="F1334" s="157">
        <v>175.73</v>
      </c>
      <c r="G1334" s="156" t="str">
        <f t="shared" si="65"/>
        <v>Hauraki District HN</v>
      </c>
      <c r="H1334" s="156">
        <f t="shared" si="66"/>
        <v>10</v>
      </c>
      <c r="I1334" s="156" t="str">
        <f t="shared" si="67"/>
        <v>Hauraki District 10</v>
      </c>
    </row>
    <row r="1335" spans="1:9">
      <c r="A1335" s="156" t="s">
        <v>1489</v>
      </c>
      <c r="B1335" s="156" t="s">
        <v>114</v>
      </c>
      <c r="C1335" s="156" t="s">
        <v>93</v>
      </c>
      <c r="D1335" s="156" t="s">
        <v>1413</v>
      </c>
      <c r="E1335" s="157">
        <v>-37.22</v>
      </c>
      <c r="F1335" s="157">
        <v>175.5</v>
      </c>
      <c r="G1335" s="156" t="str">
        <f t="shared" si="65"/>
        <v>Hauraki District HN</v>
      </c>
      <c r="H1335" s="156">
        <f t="shared" si="66"/>
        <v>11</v>
      </c>
      <c r="I1335" s="156" t="str">
        <f t="shared" si="67"/>
        <v>Hauraki District 11</v>
      </c>
    </row>
    <row r="1336" spans="1:9">
      <c r="A1336" s="156" t="s">
        <v>1490</v>
      </c>
      <c r="B1336" s="156" t="s">
        <v>114</v>
      </c>
      <c r="C1336" s="156" t="s">
        <v>93</v>
      </c>
      <c r="D1336" s="156" t="s">
        <v>1413</v>
      </c>
      <c r="E1336" s="157">
        <v>-37.409999999999997</v>
      </c>
      <c r="F1336" s="157">
        <v>175.71</v>
      </c>
      <c r="G1336" s="156" t="str">
        <f t="shared" si="65"/>
        <v>Hauraki District HN</v>
      </c>
      <c r="H1336" s="156">
        <f t="shared" si="66"/>
        <v>12</v>
      </c>
      <c r="I1336" s="156" t="str">
        <f t="shared" si="67"/>
        <v>Hauraki District 12</v>
      </c>
    </row>
    <row r="1337" spans="1:9">
      <c r="A1337" s="156" t="s">
        <v>1491</v>
      </c>
      <c r="B1337" s="156" t="s">
        <v>114</v>
      </c>
      <c r="C1337" s="156" t="s">
        <v>93</v>
      </c>
      <c r="D1337" s="156" t="s">
        <v>1413</v>
      </c>
      <c r="E1337" s="157">
        <v>-37.29</v>
      </c>
      <c r="F1337" s="157">
        <v>175.37</v>
      </c>
      <c r="G1337" s="156" t="str">
        <f t="shared" si="65"/>
        <v>Hauraki District HN</v>
      </c>
      <c r="H1337" s="156">
        <f t="shared" si="66"/>
        <v>13</v>
      </c>
      <c r="I1337" s="156" t="str">
        <f t="shared" si="67"/>
        <v>Hauraki District 13</v>
      </c>
    </row>
    <row r="1338" spans="1:9">
      <c r="A1338" s="156" t="s">
        <v>1492</v>
      </c>
      <c r="B1338" s="156" t="s">
        <v>114</v>
      </c>
      <c r="C1338" s="156" t="s">
        <v>93</v>
      </c>
      <c r="D1338" s="156" t="s">
        <v>1413</v>
      </c>
      <c r="E1338" s="157">
        <v>-37.31</v>
      </c>
      <c r="F1338" s="157">
        <v>175.76</v>
      </c>
      <c r="G1338" s="156" t="str">
        <f t="shared" si="65"/>
        <v>Hauraki District HN</v>
      </c>
      <c r="H1338" s="156">
        <f t="shared" si="66"/>
        <v>14</v>
      </c>
      <c r="I1338" s="156" t="str">
        <f t="shared" si="67"/>
        <v>Hauraki District 14</v>
      </c>
    </row>
    <row r="1339" spans="1:9">
      <c r="A1339" s="156" t="s">
        <v>1493</v>
      </c>
      <c r="B1339" s="156" t="s">
        <v>114</v>
      </c>
      <c r="C1339" s="156" t="s">
        <v>93</v>
      </c>
      <c r="D1339" s="156" t="s">
        <v>1413</v>
      </c>
      <c r="E1339" s="157">
        <v>-37.21</v>
      </c>
      <c r="F1339" s="157">
        <v>175.33</v>
      </c>
      <c r="G1339" s="156" t="str">
        <f t="shared" si="65"/>
        <v>Hauraki District HN</v>
      </c>
      <c r="H1339" s="156">
        <f t="shared" si="66"/>
        <v>15</v>
      </c>
      <c r="I1339" s="156" t="str">
        <f t="shared" si="67"/>
        <v>Hauraki District 15</v>
      </c>
    </row>
    <row r="1340" spans="1:9">
      <c r="A1340" s="156" t="s">
        <v>1494</v>
      </c>
      <c r="B1340" s="156" t="s">
        <v>114</v>
      </c>
      <c r="C1340" s="156" t="s">
        <v>93</v>
      </c>
      <c r="D1340" s="156" t="s">
        <v>1413</v>
      </c>
      <c r="E1340" s="157">
        <v>-37.340000000000003</v>
      </c>
      <c r="F1340" s="157">
        <v>175.6</v>
      </c>
      <c r="G1340" s="156" t="str">
        <f t="shared" si="65"/>
        <v>Hauraki District HN</v>
      </c>
      <c r="H1340" s="156">
        <f t="shared" si="66"/>
        <v>16</v>
      </c>
      <c r="I1340" s="156" t="str">
        <f t="shared" si="67"/>
        <v>Hauraki District 16</v>
      </c>
    </row>
    <row r="1341" spans="1:9">
      <c r="A1341" s="156" t="s">
        <v>1495</v>
      </c>
      <c r="B1341" s="156" t="s">
        <v>114</v>
      </c>
      <c r="C1341" s="156" t="s">
        <v>93</v>
      </c>
      <c r="D1341" s="156" t="s">
        <v>1413</v>
      </c>
      <c r="E1341" s="157">
        <v>-37.270000000000003</v>
      </c>
      <c r="F1341" s="157">
        <v>175.49</v>
      </c>
      <c r="G1341" s="156" t="str">
        <f t="shared" si="65"/>
        <v>Hauraki District HN</v>
      </c>
      <c r="H1341" s="156">
        <f t="shared" si="66"/>
        <v>17</v>
      </c>
      <c r="I1341" s="156" t="str">
        <f t="shared" si="67"/>
        <v>Hauraki District 17</v>
      </c>
    </row>
    <row r="1342" spans="1:9">
      <c r="A1342" s="156" t="s">
        <v>1496</v>
      </c>
      <c r="B1342" s="156" t="s">
        <v>114</v>
      </c>
      <c r="C1342" s="156" t="s">
        <v>93</v>
      </c>
      <c r="D1342" s="156" t="s">
        <v>1413</v>
      </c>
      <c r="E1342" s="157">
        <v>-37.200000000000003</v>
      </c>
      <c r="F1342" s="157">
        <v>175.54</v>
      </c>
      <c r="G1342" s="156" t="str">
        <f t="shared" si="65"/>
        <v>Hauraki District HN</v>
      </c>
      <c r="H1342" s="156">
        <f t="shared" si="66"/>
        <v>18</v>
      </c>
      <c r="I1342" s="156" t="str">
        <f t="shared" si="67"/>
        <v>Hauraki District 18</v>
      </c>
    </row>
    <row r="1343" spans="1:9">
      <c r="A1343" s="156" t="s">
        <v>1497</v>
      </c>
      <c r="B1343" s="156" t="s">
        <v>114</v>
      </c>
      <c r="C1343" s="156" t="s">
        <v>209</v>
      </c>
      <c r="D1343" s="156" t="s">
        <v>1413</v>
      </c>
      <c r="E1343" s="157">
        <v>-37.369999999999997</v>
      </c>
      <c r="F1343" s="157">
        <v>175.67</v>
      </c>
      <c r="G1343" s="156" t="str">
        <f t="shared" si="65"/>
        <v>Hauraki District HN</v>
      </c>
      <c r="H1343" s="156">
        <f t="shared" si="66"/>
        <v>19</v>
      </c>
      <c r="I1343" s="156" t="str">
        <f t="shared" si="67"/>
        <v>Hauraki District 19</v>
      </c>
    </row>
    <row r="1344" spans="1:9">
      <c r="A1344" s="156" t="s">
        <v>1498</v>
      </c>
      <c r="B1344" s="156" t="s">
        <v>114</v>
      </c>
      <c r="C1344" s="156" t="s">
        <v>93</v>
      </c>
      <c r="D1344" s="156" t="s">
        <v>1413</v>
      </c>
      <c r="E1344" s="157">
        <v>-37.4</v>
      </c>
      <c r="F1344" s="157">
        <v>175.46</v>
      </c>
      <c r="G1344" s="156" t="str">
        <f t="shared" si="65"/>
        <v>Hauraki District HN</v>
      </c>
      <c r="H1344" s="156">
        <f t="shared" si="66"/>
        <v>20</v>
      </c>
      <c r="I1344" s="156" t="str">
        <f t="shared" si="67"/>
        <v>Hauraki District 20</v>
      </c>
    </row>
    <row r="1345" spans="1:9">
      <c r="A1345" s="156" t="s">
        <v>1499</v>
      </c>
      <c r="B1345" s="156" t="s">
        <v>114</v>
      </c>
      <c r="C1345" s="156" t="s">
        <v>93</v>
      </c>
      <c r="D1345" s="156" t="s">
        <v>1413</v>
      </c>
      <c r="E1345" s="157">
        <v>-37.21</v>
      </c>
      <c r="F1345" s="157">
        <v>175.48</v>
      </c>
      <c r="G1345" s="156" t="str">
        <f t="shared" si="65"/>
        <v>Hauraki District HN</v>
      </c>
      <c r="H1345" s="156">
        <f t="shared" si="66"/>
        <v>21</v>
      </c>
      <c r="I1345" s="156" t="str">
        <f t="shared" si="67"/>
        <v>Hauraki District 21</v>
      </c>
    </row>
    <row r="1346" spans="1:9">
      <c r="A1346" s="156" t="s">
        <v>1500</v>
      </c>
      <c r="B1346" s="156" t="s">
        <v>114</v>
      </c>
      <c r="C1346" s="156" t="s">
        <v>93</v>
      </c>
      <c r="D1346" s="156" t="s">
        <v>1413</v>
      </c>
      <c r="E1346" s="157">
        <v>-37.409999999999997</v>
      </c>
      <c r="F1346" s="157">
        <v>175.69</v>
      </c>
      <c r="G1346" s="156" t="str">
        <f t="shared" ref="G1346:G1409" si="68">B1346&amp;" "&amp;D1346</f>
        <v>Hauraki District HN</v>
      </c>
      <c r="H1346" s="156">
        <f t="shared" ref="H1346:H1409" si="69">IF(B1346=B1345,H1345+1,1)</f>
        <v>22</v>
      </c>
      <c r="I1346" s="156" t="str">
        <f t="shared" ref="I1346:I1409" si="70">B1346&amp;" "&amp;H1346</f>
        <v>Hauraki District 22</v>
      </c>
    </row>
    <row r="1347" spans="1:9">
      <c r="A1347" s="156" t="s">
        <v>1501</v>
      </c>
      <c r="B1347" s="156" t="s">
        <v>114</v>
      </c>
      <c r="C1347" s="156" t="s">
        <v>93</v>
      </c>
      <c r="D1347" s="156" t="s">
        <v>1413</v>
      </c>
      <c r="E1347" s="157">
        <v>-37.43</v>
      </c>
      <c r="F1347" s="157">
        <v>175.64</v>
      </c>
      <c r="G1347" s="156" t="str">
        <f t="shared" si="68"/>
        <v>Hauraki District HN</v>
      </c>
      <c r="H1347" s="156">
        <f t="shared" si="69"/>
        <v>23</v>
      </c>
      <c r="I1347" s="156" t="str">
        <f t="shared" si="70"/>
        <v>Hauraki District 23</v>
      </c>
    </row>
    <row r="1348" spans="1:9">
      <c r="A1348" s="156" t="s">
        <v>1502</v>
      </c>
      <c r="B1348" s="156" t="s">
        <v>114</v>
      </c>
      <c r="C1348" s="156" t="s">
        <v>93</v>
      </c>
      <c r="D1348" s="156" t="s">
        <v>1413</v>
      </c>
      <c r="E1348" s="157">
        <v>-37.340000000000003</v>
      </c>
      <c r="F1348" s="157">
        <v>175.41</v>
      </c>
      <c r="G1348" s="156" t="str">
        <f t="shared" si="68"/>
        <v>Hauraki District HN</v>
      </c>
      <c r="H1348" s="156">
        <f t="shared" si="69"/>
        <v>24</v>
      </c>
      <c r="I1348" s="156" t="str">
        <f t="shared" si="70"/>
        <v>Hauraki District 24</v>
      </c>
    </row>
    <row r="1349" spans="1:9">
      <c r="A1349" s="156" t="s">
        <v>1503</v>
      </c>
      <c r="B1349" s="156" t="s">
        <v>114</v>
      </c>
      <c r="C1349" s="156" t="s">
        <v>93</v>
      </c>
      <c r="D1349" s="156" t="s">
        <v>1413</v>
      </c>
      <c r="E1349" s="157">
        <v>-37.24</v>
      </c>
      <c r="F1349" s="157">
        <v>175.56</v>
      </c>
      <c r="G1349" s="156" t="str">
        <f t="shared" si="68"/>
        <v>Hauraki District HN</v>
      </c>
      <c r="H1349" s="156">
        <f t="shared" si="69"/>
        <v>25</v>
      </c>
      <c r="I1349" s="156" t="str">
        <f t="shared" si="70"/>
        <v>Hauraki District 25</v>
      </c>
    </row>
    <row r="1350" spans="1:9">
      <c r="A1350" s="156" t="s">
        <v>1504</v>
      </c>
      <c r="B1350" s="156" t="s">
        <v>114</v>
      </c>
      <c r="C1350" s="156" t="s">
        <v>93</v>
      </c>
      <c r="D1350" s="156" t="s">
        <v>1413</v>
      </c>
      <c r="E1350" s="157">
        <v>-37.26</v>
      </c>
      <c r="F1350" s="157">
        <v>175.86</v>
      </c>
      <c r="G1350" s="156" t="str">
        <f t="shared" si="68"/>
        <v>Hauraki District HN</v>
      </c>
      <c r="H1350" s="156">
        <f t="shared" si="69"/>
        <v>26</v>
      </c>
      <c r="I1350" s="156" t="str">
        <f t="shared" si="70"/>
        <v>Hauraki District 26</v>
      </c>
    </row>
    <row r="1351" spans="1:9">
      <c r="A1351" s="156" t="s">
        <v>1505</v>
      </c>
      <c r="B1351" s="156" t="s">
        <v>114</v>
      </c>
      <c r="C1351" s="156" t="s">
        <v>209</v>
      </c>
      <c r="D1351" s="156" t="s">
        <v>1413</v>
      </c>
      <c r="E1351" s="157">
        <v>-37.39</v>
      </c>
      <c r="F1351" s="157">
        <v>175.82</v>
      </c>
      <c r="G1351" s="156" t="str">
        <f t="shared" si="68"/>
        <v>Hauraki District HN</v>
      </c>
      <c r="H1351" s="156">
        <f t="shared" si="69"/>
        <v>27</v>
      </c>
      <c r="I1351" s="156" t="str">
        <f t="shared" si="70"/>
        <v>Hauraki District 27</v>
      </c>
    </row>
    <row r="1352" spans="1:9">
      <c r="A1352" s="156" t="s">
        <v>1506</v>
      </c>
      <c r="B1352" s="156" t="s">
        <v>114</v>
      </c>
      <c r="C1352" s="156" t="s">
        <v>93</v>
      </c>
      <c r="D1352" s="156" t="s">
        <v>1413</v>
      </c>
      <c r="E1352" s="157">
        <v>-37.4</v>
      </c>
      <c r="F1352" s="157">
        <v>175.77</v>
      </c>
      <c r="G1352" s="156" t="str">
        <f t="shared" si="68"/>
        <v>Hauraki District HN</v>
      </c>
      <c r="H1352" s="156">
        <f t="shared" si="69"/>
        <v>28</v>
      </c>
      <c r="I1352" s="156" t="str">
        <f t="shared" si="70"/>
        <v>Hauraki District 28</v>
      </c>
    </row>
    <row r="1353" spans="1:9">
      <c r="A1353" s="156" t="s">
        <v>1301</v>
      </c>
      <c r="B1353" s="156" t="s">
        <v>114</v>
      </c>
      <c r="C1353" s="156" t="s">
        <v>93</v>
      </c>
      <c r="D1353" s="156" t="s">
        <v>1413</v>
      </c>
      <c r="E1353" s="157">
        <v>-37.43</v>
      </c>
      <c r="F1353" s="157">
        <v>175.87</v>
      </c>
      <c r="G1353" s="156" t="str">
        <f t="shared" si="68"/>
        <v>Hauraki District HN</v>
      </c>
      <c r="H1353" s="156">
        <f t="shared" si="69"/>
        <v>29</v>
      </c>
      <c r="I1353" s="156" t="str">
        <f t="shared" si="70"/>
        <v>Hauraki District 29</v>
      </c>
    </row>
    <row r="1354" spans="1:9">
      <c r="A1354" s="156" t="s">
        <v>1507</v>
      </c>
      <c r="B1354" s="156" t="s">
        <v>114</v>
      </c>
      <c r="C1354" s="156" t="s">
        <v>93</v>
      </c>
      <c r="D1354" s="156" t="s">
        <v>1413</v>
      </c>
      <c r="E1354" s="157">
        <v>-37.24</v>
      </c>
      <c r="F1354" s="157">
        <v>175.37</v>
      </c>
      <c r="G1354" s="156" t="str">
        <f t="shared" si="68"/>
        <v>Hauraki District HN</v>
      </c>
      <c r="H1354" s="156">
        <f t="shared" si="69"/>
        <v>30</v>
      </c>
      <c r="I1354" s="156" t="str">
        <f t="shared" si="70"/>
        <v>Hauraki District 30</v>
      </c>
    </row>
    <row r="1355" spans="1:9">
      <c r="A1355" s="156" t="s">
        <v>1508</v>
      </c>
      <c r="B1355" s="156" t="s">
        <v>114</v>
      </c>
      <c r="C1355" s="156" t="s">
        <v>93</v>
      </c>
      <c r="D1355" s="156" t="s">
        <v>1413</v>
      </c>
      <c r="E1355" s="157">
        <v>-37.44</v>
      </c>
      <c r="F1355" s="157">
        <v>175.77</v>
      </c>
      <c r="G1355" s="156" t="str">
        <f t="shared" si="68"/>
        <v>Hauraki District HN</v>
      </c>
      <c r="H1355" s="156">
        <f t="shared" si="69"/>
        <v>31</v>
      </c>
      <c r="I1355" s="156" t="str">
        <f t="shared" si="70"/>
        <v>Hauraki District 31</v>
      </c>
    </row>
    <row r="1356" spans="1:9">
      <c r="A1356" s="156" t="s">
        <v>1509</v>
      </c>
      <c r="B1356" s="156" t="s">
        <v>114</v>
      </c>
      <c r="C1356" s="156" t="s">
        <v>93</v>
      </c>
      <c r="D1356" s="156" t="s">
        <v>1413</v>
      </c>
      <c r="E1356" s="157">
        <v>-37.369999999999997</v>
      </c>
      <c r="F1356" s="157">
        <v>175.76</v>
      </c>
      <c r="G1356" s="156" t="str">
        <f t="shared" si="68"/>
        <v>Hauraki District HN</v>
      </c>
      <c r="H1356" s="156">
        <f t="shared" si="69"/>
        <v>32</v>
      </c>
      <c r="I1356" s="156" t="str">
        <f t="shared" si="70"/>
        <v>Hauraki District 32</v>
      </c>
    </row>
    <row r="1357" spans="1:9">
      <c r="A1357" s="156" t="s">
        <v>1510</v>
      </c>
      <c r="B1357" s="156" t="s">
        <v>115</v>
      </c>
      <c r="C1357" s="156" t="s">
        <v>209</v>
      </c>
      <c r="D1357" s="156" t="s">
        <v>1511</v>
      </c>
      <c r="E1357" s="157">
        <v>-40.46</v>
      </c>
      <c r="F1357" s="157">
        <v>175.29</v>
      </c>
      <c r="G1357" s="156" t="str">
        <f t="shared" si="68"/>
        <v>Horowhenua District MW</v>
      </c>
      <c r="H1357" s="156">
        <f t="shared" si="69"/>
        <v>1</v>
      </c>
      <c r="I1357" s="156" t="str">
        <f t="shared" si="70"/>
        <v>Horowhenua District 1</v>
      </c>
    </row>
    <row r="1358" spans="1:9">
      <c r="A1358" s="156" t="s">
        <v>1512</v>
      </c>
      <c r="B1358" s="156" t="s">
        <v>115</v>
      </c>
      <c r="C1358" s="156" t="s">
        <v>209</v>
      </c>
      <c r="D1358" s="156" t="s">
        <v>1511</v>
      </c>
      <c r="E1358" s="157">
        <v>-40.46</v>
      </c>
      <c r="F1358" s="157">
        <v>175.23</v>
      </c>
      <c r="G1358" s="156" t="str">
        <f t="shared" si="68"/>
        <v>Horowhenua District MW</v>
      </c>
      <c r="H1358" s="156">
        <f t="shared" si="69"/>
        <v>2</v>
      </c>
      <c r="I1358" s="156" t="str">
        <f t="shared" si="70"/>
        <v>Horowhenua District 2</v>
      </c>
    </row>
    <row r="1359" spans="1:9">
      <c r="A1359" s="156" t="s">
        <v>402</v>
      </c>
      <c r="B1359" s="156" t="s">
        <v>115</v>
      </c>
      <c r="C1359" s="156" t="s">
        <v>93</v>
      </c>
      <c r="D1359" s="156" t="s">
        <v>1511</v>
      </c>
      <c r="E1359" s="157">
        <v>-40.659999999999997</v>
      </c>
      <c r="F1359" s="157">
        <v>175.32</v>
      </c>
      <c r="G1359" s="156" t="str">
        <f t="shared" si="68"/>
        <v>Horowhenua District MW</v>
      </c>
      <c r="H1359" s="156">
        <f t="shared" si="69"/>
        <v>3</v>
      </c>
      <c r="I1359" s="156" t="str">
        <f t="shared" si="70"/>
        <v>Horowhenua District 3</v>
      </c>
    </row>
    <row r="1360" spans="1:9">
      <c r="A1360" s="156" t="s">
        <v>1513</v>
      </c>
      <c r="B1360" s="156" t="s">
        <v>115</v>
      </c>
      <c r="C1360" s="156" t="s">
        <v>93</v>
      </c>
      <c r="D1360" s="156" t="s">
        <v>1511</v>
      </c>
      <c r="E1360" s="157">
        <v>-40.590000000000003</v>
      </c>
      <c r="F1360" s="157">
        <v>175.28</v>
      </c>
      <c r="G1360" s="156" t="str">
        <f t="shared" si="68"/>
        <v>Horowhenua District MW</v>
      </c>
      <c r="H1360" s="156">
        <f t="shared" si="69"/>
        <v>4</v>
      </c>
      <c r="I1360" s="156" t="str">
        <f t="shared" si="70"/>
        <v>Horowhenua District 4</v>
      </c>
    </row>
    <row r="1361" spans="1:9">
      <c r="A1361" s="156" t="s">
        <v>1514</v>
      </c>
      <c r="B1361" s="156" t="s">
        <v>115</v>
      </c>
      <c r="C1361" s="156" t="s">
        <v>93</v>
      </c>
      <c r="D1361" s="156" t="s">
        <v>1511</v>
      </c>
      <c r="E1361" s="157">
        <v>-40.590000000000003</v>
      </c>
      <c r="F1361" s="157">
        <v>175.19</v>
      </c>
      <c r="G1361" s="156" t="str">
        <f t="shared" si="68"/>
        <v>Horowhenua District MW</v>
      </c>
      <c r="H1361" s="156">
        <f t="shared" si="69"/>
        <v>5</v>
      </c>
      <c r="I1361" s="156" t="str">
        <f t="shared" si="70"/>
        <v>Horowhenua District 5</v>
      </c>
    </row>
    <row r="1362" spans="1:9">
      <c r="A1362" s="156" t="s">
        <v>1515</v>
      </c>
      <c r="B1362" s="156" t="s">
        <v>115</v>
      </c>
      <c r="C1362" s="156" t="s">
        <v>93</v>
      </c>
      <c r="D1362" s="156" t="s">
        <v>1511</v>
      </c>
      <c r="E1362" s="157">
        <v>-40.6</v>
      </c>
      <c r="F1362" s="157">
        <v>175.32</v>
      </c>
      <c r="G1362" s="156" t="str">
        <f t="shared" si="68"/>
        <v>Horowhenua District MW</v>
      </c>
      <c r="H1362" s="156">
        <f t="shared" si="69"/>
        <v>6</v>
      </c>
      <c r="I1362" s="156" t="str">
        <f t="shared" si="70"/>
        <v>Horowhenua District 6</v>
      </c>
    </row>
    <row r="1363" spans="1:9">
      <c r="A1363" s="156" t="s">
        <v>1516</v>
      </c>
      <c r="B1363" s="156" t="s">
        <v>115</v>
      </c>
      <c r="C1363" s="156" t="s">
        <v>93</v>
      </c>
      <c r="D1363" s="156" t="s">
        <v>1511</v>
      </c>
      <c r="E1363" s="157">
        <v>-40.57</v>
      </c>
      <c r="F1363" s="157">
        <v>175.33</v>
      </c>
      <c r="G1363" s="156" t="str">
        <f t="shared" si="68"/>
        <v>Horowhenua District MW</v>
      </c>
      <c r="H1363" s="156">
        <f t="shared" si="69"/>
        <v>7</v>
      </c>
      <c r="I1363" s="156" t="str">
        <f t="shared" si="70"/>
        <v>Horowhenua District 7</v>
      </c>
    </row>
    <row r="1364" spans="1:9">
      <c r="A1364" s="156" t="s">
        <v>1517</v>
      </c>
      <c r="B1364" s="156" t="s">
        <v>115</v>
      </c>
      <c r="C1364" s="156" t="s">
        <v>93</v>
      </c>
      <c r="D1364" s="156" t="s">
        <v>1511</v>
      </c>
      <c r="E1364" s="157">
        <v>-40.68</v>
      </c>
      <c r="F1364" s="157">
        <v>175.24</v>
      </c>
      <c r="G1364" s="156" t="str">
        <f t="shared" si="68"/>
        <v>Horowhenua District MW</v>
      </c>
      <c r="H1364" s="156">
        <f t="shared" si="69"/>
        <v>8</v>
      </c>
      <c r="I1364" s="156" t="str">
        <f t="shared" si="70"/>
        <v>Horowhenua District 8</v>
      </c>
    </row>
    <row r="1365" spans="1:9">
      <c r="A1365" s="156" t="s">
        <v>1518</v>
      </c>
      <c r="B1365" s="156" t="s">
        <v>115</v>
      </c>
      <c r="C1365" s="156" t="s">
        <v>171</v>
      </c>
      <c r="D1365" s="156" t="s">
        <v>1511</v>
      </c>
      <c r="E1365" s="157">
        <v>-40.61</v>
      </c>
      <c r="F1365" s="157">
        <v>175.27</v>
      </c>
      <c r="G1365" s="156" t="str">
        <f t="shared" si="68"/>
        <v>Horowhenua District MW</v>
      </c>
      <c r="H1365" s="156">
        <f t="shared" si="69"/>
        <v>9</v>
      </c>
      <c r="I1365" s="156" t="str">
        <f t="shared" si="70"/>
        <v>Horowhenua District 9</v>
      </c>
    </row>
    <row r="1366" spans="1:9">
      <c r="A1366" s="156" t="s">
        <v>1519</v>
      </c>
      <c r="B1366" s="156" t="s">
        <v>115</v>
      </c>
      <c r="C1366" s="156" t="s">
        <v>93</v>
      </c>
      <c r="D1366" s="156" t="s">
        <v>1511</v>
      </c>
      <c r="E1366" s="157">
        <v>-40.630000000000003</v>
      </c>
      <c r="F1366" s="157">
        <v>175.39</v>
      </c>
      <c r="G1366" s="156" t="str">
        <f t="shared" si="68"/>
        <v>Horowhenua District MW</v>
      </c>
      <c r="H1366" s="156">
        <f t="shared" si="69"/>
        <v>10</v>
      </c>
      <c r="I1366" s="156" t="str">
        <f t="shared" si="70"/>
        <v>Horowhenua District 10</v>
      </c>
    </row>
    <row r="1367" spans="1:9">
      <c r="A1367" s="156" t="s">
        <v>1520</v>
      </c>
      <c r="B1367" s="156" t="s">
        <v>115</v>
      </c>
      <c r="C1367" s="156" t="s">
        <v>93</v>
      </c>
      <c r="D1367" s="156" t="s">
        <v>1511</v>
      </c>
      <c r="E1367" s="157">
        <v>-40.51</v>
      </c>
      <c r="F1367" s="157">
        <v>175.44</v>
      </c>
      <c r="G1367" s="156" t="str">
        <f t="shared" si="68"/>
        <v>Horowhenua District MW</v>
      </c>
      <c r="H1367" s="156">
        <f t="shared" si="69"/>
        <v>11</v>
      </c>
      <c r="I1367" s="156" t="str">
        <f t="shared" si="70"/>
        <v>Horowhenua District 11</v>
      </c>
    </row>
    <row r="1368" spans="1:9">
      <c r="A1368" s="156" t="s">
        <v>1521</v>
      </c>
      <c r="B1368" s="156" t="s">
        <v>115</v>
      </c>
      <c r="C1368" s="156" t="s">
        <v>209</v>
      </c>
      <c r="D1368" s="156" t="s">
        <v>1511</v>
      </c>
      <c r="E1368" s="157">
        <v>-40.71</v>
      </c>
      <c r="F1368" s="157">
        <v>175.22</v>
      </c>
      <c r="G1368" s="156" t="str">
        <f t="shared" si="68"/>
        <v>Horowhenua District MW</v>
      </c>
      <c r="H1368" s="156">
        <f t="shared" si="69"/>
        <v>12</v>
      </c>
      <c r="I1368" s="156" t="str">
        <f t="shared" si="70"/>
        <v>Horowhenua District 12</v>
      </c>
    </row>
    <row r="1369" spans="1:9">
      <c r="A1369" s="156" t="s">
        <v>1522</v>
      </c>
      <c r="B1369" s="156" t="s">
        <v>115</v>
      </c>
      <c r="C1369" s="156" t="s">
        <v>93</v>
      </c>
      <c r="D1369" s="156" t="s">
        <v>1511</v>
      </c>
      <c r="E1369" s="157">
        <v>-40.57</v>
      </c>
      <c r="F1369" s="157">
        <v>175.44</v>
      </c>
      <c r="G1369" s="156" t="str">
        <f t="shared" si="68"/>
        <v>Horowhenua District MW</v>
      </c>
      <c r="H1369" s="156">
        <f t="shared" si="69"/>
        <v>13</v>
      </c>
      <c r="I1369" s="156" t="str">
        <f t="shared" si="70"/>
        <v>Horowhenua District 13</v>
      </c>
    </row>
    <row r="1370" spans="1:9">
      <c r="A1370" s="156" t="s">
        <v>1523</v>
      </c>
      <c r="B1370" s="156" t="s">
        <v>115</v>
      </c>
      <c r="C1370" s="156" t="s">
        <v>93</v>
      </c>
      <c r="D1370" s="156" t="s">
        <v>1511</v>
      </c>
      <c r="E1370" s="157">
        <v>-40.5</v>
      </c>
      <c r="F1370" s="157">
        <v>175.38</v>
      </c>
      <c r="G1370" s="156" t="str">
        <f t="shared" si="68"/>
        <v>Horowhenua District MW</v>
      </c>
      <c r="H1370" s="156">
        <f t="shared" si="69"/>
        <v>14</v>
      </c>
      <c r="I1370" s="156" t="str">
        <f t="shared" si="70"/>
        <v>Horowhenua District 14</v>
      </c>
    </row>
    <row r="1371" spans="1:9">
      <c r="A1371" s="156" t="s">
        <v>1524</v>
      </c>
      <c r="B1371" s="156" t="s">
        <v>115</v>
      </c>
      <c r="C1371" s="156" t="s">
        <v>93</v>
      </c>
      <c r="D1371" s="156" t="s">
        <v>1511</v>
      </c>
      <c r="E1371" s="157">
        <v>-40.65</v>
      </c>
      <c r="F1371" s="157">
        <v>175.21</v>
      </c>
      <c r="G1371" s="156" t="str">
        <f t="shared" si="68"/>
        <v>Horowhenua District MW</v>
      </c>
      <c r="H1371" s="156">
        <f t="shared" si="69"/>
        <v>15</v>
      </c>
      <c r="I1371" s="156" t="str">
        <f t="shared" si="70"/>
        <v>Horowhenua District 15</v>
      </c>
    </row>
    <row r="1372" spans="1:9">
      <c r="A1372" s="156" t="s">
        <v>1525</v>
      </c>
      <c r="B1372" s="156" t="s">
        <v>115</v>
      </c>
      <c r="C1372" s="156" t="s">
        <v>93</v>
      </c>
      <c r="D1372" s="156" t="s">
        <v>1511</v>
      </c>
      <c r="E1372" s="157">
        <v>-40.68</v>
      </c>
      <c r="F1372" s="157">
        <v>175.29</v>
      </c>
      <c r="G1372" s="156" t="str">
        <f t="shared" si="68"/>
        <v>Horowhenua District MW</v>
      </c>
      <c r="H1372" s="156">
        <f t="shared" si="69"/>
        <v>16</v>
      </c>
      <c r="I1372" s="156" t="str">
        <f t="shared" si="70"/>
        <v>Horowhenua District 16</v>
      </c>
    </row>
    <row r="1373" spans="1:9">
      <c r="A1373" s="156" t="s">
        <v>1526</v>
      </c>
      <c r="B1373" s="156" t="s">
        <v>115</v>
      </c>
      <c r="C1373" s="156" t="s">
        <v>93</v>
      </c>
      <c r="D1373" s="156" t="s">
        <v>1511</v>
      </c>
      <c r="E1373" s="157">
        <v>-40.659999999999997</v>
      </c>
      <c r="F1373" s="157">
        <v>175.25</v>
      </c>
      <c r="G1373" s="156" t="str">
        <f t="shared" si="68"/>
        <v>Horowhenua District MW</v>
      </c>
      <c r="H1373" s="156">
        <f t="shared" si="69"/>
        <v>17</v>
      </c>
      <c r="I1373" s="156" t="str">
        <f t="shared" si="70"/>
        <v>Horowhenua District 17</v>
      </c>
    </row>
    <row r="1374" spans="1:9">
      <c r="A1374" s="156" t="s">
        <v>1527</v>
      </c>
      <c r="B1374" s="156" t="s">
        <v>115</v>
      </c>
      <c r="C1374" s="156" t="s">
        <v>93</v>
      </c>
      <c r="D1374" s="156" t="s">
        <v>1511</v>
      </c>
      <c r="E1374" s="157">
        <v>-40.44</v>
      </c>
      <c r="F1374" s="157">
        <v>175.45</v>
      </c>
      <c r="G1374" s="156" t="str">
        <f t="shared" si="68"/>
        <v>Horowhenua District MW</v>
      </c>
      <c r="H1374" s="156">
        <f t="shared" si="69"/>
        <v>18</v>
      </c>
      <c r="I1374" s="156" t="str">
        <f t="shared" si="70"/>
        <v>Horowhenua District 18</v>
      </c>
    </row>
    <row r="1375" spans="1:9">
      <c r="A1375" s="156" t="s">
        <v>1528</v>
      </c>
      <c r="B1375" s="156" t="s">
        <v>115</v>
      </c>
      <c r="C1375" s="156" t="s">
        <v>93</v>
      </c>
      <c r="D1375" s="156" t="s">
        <v>1511</v>
      </c>
      <c r="E1375" s="157">
        <v>-40.549999999999997</v>
      </c>
      <c r="F1375" s="157">
        <v>175.27</v>
      </c>
      <c r="G1375" s="156" t="str">
        <f t="shared" si="68"/>
        <v>Horowhenua District MW</v>
      </c>
      <c r="H1375" s="156">
        <f t="shared" si="69"/>
        <v>19</v>
      </c>
      <c r="I1375" s="156" t="str">
        <f t="shared" si="70"/>
        <v>Horowhenua District 19</v>
      </c>
    </row>
    <row r="1376" spans="1:9">
      <c r="A1376" s="156" t="s">
        <v>861</v>
      </c>
      <c r="B1376" s="156" t="s">
        <v>115</v>
      </c>
      <c r="C1376" s="156" t="s">
        <v>209</v>
      </c>
      <c r="D1376" s="156" t="s">
        <v>1511</v>
      </c>
      <c r="E1376" s="157">
        <v>-40.549999999999997</v>
      </c>
      <c r="F1376" s="157">
        <v>175.42</v>
      </c>
      <c r="G1376" s="156" t="str">
        <f t="shared" si="68"/>
        <v>Horowhenua District MW</v>
      </c>
      <c r="H1376" s="156">
        <f t="shared" si="69"/>
        <v>20</v>
      </c>
      <c r="I1376" s="156" t="str">
        <f t="shared" si="70"/>
        <v>Horowhenua District 20</v>
      </c>
    </row>
    <row r="1377" spans="1:9">
      <c r="A1377" s="156" t="s">
        <v>732</v>
      </c>
      <c r="B1377" s="156" t="s">
        <v>115</v>
      </c>
      <c r="C1377" s="156" t="s">
        <v>93</v>
      </c>
      <c r="D1377" s="156" t="s">
        <v>1511</v>
      </c>
      <c r="E1377" s="157">
        <v>-40.69</v>
      </c>
      <c r="F1377" s="157">
        <v>175.28</v>
      </c>
      <c r="G1377" s="156" t="str">
        <f t="shared" si="68"/>
        <v>Horowhenua District MW</v>
      </c>
      <c r="H1377" s="156">
        <f t="shared" si="69"/>
        <v>21</v>
      </c>
      <c r="I1377" s="156" t="str">
        <f t="shared" si="70"/>
        <v>Horowhenua District 21</v>
      </c>
    </row>
    <row r="1378" spans="1:9">
      <c r="A1378" s="156" t="s">
        <v>1529</v>
      </c>
      <c r="B1378" s="156" t="s">
        <v>115</v>
      </c>
      <c r="C1378" s="156" t="s">
        <v>209</v>
      </c>
      <c r="D1378" s="156" t="s">
        <v>1511</v>
      </c>
      <c r="E1378" s="157">
        <v>-40.47</v>
      </c>
      <c r="F1378" s="157">
        <v>175.51</v>
      </c>
      <c r="G1378" s="156" t="str">
        <f t="shared" si="68"/>
        <v>Horowhenua District MW</v>
      </c>
      <c r="H1378" s="156">
        <f t="shared" si="69"/>
        <v>22</v>
      </c>
      <c r="I1378" s="156" t="str">
        <f t="shared" si="70"/>
        <v>Horowhenua District 22</v>
      </c>
    </row>
    <row r="1379" spans="1:9">
      <c r="A1379" s="156" t="s">
        <v>1530</v>
      </c>
      <c r="B1379" s="156" t="s">
        <v>115</v>
      </c>
      <c r="C1379" s="156" t="s">
        <v>93</v>
      </c>
      <c r="D1379" s="156" t="s">
        <v>1511</v>
      </c>
      <c r="E1379" s="157">
        <v>-40.69</v>
      </c>
      <c r="F1379" s="157">
        <v>175.15</v>
      </c>
      <c r="G1379" s="156" t="str">
        <f t="shared" si="68"/>
        <v>Horowhenua District MW</v>
      </c>
      <c r="H1379" s="156">
        <f t="shared" si="69"/>
        <v>23</v>
      </c>
      <c r="I1379" s="156" t="str">
        <f t="shared" si="70"/>
        <v>Horowhenua District 23</v>
      </c>
    </row>
    <row r="1380" spans="1:9">
      <c r="A1380" s="156" t="s">
        <v>1531</v>
      </c>
      <c r="B1380" s="156" t="s">
        <v>115</v>
      </c>
      <c r="C1380" s="156" t="s">
        <v>209</v>
      </c>
      <c r="D1380" s="156" t="s">
        <v>1511</v>
      </c>
      <c r="E1380" s="157">
        <v>-40.549999999999997</v>
      </c>
      <c r="F1380" s="157">
        <v>175.2</v>
      </c>
      <c r="G1380" s="156" t="str">
        <f t="shared" si="68"/>
        <v>Horowhenua District MW</v>
      </c>
      <c r="H1380" s="156">
        <f t="shared" si="69"/>
        <v>24</v>
      </c>
      <c r="I1380" s="156" t="str">
        <f t="shared" si="70"/>
        <v>Horowhenua District 24</v>
      </c>
    </row>
    <row r="1381" spans="1:9">
      <c r="A1381" s="156" t="s">
        <v>1532</v>
      </c>
      <c r="B1381" s="156" t="s">
        <v>115</v>
      </c>
      <c r="C1381" s="156" t="s">
        <v>93</v>
      </c>
      <c r="D1381" s="156" t="s">
        <v>1511</v>
      </c>
      <c r="E1381" s="157">
        <v>-40.64</v>
      </c>
      <c r="F1381" s="157">
        <v>175.28</v>
      </c>
      <c r="G1381" s="156" t="str">
        <f t="shared" si="68"/>
        <v>Horowhenua District MW</v>
      </c>
      <c r="H1381" s="156">
        <f t="shared" si="69"/>
        <v>25</v>
      </c>
      <c r="I1381" s="156" t="str">
        <f t="shared" si="70"/>
        <v>Horowhenua District 25</v>
      </c>
    </row>
    <row r="1382" spans="1:9">
      <c r="A1382" s="156" t="s">
        <v>1533</v>
      </c>
      <c r="B1382" s="156" t="s">
        <v>116</v>
      </c>
      <c r="C1382" s="156" t="s">
        <v>209</v>
      </c>
      <c r="D1382" s="156" t="s">
        <v>94</v>
      </c>
      <c r="E1382" s="157">
        <v>-43.15</v>
      </c>
      <c r="F1382" s="157">
        <v>172.73</v>
      </c>
      <c r="G1382" s="156" t="str">
        <f t="shared" si="68"/>
        <v>Hurunui District CC</v>
      </c>
      <c r="H1382" s="156">
        <f t="shared" si="69"/>
        <v>1</v>
      </c>
      <c r="I1382" s="156" t="str">
        <f t="shared" si="70"/>
        <v>Hurunui District 1</v>
      </c>
    </row>
    <row r="1383" spans="1:9">
      <c r="A1383" s="156" t="s">
        <v>1534</v>
      </c>
      <c r="B1383" s="156" t="s">
        <v>116</v>
      </c>
      <c r="C1383" s="156" t="s">
        <v>93</v>
      </c>
      <c r="D1383" s="156" t="s">
        <v>94</v>
      </c>
      <c r="E1383" s="157">
        <v>-43.17</v>
      </c>
      <c r="F1383" s="157">
        <v>172.77</v>
      </c>
      <c r="G1383" s="156" t="str">
        <f t="shared" si="68"/>
        <v>Hurunui District CC</v>
      </c>
      <c r="H1383" s="156">
        <f t="shared" si="69"/>
        <v>2</v>
      </c>
      <c r="I1383" s="156" t="str">
        <f t="shared" si="70"/>
        <v>Hurunui District 2</v>
      </c>
    </row>
    <row r="1384" spans="1:9">
      <c r="A1384" s="156" t="s">
        <v>1535</v>
      </c>
      <c r="B1384" s="156" t="s">
        <v>116</v>
      </c>
      <c r="C1384" s="156" t="s">
        <v>93</v>
      </c>
      <c r="D1384" s="156" t="s">
        <v>94</v>
      </c>
      <c r="E1384" s="157">
        <v>-43.21</v>
      </c>
      <c r="F1384" s="157">
        <v>172.69</v>
      </c>
      <c r="G1384" s="156" t="str">
        <f t="shared" si="68"/>
        <v>Hurunui District CC</v>
      </c>
      <c r="H1384" s="156">
        <f t="shared" si="69"/>
        <v>3</v>
      </c>
      <c r="I1384" s="156" t="str">
        <f t="shared" si="70"/>
        <v>Hurunui District 3</v>
      </c>
    </row>
    <row r="1385" spans="1:9">
      <c r="A1385" s="156" t="s">
        <v>246</v>
      </c>
      <c r="B1385" s="156" t="s">
        <v>116</v>
      </c>
      <c r="C1385" s="156" t="s">
        <v>93</v>
      </c>
      <c r="D1385" s="156" t="s">
        <v>94</v>
      </c>
      <c r="E1385" s="157">
        <v>-42.82</v>
      </c>
      <c r="F1385" s="157">
        <v>172.72</v>
      </c>
      <c r="G1385" s="156" t="str">
        <f t="shared" si="68"/>
        <v>Hurunui District CC</v>
      </c>
      <c r="H1385" s="156">
        <f t="shared" si="69"/>
        <v>4</v>
      </c>
      <c r="I1385" s="156" t="str">
        <f t="shared" si="70"/>
        <v>Hurunui District 4</v>
      </c>
    </row>
    <row r="1386" spans="1:9">
      <c r="A1386" s="156" t="s">
        <v>1536</v>
      </c>
      <c r="B1386" s="156" t="s">
        <v>116</v>
      </c>
      <c r="C1386" s="156" t="s">
        <v>93</v>
      </c>
      <c r="D1386" s="156" t="s">
        <v>94</v>
      </c>
      <c r="E1386" s="157">
        <v>-42.93</v>
      </c>
      <c r="F1386" s="157">
        <v>173.18</v>
      </c>
      <c r="G1386" s="156" t="str">
        <f t="shared" si="68"/>
        <v>Hurunui District CC</v>
      </c>
      <c r="H1386" s="156">
        <f t="shared" si="69"/>
        <v>5</v>
      </c>
      <c r="I1386" s="156" t="str">
        <f t="shared" si="70"/>
        <v>Hurunui District 5</v>
      </c>
    </row>
    <row r="1387" spans="1:9">
      <c r="A1387" s="156" t="s">
        <v>1537</v>
      </c>
      <c r="B1387" s="156" t="s">
        <v>116</v>
      </c>
      <c r="C1387" s="156" t="s">
        <v>93</v>
      </c>
      <c r="D1387" s="156" t="s">
        <v>94</v>
      </c>
      <c r="E1387" s="157">
        <v>-42.52</v>
      </c>
      <c r="F1387" s="157">
        <v>172.38</v>
      </c>
      <c r="G1387" s="156" t="str">
        <f t="shared" si="68"/>
        <v>Hurunui District CC</v>
      </c>
      <c r="H1387" s="156">
        <f t="shared" si="69"/>
        <v>6</v>
      </c>
      <c r="I1387" s="156" t="str">
        <f t="shared" si="70"/>
        <v>Hurunui District 6</v>
      </c>
    </row>
    <row r="1388" spans="1:9">
      <c r="A1388" s="156" t="s">
        <v>531</v>
      </c>
      <c r="B1388" s="156" t="s">
        <v>116</v>
      </c>
      <c r="C1388" s="156" t="s">
        <v>93</v>
      </c>
      <c r="D1388" s="156" t="s">
        <v>94</v>
      </c>
      <c r="E1388" s="157">
        <v>-43.12</v>
      </c>
      <c r="F1388" s="157">
        <v>172.67</v>
      </c>
      <c r="G1388" s="156" t="str">
        <f t="shared" si="68"/>
        <v>Hurunui District CC</v>
      </c>
      <c r="H1388" s="156">
        <f t="shared" si="69"/>
        <v>7</v>
      </c>
      <c r="I1388" s="156" t="str">
        <f t="shared" si="70"/>
        <v>Hurunui District 7</v>
      </c>
    </row>
    <row r="1389" spans="1:9">
      <c r="A1389" s="156" t="s">
        <v>1538</v>
      </c>
      <c r="B1389" s="156" t="s">
        <v>116</v>
      </c>
      <c r="C1389" s="156" t="s">
        <v>93</v>
      </c>
      <c r="D1389" s="156" t="s">
        <v>94</v>
      </c>
      <c r="E1389" s="157">
        <v>-42.79</v>
      </c>
      <c r="F1389" s="157">
        <v>173.29</v>
      </c>
      <c r="G1389" s="156" t="str">
        <f t="shared" si="68"/>
        <v>Hurunui District CC</v>
      </c>
      <c r="H1389" s="156">
        <f t="shared" si="69"/>
        <v>8</v>
      </c>
      <c r="I1389" s="156" t="str">
        <f t="shared" si="70"/>
        <v>Hurunui District 8</v>
      </c>
    </row>
    <row r="1390" spans="1:9">
      <c r="A1390" s="156" t="s">
        <v>1539</v>
      </c>
      <c r="B1390" s="156" t="s">
        <v>116</v>
      </c>
      <c r="C1390" s="156" t="s">
        <v>209</v>
      </c>
      <c r="D1390" s="156" t="s">
        <v>94</v>
      </c>
      <c r="E1390" s="157">
        <v>-42.81</v>
      </c>
      <c r="F1390" s="157">
        <v>173.26</v>
      </c>
      <c r="G1390" s="156" t="str">
        <f t="shared" si="68"/>
        <v>Hurunui District CC</v>
      </c>
      <c r="H1390" s="156">
        <f t="shared" si="69"/>
        <v>9</v>
      </c>
      <c r="I1390" s="156" t="str">
        <f t="shared" si="70"/>
        <v>Hurunui District 9</v>
      </c>
    </row>
    <row r="1391" spans="1:9">
      <c r="A1391" s="156" t="s">
        <v>1540</v>
      </c>
      <c r="B1391" s="156" t="s">
        <v>116</v>
      </c>
      <c r="C1391" s="156" t="s">
        <v>93</v>
      </c>
      <c r="D1391" s="156" t="s">
        <v>94</v>
      </c>
      <c r="E1391" s="157">
        <v>-42.59</v>
      </c>
      <c r="F1391" s="157">
        <v>173.47</v>
      </c>
      <c r="G1391" s="156" t="str">
        <f t="shared" si="68"/>
        <v>Hurunui District CC</v>
      </c>
      <c r="H1391" s="156">
        <f t="shared" si="69"/>
        <v>10</v>
      </c>
      <c r="I1391" s="156" t="str">
        <f t="shared" si="70"/>
        <v>Hurunui District 10</v>
      </c>
    </row>
    <row r="1392" spans="1:9">
      <c r="A1392" s="156" t="s">
        <v>1541</v>
      </c>
      <c r="B1392" s="156" t="s">
        <v>116</v>
      </c>
      <c r="C1392" s="156" t="s">
        <v>93</v>
      </c>
      <c r="D1392" s="156" t="s">
        <v>94</v>
      </c>
      <c r="E1392" s="157">
        <v>-42.62</v>
      </c>
      <c r="F1392" s="157">
        <v>173.45</v>
      </c>
      <c r="G1392" s="156" t="str">
        <f t="shared" si="68"/>
        <v>Hurunui District CC</v>
      </c>
      <c r="H1392" s="156">
        <f t="shared" si="69"/>
        <v>11</v>
      </c>
      <c r="I1392" s="156" t="str">
        <f t="shared" si="70"/>
        <v>Hurunui District 11</v>
      </c>
    </row>
    <row r="1393" spans="1:9">
      <c r="A1393" s="156" t="s">
        <v>1542</v>
      </c>
      <c r="B1393" s="156" t="s">
        <v>116</v>
      </c>
      <c r="C1393" s="156" t="s">
        <v>209</v>
      </c>
      <c r="D1393" s="156" t="s">
        <v>94</v>
      </c>
      <c r="E1393" s="157">
        <v>-42.77</v>
      </c>
      <c r="F1393" s="157">
        <v>172.85</v>
      </c>
      <c r="G1393" s="156" t="str">
        <f t="shared" si="68"/>
        <v>Hurunui District CC</v>
      </c>
      <c r="H1393" s="156">
        <f t="shared" si="69"/>
        <v>12</v>
      </c>
      <c r="I1393" s="156" t="str">
        <f t="shared" si="70"/>
        <v>Hurunui District 12</v>
      </c>
    </row>
    <row r="1394" spans="1:9">
      <c r="A1394" s="156" t="s">
        <v>1543</v>
      </c>
      <c r="B1394" s="156" t="s">
        <v>116</v>
      </c>
      <c r="C1394" s="156" t="s">
        <v>93</v>
      </c>
      <c r="D1394" s="156" t="s">
        <v>94</v>
      </c>
      <c r="E1394" s="157">
        <v>-42.86</v>
      </c>
      <c r="F1394" s="157">
        <v>173.22</v>
      </c>
      <c r="G1394" s="156" t="str">
        <f t="shared" si="68"/>
        <v>Hurunui District CC</v>
      </c>
      <c r="H1394" s="156">
        <f t="shared" si="69"/>
        <v>13</v>
      </c>
      <c r="I1394" s="156" t="str">
        <f t="shared" si="70"/>
        <v>Hurunui District 13</v>
      </c>
    </row>
    <row r="1395" spans="1:9">
      <c r="A1395" s="156" t="s">
        <v>1544</v>
      </c>
      <c r="B1395" s="156" t="s">
        <v>116</v>
      </c>
      <c r="C1395" s="156" t="s">
        <v>93</v>
      </c>
      <c r="D1395" s="156" t="s">
        <v>94</v>
      </c>
      <c r="E1395" s="157">
        <v>-42.56</v>
      </c>
      <c r="F1395" s="157">
        <v>172.35</v>
      </c>
      <c r="G1395" s="156" t="str">
        <f t="shared" si="68"/>
        <v>Hurunui District CC</v>
      </c>
      <c r="H1395" s="156">
        <f t="shared" si="69"/>
        <v>14</v>
      </c>
      <c r="I1395" s="156" t="str">
        <f t="shared" si="70"/>
        <v>Hurunui District 14</v>
      </c>
    </row>
    <row r="1396" spans="1:9">
      <c r="A1396" s="156" t="s">
        <v>1545</v>
      </c>
      <c r="B1396" s="156" t="s">
        <v>116</v>
      </c>
      <c r="C1396" s="156" t="s">
        <v>93</v>
      </c>
      <c r="D1396" s="156" t="s">
        <v>94</v>
      </c>
      <c r="E1396" s="157">
        <v>-42.63</v>
      </c>
      <c r="F1396" s="157">
        <v>173.32</v>
      </c>
      <c r="G1396" s="156" t="str">
        <f t="shared" si="68"/>
        <v>Hurunui District CC</v>
      </c>
      <c r="H1396" s="156">
        <f t="shared" si="69"/>
        <v>15</v>
      </c>
      <c r="I1396" s="156" t="str">
        <f t="shared" si="70"/>
        <v>Hurunui District 15</v>
      </c>
    </row>
    <row r="1397" spans="1:9">
      <c r="A1397" s="156" t="s">
        <v>1546</v>
      </c>
      <c r="B1397" s="156" t="s">
        <v>116</v>
      </c>
      <c r="C1397" s="156" t="s">
        <v>93</v>
      </c>
      <c r="D1397" s="156" t="s">
        <v>94</v>
      </c>
      <c r="E1397" s="157">
        <v>-43.09</v>
      </c>
      <c r="F1397" s="157">
        <v>172.73</v>
      </c>
      <c r="G1397" s="156" t="str">
        <f t="shared" si="68"/>
        <v>Hurunui District CC</v>
      </c>
      <c r="H1397" s="156">
        <f t="shared" si="69"/>
        <v>16</v>
      </c>
      <c r="I1397" s="156" t="str">
        <f t="shared" si="70"/>
        <v>Hurunui District 16</v>
      </c>
    </row>
    <row r="1398" spans="1:9">
      <c r="A1398" s="156" t="s">
        <v>1547</v>
      </c>
      <c r="B1398" s="156" t="s">
        <v>116</v>
      </c>
      <c r="C1398" s="156" t="s">
        <v>93</v>
      </c>
      <c r="D1398" s="156" t="s">
        <v>94</v>
      </c>
      <c r="E1398" s="157">
        <v>-42.86</v>
      </c>
      <c r="F1398" s="157">
        <v>173.3</v>
      </c>
      <c r="G1398" s="156" t="str">
        <f t="shared" si="68"/>
        <v>Hurunui District CC</v>
      </c>
      <c r="H1398" s="156">
        <f t="shared" si="69"/>
        <v>17</v>
      </c>
      <c r="I1398" s="156" t="str">
        <f t="shared" si="70"/>
        <v>Hurunui District 17</v>
      </c>
    </row>
    <row r="1399" spans="1:9">
      <c r="A1399" s="156" t="s">
        <v>1548</v>
      </c>
      <c r="B1399" s="156" t="s">
        <v>116</v>
      </c>
      <c r="C1399" s="156" t="s">
        <v>93</v>
      </c>
      <c r="D1399" s="156" t="s">
        <v>94</v>
      </c>
      <c r="E1399" s="157">
        <v>-43.11</v>
      </c>
      <c r="F1399" s="157">
        <v>172.73</v>
      </c>
      <c r="G1399" s="156" t="str">
        <f t="shared" si="68"/>
        <v>Hurunui District CC</v>
      </c>
      <c r="H1399" s="156">
        <f t="shared" si="69"/>
        <v>18</v>
      </c>
      <c r="I1399" s="156" t="str">
        <f t="shared" si="70"/>
        <v>Hurunui District 18</v>
      </c>
    </row>
    <row r="1400" spans="1:9">
      <c r="A1400" s="156" t="s">
        <v>1549</v>
      </c>
      <c r="B1400" s="156" t="s">
        <v>116</v>
      </c>
      <c r="C1400" s="156" t="s">
        <v>93</v>
      </c>
      <c r="D1400" s="156" t="s">
        <v>94</v>
      </c>
      <c r="E1400" s="157">
        <v>-42.96</v>
      </c>
      <c r="F1400" s="157">
        <v>172.96</v>
      </c>
      <c r="G1400" s="156" t="str">
        <f t="shared" si="68"/>
        <v>Hurunui District CC</v>
      </c>
      <c r="H1400" s="156">
        <f t="shared" si="69"/>
        <v>19</v>
      </c>
      <c r="I1400" s="156" t="str">
        <f t="shared" si="70"/>
        <v>Hurunui District 19</v>
      </c>
    </row>
    <row r="1401" spans="1:9">
      <c r="A1401" s="156" t="s">
        <v>1550</v>
      </c>
      <c r="B1401" s="156" t="s">
        <v>116</v>
      </c>
      <c r="C1401" s="156" t="s">
        <v>209</v>
      </c>
      <c r="D1401" s="156" t="s">
        <v>94</v>
      </c>
      <c r="E1401" s="157">
        <v>-42.52</v>
      </c>
      <c r="F1401" s="157">
        <v>172.83</v>
      </c>
      <c r="G1401" s="156" t="str">
        <f t="shared" si="68"/>
        <v>Hurunui District CC</v>
      </c>
      <c r="H1401" s="156">
        <f t="shared" si="69"/>
        <v>20</v>
      </c>
      <c r="I1401" s="156" t="str">
        <f t="shared" si="70"/>
        <v>Hurunui District 20</v>
      </c>
    </row>
    <row r="1402" spans="1:9">
      <c r="A1402" s="156" t="s">
        <v>1551</v>
      </c>
      <c r="B1402" s="156" t="s">
        <v>116</v>
      </c>
      <c r="C1402" s="156" t="s">
        <v>209</v>
      </c>
      <c r="D1402" s="156" t="s">
        <v>94</v>
      </c>
      <c r="E1402" s="157">
        <v>-42.92</v>
      </c>
      <c r="F1402" s="157">
        <v>172.64</v>
      </c>
      <c r="G1402" s="156" t="str">
        <f t="shared" si="68"/>
        <v>Hurunui District CC</v>
      </c>
      <c r="H1402" s="156">
        <f t="shared" si="69"/>
        <v>21</v>
      </c>
      <c r="I1402" s="156" t="str">
        <f t="shared" si="70"/>
        <v>Hurunui District 21</v>
      </c>
    </row>
    <row r="1403" spans="1:9">
      <c r="A1403" s="156" t="s">
        <v>1552</v>
      </c>
      <c r="B1403" s="156" t="s">
        <v>116</v>
      </c>
      <c r="C1403" s="156" t="s">
        <v>93</v>
      </c>
      <c r="D1403" s="156" t="s">
        <v>94</v>
      </c>
      <c r="E1403" s="157">
        <v>-42.65</v>
      </c>
      <c r="F1403" s="157">
        <v>173.32</v>
      </c>
      <c r="G1403" s="156" t="str">
        <f t="shared" si="68"/>
        <v>Hurunui District CC</v>
      </c>
      <c r="H1403" s="156">
        <f t="shared" si="69"/>
        <v>22</v>
      </c>
      <c r="I1403" s="156" t="str">
        <f t="shared" si="70"/>
        <v>Hurunui District 22</v>
      </c>
    </row>
    <row r="1404" spans="1:9">
      <c r="A1404" s="156" t="s">
        <v>1553</v>
      </c>
      <c r="B1404" s="156" t="s">
        <v>116</v>
      </c>
      <c r="C1404" s="156" t="s">
        <v>93</v>
      </c>
      <c r="D1404" s="156" t="s">
        <v>94</v>
      </c>
      <c r="E1404" s="157">
        <v>-42.88</v>
      </c>
      <c r="F1404" s="157">
        <v>172.63</v>
      </c>
      <c r="G1404" s="156" t="str">
        <f t="shared" si="68"/>
        <v>Hurunui District CC</v>
      </c>
      <c r="H1404" s="156">
        <f t="shared" si="69"/>
        <v>23</v>
      </c>
      <c r="I1404" s="156" t="str">
        <f t="shared" si="70"/>
        <v>Hurunui District 23</v>
      </c>
    </row>
    <row r="1405" spans="1:9">
      <c r="A1405" s="156" t="s">
        <v>1554</v>
      </c>
      <c r="B1405" s="156" t="s">
        <v>116</v>
      </c>
      <c r="C1405" s="156" t="s">
        <v>93</v>
      </c>
      <c r="D1405" s="156" t="s">
        <v>94</v>
      </c>
      <c r="E1405" s="157">
        <v>-42.59</v>
      </c>
      <c r="F1405" s="157">
        <v>173.42</v>
      </c>
      <c r="G1405" s="156" t="str">
        <f t="shared" si="68"/>
        <v>Hurunui District CC</v>
      </c>
      <c r="H1405" s="156">
        <f t="shared" si="69"/>
        <v>24</v>
      </c>
      <c r="I1405" s="156" t="str">
        <f t="shared" si="70"/>
        <v>Hurunui District 24</v>
      </c>
    </row>
    <row r="1406" spans="1:9">
      <c r="A1406" s="156" t="s">
        <v>1555</v>
      </c>
      <c r="B1406" s="156" t="s">
        <v>116</v>
      </c>
      <c r="C1406" s="156" t="s">
        <v>93</v>
      </c>
      <c r="D1406" s="156" t="s">
        <v>94</v>
      </c>
      <c r="E1406" s="157">
        <v>-42.88</v>
      </c>
      <c r="F1406" s="157">
        <v>172.76</v>
      </c>
      <c r="G1406" s="156" t="str">
        <f t="shared" si="68"/>
        <v>Hurunui District CC</v>
      </c>
      <c r="H1406" s="156">
        <f t="shared" si="69"/>
        <v>25</v>
      </c>
      <c r="I1406" s="156" t="str">
        <f t="shared" si="70"/>
        <v>Hurunui District 25</v>
      </c>
    </row>
    <row r="1407" spans="1:9">
      <c r="A1407" s="156" t="s">
        <v>1556</v>
      </c>
      <c r="B1407" s="156" t="s">
        <v>116</v>
      </c>
      <c r="C1407" s="156" t="s">
        <v>93</v>
      </c>
      <c r="D1407" s="156" t="s">
        <v>94</v>
      </c>
      <c r="E1407" s="157">
        <v>-42.9</v>
      </c>
      <c r="F1407" s="157">
        <v>173.27</v>
      </c>
      <c r="G1407" s="156" t="str">
        <f t="shared" si="68"/>
        <v>Hurunui District CC</v>
      </c>
      <c r="H1407" s="156">
        <f t="shared" si="69"/>
        <v>26</v>
      </c>
      <c r="I1407" s="156" t="str">
        <f t="shared" si="70"/>
        <v>Hurunui District 26</v>
      </c>
    </row>
    <row r="1408" spans="1:9">
      <c r="A1408" s="156" t="s">
        <v>1557</v>
      </c>
      <c r="B1408" s="156" t="s">
        <v>116</v>
      </c>
      <c r="C1408" s="156" t="s">
        <v>93</v>
      </c>
      <c r="D1408" s="156" t="s">
        <v>94</v>
      </c>
      <c r="E1408" s="157">
        <v>-42.77</v>
      </c>
      <c r="F1408" s="157">
        <v>173.19</v>
      </c>
      <c r="G1408" s="156" t="str">
        <f t="shared" si="68"/>
        <v>Hurunui District CC</v>
      </c>
      <c r="H1408" s="156">
        <f t="shared" si="69"/>
        <v>27</v>
      </c>
      <c r="I1408" s="156" t="str">
        <f t="shared" si="70"/>
        <v>Hurunui District 27</v>
      </c>
    </row>
    <row r="1409" spans="1:9">
      <c r="A1409" s="156" t="s">
        <v>1558</v>
      </c>
      <c r="B1409" s="156" t="s">
        <v>116</v>
      </c>
      <c r="C1409" s="156" t="s">
        <v>93</v>
      </c>
      <c r="D1409" s="156" t="s">
        <v>94</v>
      </c>
      <c r="E1409" s="157">
        <v>-43.19</v>
      </c>
      <c r="F1409" s="157">
        <v>172.72</v>
      </c>
      <c r="G1409" s="156" t="str">
        <f t="shared" si="68"/>
        <v>Hurunui District CC</v>
      </c>
      <c r="H1409" s="156">
        <f t="shared" si="69"/>
        <v>28</v>
      </c>
      <c r="I1409" s="156" t="str">
        <f t="shared" si="70"/>
        <v>Hurunui District 28</v>
      </c>
    </row>
    <row r="1410" spans="1:9">
      <c r="A1410" s="156" t="s">
        <v>1559</v>
      </c>
      <c r="B1410" s="156" t="s">
        <v>116</v>
      </c>
      <c r="C1410" s="156" t="s">
        <v>93</v>
      </c>
      <c r="D1410" s="156" t="s">
        <v>94</v>
      </c>
      <c r="E1410" s="157">
        <v>-43.21</v>
      </c>
      <c r="F1410" s="157">
        <v>172.75</v>
      </c>
      <c r="G1410" s="156" t="str">
        <f t="shared" ref="G1410:G1473" si="71">B1410&amp;" "&amp;D1410</f>
        <v>Hurunui District CC</v>
      </c>
      <c r="H1410" s="156">
        <f t="shared" ref="H1410:H1473" si="72">IF(B1410=B1409,H1409+1,1)</f>
        <v>29</v>
      </c>
      <c r="I1410" s="156" t="str">
        <f t="shared" ref="I1410:I1473" si="73">B1410&amp;" "&amp;H1410</f>
        <v>Hurunui District 29</v>
      </c>
    </row>
    <row r="1411" spans="1:9">
      <c r="A1411" s="156" t="s">
        <v>1560</v>
      </c>
      <c r="B1411" s="156" t="s">
        <v>116</v>
      </c>
      <c r="C1411" s="156" t="s">
        <v>93</v>
      </c>
      <c r="D1411" s="156" t="s">
        <v>94</v>
      </c>
      <c r="E1411" s="157">
        <v>-42.63</v>
      </c>
      <c r="F1411" s="157">
        <v>172.76</v>
      </c>
      <c r="G1411" s="156" t="str">
        <f t="shared" si="71"/>
        <v>Hurunui District CC</v>
      </c>
      <c r="H1411" s="156">
        <f t="shared" si="72"/>
        <v>30</v>
      </c>
      <c r="I1411" s="156" t="str">
        <f t="shared" si="73"/>
        <v>Hurunui District 30</v>
      </c>
    </row>
    <row r="1412" spans="1:9">
      <c r="A1412" s="156" t="s">
        <v>1561</v>
      </c>
      <c r="B1412" s="156" t="s">
        <v>116</v>
      </c>
      <c r="C1412" s="156" t="s">
        <v>93</v>
      </c>
      <c r="D1412" s="156" t="s">
        <v>94</v>
      </c>
      <c r="E1412" s="157">
        <v>-42.91</v>
      </c>
      <c r="F1412" s="157">
        <v>172.56</v>
      </c>
      <c r="G1412" s="156" t="str">
        <f t="shared" si="71"/>
        <v>Hurunui District CC</v>
      </c>
      <c r="H1412" s="156">
        <f t="shared" si="72"/>
        <v>31</v>
      </c>
      <c r="I1412" s="156" t="str">
        <f t="shared" si="73"/>
        <v>Hurunui District 31</v>
      </c>
    </row>
    <row r="1413" spans="1:9">
      <c r="A1413" s="156" t="s">
        <v>1562</v>
      </c>
      <c r="B1413" s="156" t="s">
        <v>116</v>
      </c>
      <c r="C1413" s="156" t="s">
        <v>93</v>
      </c>
      <c r="D1413" s="156" t="s">
        <v>94</v>
      </c>
      <c r="E1413" s="157">
        <v>-42.87</v>
      </c>
      <c r="F1413" s="157">
        <v>172.66</v>
      </c>
      <c r="G1413" s="156" t="str">
        <f t="shared" si="71"/>
        <v>Hurunui District CC</v>
      </c>
      <c r="H1413" s="156">
        <f t="shared" si="72"/>
        <v>32</v>
      </c>
      <c r="I1413" s="156" t="str">
        <f t="shared" si="73"/>
        <v>Hurunui District 32</v>
      </c>
    </row>
    <row r="1414" spans="1:9">
      <c r="A1414" s="156" t="s">
        <v>1563</v>
      </c>
      <c r="B1414" s="156" t="s">
        <v>116</v>
      </c>
      <c r="C1414" s="156" t="s">
        <v>93</v>
      </c>
      <c r="D1414" s="156" t="s">
        <v>94</v>
      </c>
      <c r="E1414" s="157">
        <v>-42.81</v>
      </c>
      <c r="F1414" s="157">
        <v>173.22</v>
      </c>
      <c r="G1414" s="156" t="str">
        <f t="shared" si="71"/>
        <v>Hurunui District CC</v>
      </c>
      <c r="H1414" s="156">
        <f t="shared" si="72"/>
        <v>33</v>
      </c>
      <c r="I1414" s="156" t="str">
        <f t="shared" si="73"/>
        <v>Hurunui District 33</v>
      </c>
    </row>
    <row r="1415" spans="1:9">
      <c r="A1415" s="156" t="s">
        <v>1564</v>
      </c>
      <c r="B1415" s="156" t="s">
        <v>116</v>
      </c>
      <c r="C1415" s="156" t="s">
        <v>93</v>
      </c>
      <c r="D1415" s="156" t="s">
        <v>94</v>
      </c>
      <c r="E1415" s="157">
        <v>-43.05</v>
      </c>
      <c r="F1415" s="157">
        <v>173.07</v>
      </c>
      <c r="G1415" s="156" t="str">
        <f t="shared" si="71"/>
        <v>Hurunui District CC</v>
      </c>
      <c r="H1415" s="156">
        <f t="shared" si="72"/>
        <v>34</v>
      </c>
      <c r="I1415" s="156" t="str">
        <f t="shared" si="73"/>
        <v>Hurunui District 34</v>
      </c>
    </row>
    <row r="1416" spans="1:9">
      <c r="A1416" s="156" t="s">
        <v>1565</v>
      </c>
      <c r="B1416" s="156" t="s">
        <v>116</v>
      </c>
      <c r="C1416" s="156" t="s">
        <v>93</v>
      </c>
      <c r="D1416" s="156" t="s">
        <v>94</v>
      </c>
      <c r="E1416" s="157">
        <v>-42.49</v>
      </c>
      <c r="F1416" s="157">
        <v>173.15</v>
      </c>
      <c r="G1416" s="156" t="str">
        <f t="shared" si="71"/>
        <v>Hurunui District CC</v>
      </c>
      <c r="H1416" s="156">
        <f t="shared" si="72"/>
        <v>35</v>
      </c>
      <c r="I1416" s="156" t="str">
        <f t="shared" si="73"/>
        <v>Hurunui District 35</v>
      </c>
    </row>
    <row r="1417" spans="1:9">
      <c r="A1417" s="156" t="s">
        <v>1566</v>
      </c>
      <c r="B1417" s="156" t="s">
        <v>116</v>
      </c>
      <c r="C1417" s="156" t="s">
        <v>93</v>
      </c>
      <c r="D1417" s="156" t="s">
        <v>94</v>
      </c>
      <c r="E1417" s="157">
        <v>-42.72</v>
      </c>
      <c r="F1417" s="157">
        <v>172.86</v>
      </c>
      <c r="G1417" s="156" t="str">
        <f t="shared" si="71"/>
        <v>Hurunui District CC</v>
      </c>
      <c r="H1417" s="156">
        <f t="shared" si="72"/>
        <v>36</v>
      </c>
      <c r="I1417" s="156" t="str">
        <f t="shared" si="73"/>
        <v>Hurunui District 36</v>
      </c>
    </row>
    <row r="1418" spans="1:9">
      <c r="A1418" s="156" t="s">
        <v>1567</v>
      </c>
      <c r="B1418" s="156" t="s">
        <v>116</v>
      </c>
      <c r="C1418" s="156" t="s">
        <v>93</v>
      </c>
      <c r="D1418" s="156" t="s">
        <v>94</v>
      </c>
      <c r="E1418" s="157">
        <v>-42.94</v>
      </c>
      <c r="F1418" s="157">
        <v>173.24</v>
      </c>
      <c r="G1418" s="156" t="str">
        <f t="shared" si="71"/>
        <v>Hurunui District CC</v>
      </c>
      <c r="H1418" s="156">
        <f t="shared" si="72"/>
        <v>37</v>
      </c>
      <c r="I1418" s="156" t="str">
        <f t="shared" si="73"/>
        <v>Hurunui District 37</v>
      </c>
    </row>
    <row r="1419" spans="1:9">
      <c r="A1419" s="156" t="s">
        <v>1568</v>
      </c>
      <c r="B1419" s="156" t="s">
        <v>116</v>
      </c>
      <c r="C1419" s="156" t="s">
        <v>93</v>
      </c>
      <c r="D1419" s="156" t="s">
        <v>94</v>
      </c>
      <c r="E1419" s="157">
        <v>-42.83</v>
      </c>
      <c r="F1419" s="157">
        <v>173.22</v>
      </c>
      <c r="G1419" s="156" t="str">
        <f t="shared" si="71"/>
        <v>Hurunui District CC</v>
      </c>
      <c r="H1419" s="156">
        <f t="shared" si="72"/>
        <v>38</v>
      </c>
      <c r="I1419" s="156" t="str">
        <f t="shared" si="73"/>
        <v>Hurunui District 38</v>
      </c>
    </row>
    <row r="1420" spans="1:9">
      <c r="A1420" s="156" t="s">
        <v>1569</v>
      </c>
      <c r="B1420" s="156" t="s">
        <v>116</v>
      </c>
      <c r="C1420" s="156" t="s">
        <v>93</v>
      </c>
      <c r="D1420" s="156" t="s">
        <v>94</v>
      </c>
      <c r="E1420" s="157">
        <v>-43.02</v>
      </c>
      <c r="F1420" s="157">
        <v>172.85</v>
      </c>
      <c r="G1420" s="156" t="str">
        <f t="shared" si="71"/>
        <v>Hurunui District CC</v>
      </c>
      <c r="H1420" s="156">
        <f t="shared" si="72"/>
        <v>39</v>
      </c>
      <c r="I1420" s="156" t="str">
        <f t="shared" si="73"/>
        <v>Hurunui District 39</v>
      </c>
    </row>
    <row r="1421" spans="1:9">
      <c r="A1421" s="156" t="s">
        <v>1570</v>
      </c>
      <c r="B1421" s="156" t="s">
        <v>116</v>
      </c>
      <c r="C1421" s="156" t="s">
        <v>93</v>
      </c>
      <c r="D1421" s="156" t="s">
        <v>94</v>
      </c>
      <c r="E1421" s="157">
        <v>-42.79</v>
      </c>
      <c r="F1421" s="157">
        <v>172.79</v>
      </c>
      <c r="G1421" s="156" t="str">
        <f t="shared" si="71"/>
        <v>Hurunui District CC</v>
      </c>
      <c r="H1421" s="156">
        <f t="shared" si="72"/>
        <v>40</v>
      </c>
      <c r="I1421" s="156" t="str">
        <f t="shared" si="73"/>
        <v>Hurunui District 40</v>
      </c>
    </row>
    <row r="1422" spans="1:9">
      <c r="A1422" s="156" t="s">
        <v>1571</v>
      </c>
      <c r="B1422" s="156" t="s">
        <v>116</v>
      </c>
      <c r="C1422" s="156" t="s">
        <v>93</v>
      </c>
      <c r="D1422" s="156" t="s">
        <v>94</v>
      </c>
      <c r="E1422" s="157">
        <v>-42.71</v>
      </c>
      <c r="F1422" s="157">
        <v>173.29</v>
      </c>
      <c r="G1422" s="156" t="str">
        <f t="shared" si="71"/>
        <v>Hurunui District CC</v>
      </c>
      <c r="H1422" s="156">
        <f t="shared" si="72"/>
        <v>41</v>
      </c>
      <c r="I1422" s="156" t="str">
        <f t="shared" si="73"/>
        <v>Hurunui District 41</v>
      </c>
    </row>
    <row r="1423" spans="1:9">
      <c r="A1423" s="156" t="s">
        <v>1572</v>
      </c>
      <c r="B1423" s="156" t="s">
        <v>116</v>
      </c>
      <c r="C1423" s="156" t="s">
        <v>93</v>
      </c>
      <c r="D1423" s="156" t="s">
        <v>94</v>
      </c>
      <c r="E1423" s="157">
        <v>-42.76</v>
      </c>
      <c r="F1423" s="157">
        <v>173.23</v>
      </c>
      <c r="G1423" s="156" t="str">
        <f t="shared" si="71"/>
        <v>Hurunui District CC</v>
      </c>
      <c r="H1423" s="156">
        <f t="shared" si="72"/>
        <v>42</v>
      </c>
      <c r="I1423" s="156" t="str">
        <f t="shared" si="73"/>
        <v>Hurunui District 42</v>
      </c>
    </row>
    <row r="1424" spans="1:9">
      <c r="A1424" s="156" t="s">
        <v>1573</v>
      </c>
      <c r="B1424" s="156" t="s">
        <v>116</v>
      </c>
      <c r="C1424" s="156" t="s">
        <v>93</v>
      </c>
      <c r="D1424" s="156" t="s">
        <v>94</v>
      </c>
      <c r="E1424" s="157">
        <v>-42.88</v>
      </c>
      <c r="F1424" s="157">
        <v>173.3</v>
      </c>
      <c r="G1424" s="156" t="str">
        <f t="shared" si="71"/>
        <v>Hurunui District CC</v>
      </c>
      <c r="H1424" s="156">
        <f t="shared" si="72"/>
        <v>43</v>
      </c>
      <c r="I1424" s="156" t="str">
        <f t="shared" si="73"/>
        <v>Hurunui District 43</v>
      </c>
    </row>
    <row r="1425" spans="1:9">
      <c r="A1425" s="156" t="s">
        <v>1574</v>
      </c>
      <c r="B1425" s="156" t="s">
        <v>116</v>
      </c>
      <c r="C1425" s="156" t="s">
        <v>93</v>
      </c>
      <c r="D1425" s="156" t="s">
        <v>94</v>
      </c>
      <c r="E1425" s="157">
        <v>-42.97</v>
      </c>
      <c r="F1425" s="157">
        <v>172.6</v>
      </c>
      <c r="G1425" s="156" t="str">
        <f t="shared" si="71"/>
        <v>Hurunui District CC</v>
      </c>
      <c r="H1425" s="156">
        <f t="shared" si="72"/>
        <v>44</v>
      </c>
      <c r="I1425" s="156" t="str">
        <f t="shared" si="73"/>
        <v>Hurunui District 44</v>
      </c>
    </row>
    <row r="1426" spans="1:9">
      <c r="A1426" s="156" t="s">
        <v>1575</v>
      </c>
      <c r="B1426" s="156" t="s">
        <v>116</v>
      </c>
      <c r="C1426" s="156" t="s">
        <v>93</v>
      </c>
      <c r="D1426" s="156" t="s">
        <v>94</v>
      </c>
      <c r="E1426" s="157">
        <v>-42.69</v>
      </c>
      <c r="F1426" s="157">
        <v>172.93</v>
      </c>
      <c r="G1426" s="156" t="str">
        <f t="shared" si="71"/>
        <v>Hurunui District CC</v>
      </c>
      <c r="H1426" s="156">
        <f t="shared" si="72"/>
        <v>45</v>
      </c>
      <c r="I1426" s="156" t="str">
        <f t="shared" si="73"/>
        <v>Hurunui District 45</v>
      </c>
    </row>
    <row r="1427" spans="1:9">
      <c r="A1427" s="156" t="s">
        <v>1576</v>
      </c>
      <c r="B1427" s="156" t="s">
        <v>116</v>
      </c>
      <c r="C1427" s="156" t="s">
        <v>93</v>
      </c>
      <c r="D1427" s="156" t="s">
        <v>94</v>
      </c>
      <c r="E1427" s="157">
        <v>-42.93</v>
      </c>
      <c r="F1427" s="157">
        <v>172.94</v>
      </c>
      <c r="G1427" s="156" t="str">
        <f t="shared" si="71"/>
        <v>Hurunui District CC</v>
      </c>
      <c r="H1427" s="156">
        <f t="shared" si="72"/>
        <v>46</v>
      </c>
      <c r="I1427" s="156" t="str">
        <f t="shared" si="73"/>
        <v>Hurunui District 46</v>
      </c>
    </row>
    <row r="1428" spans="1:9">
      <c r="A1428" s="156" t="s">
        <v>1577</v>
      </c>
      <c r="B1428" s="156" t="s">
        <v>116</v>
      </c>
      <c r="C1428" s="156" t="s">
        <v>93</v>
      </c>
      <c r="D1428" s="156" t="s">
        <v>94</v>
      </c>
      <c r="E1428" s="157">
        <v>-42.74</v>
      </c>
      <c r="F1428" s="157">
        <v>173.26</v>
      </c>
      <c r="G1428" s="156" t="str">
        <f t="shared" si="71"/>
        <v>Hurunui District CC</v>
      </c>
      <c r="H1428" s="156">
        <f t="shared" si="72"/>
        <v>47</v>
      </c>
      <c r="I1428" s="156" t="str">
        <f t="shared" si="73"/>
        <v>Hurunui District 47</v>
      </c>
    </row>
    <row r="1429" spans="1:9">
      <c r="A1429" s="156" t="s">
        <v>1578</v>
      </c>
      <c r="B1429" s="156" t="s">
        <v>116</v>
      </c>
      <c r="C1429" s="156" t="s">
        <v>93</v>
      </c>
      <c r="D1429" s="156" t="s">
        <v>94</v>
      </c>
      <c r="E1429" s="157">
        <v>-42.99</v>
      </c>
      <c r="F1429" s="157">
        <v>172.9</v>
      </c>
      <c r="G1429" s="156" t="str">
        <f t="shared" si="71"/>
        <v>Hurunui District CC</v>
      </c>
      <c r="H1429" s="156">
        <f t="shared" si="72"/>
        <v>48</v>
      </c>
      <c r="I1429" s="156" t="str">
        <f t="shared" si="73"/>
        <v>Hurunui District 48</v>
      </c>
    </row>
    <row r="1430" spans="1:9">
      <c r="A1430" s="156" t="s">
        <v>1579</v>
      </c>
      <c r="B1430" s="156" t="s">
        <v>116</v>
      </c>
      <c r="C1430" s="156" t="s">
        <v>93</v>
      </c>
      <c r="D1430" s="156" t="s">
        <v>94</v>
      </c>
      <c r="E1430" s="157">
        <v>-42.83</v>
      </c>
      <c r="F1430" s="157">
        <v>172.58</v>
      </c>
      <c r="G1430" s="156" t="str">
        <f t="shared" si="71"/>
        <v>Hurunui District CC</v>
      </c>
      <c r="H1430" s="156">
        <f t="shared" si="72"/>
        <v>49</v>
      </c>
      <c r="I1430" s="156" t="str">
        <f t="shared" si="73"/>
        <v>Hurunui District 49</v>
      </c>
    </row>
    <row r="1431" spans="1:9">
      <c r="A1431" s="156" t="s">
        <v>1580</v>
      </c>
      <c r="B1431" s="156" t="s">
        <v>116</v>
      </c>
      <c r="C1431" s="156" t="s">
        <v>93</v>
      </c>
      <c r="D1431" s="156" t="s">
        <v>94</v>
      </c>
      <c r="E1431" s="157">
        <v>-42.91</v>
      </c>
      <c r="F1431" s="157">
        <v>172.35</v>
      </c>
      <c r="G1431" s="156" t="str">
        <f t="shared" si="71"/>
        <v>Hurunui District CC</v>
      </c>
      <c r="H1431" s="156">
        <f t="shared" si="72"/>
        <v>50</v>
      </c>
      <c r="I1431" s="156" t="str">
        <f t="shared" si="73"/>
        <v>Hurunui District 50</v>
      </c>
    </row>
    <row r="1432" spans="1:9">
      <c r="A1432" s="156" t="s">
        <v>1581</v>
      </c>
      <c r="B1432" s="156" t="s">
        <v>116</v>
      </c>
      <c r="C1432" s="156" t="s">
        <v>209</v>
      </c>
      <c r="D1432" s="156" t="s">
        <v>94</v>
      </c>
      <c r="E1432" s="157">
        <v>-42.65</v>
      </c>
      <c r="F1432" s="157">
        <v>173.04</v>
      </c>
      <c r="G1432" s="156" t="str">
        <f t="shared" si="71"/>
        <v>Hurunui District CC</v>
      </c>
      <c r="H1432" s="156">
        <f t="shared" si="72"/>
        <v>51</v>
      </c>
      <c r="I1432" s="156" t="str">
        <f t="shared" si="73"/>
        <v>Hurunui District 51</v>
      </c>
    </row>
    <row r="1433" spans="1:9">
      <c r="A1433" s="156" t="s">
        <v>1582</v>
      </c>
      <c r="B1433" s="156" t="s">
        <v>116</v>
      </c>
      <c r="C1433" s="156" t="s">
        <v>209</v>
      </c>
      <c r="D1433" s="156" t="s">
        <v>94</v>
      </c>
      <c r="E1433" s="157">
        <v>-42.96</v>
      </c>
      <c r="F1433" s="157">
        <v>172.69</v>
      </c>
      <c r="G1433" s="156" t="str">
        <f t="shared" si="71"/>
        <v>Hurunui District CC</v>
      </c>
      <c r="H1433" s="156">
        <f t="shared" si="72"/>
        <v>52</v>
      </c>
      <c r="I1433" s="156" t="str">
        <f t="shared" si="73"/>
        <v>Hurunui District 52</v>
      </c>
    </row>
    <row r="1434" spans="1:9">
      <c r="A1434" s="156" t="s">
        <v>1583</v>
      </c>
      <c r="B1434" s="156" t="s">
        <v>116</v>
      </c>
      <c r="C1434" s="156" t="s">
        <v>209</v>
      </c>
      <c r="D1434" s="156" t="s">
        <v>94</v>
      </c>
      <c r="E1434" s="157">
        <v>-43.05</v>
      </c>
      <c r="F1434" s="157">
        <v>172.76</v>
      </c>
      <c r="G1434" s="156" t="str">
        <f t="shared" si="71"/>
        <v>Hurunui District CC</v>
      </c>
      <c r="H1434" s="156">
        <f t="shared" si="72"/>
        <v>53</v>
      </c>
      <c r="I1434" s="156" t="str">
        <f t="shared" si="73"/>
        <v>Hurunui District 53</v>
      </c>
    </row>
    <row r="1435" spans="1:9">
      <c r="A1435" s="156" t="s">
        <v>1584</v>
      </c>
      <c r="B1435" s="156" t="s">
        <v>116</v>
      </c>
      <c r="C1435" s="156" t="s">
        <v>93</v>
      </c>
      <c r="D1435" s="156" t="s">
        <v>94</v>
      </c>
      <c r="E1435" s="157">
        <v>-43</v>
      </c>
      <c r="F1435" s="157">
        <v>172.69</v>
      </c>
      <c r="G1435" s="156" t="str">
        <f t="shared" si="71"/>
        <v>Hurunui District CC</v>
      </c>
      <c r="H1435" s="156">
        <f t="shared" si="72"/>
        <v>54</v>
      </c>
      <c r="I1435" s="156" t="str">
        <f t="shared" si="73"/>
        <v>Hurunui District 54</v>
      </c>
    </row>
    <row r="1436" spans="1:9">
      <c r="A1436" s="156" t="s">
        <v>1585</v>
      </c>
      <c r="B1436" s="156" t="s">
        <v>117</v>
      </c>
      <c r="C1436" s="156" t="s">
        <v>96</v>
      </c>
      <c r="D1436" s="156" t="s">
        <v>1319</v>
      </c>
      <c r="E1436" s="157">
        <v>-46.43</v>
      </c>
      <c r="F1436" s="157">
        <v>168.35</v>
      </c>
      <c r="G1436" s="156" t="str">
        <f t="shared" si="71"/>
        <v>Invercargill City IN</v>
      </c>
      <c r="H1436" s="156">
        <f t="shared" si="72"/>
        <v>1</v>
      </c>
      <c r="I1436" s="156" t="str">
        <f t="shared" si="73"/>
        <v>Invercargill City 1</v>
      </c>
    </row>
    <row r="1437" spans="1:9">
      <c r="A1437" s="156" t="s">
        <v>1586</v>
      </c>
      <c r="B1437" s="156" t="s">
        <v>117</v>
      </c>
      <c r="C1437" s="156" t="s">
        <v>96</v>
      </c>
      <c r="D1437" s="156" t="s">
        <v>1319</v>
      </c>
      <c r="E1437" s="157">
        <v>-46.4</v>
      </c>
      <c r="F1437" s="157">
        <v>168.34</v>
      </c>
      <c r="G1437" s="156" t="str">
        <f t="shared" si="71"/>
        <v>Invercargill City IN</v>
      </c>
      <c r="H1437" s="156">
        <f t="shared" si="72"/>
        <v>2</v>
      </c>
      <c r="I1437" s="156" t="str">
        <f t="shared" si="73"/>
        <v>Invercargill City 2</v>
      </c>
    </row>
    <row r="1438" spans="1:9">
      <c r="A1438" s="156" t="s">
        <v>897</v>
      </c>
      <c r="B1438" s="156" t="s">
        <v>117</v>
      </c>
      <c r="C1438" s="156" t="s">
        <v>93</v>
      </c>
      <c r="D1438" s="156" t="s">
        <v>1319</v>
      </c>
      <c r="E1438" s="157">
        <v>-46.5</v>
      </c>
      <c r="F1438" s="157">
        <v>168.36</v>
      </c>
      <c r="G1438" s="156" t="str">
        <f t="shared" si="71"/>
        <v>Invercargill City IN</v>
      </c>
      <c r="H1438" s="156">
        <f t="shared" si="72"/>
        <v>3</v>
      </c>
      <c r="I1438" s="156" t="str">
        <f t="shared" si="73"/>
        <v>Invercargill City 3</v>
      </c>
    </row>
    <row r="1439" spans="1:9">
      <c r="A1439" s="156" t="s">
        <v>1587</v>
      </c>
      <c r="B1439" s="156" t="s">
        <v>117</v>
      </c>
      <c r="C1439" s="156" t="s">
        <v>229</v>
      </c>
      <c r="D1439" s="156" t="s">
        <v>1319</v>
      </c>
      <c r="E1439" s="157">
        <v>-46.6</v>
      </c>
      <c r="F1439" s="157">
        <v>168.33</v>
      </c>
      <c r="G1439" s="156" t="str">
        <f t="shared" si="71"/>
        <v>Invercargill City IN</v>
      </c>
      <c r="H1439" s="156">
        <f t="shared" si="72"/>
        <v>4</v>
      </c>
      <c r="I1439" s="156" t="str">
        <f t="shared" si="73"/>
        <v>Invercargill City 4</v>
      </c>
    </row>
    <row r="1440" spans="1:9">
      <c r="A1440" s="156" t="s">
        <v>644</v>
      </c>
      <c r="B1440" s="156" t="s">
        <v>117</v>
      </c>
      <c r="C1440" s="156" t="s">
        <v>96</v>
      </c>
      <c r="D1440" s="156" t="s">
        <v>1319</v>
      </c>
      <c r="E1440" s="157">
        <v>-46.45</v>
      </c>
      <c r="F1440" s="157">
        <v>168.36</v>
      </c>
      <c r="G1440" s="156" t="str">
        <f t="shared" si="71"/>
        <v>Invercargill City IN</v>
      </c>
      <c r="H1440" s="156">
        <f t="shared" si="72"/>
        <v>5</v>
      </c>
      <c r="I1440" s="156" t="str">
        <f t="shared" si="73"/>
        <v>Invercargill City 5</v>
      </c>
    </row>
    <row r="1441" spans="1:9">
      <c r="A1441" s="156" t="s">
        <v>1588</v>
      </c>
      <c r="B1441" s="156" t="s">
        <v>117</v>
      </c>
      <c r="C1441" s="156" t="s">
        <v>96</v>
      </c>
      <c r="D1441" s="156" t="s">
        <v>1319</v>
      </c>
      <c r="E1441" s="157">
        <v>-46.6</v>
      </c>
      <c r="F1441" s="157">
        <v>168.34</v>
      </c>
      <c r="G1441" s="156" t="str">
        <f t="shared" si="71"/>
        <v>Invercargill City IN</v>
      </c>
      <c r="H1441" s="156">
        <f t="shared" si="72"/>
        <v>6</v>
      </c>
      <c r="I1441" s="156" t="str">
        <f t="shared" si="73"/>
        <v>Invercargill City 6</v>
      </c>
    </row>
    <row r="1442" spans="1:9">
      <c r="A1442" s="156" t="s">
        <v>1589</v>
      </c>
      <c r="B1442" s="156" t="s">
        <v>117</v>
      </c>
      <c r="C1442" s="156" t="s">
        <v>96</v>
      </c>
      <c r="D1442" s="156" t="s">
        <v>1319</v>
      </c>
      <c r="E1442" s="157">
        <v>-46.42</v>
      </c>
      <c r="F1442" s="157">
        <v>168.36</v>
      </c>
      <c r="G1442" s="156" t="str">
        <f t="shared" si="71"/>
        <v>Invercargill City IN</v>
      </c>
      <c r="H1442" s="156">
        <f t="shared" si="72"/>
        <v>7</v>
      </c>
      <c r="I1442" s="156" t="str">
        <f t="shared" si="73"/>
        <v>Invercargill City 7</v>
      </c>
    </row>
    <row r="1443" spans="1:9">
      <c r="A1443" s="156" t="s">
        <v>402</v>
      </c>
      <c r="B1443" s="156" t="s">
        <v>117</v>
      </c>
      <c r="C1443" s="156" t="s">
        <v>96</v>
      </c>
      <c r="D1443" s="156" t="s">
        <v>1319</v>
      </c>
      <c r="E1443" s="157">
        <v>-46.39</v>
      </c>
      <c r="F1443" s="157">
        <v>168.35</v>
      </c>
      <c r="G1443" s="156" t="str">
        <f t="shared" si="71"/>
        <v>Invercargill City IN</v>
      </c>
      <c r="H1443" s="156">
        <f t="shared" si="72"/>
        <v>8</v>
      </c>
      <c r="I1443" s="156" t="str">
        <f t="shared" si="73"/>
        <v>Invercargill City 8</v>
      </c>
    </row>
    <row r="1444" spans="1:9">
      <c r="A1444" s="156" t="s">
        <v>1590</v>
      </c>
      <c r="B1444" s="156" t="s">
        <v>117</v>
      </c>
      <c r="C1444" s="156" t="s">
        <v>96</v>
      </c>
      <c r="D1444" s="156" t="s">
        <v>1319</v>
      </c>
      <c r="E1444" s="157">
        <v>-46.4</v>
      </c>
      <c r="F1444" s="157">
        <v>168.37</v>
      </c>
      <c r="G1444" s="156" t="str">
        <f t="shared" si="71"/>
        <v>Invercargill City IN</v>
      </c>
      <c r="H1444" s="156">
        <f t="shared" si="72"/>
        <v>9</v>
      </c>
      <c r="I1444" s="156" t="str">
        <f t="shared" si="73"/>
        <v>Invercargill City 9</v>
      </c>
    </row>
    <row r="1445" spans="1:9">
      <c r="A1445" s="156" t="s">
        <v>1591</v>
      </c>
      <c r="B1445" s="156" t="s">
        <v>117</v>
      </c>
      <c r="C1445" s="156" t="s">
        <v>96</v>
      </c>
      <c r="D1445" s="156" t="s">
        <v>1319</v>
      </c>
      <c r="E1445" s="157">
        <v>-46.38</v>
      </c>
      <c r="F1445" s="157">
        <v>168.33</v>
      </c>
      <c r="G1445" s="156" t="str">
        <f t="shared" si="71"/>
        <v>Invercargill City IN</v>
      </c>
      <c r="H1445" s="156">
        <f t="shared" si="72"/>
        <v>10</v>
      </c>
      <c r="I1445" s="156" t="str">
        <f t="shared" si="73"/>
        <v>Invercargill City 10</v>
      </c>
    </row>
    <row r="1446" spans="1:9">
      <c r="A1446" s="156" t="s">
        <v>1592</v>
      </c>
      <c r="B1446" s="156" t="s">
        <v>117</v>
      </c>
      <c r="C1446" s="156" t="s">
        <v>93</v>
      </c>
      <c r="D1446" s="156" t="s">
        <v>1319</v>
      </c>
      <c r="E1446" s="157">
        <v>-46.54</v>
      </c>
      <c r="F1446" s="157">
        <v>168.3</v>
      </c>
      <c r="G1446" s="156" t="str">
        <f t="shared" si="71"/>
        <v>Invercargill City IN</v>
      </c>
      <c r="H1446" s="156">
        <f t="shared" si="72"/>
        <v>11</v>
      </c>
      <c r="I1446" s="156" t="str">
        <f t="shared" si="73"/>
        <v>Invercargill City 11</v>
      </c>
    </row>
    <row r="1447" spans="1:9">
      <c r="A1447" s="156" t="s">
        <v>1593</v>
      </c>
      <c r="B1447" s="156" t="s">
        <v>117</v>
      </c>
      <c r="C1447" s="156" t="s">
        <v>93</v>
      </c>
      <c r="D1447" s="156" t="s">
        <v>1319</v>
      </c>
      <c r="E1447" s="157">
        <v>-46.57</v>
      </c>
      <c r="F1447" s="157">
        <v>168.3</v>
      </c>
      <c r="G1447" s="156" t="str">
        <f t="shared" si="71"/>
        <v>Invercargill City IN</v>
      </c>
      <c r="H1447" s="156">
        <f t="shared" si="72"/>
        <v>12</v>
      </c>
      <c r="I1447" s="156" t="str">
        <f t="shared" si="73"/>
        <v>Invercargill City 12</v>
      </c>
    </row>
    <row r="1448" spans="1:9">
      <c r="A1448" s="156" t="s">
        <v>1594</v>
      </c>
      <c r="B1448" s="156" t="s">
        <v>117</v>
      </c>
      <c r="C1448" s="156" t="s">
        <v>96</v>
      </c>
      <c r="D1448" s="156" t="s">
        <v>1319</v>
      </c>
      <c r="E1448" s="157">
        <v>-46.4</v>
      </c>
      <c r="F1448" s="157">
        <v>168.38</v>
      </c>
      <c r="G1448" s="156" t="str">
        <f t="shared" si="71"/>
        <v>Invercargill City IN</v>
      </c>
      <c r="H1448" s="156">
        <f t="shared" si="72"/>
        <v>13</v>
      </c>
      <c r="I1448" s="156" t="str">
        <f t="shared" si="73"/>
        <v>Invercargill City 13</v>
      </c>
    </row>
    <row r="1449" spans="1:9">
      <c r="A1449" s="156" t="s">
        <v>1595</v>
      </c>
      <c r="B1449" s="156" t="s">
        <v>117</v>
      </c>
      <c r="C1449" s="156" t="s">
        <v>96</v>
      </c>
      <c r="D1449" s="156" t="s">
        <v>1319</v>
      </c>
      <c r="E1449" s="157">
        <v>-46.43</v>
      </c>
      <c r="F1449" s="157">
        <v>168.37</v>
      </c>
      <c r="G1449" s="156" t="str">
        <f t="shared" si="71"/>
        <v>Invercargill City IN</v>
      </c>
      <c r="H1449" s="156">
        <f t="shared" si="72"/>
        <v>14</v>
      </c>
      <c r="I1449" s="156" t="str">
        <f t="shared" si="73"/>
        <v>Invercargill City 14</v>
      </c>
    </row>
    <row r="1450" spans="1:9">
      <c r="A1450" s="156" t="s">
        <v>1596</v>
      </c>
      <c r="B1450" s="156" t="s">
        <v>117</v>
      </c>
      <c r="C1450" s="156" t="s">
        <v>171</v>
      </c>
      <c r="D1450" s="156" t="s">
        <v>1319</v>
      </c>
      <c r="E1450" s="157">
        <v>-46.43</v>
      </c>
      <c r="F1450" s="157">
        <v>168.35</v>
      </c>
      <c r="G1450" s="156" t="str">
        <f t="shared" si="71"/>
        <v>Invercargill City IN</v>
      </c>
      <c r="H1450" s="156">
        <f t="shared" si="72"/>
        <v>15</v>
      </c>
      <c r="I1450" s="156" t="str">
        <f t="shared" si="73"/>
        <v>Invercargill City 15</v>
      </c>
    </row>
    <row r="1451" spans="1:9">
      <c r="A1451" s="156" t="s">
        <v>1597</v>
      </c>
      <c r="B1451" s="156" t="s">
        <v>117</v>
      </c>
      <c r="C1451" s="156" t="s">
        <v>93</v>
      </c>
      <c r="D1451" s="156" t="s">
        <v>1319</v>
      </c>
      <c r="E1451" s="157">
        <v>-46.39</v>
      </c>
      <c r="F1451" s="157">
        <v>168.45</v>
      </c>
      <c r="G1451" s="156" t="str">
        <f t="shared" si="71"/>
        <v>Invercargill City IN</v>
      </c>
      <c r="H1451" s="156">
        <f t="shared" si="72"/>
        <v>16</v>
      </c>
      <c r="I1451" s="156" t="str">
        <f t="shared" si="73"/>
        <v>Invercargill City 16</v>
      </c>
    </row>
    <row r="1452" spans="1:9">
      <c r="A1452" s="156" t="s">
        <v>803</v>
      </c>
      <c r="B1452" s="156" t="s">
        <v>117</v>
      </c>
      <c r="C1452" s="156" t="s">
        <v>96</v>
      </c>
      <c r="D1452" s="156" t="s">
        <v>1319</v>
      </c>
      <c r="E1452" s="157">
        <v>-46.43</v>
      </c>
      <c r="F1452" s="157">
        <v>168.35</v>
      </c>
      <c r="G1452" s="156" t="str">
        <f t="shared" si="71"/>
        <v>Invercargill City IN</v>
      </c>
      <c r="H1452" s="156">
        <f t="shared" si="72"/>
        <v>17</v>
      </c>
      <c r="I1452" s="156" t="str">
        <f t="shared" si="73"/>
        <v>Invercargill City 17</v>
      </c>
    </row>
    <row r="1453" spans="1:9">
      <c r="A1453" s="156" t="s">
        <v>1598</v>
      </c>
      <c r="B1453" s="156" t="s">
        <v>117</v>
      </c>
      <c r="C1453" s="156" t="s">
        <v>96</v>
      </c>
      <c r="D1453" s="156" t="s">
        <v>1319</v>
      </c>
      <c r="E1453" s="157">
        <v>-46.44</v>
      </c>
      <c r="F1453" s="157">
        <v>168.36</v>
      </c>
      <c r="G1453" s="156" t="str">
        <f t="shared" si="71"/>
        <v>Invercargill City IN</v>
      </c>
      <c r="H1453" s="156">
        <f t="shared" si="72"/>
        <v>18</v>
      </c>
      <c r="I1453" s="156" t="str">
        <f t="shared" si="73"/>
        <v>Invercargill City 18</v>
      </c>
    </row>
    <row r="1454" spans="1:9">
      <c r="A1454" s="156" t="s">
        <v>1599</v>
      </c>
      <c r="B1454" s="156" t="s">
        <v>117</v>
      </c>
      <c r="C1454" s="156" t="s">
        <v>93</v>
      </c>
      <c r="D1454" s="156" t="s">
        <v>1319</v>
      </c>
      <c r="E1454" s="157">
        <v>-46.34</v>
      </c>
      <c r="F1454" s="157">
        <v>168.34</v>
      </c>
      <c r="G1454" s="156" t="str">
        <f t="shared" si="71"/>
        <v>Invercargill City IN</v>
      </c>
      <c r="H1454" s="156">
        <f t="shared" si="72"/>
        <v>19</v>
      </c>
      <c r="I1454" s="156" t="str">
        <f t="shared" si="73"/>
        <v>Invercargill City 19</v>
      </c>
    </row>
    <row r="1455" spans="1:9">
      <c r="A1455" s="156" t="s">
        <v>1600</v>
      </c>
      <c r="B1455" s="156" t="s">
        <v>117</v>
      </c>
      <c r="C1455" s="156" t="s">
        <v>93</v>
      </c>
      <c r="D1455" s="156" t="s">
        <v>1319</v>
      </c>
      <c r="E1455" s="157">
        <v>-46.32</v>
      </c>
      <c r="F1455" s="157">
        <v>168.34</v>
      </c>
      <c r="G1455" s="156" t="str">
        <f t="shared" si="71"/>
        <v>Invercargill City IN</v>
      </c>
      <c r="H1455" s="156">
        <f t="shared" si="72"/>
        <v>20</v>
      </c>
      <c r="I1455" s="156" t="str">
        <f t="shared" si="73"/>
        <v>Invercargill City 20</v>
      </c>
    </row>
    <row r="1456" spans="1:9">
      <c r="A1456" s="156" t="s">
        <v>1601</v>
      </c>
      <c r="B1456" s="156" t="s">
        <v>117</v>
      </c>
      <c r="C1456" s="156" t="s">
        <v>93</v>
      </c>
      <c r="D1456" s="156" t="s">
        <v>1319</v>
      </c>
      <c r="E1456" s="157">
        <v>-46.4</v>
      </c>
      <c r="F1456" s="157">
        <v>168.41</v>
      </c>
      <c r="G1456" s="156" t="str">
        <f t="shared" si="71"/>
        <v>Invercargill City IN</v>
      </c>
      <c r="H1456" s="156">
        <f t="shared" si="72"/>
        <v>21</v>
      </c>
      <c r="I1456" s="156" t="str">
        <f t="shared" si="73"/>
        <v>Invercargill City 21</v>
      </c>
    </row>
    <row r="1457" spans="1:9">
      <c r="A1457" s="156" t="s">
        <v>1602</v>
      </c>
      <c r="B1457" s="156" t="s">
        <v>117</v>
      </c>
      <c r="C1457" s="156" t="s">
        <v>93</v>
      </c>
      <c r="D1457" s="156" t="s">
        <v>1319</v>
      </c>
      <c r="E1457" s="157">
        <v>-46.47</v>
      </c>
      <c r="F1457" s="157">
        <v>168.41</v>
      </c>
      <c r="G1457" s="156" t="str">
        <f t="shared" si="71"/>
        <v>Invercargill City IN</v>
      </c>
      <c r="H1457" s="156">
        <f t="shared" si="72"/>
        <v>22</v>
      </c>
      <c r="I1457" s="156" t="str">
        <f t="shared" si="73"/>
        <v>Invercargill City 22</v>
      </c>
    </row>
    <row r="1458" spans="1:9">
      <c r="A1458" s="156" t="s">
        <v>1603</v>
      </c>
      <c r="B1458" s="156" t="s">
        <v>117</v>
      </c>
      <c r="C1458" s="156" t="s">
        <v>93</v>
      </c>
      <c r="D1458" s="156" t="s">
        <v>1319</v>
      </c>
      <c r="E1458" s="157">
        <v>-46.37</v>
      </c>
      <c r="F1458" s="157">
        <v>168.41</v>
      </c>
      <c r="G1458" s="156" t="str">
        <f t="shared" si="71"/>
        <v>Invercargill City IN</v>
      </c>
      <c r="H1458" s="156">
        <f t="shared" si="72"/>
        <v>23</v>
      </c>
      <c r="I1458" s="156" t="str">
        <f t="shared" si="73"/>
        <v>Invercargill City 23</v>
      </c>
    </row>
    <row r="1459" spans="1:9">
      <c r="A1459" s="156" t="s">
        <v>1604</v>
      </c>
      <c r="B1459" s="156" t="s">
        <v>117</v>
      </c>
      <c r="C1459" s="156" t="s">
        <v>96</v>
      </c>
      <c r="D1459" s="156" t="s">
        <v>1319</v>
      </c>
      <c r="E1459" s="157">
        <v>-46.42</v>
      </c>
      <c r="F1459" s="157">
        <v>168.38</v>
      </c>
      <c r="G1459" s="156" t="str">
        <f t="shared" si="71"/>
        <v>Invercargill City IN</v>
      </c>
      <c r="H1459" s="156">
        <f t="shared" si="72"/>
        <v>24</v>
      </c>
      <c r="I1459" s="156" t="str">
        <f t="shared" si="73"/>
        <v>Invercargill City 24</v>
      </c>
    </row>
    <row r="1460" spans="1:9">
      <c r="A1460" s="156" t="s">
        <v>1443</v>
      </c>
      <c r="B1460" s="156" t="s">
        <v>117</v>
      </c>
      <c r="C1460" s="156" t="s">
        <v>93</v>
      </c>
      <c r="D1460" s="156" t="s">
        <v>1319</v>
      </c>
      <c r="E1460" s="157">
        <v>-46.59</v>
      </c>
      <c r="F1460" s="157">
        <v>168.3</v>
      </c>
      <c r="G1460" s="156" t="str">
        <f t="shared" si="71"/>
        <v>Invercargill City IN</v>
      </c>
      <c r="H1460" s="156">
        <f t="shared" si="72"/>
        <v>25</v>
      </c>
      <c r="I1460" s="156" t="str">
        <f t="shared" si="73"/>
        <v>Invercargill City 25</v>
      </c>
    </row>
    <row r="1461" spans="1:9">
      <c r="A1461" s="156" t="s">
        <v>1605</v>
      </c>
      <c r="B1461" s="156" t="s">
        <v>117</v>
      </c>
      <c r="C1461" s="156" t="s">
        <v>93</v>
      </c>
      <c r="D1461" s="156" t="s">
        <v>1319</v>
      </c>
      <c r="E1461" s="157">
        <v>-46.51</v>
      </c>
      <c r="F1461" s="157">
        <v>168.26</v>
      </c>
      <c r="G1461" s="156" t="str">
        <f t="shared" si="71"/>
        <v>Invercargill City IN</v>
      </c>
      <c r="H1461" s="156">
        <f t="shared" si="72"/>
        <v>26</v>
      </c>
      <c r="I1461" s="156" t="str">
        <f t="shared" si="73"/>
        <v>Invercargill City 26</v>
      </c>
    </row>
    <row r="1462" spans="1:9">
      <c r="A1462" s="156" t="s">
        <v>1606</v>
      </c>
      <c r="B1462" s="156" t="s">
        <v>117</v>
      </c>
      <c r="C1462" s="156" t="s">
        <v>93</v>
      </c>
      <c r="D1462" s="156" t="s">
        <v>1319</v>
      </c>
      <c r="E1462" s="157">
        <v>-46.43</v>
      </c>
      <c r="F1462" s="157">
        <v>168.23</v>
      </c>
      <c r="G1462" s="156" t="str">
        <f t="shared" si="71"/>
        <v>Invercargill City IN</v>
      </c>
      <c r="H1462" s="156">
        <f t="shared" si="72"/>
        <v>27</v>
      </c>
      <c r="I1462" s="156" t="str">
        <f t="shared" si="73"/>
        <v>Invercargill City 27</v>
      </c>
    </row>
    <row r="1463" spans="1:9">
      <c r="A1463" s="156" t="s">
        <v>1607</v>
      </c>
      <c r="B1463" s="156" t="s">
        <v>117</v>
      </c>
      <c r="C1463" s="156" t="s">
        <v>93</v>
      </c>
      <c r="D1463" s="156" t="s">
        <v>1319</v>
      </c>
      <c r="E1463" s="157">
        <v>-46.43</v>
      </c>
      <c r="F1463" s="157">
        <v>168.28</v>
      </c>
      <c r="G1463" s="156" t="str">
        <f t="shared" si="71"/>
        <v>Invercargill City IN</v>
      </c>
      <c r="H1463" s="156">
        <f t="shared" si="72"/>
        <v>28</v>
      </c>
      <c r="I1463" s="156" t="str">
        <f t="shared" si="73"/>
        <v>Invercargill City 28</v>
      </c>
    </row>
    <row r="1464" spans="1:9">
      <c r="A1464" s="156" t="s">
        <v>596</v>
      </c>
      <c r="B1464" s="156" t="s">
        <v>117</v>
      </c>
      <c r="C1464" s="156" t="s">
        <v>96</v>
      </c>
      <c r="D1464" s="156" t="s">
        <v>1319</v>
      </c>
      <c r="E1464" s="157">
        <v>-46.41</v>
      </c>
      <c r="F1464" s="157">
        <v>168.36</v>
      </c>
      <c r="G1464" s="156" t="str">
        <f t="shared" si="71"/>
        <v>Invercargill City IN</v>
      </c>
      <c r="H1464" s="156">
        <f t="shared" si="72"/>
        <v>29</v>
      </c>
      <c r="I1464" s="156" t="str">
        <f t="shared" si="73"/>
        <v>Invercargill City 29</v>
      </c>
    </row>
    <row r="1465" spans="1:9">
      <c r="A1465" s="156" t="s">
        <v>1608</v>
      </c>
      <c r="B1465" s="156" t="s">
        <v>117</v>
      </c>
      <c r="C1465" s="156" t="s">
        <v>96</v>
      </c>
      <c r="D1465" s="156" t="s">
        <v>1319</v>
      </c>
      <c r="E1465" s="157">
        <v>-46.42</v>
      </c>
      <c r="F1465" s="157">
        <v>168.39</v>
      </c>
      <c r="G1465" s="156" t="str">
        <f t="shared" si="71"/>
        <v>Invercargill City IN</v>
      </c>
      <c r="H1465" s="156">
        <f t="shared" si="72"/>
        <v>30</v>
      </c>
      <c r="I1465" s="156" t="str">
        <f t="shared" si="73"/>
        <v>Invercargill City 30</v>
      </c>
    </row>
    <row r="1466" spans="1:9">
      <c r="A1466" s="156" t="s">
        <v>1609</v>
      </c>
      <c r="B1466" s="156" t="s">
        <v>117</v>
      </c>
      <c r="C1466" s="156" t="s">
        <v>96</v>
      </c>
      <c r="D1466" s="156" t="s">
        <v>1319</v>
      </c>
      <c r="E1466" s="157">
        <v>-46.39</v>
      </c>
      <c r="F1466" s="157">
        <v>168.36</v>
      </c>
      <c r="G1466" s="156" t="str">
        <f t="shared" si="71"/>
        <v>Invercargill City IN</v>
      </c>
      <c r="H1466" s="156">
        <f t="shared" si="72"/>
        <v>31</v>
      </c>
      <c r="I1466" s="156" t="str">
        <f t="shared" si="73"/>
        <v>Invercargill City 31</v>
      </c>
    </row>
    <row r="1467" spans="1:9">
      <c r="A1467" s="156" t="s">
        <v>1610</v>
      </c>
      <c r="B1467" s="156" t="s">
        <v>117</v>
      </c>
      <c r="C1467" s="156" t="s">
        <v>96</v>
      </c>
      <c r="D1467" s="156" t="s">
        <v>1319</v>
      </c>
      <c r="E1467" s="157">
        <v>-46.43</v>
      </c>
      <c r="F1467" s="157">
        <v>168.36</v>
      </c>
      <c r="G1467" s="156" t="str">
        <f t="shared" si="71"/>
        <v>Invercargill City IN</v>
      </c>
      <c r="H1467" s="156">
        <f t="shared" si="72"/>
        <v>32</v>
      </c>
      <c r="I1467" s="156" t="str">
        <f t="shared" si="73"/>
        <v>Invercargill City 32</v>
      </c>
    </row>
    <row r="1468" spans="1:9">
      <c r="A1468" s="156" t="s">
        <v>1611</v>
      </c>
      <c r="B1468" s="156" t="s">
        <v>117</v>
      </c>
      <c r="C1468" s="156" t="s">
        <v>96</v>
      </c>
      <c r="D1468" s="156" t="s">
        <v>1319</v>
      </c>
      <c r="E1468" s="157">
        <v>-46.44</v>
      </c>
      <c r="F1468" s="157">
        <v>168.39</v>
      </c>
      <c r="G1468" s="156" t="str">
        <f t="shared" si="71"/>
        <v>Invercargill City IN</v>
      </c>
      <c r="H1468" s="156">
        <f t="shared" si="72"/>
        <v>33</v>
      </c>
      <c r="I1468" s="156" t="str">
        <f t="shared" si="73"/>
        <v>Invercargill City 33</v>
      </c>
    </row>
    <row r="1469" spans="1:9">
      <c r="A1469" s="156" t="s">
        <v>1612</v>
      </c>
      <c r="B1469" s="156" t="s">
        <v>117</v>
      </c>
      <c r="C1469" s="156" t="s">
        <v>96</v>
      </c>
      <c r="D1469" s="156" t="s">
        <v>1319</v>
      </c>
      <c r="E1469" s="157">
        <v>-46.38</v>
      </c>
      <c r="F1469" s="157">
        <v>168.36</v>
      </c>
      <c r="G1469" s="156" t="str">
        <f t="shared" si="71"/>
        <v>Invercargill City IN</v>
      </c>
      <c r="H1469" s="156">
        <f t="shared" si="72"/>
        <v>34</v>
      </c>
      <c r="I1469" s="156" t="str">
        <f t="shared" si="73"/>
        <v>Invercargill City 34</v>
      </c>
    </row>
    <row r="1470" spans="1:9">
      <c r="A1470" s="156" t="s">
        <v>1613</v>
      </c>
      <c r="B1470" s="156" t="s">
        <v>117</v>
      </c>
      <c r="C1470" s="156" t="s">
        <v>96</v>
      </c>
      <c r="D1470" s="156" t="s">
        <v>1319</v>
      </c>
      <c r="E1470" s="157">
        <v>-46.38</v>
      </c>
      <c r="F1470" s="157">
        <v>168.35</v>
      </c>
      <c r="G1470" s="156" t="str">
        <f t="shared" si="71"/>
        <v>Invercargill City IN</v>
      </c>
      <c r="H1470" s="156">
        <f t="shared" si="72"/>
        <v>35</v>
      </c>
      <c r="I1470" s="156" t="str">
        <f t="shared" si="73"/>
        <v>Invercargill City 35</v>
      </c>
    </row>
    <row r="1471" spans="1:9">
      <c r="A1471" s="156" t="s">
        <v>882</v>
      </c>
      <c r="B1471" s="156" t="s">
        <v>117</v>
      </c>
      <c r="C1471" s="156" t="s">
        <v>96</v>
      </c>
      <c r="D1471" s="156" t="s">
        <v>1319</v>
      </c>
      <c r="E1471" s="157">
        <v>-46.39</v>
      </c>
      <c r="F1471" s="157">
        <v>168.38</v>
      </c>
      <c r="G1471" s="156" t="str">
        <f t="shared" si="71"/>
        <v>Invercargill City IN</v>
      </c>
      <c r="H1471" s="156">
        <f t="shared" si="72"/>
        <v>36</v>
      </c>
      <c r="I1471" s="156" t="str">
        <f t="shared" si="73"/>
        <v>Invercargill City 36</v>
      </c>
    </row>
    <row r="1472" spans="1:9">
      <c r="A1472" s="156" t="s">
        <v>1614</v>
      </c>
      <c r="B1472" s="156" t="s">
        <v>117</v>
      </c>
      <c r="C1472" s="156" t="s">
        <v>96</v>
      </c>
      <c r="D1472" s="156" t="s">
        <v>1319</v>
      </c>
      <c r="E1472" s="157">
        <v>-46.6</v>
      </c>
      <c r="F1472" s="157">
        <v>168.32</v>
      </c>
      <c r="G1472" s="156" t="str">
        <f t="shared" si="71"/>
        <v>Invercargill City IN</v>
      </c>
      <c r="H1472" s="156">
        <f t="shared" si="72"/>
        <v>37</v>
      </c>
      <c r="I1472" s="156" t="str">
        <f t="shared" si="73"/>
        <v>Invercargill City 37</v>
      </c>
    </row>
    <row r="1473" spans="1:9">
      <c r="A1473" s="156" t="s">
        <v>1615</v>
      </c>
      <c r="B1473" s="156" t="s">
        <v>117</v>
      </c>
      <c r="C1473" s="156" t="s">
        <v>93</v>
      </c>
      <c r="D1473" s="156" t="s">
        <v>1319</v>
      </c>
      <c r="E1473" s="157">
        <v>-46.36</v>
      </c>
      <c r="F1473" s="157">
        <v>168.31</v>
      </c>
      <c r="G1473" s="156" t="str">
        <f t="shared" si="71"/>
        <v>Invercargill City IN</v>
      </c>
      <c r="H1473" s="156">
        <f t="shared" si="72"/>
        <v>38</v>
      </c>
      <c r="I1473" s="156" t="str">
        <f t="shared" si="73"/>
        <v>Invercargill City 38</v>
      </c>
    </row>
    <row r="1474" spans="1:9">
      <c r="A1474" s="156" t="s">
        <v>1616</v>
      </c>
      <c r="B1474" s="156" t="s">
        <v>117</v>
      </c>
      <c r="C1474" s="156" t="s">
        <v>96</v>
      </c>
      <c r="D1474" s="156" t="s">
        <v>1319</v>
      </c>
      <c r="E1474" s="157">
        <v>-46.4</v>
      </c>
      <c r="F1474" s="157">
        <v>168.36</v>
      </c>
      <c r="G1474" s="156" t="str">
        <f t="shared" ref="G1474:G1537" si="74">B1474&amp;" "&amp;D1474</f>
        <v>Invercargill City IN</v>
      </c>
      <c r="H1474" s="156">
        <f t="shared" ref="H1474:H1537" si="75">IF(B1474=B1473,H1473+1,1)</f>
        <v>39</v>
      </c>
      <c r="I1474" s="156" t="str">
        <f t="shared" ref="I1474:I1537" si="76">B1474&amp;" "&amp;H1474</f>
        <v>Invercargill City 39</v>
      </c>
    </row>
    <row r="1475" spans="1:9">
      <c r="A1475" s="156" t="s">
        <v>1617</v>
      </c>
      <c r="B1475" s="156" t="s">
        <v>117</v>
      </c>
      <c r="C1475" s="156" t="s">
        <v>93</v>
      </c>
      <c r="D1475" s="156" t="s">
        <v>1319</v>
      </c>
      <c r="E1475" s="157">
        <v>-46.47</v>
      </c>
      <c r="F1475" s="157">
        <v>168.37</v>
      </c>
      <c r="G1475" s="156" t="str">
        <f t="shared" si="74"/>
        <v>Invercargill City IN</v>
      </c>
      <c r="H1475" s="156">
        <f t="shared" si="75"/>
        <v>40</v>
      </c>
      <c r="I1475" s="156" t="str">
        <f t="shared" si="76"/>
        <v>Invercargill City 40</v>
      </c>
    </row>
    <row r="1476" spans="1:9">
      <c r="A1476" s="156" t="s">
        <v>1618</v>
      </c>
      <c r="B1476" s="156" t="s">
        <v>118</v>
      </c>
      <c r="C1476" s="156" t="s">
        <v>93</v>
      </c>
      <c r="D1476" s="156" t="s">
        <v>1619</v>
      </c>
      <c r="E1476" s="157">
        <v>-42.15</v>
      </c>
      <c r="F1476" s="157">
        <v>173.92</v>
      </c>
      <c r="G1476" s="156" t="str">
        <f t="shared" si="74"/>
        <v>Kaikoura District NM</v>
      </c>
      <c r="H1476" s="156">
        <f t="shared" si="75"/>
        <v>1</v>
      </c>
      <c r="I1476" s="156" t="str">
        <f t="shared" si="76"/>
        <v>Kaikoura District 1</v>
      </c>
    </row>
    <row r="1477" spans="1:9">
      <c r="A1477" s="156" t="s">
        <v>1620</v>
      </c>
      <c r="B1477" s="156" t="s">
        <v>118</v>
      </c>
      <c r="C1477" s="156" t="s">
        <v>93</v>
      </c>
      <c r="D1477" s="156" t="s">
        <v>1619</v>
      </c>
      <c r="E1477" s="157">
        <v>-42.47</v>
      </c>
      <c r="F1477" s="157">
        <v>173.52</v>
      </c>
      <c r="G1477" s="156" t="str">
        <f t="shared" si="74"/>
        <v>Kaikoura District NM</v>
      </c>
      <c r="H1477" s="156">
        <f t="shared" si="75"/>
        <v>2</v>
      </c>
      <c r="I1477" s="156" t="str">
        <f t="shared" si="76"/>
        <v>Kaikoura District 2</v>
      </c>
    </row>
    <row r="1478" spans="1:9">
      <c r="A1478" s="156" t="s">
        <v>1621</v>
      </c>
      <c r="B1478" s="156" t="s">
        <v>118</v>
      </c>
      <c r="C1478" s="156" t="s">
        <v>93</v>
      </c>
      <c r="D1478" s="156" t="s">
        <v>1619</v>
      </c>
      <c r="E1478" s="157">
        <v>-42.32</v>
      </c>
      <c r="F1478" s="157">
        <v>173.73</v>
      </c>
      <c r="G1478" s="156" t="str">
        <f t="shared" si="74"/>
        <v>Kaikoura District NM</v>
      </c>
      <c r="H1478" s="156">
        <f t="shared" si="75"/>
        <v>3</v>
      </c>
      <c r="I1478" s="156" t="str">
        <f t="shared" si="76"/>
        <v>Kaikoura District 3</v>
      </c>
    </row>
    <row r="1479" spans="1:9">
      <c r="A1479" s="156" t="s">
        <v>1622</v>
      </c>
      <c r="B1479" s="156" t="s">
        <v>118</v>
      </c>
      <c r="C1479" s="156" t="s">
        <v>93</v>
      </c>
      <c r="D1479" s="156" t="s">
        <v>1619</v>
      </c>
      <c r="E1479" s="157">
        <v>-42</v>
      </c>
      <c r="F1479" s="157">
        <v>174</v>
      </c>
      <c r="G1479" s="156" t="str">
        <f t="shared" si="74"/>
        <v>Kaikoura District NM</v>
      </c>
      <c r="H1479" s="156">
        <f t="shared" si="75"/>
        <v>4</v>
      </c>
      <c r="I1479" s="156" t="str">
        <f t="shared" si="76"/>
        <v>Kaikoura District 4</v>
      </c>
    </row>
    <row r="1480" spans="1:9">
      <c r="A1480" s="156" t="s">
        <v>1623</v>
      </c>
      <c r="B1480" s="156" t="s">
        <v>118</v>
      </c>
      <c r="C1480" s="156" t="s">
        <v>93</v>
      </c>
      <c r="D1480" s="156" t="s">
        <v>1619</v>
      </c>
      <c r="E1480" s="157">
        <v>-42.3</v>
      </c>
      <c r="F1480" s="157">
        <v>173.74</v>
      </c>
      <c r="G1480" s="156" t="str">
        <f t="shared" si="74"/>
        <v>Kaikoura District NM</v>
      </c>
      <c r="H1480" s="156">
        <f t="shared" si="75"/>
        <v>5</v>
      </c>
      <c r="I1480" s="156" t="str">
        <f t="shared" si="76"/>
        <v>Kaikoura District 5</v>
      </c>
    </row>
    <row r="1481" spans="1:9">
      <c r="A1481" s="156" t="s">
        <v>1624</v>
      </c>
      <c r="B1481" s="156" t="s">
        <v>118</v>
      </c>
      <c r="C1481" s="156" t="s">
        <v>93</v>
      </c>
      <c r="D1481" s="156" t="s">
        <v>1619</v>
      </c>
      <c r="E1481" s="157">
        <v>-42.42</v>
      </c>
      <c r="F1481" s="157">
        <v>173.59</v>
      </c>
      <c r="G1481" s="156" t="str">
        <f t="shared" si="74"/>
        <v>Kaikoura District NM</v>
      </c>
      <c r="H1481" s="156">
        <f t="shared" si="75"/>
        <v>6</v>
      </c>
      <c r="I1481" s="156" t="str">
        <f t="shared" si="76"/>
        <v>Kaikoura District 6</v>
      </c>
    </row>
    <row r="1482" spans="1:9">
      <c r="A1482" s="156" t="s">
        <v>1625</v>
      </c>
      <c r="B1482" s="156" t="s">
        <v>118</v>
      </c>
      <c r="C1482" s="156" t="s">
        <v>93</v>
      </c>
      <c r="D1482" s="156" t="s">
        <v>1619</v>
      </c>
      <c r="E1482" s="157">
        <v>-42.26</v>
      </c>
      <c r="F1482" s="157">
        <v>173.8</v>
      </c>
      <c r="G1482" s="156" t="str">
        <f t="shared" si="74"/>
        <v>Kaikoura District NM</v>
      </c>
      <c r="H1482" s="156">
        <f t="shared" si="75"/>
        <v>7</v>
      </c>
      <c r="I1482" s="156" t="str">
        <f t="shared" si="76"/>
        <v>Kaikoura District 7</v>
      </c>
    </row>
    <row r="1483" spans="1:9">
      <c r="A1483" s="156" t="s">
        <v>1626</v>
      </c>
      <c r="B1483" s="156" t="s">
        <v>118</v>
      </c>
      <c r="C1483" s="156" t="s">
        <v>209</v>
      </c>
      <c r="D1483" s="156" t="s">
        <v>1619</v>
      </c>
      <c r="E1483" s="157">
        <v>-42.42</v>
      </c>
      <c r="F1483" s="157">
        <v>173.68</v>
      </c>
      <c r="G1483" s="156" t="str">
        <f t="shared" si="74"/>
        <v>Kaikoura District NM</v>
      </c>
      <c r="H1483" s="156">
        <f t="shared" si="75"/>
        <v>8</v>
      </c>
      <c r="I1483" s="156" t="str">
        <f t="shared" si="76"/>
        <v>Kaikoura District 8</v>
      </c>
    </row>
    <row r="1484" spans="1:9">
      <c r="A1484" s="156" t="s">
        <v>1627</v>
      </c>
      <c r="B1484" s="156" t="s">
        <v>119</v>
      </c>
      <c r="C1484" s="156" t="s">
        <v>93</v>
      </c>
      <c r="D1484" s="156" t="s">
        <v>890</v>
      </c>
      <c r="E1484" s="157">
        <v>-35.79</v>
      </c>
      <c r="F1484" s="157">
        <v>173.72</v>
      </c>
      <c r="G1484" s="156" t="str">
        <f t="shared" si="74"/>
        <v>Kaipara District NL</v>
      </c>
      <c r="H1484" s="156">
        <f t="shared" si="75"/>
        <v>1</v>
      </c>
      <c r="I1484" s="156" t="str">
        <f t="shared" si="76"/>
        <v>Kaipara District 1</v>
      </c>
    </row>
    <row r="1485" spans="1:9">
      <c r="A1485" s="156" t="s">
        <v>1628</v>
      </c>
      <c r="B1485" s="156" t="s">
        <v>119</v>
      </c>
      <c r="C1485" s="156" t="s">
        <v>93</v>
      </c>
      <c r="D1485" s="156" t="s">
        <v>890</v>
      </c>
      <c r="E1485" s="157">
        <v>-35.74</v>
      </c>
      <c r="F1485" s="157">
        <v>173.61</v>
      </c>
      <c r="G1485" s="156" t="str">
        <f t="shared" si="74"/>
        <v>Kaipara District NL</v>
      </c>
      <c r="H1485" s="156">
        <f t="shared" si="75"/>
        <v>2</v>
      </c>
      <c r="I1485" s="156" t="str">
        <f t="shared" si="76"/>
        <v>Kaipara District 2</v>
      </c>
    </row>
    <row r="1486" spans="1:9">
      <c r="A1486" s="156" t="s">
        <v>1629</v>
      </c>
      <c r="B1486" s="156" t="s">
        <v>119</v>
      </c>
      <c r="C1486" s="156" t="s">
        <v>93</v>
      </c>
      <c r="D1486" s="156" t="s">
        <v>890</v>
      </c>
      <c r="E1486" s="157">
        <v>-35.76</v>
      </c>
      <c r="F1486" s="157">
        <v>173.57</v>
      </c>
      <c r="G1486" s="156" t="str">
        <f t="shared" si="74"/>
        <v>Kaipara District NL</v>
      </c>
      <c r="H1486" s="156">
        <f t="shared" si="75"/>
        <v>3</v>
      </c>
      <c r="I1486" s="156" t="str">
        <f t="shared" si="76"/>
        <v>Kaipara District 3</v>
      </c>
    </row>
    <row r="1487" spans="1:9">
      <c r="A1487" s="156" t="s">
        <v>1630</v>
      </c>
      <c r="B1487" s="156" t="s">
        <v>119</v>
      </c>
      <c r="C1487" s="156" t="s">
        <v>93</v>
      </c>
      <c r="D1487" s="156" t="s">
        <v>890</v>
      </c>
      <c r="E1487" s="157">
        <v>-36.19</v>
      </c>
      <c r="F1487" s="157">
        <v>174.21</v>
      </c>
      <c r="G1487" s="156" t="str">
        <f t="shared" si="74"/>
        <v>Kaipara District NL</v>
      </c>
      <c r="H1487" s="156">
        <f t="shared" si="75"/>
        <v>4</v>
      </c>
      <c r="I1487" s="156" t="str">
        <f t="shared" si="76"/>
        <v>Kaipara District 4</v>
      </c>
    </row>
    <row r="1488" spans="1:9">
      <c r="A1488" s="156" t="s">
        <v>1631</v>
      </c>
      <c r="B1488" s="156" t="s">
        <v>119</v>
      </c>
      <c r="C1488" s="156" t="s">
        <v>93</v>
      </c>
      <c r="D1488" s="156" t="s">
        <v>890</v>
      </c>
      <c r="E1488" s="157">
        <v>-35.979999999999997</v>
      </c>
      <c r="F1488" s="157">
        <v>173.95</v>
      </c>
      <c r="G1488" s="156" t="str">
        <f t="shared" si="74"/>
        <v>Kaipara District NL</v>
      </c>
      <c r="H1488" s="156">
        <f t="shared" si="75"/>
        <v>5</v>
      </c>
      <c r="I1488" s="156" t="str">
        <f t="shared" si="76"/>
        <v>Kaipara District 5</v>
      </c>
    </row>
    <row r="1489" spans="1:9">
      <c r="A1489" s="156" t="s">
        <v>1632</v>
      </c>
      <c r="B1489" s="156" t="s">
        <v>119</v>
      </c>
      <c r="C1489" s="156" t="s">
        <v>93</v>
      </c>
      <c r="D1489" s="156" t="s">
        <v>890</v>
      </c>
      <c r="E1489" s="157">
        <v>-36.049999999999997</v>
      </c>
      <c r="F1489" s="157">
        <v>174.16</v>
      </c>
      <c r="G1489" s="156" t="str">
        <f t="shared" si="74"/>
        <v>Kaipara District NL</v>
      </c>
      <c r="H1489" s="156">
        <f t="shared" si="75"/>
        <v>6</v>
      </c>
      <c r="I1489" s="156" t="str">
        <f t="shared" si="76"/>
        <v>Kaipara District 6</v>
      </c>
    </row>
    <row r="1490" spans="1:9">
      <c r="A1490" s="156" t="s">
        <v>1633</v>
      </c>
      <c r="B1490" s="156" t="s">
        <v>119</v>
      </c>
      <c r="C1490" s="156" t="s">
        <v>93</v>
      </c>
      <c r="D1490" s="156" t="s">
        <v>890</v>
      </c>
      <c r="E1490" s="157">
        <v>-36.01</v>
      </c>
      <c r="F1490" s="157">
        <v>173.89</v>
      </c>
      <c r="G1490" s="156" t="str">
        <f t="shared" si="74"/>
        <v>Kaipara District NL</v>
      </c>
      <c r="H1490" s="156">
        <f t="shared" si="75"/>
        <v>7</v>
      </c>
      <c r="I1490" s="156" t="str">
        <f t="shared" si="76"/>
        <v>Kaipara District 7</v>
      </c>
    </row>
    <row r="1491" spans="1:9">
      <c r="A1491" s="156" t="s">
        <v>1634</v>
      </c>
      <c r="B1491" s="156" t="s">
        <v>119</v>
      </c>
      <c r="C1491" s="156" t="s">
        <v>93</v>
      </c>
      <c r="D1491" s="156" t="s">
        <v>890</v>
      </c>
      <c r="E1491" s="157">
        <v>-35.81</v>
      </c>
      <c r="F1491" s="157">
        <v>173.9</v>
      </c>
      <c r="G1491" s="156" t="str">
        <f t="shared" si="74"/>
        <v>Kaipara District NL</v>
      </c>
      <c r="H1491" s="156">
        <f t="shared" si="75"/>
        <v>8</v>
      </c>
      <c r="I1491" s="156" t="str">
        <f t="shared" si="76"/>
        <v>Kaipara District 8</v>
      </c>
    </row>
    <row r="1492" spans="1:9">
      <c r="A1492" s="156" t="s">
        <v>1635</v>
      </c>
      <c r="B1492" s="156" t="s">
        <v>119</v>
      </c>
      <c r="C1492" s="156" t="s">
        <v>93</v>
      </c>
      <c r="D1492" s="156" t="s">
        <v>890</v>
      </c>
      <c r="E1492" s="157">
        <v>-35.909999999999997</v>
      </c>
      <c r="F1492" s="157">
        <v>173.89</v>
      </c>
      <c r="G1492" s="156" t="str">
        <f t="shared" si="74"/>
        <v>Kaipara District NL</v>
      </c>
      <c r="H1492" s="156">
        <f t="shared" si="75"/>
        <v>9</v>
      </c>
      <c r="I1492" s="156" t="str">
        <f t="shared" si="76"/>
        <v>Kaipara District 9</v>
      </c>
    </row>
    <row r="1493" spans="1:9">
      <c r="A1493" s="156" t="s">
        <v>1636</v>
      </c>
      <c r="B1493" s="156" t="s">
        <v>119</v>
      </c>
      <c r="C1493" s="156" t="s">
        <v>93</v>
      </c>
      <c r="D1493" s="156" t="s">
        <v>890</v>
      </c>
      <c r="E1493" s="157">
        <v>-36.22</v>
      </c>
      <c r="F1493" s="157">
        <v>174.32</v>
      </c>
      <c r="G1493" s="156" t="str">
        <f t="shared" si="74"/>
        <v>Kaipara District NL</v>
      </c>
      <c r="H1493" s="156">
        <f t="shared" si="75"/>
        <v>10</v>
      </c>
      <c r="I1493" s="156" t="str">
        <f t="shared" si="76"/>
        <v>Kaipara District 10</v>
      </c>
    </row>
    <row r="1494" spans="1:9">
      <c r="A1494" s="156" t="s">
        <v>1637</v>
      </c>
      <c r="B1494" s="156" t="s">
        <v>119</v>
      </c>
      <c r="C1494" s="156" t="s">
        <v>93</v>
      </c>
      <c r="D1494" s="156" t="s">
        <v>890</v>
      </c>
      <c r="E1494" s="157">
        <v>-35.94</v>
      </c>
      <c r="F1494" s="157">
        <v>173.74</v>
      </c>
      <c r="G1494" s="156" t="str">
        <f t="shared" si="74"/>
        <v>Kaipara District NL</v>
      </c>
      <c r="H1494" s="156">
        <f t="shared" si="75"/>
        <v>11</v>
      </c>
      <c r="I1494" s="156" t="str">
        <f t="shared" si="76"/>
        <v>Kaipara District 11</v>
      </c>
    </row>
    <row r="1495" spans="1:9">
      <c r="A1495" s="156" t="s">
        <v>1638</v>
      </c>
      <c r="B1495" s="156" t="s">
        <v>119</v>
      </c>
      <c r="C1495" s="156" t="s">
        <v>93</v>
      </c>
      <c r="D1495" s="156" t="s">
        <v>890</v>
      </c>
      <c r="E1495" s="157">
        <v>-36.090000000000003</v>
      </c>
      <c r="F1495" s="157">
        <v>174.42</v>
      </c>
      <c r="G1495" s="156" t="str">
        <f t="shared" si="74"/>
        <v>Kaipara District NL</v>
      </c>
      <c r="H1495" s="156">
        <f t="shared" si="75"/>
        <v>12</v>
      </c>
      <c r="I1495" s="156" t="str">
        <f t="shared" si="76"/>
        <v>Kaipara District 12</v>
      </c>
    </row>
    <row r="1496" spans="1:9">
      <c r="A1496" s="156" t="s">
        <v>1639</v>
      </c>
      <c r="B1496" s="156" t="s">
        <v>119</v>
      </c>
      <c r="C1496" s="156" t="s">
        <v>171</v>
      </c>
      <c r="D1496" s="156" t="s">
        <v>890</v>
      </c>
      <c r="E1496" s="157">
        <v>-35.94</v>
      </c>
      <c r="F1496" s="157">
        <v>173.86</v>
      </c>
      <c r="G1496" s="156" t="str">
        <f t="shared" si="74"/>
        <v>Kaipara District NL</v>
      </c>
      <c r="H1496" s="156">
        <f t="shared" si="75"/>
        <v>13</v>
      </c>
      <c r="I1496" s="156" t="str">
        <f t="shared" si="76"/>
        <v>Kaipara District 13</v>
      </c>
    </row>
    <row r="1497" spans="1:9">
      <c r="A1497" s="156" t="s">
        <v>1640</v>
      </c>
      <c r="B1497" s="156" t="s">
        <v>119</v>
      </c>
      <c r="C1497" s="156" t="s">
        <v>93</v>
      </c>
      <c r="D1497" s="156" t="s">
        <v>890</v>
      </c>
      <c r="E1497" s="157">
        <v>-35.71</v>
      </c>
      <c r="F1497" s="157">
        <v>173.61</v>
      </c>
      <c r="G1497" s="156" t="str">
        <f t="shared" si="74"/>
        <v>Kaipara District NL</v>
      </c>
      <c r="H1497" s="156">
        <f t="shared" si="75"/>
        <v>14</v>
      </c>
      <c r="I1497" s="156" t="str">
        <f t="shared" si="76"/>
        <v>Kaipara District 14</v>
      </c>
    </row>
    <row r="1498" spans="1:9">
      <c r="A1498" s="156" t="s">
        <v>1641</v>
      </c>
      <c r="B1498" s="156" t="s">
        <v>119</v>
      </c>
      <c r="C1498" s="156" t="s">
        <v>93</v>
      </c>
      <c r="D1498" s="156" t="s">
        <v>890</v>
      </c>
      <c r="E1498" s="157">
        <v>-36.08</v>
      </c>
      <c r="F1498" s="157">
        <v>173.85</v>
      </c>
      <c r="G1498" s="156" t="str">
        <f t="shared" si="74"/>
        <v>Kaipara District NL</v>
      </c>
      <c r="H1498" s="156">
        <f t="shared" si="75"/>
        <v>15</v>
      </c>
      <c r="I1498" s="156" t="str">
        <f t="shared" si="76"/>
        <v>Kaipara District 15</v>
      </c>
    </row>
    <row r="1499" spans="1:9">
      <c r="A1499" s="156" t="s">
        <v>1642</v>
      </c>
      <c r="B1499" s="156" t="s">
        <v>119</v>
      </c>
      <c r="C1499" s="156" t="s">
        <v>93</v>
      </c>
      <c r="D1499" s="156" t="s">
        <v>890</v>
      </c>
      <c r="E1499" s="157">
        <v>-36.14</v>
      </c>
      <c r="F1499" s="157">
        <v>174.5</v>
      </c>
      <c r="G1499" s="156" t="str">
        <f t="shared" si="74"/>
        <v>Kaipara District NL</v>
      </c>
      <c r="H1499" s="156">
        <f t="shared" si="75"/>
        <v>16</v>
      </c>
      <c r="I1499" s="156" t="str">
        <f t="shared" si="76"/>
        <v>Kaipara District 16</v>
      </c>
    </row>
    <row r="1500" spans="1:9">
      <c r="A1500" s="156" t="s">
        <v>1643</v>
      </c>
      <c r="B1500" s="156" t="s">
        <v>119</v>
      </c>
      <c r="C1500" s="156" t="s">
        <v>93</v>
      </c>
      <c r="D1500" s="156" t="s">
        <v>890</v>
      </c>
      <c r="E1500" s="157">
        <v>-35.89</v>
      </c>
      <c r="F1500" s="157">
        <v>173.9</v>
      </c>
      <c r="G1500" s="156" t="str">
        <f t="shared" si="74"/>
        <v>Kaipara District NL</v>
      </c>
      <c r="H1500" s="156">
        <f t="shared" si="75"/>
        <v>17</v>
      </c>
      <c r="I1500" s="156" t="str">
        <f t="shared" si="76"/>
        <v>Kaipara District 17</v>
      </c>
    </row>
    <row r="1501" spans="1:9">
      <c r="A1501" s="156" t="s">
        <v>1644</v>
      </c>
      <c r="B1501" s="156" t="s">
        <v>119</v>
      </c>
      <c r="C1501" s="156" t="s">
        <v>93</v>
      </c>
      <c r="D1501" s="156" t="s">
        <v>890</v>
      </c>
      <c r="E1501" s="157">
        <v>-36.11</v>
      </c>
      <c r="F1501" s="157">
        <v>174.29</v>
      </c>
      <c r="G1501" s="156" t="str">
        <f t="shared" si="74"/>
        <v>Kaipara District NL</v>
      </c>
      <c r="H1501" s="156">
        <f t="shared" si="75"/>
        <v>18</v>
      </c>
      <c r="I1501" s="156" t="str">
        <f t="shared" si="76"/>
        <v>Kaipara District 18</v>
      </c>
    </row>
    <row r="1502" spans="1:9">
      <c r="A1502" s="156" t="s">
        <v>1645</v>
      </c>
      <c r="B1502" s="156" t="s">
        <v>119</v>
      </c>
      <c r="C1502" s="156" t="s">
        <v>93</v>
      </c>
      <c r="D1502" s="156" t="s">
        <v>890</v>
      </c>
      <c r="E1502" s="157">
        <v>-36.17</v>
      </c>
      <c r="F1502" s="157">
        <v>174.16</v>
      </c>
      <c r="G1502" s="156" t="str">
        <f t="shared" si="74"/>
        <v>Kaipara District NL</v>
      </c>
      <c r="H1502" s="156">
        <f t="shared" si="75"/>
        <v>19</v>
      </c>
      <c r="I1502" s="156" t="str">
        <f t="shared" si="76"/>
        <v>Kaipara District 19</v>
      </c>
    </row>
    <row r="1503" spans="1:9">
      <c r="A1503" s="156" t="s">
        <v>1646</v>
      </c>
      <c r="B1503" s="156" t="s">
        <v>119</v>
      </c>
      <c r="C1503" s="156" t="s">
        <v>93</v>
      </c>
      <c r="D1503" s="156" t="s">
        <v>890</v>
      </c>
      <c r="E1503" s="157">
        <v>-35.770000000000003</v>
      </c>
      <c r="F1503" s="157">
        <v>173.69</v>
      </c>
      <c r="G1503" s="156" t="str">
        <f t="shared" si="74"/>
        <v>Kaipara District NL</v>
      </c>
      <c r="H1503" s="156">
        <f t="shared" si="75"/>
        <v>20</v>
      </c>
      <c r="I1503" s="156" t="str">
        <f t="shared" si="76"/>
        <v>Kaipara District 20</v>
      </c>
    </row>
    <row r="1504" spans="1:9">
      <c r="A1504" s="156" t="s">
        <v>1647</v>
      </c>
      <c r="B1504" s="156" t="s">
        <v>119</v>
      </c>
      <c r="C1504" s="156" t="s">
        <v>93</v>
      </c>
      <c r="D1504" s="156" t="s">
        <v>890</v>
      </c>
      <c r="E1504" s="157">
        <v>-35.79</v>
      </c>
      <c r="F1504" s="157">
        <v>173.81</v>
      </c>
      <c r="G1504" s="156" t="str">
        <f t="shared" si="74"/>
        <v>Kaipara District NL</v>
      </c>
      <c r="H1504" s="156">
        <f t="shared" si="75"/>
        <v>21</v>
      </c>
      <c r="I1504" s="156" t="str">
        <f t="shared" si="76"/>
        <v>Kaipara District 21</v>
      </c>
    </row>
    <row r="1505" spans="1:9">
      <c r="A1505" s="156" t="s">
        <v>1648</v>
      </c>
      <c r="B1505" s="156" t="s">
        <v>119</v>
      </c>
      <c r="C1505" s="156" t="s">
        <v>93</v>
      </c>
      <c r="D1505" s="156" t="s">
        <v>890</v>
      </c>
      <c r="E1505" s="157">
        <v>-35.69</v>
      </c>
      <c r="F1505" s="157">
        <v>173.56</v>
      </c>
      <c r="G1505" s="156" t="str">
        <f t="shared" si="74"/>
        <v>Kaipara District NL</v>
      </c>
      <c r="H1505" s="156">
        <f t="shared" si="75"/>
        <v>22</v>
      </c>
      <c r="I1505" s="156" t="str">
        <f t="shared" si="76"/>
        <v>Kaipara District 22</v>
      </c>
    </row>
    <row r="1506" spans="1:9">
      <c r="A1506" s="156" t="s">
        <v>1649</v>
      </c>
      <c r="B1506" s="156" t="s">
        <v>119</v>
      </c>
      <c r="C1506" s="156" t="s">
        <v>93</v>
      </c>
      <c r="D1506" s="156" t="s">
        <v>890</v>
      </c>
      <c r="E1506" s="157">
        <v>-36.159999999999997</v>
      </c>
      <c r="F1506" s="157">
        <v>174.44</v>
      </c>
      <c r="G1506" s="156" t="str">
        <f t="shared" si="74"/>
        <v>Kaipara District NL</v>
      </c>
      <c r="H1506" s="156">
        <f t="shared" si="75"/>
        <v>23</v>
      </c>
      <c r="I1506" s="156" t="str">
        <f t="shared" si="76"/>
        <v>Kaipara District 23</v>
      </c>
    </row>
    <row r="1507" spans="1:9">
      <c r="A1507" s="156" t="s">
        <v>1650</v>
      </c>
      <c r="B1507" s="156" t="s">
        <v>119</v>
      </c>
      <c r="C1507" s="156" t="s">
        <v>93</v>
      </c>
      <c r="D1507" s="156" t="s">
        <v>890</v>
      </c>
      <c r="E1507" s="157">
        <v>-36.25</v>
      </c>
      <c r="F1507" s="157">
        <v>174.09</v>
      </c>
      <c r="G1507" s="156" t="str">
        <f t="shared" si="74"/>
        <v>Kaipara District NL</v>
      </c>
      <c r="H1507" s="156">
        <f t="shared" si="75"/>
        <v>24</v>
      </c>
      <c r="I1507" s="156" t="str">
        <f t="shared" si="76"/>
        <v>Kaipara District 24</v>
      </c>
    </row>
    <row r="1508" spans="1:9">
      <c r="A1508" s="156" t="s">
        <v>1651</v>
      </c>
      <c r="B1508" s="156" t="s">
        <v>119</v>
      </c>
      <c r="C1508" s="156" t="s">
        <v>93</v>
      </c>
      <c r="D1508" s="156" t="s">
        <v>890</v>
      </c>
      <c r="E1508" s="157">
        <v>-35.840000000000003</v>
      </c>
      <c r="F1508" s="157">
        <v>174</v>
      </c>
      <c r="G1508" s="156" t="str">
        <f t="shared" si="74"/>
        <v>Kaipara District NL</v>
      </c>
      <c r="H1508" s="156">
        <f t="shared" si="75"/>
        <v>25</v>
      </c>
      <c r="I1508" s="156" t="str">
        <f t="shared" si="76"/>
        <v>Kaipara District 25</v>
      </c>
    </row>
    <row r="1509" spans="1:9">
      <c r="A1509" s="156" t="s">
        <v>1652</v>
      </c>
      <c r="B1509" s="156" t="s">
        <v>119</v>
      </c>
      <c r="C1509" s="156" t="s">
        <v>93</v>
      </c>
      <c r="D1509" s="156" t="s">
        <v>890</v>
      </c>
      <c r="E1509" s="157">
        <v>-36.1</v>
      </c>
      <c r="F1509" s="157">
        <v>173.95</v>
      </c>
      <c r="G1509" s="156" t="str">
        <f t="shared" si="74"/>
        <v>Kaipara District NL</v>
      </c>
      <c r="H1509" s="156">
        <f t="shared" si="75"/>
        <v>26</v>
      </c>
      <c r="I1509" s="156" t="str">
        <f t="shared" si="76"/>
        <v>Kaipara District 26</v>
      </c>
    </row>
    <row r="1510" spans="1:9">
      <c r="A1510" s="156" t="s">
        <v>1653</v>
      </c>
      <c r="B1510" s="156" t="s">
        <v>119</v>
      </c>
      <c r="C1510" s="156" t="s">
        <v>93</v>
      </c>
      <c r="D1510" s="156" t="s">
        <v>890</v>
      </c>
      <c r="E1510" s="157">
        <v>-35.99</v>
      </c>
      <c r="F1510" s="157">
        <v>173.79</v>
      </c>
      <c r="G1510" s="156" t="str">
        <f t="shared" si="74"/>
        <v>Kaipara District NL</v>
      </c>
      <c r="H1510" s="156">
        <f t="shared" si="75"/>
        <v>27</v>
      </c>
      <c r="I1510" s="156" t="str">
        <f t="shared" si="76"/>
        <v>Kaipara District 27</v>
      </c>
    </row>
    <row r="1511" spans="1:9">
      <c r="A1511" s="156" t="s">
        <v>1654</v>
      </c>
      <c r="B1511" s="156" t="s">
        <v>119</v>
      </c>
      <c r="C1511" s="156" t="s">
        <v>93</v>
      </c>
      <c r="D1511" s="156" t="s">
        <v>890</v>
      </c>
      <c r="E1511" s="157">
        <v>-35.85</v>
      </c>
      <c r="F1511" s="157">
        <v>173.75</v>
      </c>
      <c r="G1511" s="156" t="str">
        <f t="shared" si="74"/>
        <v>Kaipara District NL</v>
      </c>
      <c r="H1511" s="156">
        <f t="shared" si="75"/>
        <v>28</v>
      </c>
      <c r="I1511" s="156" t="str">
        <f t="shared" si="76"/>
        <v>Kaipara District 28</v>
      </c>
    </row>
    <row r="1512" spans="1:9">
      <c r="A1512" s="156" t="s">
        <v>1655</v>
      </c>
      <c r="B1512" s="156" t="s">
        <v>119</v>
      </c>
      <c r="C1512" s="156" t="s">
        <v>93</v>
      </c>
      <c r="D1512" s="156" t="s">
        <v>890</v>
      </c>
      <c r="E1512" s="157">
        <v>-35.83</v>
      </c>
      <c r="F1512" s="157">
        <v>173.75</v>
      </c>
      <c r="G1512" s="156" t="str">
        <f t="shared" si="74"/>
        <v>Kaipara District NL</v>
      </c>
      <c r="H1512" s="156">
        <f t="shared" si="75"/>
        <v>29</v>
      </c>
      <c r="I1512" s="156" t="str">
        <f t="shared" si="76"/>
        <v>Kaipara District 29</v>
      </c>
    </row>
    <row r="1513" spans="1:9">
      <c r="A1513" s="156" t="s">
        <v>1656</v>
      </c>
      <c r="B1513" s="156" t="s">
        <v>119</v>
      </c>
      <c r="C1513" s="156" t="s">
        <v>93</v>
      </c>
      <c r="D1513" s="156" t="s">
        <v>890</v>
      </c>
      <c r="E1513" s="157">
        <v>-35.94</v>
      </c>
      <c r="F1513" s="157">
        <v>173.8</v>
      </c>
      <c r="G1513" s="156" t="str">
        <f t="shared" si="74"/>
        <v>Kaipara District NL</v>
      </c>
      <c r="H1513" s="156">
        <f t="shared" si="75"/>
        <v>30</v>
      </c>
      <c r="I1513" s="156" t="str">
        <f t="shared" si="76"/>
        <v>Kaipara District 30</v>
      </c>
    </row>
    <row r="1514" spans="1:9">
      <c r="A1514" s="156" t="s">
        <v>1657</v>
      </c>
      <c r="B1514" s="156" t="s">
        <v>119</v>
      </c>
      <c r="C1514" s="156" t="s">
        <v>93</v>
      </c>
      <c r="D1514" s="156" t="s">
        <v>890</v>
      </c>
      <c r="E1514" s="157">
        <v>-35.69</v>
      </c>
      <c r="F1514" s="157">
        <v>173.64</v>
      </c>
      <c r="G1514" s="156" t="str">
        <f t="shared" si="74"/>
        <v>Kaipara District NL</v>
      </c>
      <c r="H1514" s="156">
        <f t="shared" si="75"/>
        <v>31</v>
      </c>
      <c r="I1514" s="156" t="str">
        <f t="shared" si="76"/>
        <v>Kaipara District 31</v>
      </c>
    </row>
    <row r="1515" spans="1:9">
      <c r="A1515" s="156" t="s">
        <v>1658</v>
      </c>
      <c r="B1515" s="156" t="s">
        <v>119</v>
      </c>
      <c r="C1515" s="156" t="s">
        <v>93</v>
      </c>
      <c r="D1515" s="156" t="s">
        <v>890</v>
      </c>
      <c r="E1515" s="157">
        <v>-36.119999999999997</v>
      </c>
      <c r="F1515" s="157">
        <v>174.56</v>
      </c>
      <c r="G1515" s="156" t="str">
        <f t="shared" si="74"/>
        <v>Kaipara District NL</v>
      </c>
      <c r="H1515" s="156">
        <f t="shared" si="75"/>
        <v>32</v>
      </c>
      <c r="I1515" s="156" t="str">
        <f t="shared" si="76"/>
        <v>Kaipara District 32</v>
      </c>
    </row>
    <row r="1516" spans="1:9">
      <c r="A1516" s="156" t="s">
        <v>1659</v>
      </c>
      <c r="B1516" s="156" t="s">
        <v>119</v>
      </c>
      <c r="C1516" s="156" t="s">
        <v>209</v>
      </c>
      <c r="D1516" s="156" t="s">
        <v>890</v>
      </c>
      <c r="E1516" s="157">
        <v>-36.090000000000003</v>
      </c>
      <c r="F1516" s="157">
        <v>174.57</v>
      </c>
      <c r="G1516" s="156" t="str">
        <f t="shared" si="74"/>
        <v>Kaipara District NL</v>
      </c>
      <c r="H1516" s="156">
        <f t="shared" si="75"/>
        <v>33</v>
      </c>
      <c r="I1516" s="156" t="str">
        <f t="shared" si="76"/>
        <v>Kaipara District 33</v>
      </c>
    </row>
    <row r="1517" spans="1:9">
      <c r="A1517" s="156" t="s">
        <v>1660</v>
      </c>
      <c r="B1517" s="156" t="s">
        <v>119</v>
      </c>
      <c r="C1517" s="156" t="s">
        <v>96</v>
      </c>
      <c r="D1517" s="156" t="s">
        <v>890</v>
      </c>
      <c r="E1517" s="157">
        <v>-35.950000000000003</v>
      </c>
      <c r="F1517" s="157">
        <v>173.85</v>
      </c>
      <c r="G1517" s="156" t="str">
        <f t="shared" si="74"/>
        <v>Kaipara District NL</v>
      </c>
      <c r="H1517" s="156">
        <f t="shared" si="75"/>
        <v>34</v>
      </c>
      <c r="I1517" s="156" t="str">
        <f t="shared" si="76"/>
        <v>Kaipara District 34</v>
      </c>
    </row>
    <row r="1518" spans="1:9">
      <c r="A1518" s="156" t="s">
        <v>1661</v>
      </c>
      <c r="B1518" s="156" t="s">
        <v>119</v>
      </c>
      <c r="C1518" s="156" t="s">
        <v>93</v>
      </c>
      <c r="D1518" s="156" t="s">
        <v>890</v>
      </c>
      <c r="E1518" s="157">
        <v>-36.15</v>
      </c>
      <c r="F1518" s="157">
        <v>174.04</v>
      </c>
      <c r="G1518" s="156" t="str">
        <f t="shared" si="74"/>
        <v>Kaipara District NL</v>
      </c>
      <c r="H1518" s="156">
        <f t="shared" si="75"/>
        <v>35</v>
      </c>
      <c r="I1518" s="156" t="str">
        <f t="shared" si="76"/>
        <v>Kaipara District 35</v>
      </c>
    </row>
    <row r="1519" spans="1:9">
      <c r="A1519" s="156" t="s">
        <v>1662</v>
      </c>
      <c r="B1519" s="156" t="s">
        <v>119</v>
      </c>
      <c r="C1519" s="156" t="s">
        <v>93</v>
      </c>
      <c r="D1519" s="156" t="s">
        <v>890</v>
      </c>
      <c r="E1519" s="157">
        <v>-36.04</v>
      </c>
      <c r="F1519" s="157">
        <v>174.28</v>
      </c>
      <c r="G1519" s="156" t="str">
        <f t="shared" si="74"/>
        <v>Kaipara District NL</v>
      </c>
      <c r="H1519" s="156">
        <f t="shared" si="75"/>
        <v>36</v>
      </c>
      <c r="I1519" s="156" t="str">
        <f t="shared" si="76"/>
        <v>Kaipara District 36</v>
      </c>
    </row>
    <row r="1520" spans="1:9">
      <c r="A1520" s="156" t="s">
        <v>1663</v>
      </c>
      <c r="B1520" s="156" t="s">
        <v>119</v>
      </c>
      <c r="C1520" s="156" t="s">
        <v>93</v>
      </c>
      <c r="D1520" s="156" t="s">
        <v>890</v>
      </c>
      <c r="E1520" s="157">
        <v>-36.14</v>
      </c>
      <c r="F1520" s="157">
        <v>174.29</v>
      </c>
      <c r="G1520" s="156" t="str">
        <f t="shared" si="74"/>
        <v>Kaipara District NL</v>
      </c>
      <c r="H1520" s="156">
        <f t="shared" si="75"/>
        <v>37</v>
      </c>
      <c r="I1520" s="156" t="str">
        <f t="shared" si="76"/>
        <v>Kaipara District 37</v>
      </c>
    </row>
    <row r="1521" spans="1:9">
      <c r="A1521" s="156" t="s">
        <v>1664</v>
      </c>
      <c r="B1521" s="156" t="s">
        <v>119</v>
      </c>
      <c r="C1521" s="156" t="s">
        <v>93</v>
      </c>
      <c r="D1521" s="156" t="s">
        <v>890</v>
      </c>
      <c r="E1521" s="157">
        <v>-35.81</v>
      </c>
      <c r="F1521" s="157">
        <v>173.72</v>
      </c>
      <c r="G1521" s="156" t="str">
        <f t="shared" si="74"/>
        <v>Kaipara District NL</v>
      </c>
      <c r="H1521" s="156">
        <f t="shared" si="75"/>
        <v>38</v>
      </c>
      <c r="I1521" s="156" t="str">
        <f t="shared" si="76"/>
        <v>Kaipara District 38</v>
      </c>
    </row>
    <row r="1522" spans="1:9">
      <c r="A1522" s="156" t="s">
        <v>1665</v>
      </c>
      <c r="B1522" s="156" t="s">
        <v>119</v>
      </c>
      <c r="C1522" s="156" t="s">
        <v>93</v>
      </c>
      <c r="D1522" s="156" t="s">
        <v>890</v>
      </c>
      <c r="E1522" s="157">
        <v>-36.130000000000003</v>
      </c>
      <c r="F1522" s="157">
        <v>174.17</v>
      </c>
      <c r="G1522" s="156" t="str">
        <f t="shared" si="74"/>
        <v>Kaipara District NL</v>
      </c>
      <c r="H1522" s="156">
        <f t="shared" si="75"/>
        <v>39</v>
      </c>
      <c r="I1522" s="156" t="str">
        <f t="shared" si="76"/>
        <v>Kaipara District 39</v>
      </c>
    </row>
    <row r="1523" spans="1:9">
      <c r="A1523" s="156" t="s">
        <v>1666</v>
      </c>
      <c r="B1523" s="156" t="s">
        <v>119</v>
      </c>
      <c r="C1523" s="156" t="s">
        <v>93</v>
      </c>
      <c r="D1523" s="156" t="s">
        <v>890</v>
      </c>
      <c r="E1523" s="157">
        <v>-36.11</v>
      </c>
      <c r="F1523" s="157">
        <v>174.35</v>
      </c>
      <c r="G1523" s="156" t="str">
        <f t="shared" si="74"/>
        <v>Kaipara District NL</v>
      </c>
      <c r="H1523" s="156">
        <f t="shared" si="75"/>
        <v>40</v>
      </c>
      <c r="I1523" s="156" t="str">
        <f t="shared" si="76"/>
        <v>Kaipara District 40</v>
      </c>
    </row>
    <row r="1524" spans="1:9">
      <c r="A1524" s="156" t="s">
        <v>1667</v>
      </c>
      <c r="B1524" s="156" t="s">
        <v>119</v>
      </c>
      <c r="C1524" s="156" t="s">
        <v>93</v>
      </c>
      <c r="D1524" s="156" t="s">
        <v>890</v>
      </c>
      <c r="E1524" s="157">
        <v>-36.01</v>
      </c>
      <c r="F1524" s="157">
        <v>173.93</v>
      </c>
      <c r="G1524" s="156" t="str">
        <f t="shared" si="74"/>
        <v>Kaipara District NL</v>
      </c>
      <c r="H1524" s="156">
        <f t="shared" si="75"/>
        <v>41</v>
      </c>
      <c r="I1524" s="156" t="str">
        <f t="shared" si="76"/>
        <v>Kaipara District 41</v>
      </c>
    </row>
    <row r="1525" spans="1:9">
      <c r="A1525" s="156" t="s">
        <v>1668</v>
      </c>
      <c r="B1525" s="156" t="s">
        <v>119</v>
      </c>
      <c r="C1525" s="156" t="s">
        <v>93</v>
      </c>
      <c r="D1525" s="156" t="s">
        <v>890</v>
      </c>
      <c r="E1525" s="157">
        <v>-35.96</v>
      </c>
      <c r="F1525" s="157">
        <v>173.85</v>
      </c>
      <c r="G1525" s="156" t="str">
        <f t="shared" si="74"/>
        <v>Kaipara District NL</v>
      </c>
      <c r="H1525" s="156">
        <f t="shared" si="75"/>
        <v>42</v>
      </c>
      <c r="I1525" s="156" t="str">
        <f t="shared" si="76"/>
        <v>Kaipara District 42</v>
      </c>
    </row>
    <row r="1526" spans="1:9">
      <c r="A1526" s="156" t="s">
        <v>1669</v>
      </c>
      <c r="B1526" s="156" t="s">
        <v>119</v>
      </c>
      <c r="C1526" s="156" t="s">
        <v>93</v>
      </c>
      <c r="D1526" s="156" t="s">
        <v>890</v>
      </c>
      <c r="E1526" s="157">
        <v>-36.090000000000003</v>
      </c>
      <c r="F1526" s="157">
        <v>173.98</v>
      </c>
      <c r="G1526" s="156" t="str">
        <f t="shared" si="74"/>
        <v>Kaipara District NL</v>
      </c>
      <c r="H1526" s="156">
        <f t="shared" si="75"/>
        <v>43</v>
      </c>
      <c r="I1526" s="156" t="str">
        <f t="shared" si="76"/>
        <v>Kaipara District 43</v>
      </c>
    </row>
    <row r="1527" spans="1:9">
      <c r="A1527" s="156" t="s">
        <v>986</v>
      </c>
      <c r="B1527" s="156" t="s">
        <v>119</v>
      </c>
      <c r="C1527" s="156" t="s">
        <v>93</v>
      </c>
      <c r="D1527" s="156" t="s">
        <v>890</v>
      </c>
      <c r="E1527" s="157">
        <v>-35.99</v>
      </c>
      <c r="F1527" s="157">
        <v>174.04</v>
      </c>
      <c r="G1527" s="156" t="str">
        <f t="shared" si="74"/>
        <v>Kaipara District NL</v>
      </c>
      <c r="H1527" s="156">
        <f t="shared" si="75"/>
        <v>44</v>
      </c>
      <c r="I1527" s="156" t="str">
        <f t="shared" si="76"/>
        <v>Kaipara District 44</v>
      </c>
    </row>
    <row r="1528" spans="1:9">
      <c r="A1528" s="156" t="s">
        <v>1670</v>
      </c>
      <c r="B1528" s="156" t="s">
        <v>119</v>
      </c>
      <c r="C1528" s="156" t="s">
        <v>93</v>
      </c>
      <c r="D1528" s="156" t="s">
        <v>890</v>
      </c>
      <c r="E1528" s="157">
        <v>-35.86</v>
      </c>
      <c r="F1528" s="157">
        <v>173.66</v>
      </c>
      <c r="G1528" s="156" t="str">
        <f t="shared" si="74"/>
        <v>Kaipara District NL</v>
      </c>
      <c r="H1528" s="156">
        <f t="shared" si="75"/>
        <v>45</v>
      </c>
      <c r="I1528" s="156" t="str">
        <f t="shared" si="76"/>
        <v>Kaipara District 45</v>
      </c>
    </row>
    <row r="1529" spans="1:9">
      <c r="A1529" s="156" t="s">
        <v>1671</v>
      </c>
      <c r="B1529" s="156" t="s">
        <v>119</v>
      </c>
      <c r="C1529" s="156" t="s">
        <v>93</v>
      </c>
      <c r="D1529" s="156" t="s">
        <v>890</v>
      </c>
      <c r="E1529" s="157">
        <v>-35.9</v>
      </c>
      <c r="F1529" s="157">
        <v>174.08</v>
      </c>
      <c r="G1529" s="156" t="str">
        <f t="shared" si="74"/>
        <v>Kaipara District NL</v>
      </c>
      <c r="H1529" s="156">
        <f t="shared" si="75"/>
        <v>46</v>
      </c>
      <c r="I1529" s="156" t="str">
        <f t="shared" si="76"/>
        <v>Kaipara District 46</v>
      </c>
    </row>
    <row r="1530" spans="1:9">
      <c r="A1530" s="156" t="s">
        <v>1672</v>
      </c>
      <c r="B1530" s="156" t="s">
        <v>119</v>
      </c>
      <c r="C1530" s="156" t="s">
        <v>93</v>
      </c>
      <c r="D1530" s="156" t="s">
        <v>890</v>
      </c>
      <c r="E1530" s="157">
        <v>-36.28</v>
      </c>
      <c r="F1530" s="157">
        <v>174.35</v>
      </c>
      <c r="G1530" s="156" t="str">
        <f t="shared" si="74"/>
        <v>Kaipara District NL</v>
      </c>
      <c r="H1530" s="156">
        <f t="shared" si="75"/>
        <v>47</v>
      </c>
      <c r="I1530" s="156" t="str">
        <f t="shared" si="76"/>
        <v>Kaipara District 47</v>
      </c>
    </row>
    <row r="1531" spans="1:9">
      <c r="A1531" s="156" t="s">
        <v>1673</v>
      </c>
      <c r="B1531" s="156" t="s">
        <v>119</v>
      </c>
      <c r="C1531" s="156" t="s">
        <v>93</v>
      </c>
      <c r="D1531" s="156" t="s">
        <v>890</v>
      </c>
      <c r="E1531" s="157">
        <v>-36.08</v>
      </c>
      <c r="F1531" s="157">
        <v>174.1</v>
      </c>
      <c r="G1531" s="156" t="str">
        <f t="shared" si="74"/>
        <v>Kaipara District NL</v>
      </c>
      <c r="H1531" s="156">
        <f t="shared" si="75"/>
        <v>48</v>
      </c>
      <c r="I1531" s="156" t="str">
        <f t="shared" si="76"/>
        <v>Kaipara District 48</v>
      </c>
    </row>
    <row r="1532" spans="1:9">
      <c r="A1532" s="156" t="s">
        <v>1674</v>
      </c>
      <c r="B1532" s="156" t="s">
        <v>119</v>
      </c>
      <c r="C1532" s="156" t="s">
        <v>93</v>
      </c>
      <c r="D1532" s="156" t="s">
        <v>890</v>
      </c>
      <c r="E1532" s="157">
        <v>-35.700000000000003</v>
      </c>
      <c r="F1532" s="157">
        <v>173.59</v>
      </c>
      <c r="G1532" s="156" t="str">
        <f t="shared" si="74"/>
        <v>Kaipara District NL</v>
      </c>
      <c r="H1532" s="156">
        <f t="shared" si="75"/>
        <v>49</v>
      </c>
      <c r="I1532" s="156" t="str">
        <f t="shared" si="76"/>
        <v>Kaipara District 49</v>
      </c>
    </row>
    <row r="1533" spans="1:9">
      <c r="A1533" s="156" t="s">
        <v>1675</v>
      </c>
      <c r="B1533" s="156" t="s">
        <v>119</v>
      </c>
      <c r="C1533" s="156" t="s">
        <v>93</v>
      </c>
      <c r="D1533" s="156" t="s">
        <v>890</v>
      </c>
      <c r="E1533" s="157">
        <v>-36.270000000000003</v>
      </c>
      <c r="F1533" s="157">
        <v>174.39</v>
      </c>
      <c r="G1533" s="156" t="str">
        <f t="shared" si="74"/>
        <v>Kaipara District NL</v>
      </c>
      <c r="H1533" s="156">
        <f t="shared" si="75"/>
        <v>50</v>
      </c>
      <c r="I1533" s="156" t="str">
        <f t="shared" si="76"/>
        <v>Kaipara District 50</v>
      </c>
    </row>
    <row r="1534" spans="1:9">
      <c r="A1534" s="156" t="s">
        <v>1676</v>
      </c>
      <c r="B1534" s="156" t="s">
        <v>119</v>
      </c>
      <c r="C1534" s="156" t="s">
        <v>93</v>
      </c>
      <c r="D1534" s="156" t="s">
        <v>890</v>
      </c>
      <c r="E1534" s="157">
        <v>-36.15</v>
      </c>
      <c r="F1534" s="157">
        <v>174.22</v>
      </c>
      <c r="G1534" s="156" t="str">
        <f t="shared" si="74"/>
        <v>Kaipara District NL</v>
      </c>
      <c r="H1534" s="156">
        <f t="shared" si="75"/>
        <v>51</v>
      </c>
      <c r="I1534" s="156" t="str">
        <f t="shared" si="76"/>
        <v>Kaipara District 51</v>
      </c>
    </row>
    <row r="1535" spans="1:9">
      <c r="A1535" s="156" t="s">
        <v>1677</v>
      </c>
      <c r="B1535" s="156" t="s">
        <v>119</v>
      </c>
      <c r="C1535" s="156" t="s">
        <v>93</v>
      </c>
      <c r="D1535" s="156" t="s">
        <v>890</v>
      </c>
      <c r="E1535" s="157">
        <v>-36.1</v>
      </c>
      <c r="F1535" s="157">
        <v>174.23</v>
      </c>
      <c r="G1535" s="156" t="str">
        <f t="shared" si="74"/>
        <v>Kaipara District NL</v>
      </c>
      <c r="H1535" s="156">
        <f t="shared" si="75"/>
        <v>52</v>
      </c>
      <c r="I1535" s="156" t="str">
        <f t="shared" si="76"/>
        <v>Kaipara District 52</v>
      </c>
    </row>
    <row r="1536" spans="1:9">
      <c r="A1536" s="156" t="s">
        <v>1678</v>
      </c>
      <c r="B1536" s="156" t="s">
        <v>119</v>
      </c>
      <c r="C1536" s="156" t="s">
        <v>93</v>
      </c>
      <c r="D1536" s="156" t="s">
        <v>890</v>
      </c>
      <c r="E1536" s="157">
        <v>-36.04</v>
      </c>
      <c r="F1536" s="157">
        <v>174.1</v>
      </c>
      <c r="G1536" s="156" t="str">
        <f t="shared" si="74"/>
        <v>Kaipara District NL</v>
      </c>
      <c r="H1536" s="156">
        <f t="shared" si="75"/>
        <v>53</v>
      </c>
      <c r="I1536" s="156" t="str">
        <f t="shared" si="76"/>
        <v>Kaipara District 53</v>
      </c>
    </row>
    <row r="1537" spans="1:9">
      <c r="A1537" s="156" t="s">
        <v>1679</v>
      </c>
      <c r="B1537" s="156" t="s">
        <v>119</v>
      </c>
      <c r="C1537" s="156" t="s">
        <v>93</v>
      </c>
      <c r="D1537" s="156" t="s">
        <v>890</v>
      </c>
      <c r="E1537" s="157">
        <v>-35.909999999999997</v>
      </c>
      <c r="F1537" s="157">
        <v>173.82</v>
      </c>
      <c r="G1537" s="156" t="str">
        <f t="shared" si="74"/>
        <v>Kaipara District NL</v>
      </c>
      <c r="H1537" s="156">
        <f t="shared" si="75"/>
        <v>54</v>
      </c>
      <c r="I1537" s="156" t="str">
        <f t="shared" si="76"/>
        <v>Kaipara District 54</v>
      </c>
    </row>
    <row r="1538" spans="1:9">
      <c r="A1538" s="156" t="s">
        <v>1680</v>
      </c>
      <c r="B1538" s="156" t="s">
        <v>119</v>
      </c>
      <c r="C1538" s="156" t="s">
        <v>93</v>
      </c>
      <c r="D1538" s="156" t="s">
        <v>890</v>
      </c>
      <c r="E1538" s="157">
        <v>-35.770000000000003</v>
      </c>
      <c r="F1538" s="157">
        <v>173.93</v>
      </c>
      <c r="G1538" s="156" t="str">
        <f t="shared" ref="G1538:G1601" si="77">B1538&amp;" "&amp;D1538</f>
        <v>Kaipara District NL</v>
      </c>
      <c r="H1538" s="156">
        <f t="shared" ref="H1538:H1601" si="78">IF(B1538=B1537,H1537+1,1)</f>
        <v>55</v>
      </c>
      <c r="I1538" s="156" t="str">
        <f t="shared" ref="I1538:I1601" si="79">B1538&amp;" "&amp;H1538</f>
        <v>Kaipara District 55</v>
      </c>
    </row>
    <row r="1539" spans="1:9">
      <c r="A1539" s="156" t="s">
        <v>1681</v>
      </c>
      <c r="B1539" s="156" t="s">
        <v>119</v>
      </c>
      <c r="C1539" s="156" t="s">
        <v>93</v>
      </c>
      <c r="D1539" s="156" t="s">
        <v>890</v>
      </c>
      <c r="E1539" s="157">
        <v>-36.36</v>
      </c>
      <c r="F1539" s="157">
        <v>174.18</v>
      </c>
      <c r="G1539" s="156" t="str">
        <f t="shared" si="77"/>
        <v>Kaipara District NL</v>
      </c>
      <c r="H1539" s="156">
        <f t="shared" si="78"/>
        <v>56</v>
      </c>
      <c r="I1539" s="156" t="str">
        <f t="shared" si="79"/>
        <v>Kaipara District 56</v>
      </c>
    </row>
    <row r="1540" spans="1:9">
      <c r="A1540" s="156" t="s">
        <v>1682</v>
      </c>
      <c r="B1540" s="156" t="s">
        <v>119</v>
      </c>
      <c r="C1540" s="156" t="s">
        <v>93</v>
      </c>
      <c r="D1540" s="156" t="s">
        <v>890</v>
      </c>
      <c r="E1540" s="157">
        <v>-35.869999999999997</v>
      </c>
      <c r="F1540" s="157">
        <v>174.03</v>
      </c>
      <c r="G1540" s="156" t="str">
        <f t="shared" si="77"/>
        <v>Kaipara District NL</v>
      </c>
      <c r="H1540" s="156">
        <f t="shared" si="78"/>
        <v>57</v>
      </c>
      <c r="I1540" s="156" t="str">
        <f t="shared" si="79"/>
        <v>Kaipara District 57</v>
      </c>
    </row>
    <row r="1541" spans="1:9">
      <c r="A1541" s="156" t="s">
        <v>1683</v>
      </c>
      <c r="B1541" s="156" t="s">
        <v>119</v>
      </c>
      <c r="C1541" s="156" t="s">
        <v>93</v>
      </c>
      <c r="D1541" s="156" t="s">
        <v>890</v>
      </c>
      <c r="E1541" s="157">
        <v>-36.119999999999997</v>
      </c>
      <c r="F1541" s="157">
        <v>174.42</v>
      </c>
      <c r="G1541" s="156" t="str">
        <f t="shared" si="77"/>
        <v>Kaipara District NL</v>
      </c>
      <c r="H1541" s="156">
        <f t="shared" si="78"/>
        <v>58</v>
      </c>
      <c r="I1541" s="156" t="str">
        <f t="shared" si="79"/>
        <v>Kaipara District 58</v>
      </c>
    </row>
    <row r="1542" spans="1:9">
      <c r="A1542" s="156" t="s">
        <v>1394</v>
      </c>
      <c r="B1542" s="156" t="s">
        <v>119</v>
      </c>
      <c r="C1542" s="156" t="s">
        <v>93</v>
      </c>
      <c r="D1542" s="156" t="s">
        <v>890</v>
      </c>
      <c r="E1542" s="157">
        <v>-36.11</v>
      </c>
      <c r="F1542" s="157">
        <v>173.98</v>
      </c>
      <c r="G1542" s="156" t="str">
        <f t="shared" si="77"/>
        <v>Kaipara District NL</v>
      </c>
      <c r="H1542" s="156">
        <f t="shared" si="78"/>
        <v>59</v>
      </c>
      <c r="I1542" s="156" t="str">
        <f t="shared" si="79"/>
        <v>Kaipara District 59</v>
      </c>
    </row>
    <row r="1543" spans="1:9">
      <c r="A1543" s="156" t="s">
        <v>1684</v>
      </c>
      <c r="B1543" s="156" t="s">
        <v>119</v>
      </c>
      <c r="C1543" s="156" t="s">
        <v>93</v>
      </c>
      <c r="D1543" s="156" t="s">
        <v>890</v>
      </c>
      <c r="E1543" s="157">
        <v>-36.06</v>
      </c>
      <c r="F1543" s="157">
        <v>173.87</v>
      </c>
      <c r="G1543" s="156" t="str">
        <f t="shared" si="77"/>
        <v>Kaipara District NL</v>
      </c>
      <c r="H1543" s="156">
        <f t="shared" si="78"/>
        <v>60</v>
      </c>
      <c r="I1543" s="156" t="str">
        <f t="shared" si="79"/>
        <v>Kaipara District 60</v>
      </c>
    </row>
    <row r="1544" spans="1:9">
      <c r="A1544" s="156" t="s">
        <v>1685</v>
      </c>
      <c r="B1544" s="156" t="s">
        <v>119</v>
      </c>
      <c r="C1544" s="156" t="s">
        <v>93</v>
      </c>
      <c r="D1544" s="156" t="s">
        <v>890</v>
      </c>
      <c r="E1544" s="157">
        <v>-36.06</v>
      </c>
      <c r="F1544" s="157">
        <v>174.03</v>
      </c>
      <c r="G1544" s="156" t="str">
        <f t="shared" si="77"/>
        <v>Kaipara District NL</v>
      </c>
      <c r="H1544" s="156">
        <f t="shared" si="78"/>
        <v>61</v>
      </c>
      <c r="I1544" s="156" t="str">
        <f t="shared" si="79"/>
        <v>Kaipara District 61</v>
      </c>
    </row>
    <row r="1545" spans="1:9">
      <c r="A1545" s="156" t="s">
        <v>1686</v>
      </c>
      <c r="B1545" s="156" t="s">
        <v>119</v>
      </c>
      <c r="C1545" s="156" t="s">
        <v>93</v>
      </c>
      <c r="D1545" s="156" t="s">
        <v>890</v>
      </c>
      <c r="E1545" s="157">
        <v>-35.97</v>
      </c>
      <c r="F1545" s="157">
        <v>173.78</v>
      </c>
      <c r="G1545" s="156" t="str">
        <f t="shared" si="77"/>
        <v>Kaipara District NL</v>
      </c>
      <c r="H1545" s="156">
        <f t="shared" si="78"/>
        <v>62</v>
      </c>
      <c r="I1545" s="156" t="str">
        <f t="shared" si="79"/>
        <v>Kaipara District 62</v>
      </c>
    </row>
    <row r="1546" spans="1:9">
      <c r="A1546" s="156" t="s">
        <v>1687</v>
      </c>
      <c r="B1546" s="156" t="s">
        <v>119</v>
      </c>
      <c r="C1546" s="156" t="s">
        <v>93</v>
      </c>
      <c r="D1546" s="156" t="s">
        <v>890</v>
      </c>
      <c r="E1546" s="157">
        <v>-36.08</v>
      </c>
      <c r="F1546" s="157">
        <v>173.95</v>
      </c>
      <c r="G1546" s="156" t="str">
        <f t="shared" si="77"/>
        <v>Kaipara District NL</v>
      </c>
      <c r="H1546" s="156">
        <f t="shared" si="78"/>
        <v>63</v>
      </c>
      <c r="I1546" s="156" t="str">
        <f t="shared" si="79"/>
        <v>Kaipara District 63</v>
      </c>
    </row>
    <row r="1547" spans="1:9">
      <c r="A1547" s="156" t="s">
        <v>1419</v>
      </c>
      <c r="B1547" s="156" t="s">
        <v>119</v>
      </c>
      <c r="C1547" s="156" t="s">
        <v>93</v>
      </c>
      <c r="D1547" s="156" t="s">
        <v>890</v>
      </c>
      <c r="E1547" s="157">
        <v>-36.25</v>
      </c>
      <c r="F1547" s="157">
        <v>174.04</v>
      </c>
      <c r="G1547" s="156" t="str">
        <f t="shared" si="77"/>
        <v>Kaipara District NL</v>
      </c>
      <c r="H1547" s="156">
        <f t="shared" si="78"/>
        <v>64</v>
      </c>
      <c r="I1547" s="156" t="str">
        <f t="shared" si="79"/>
        <v>Kaipara District 64</v>
      </c>
    </row>
    <row r="1548" spans="1:9">
      <c r="A1548" s="156" t="s">
        <v>1688</v>
      </c>
      <c r="B1548" s="156" t="s">
        <v>119</v>
      </c>
      <c r="C1548" s="156" t="s">
        <v>209</v>
      </c>
      <c r="D1548" s="156" t="s">
        <v>890</v>
      </c>
      <c r="E1548" s="157">
        <v>-36.130000000000003</v>
      </c>
      <c r="F1548" s="157">
        <v>174.02</v>
      </c>
      <c r="G1548" s="156" t="str">
        <f t="shared" si="77"/>
        <v>Kaipara District NL</v>
      </c>
      <c r="H1548" s="156">
        <f t="shared" si="78"/>
        <v>65</v>
      </c>
      <c r="I1548" s="156" t="str">
        <f t="shared" si="79"/>
        <v>Kaipara District 65</v>
      </c>
    </row>
    <row r="1549" spans="1:9">
      <c r="A1549" s="156" t="s">
        <v>1689</v>
      </c>
      <c r="B1549" s="156" t="s">
        <v>119</v>
      </c>
      <c r="C1549" s="156" t="s">
        <v>93</v>
      </c>
      <c r="D1549" s="156" t="s">
        <v>890</v>
      </c>
      <c r="E1549" s="157">
        <v>-35.97</v>
      </c>
      <c r="F1549" s="157">
        <v>173.86</v>
      </c>
      <c r="G1549" s="156" t="str">
        <f t="shared" si="77"/>
        <v>Kaipara District NL</v>
      </c>
      <c r="H1549" s="156">
        <f t="shared" si="78"/>
        <v>66</v>
      </c>
      <c r="I1549" s="156" t="str">
        <f t="shared" si="79"/>
        <v>Kaipara District 66</v>
      </c>
    </row>
    <row r="1550" spans="1:9">
      <c r="A1550" s="156" t="s">
        <v>1690</v>
      </c>
      <c r="B1550" s="156" t="s">
        <v>119</v>
      </c>
      <c r="C1550" s="156" t="s">
        <v>93</v>
      </c>
      <c r="D1550" s="156" t="s">
        <v>890</v>
      </c>
      <c r="E1550" s="157">
        <v>-36.17</v>
      </c>
      <c r="F1550" s="157">
        <v>174.02</v>
      </c>
      <c r="G1550" s="156" t="str">
        <f t="shared" si="77"/>
        <v>Kaipara District NL</v>
      </c>
      <c r="H1550" s="156">
        <f t="shared" si="78"/>
        <v>67</v>
      </c>
      <c r="I1550" s="156" t="str">
        <f t="shared" si="79"/>
        <v>Kaipara District 67</v>
      </c>
    </row>
    <row r="1551" spans="1:9">
      <c r="A1551" s="156" t="s">
        <v>1691</v>
      </c>
      <c r="B1551" s="156" t="s">
        <v>119</v>
      </c>
      <c r="C1551" s="156" t="s">
        <v>93</v>
      </c>
      <c r="D1551" s="156" t="s">
        <v>890</v>
      </c>
      <c r="E1551" s="157">
        <v>-36</v>
      </c>
      <c r="F1551" s="157">
        <v>174.27</v>
      </c>
      <c r="G1551" s="156" t="str">
        <f t="shared" si="77"/>
        <v>Kaipara District NL</v>
      </c>
      <c r="H1551" s="156">
        <f t="shared" si="78"/>
        <v>68</v>
      </c>
      <c r="I1551" s="156" t="str">
        <f t="shared" si="79"/>
        <v>Kaipara District 68</v>
      </c>
    </row>
    <row r="1552" spans="1:9">
      <c r="A1552" s="156" t="s">
        <v>1692</v>
      </c>
      <c r="B1552" s="156" t="s">
        <v>119</v>
      </c>
      <c r="C1552" s="156" t="s">
        <v>93</v>
      </c>
      <c r="D1552" s="156" t="s">
        <v>890</v>
      </c>
      <c r="E1552" s="157">
        <v>-35.82</v>
      </c>
      <c r="F1552" s="157">
        <v>174.04</v>
      </c>
      <c r="G1552" s="156" t="str">
        <f t="shared" si="77"/>
        <v>Kaipara District NL</v>
      </c>
      <c r="H1552" s="156">
        <f t="shared" si="78"/>
        <v>69</v>
      </c>
      <c r="I1552" s="156" t="str">
        <f t="shared" si="79"/>
        <v>Kaipara District 69</v>
      </c>
    </row>
    <row r="1553" spans="1:9">
      <c r="A1553" s="156" t="s">
        <v>1693</v>
      </c>
      <c r="B1553" s="156" t="s">
        <v>119</v>
      </c>
      <c r="C1553" s="156" t="s">
        <v>93</v>
      </c>
      <c r="D1553" s="156" t="s">
        <v>890</v>
      </c>
      <c r="E1553" s="157">
        <v>-35.86</v>
      </c>
      <c r="F1553" s="157">
        <v>173.93</v>
      </c>
      <c r="G1553" s="156" t="str">
        <f t="shared" si="77"/>
        <v>Kaipara District NL</v>
      </c>
      <c r="H1553" s="156">
        <f t="shared" si="78"/>
        <v>70</v>
      </c>
      <c r="I1553" s="156" t="str">
        <f t="shared" si="79"/>
        <v>Kaipara District 70</v>
      </c>
    </row>
    <row r="1554" spans="1:9">
      <c r="A1554" s="156" t="s">
        <v>1694</v>
      </c>
      <c r="B1554" s="156" t="s">
        <v>119</v>
      </c>
      <c r="C1554" s="156" t="s">
        <v>93</v>
      </c>
      <c r="D1554" s="156" t="s">
        <v>890</v>
      </c>
      <c r="E1554" s="157">
        <v>-36.200000000000003</v>
      </c>
      <c r="F1554" s="157">
        <v>174.33</v>
      </c>
      <c r="G1554" s="156" t="str">
        <f t="shared" si="77"/>
        <v>Kaipara District NL</v>
      </c>
      <c r="H1554" s="156">
        <f t="shared" si="78"/>
        <v>71</v>
      </c>
      <c r="I1554" s="156" t="str">
        <f t="shared" si="79"/>
        <v>Kaipara District 71</v>
      </c>
    </row>
    <row r="1555" spans="1:9">
      <c r="A1555" s="156" t="s">
        <v>1695</v>
      </c>
      <c r="B1555" s="156" t="s">
        <v>119</v>
      </c>
      <c r="C1555" s="156" t="s">
        <v>93</v>
      </c>
      <c r="D1555" s="156" t="s">
        <v>890</v>
      </c>
      <c r="E1555" s="157">
        <v>-36.1</v>
      </c>
      <c r="F1555" s="157">
        <v>174.51</v>
      </c>
      <c r="G1555" s="156" t="str">
        <f t="shared" si="77"/>
        <v>Kaipara District NL</v>
      </c>
      <c r="H1555" s="156">
        <f t="shared" si="78"/>
        <v>72</v>
      </c>
      <c r="I1555" s="156" t="str">
        <f t="shared" si="79"/>
        <v>Kaipara District 72</v>
      </c>
    </row>
    <row r="1556" spans="1:9">
      <c r="A1556" s="156" t="s">
        <v>1696</v>
      </c>
      <c r="B1556" s="156" t="s">
        <v>119</v>
      </c>
      <c r="C1556" s="156" t="s">
        <v>93</v>
      </c>
      <c r="D1556" s="156" t="s">
        <v>890</v>
      </c>
      <c r="E1556" s="157">
        <v>-36.06</v>
      </c>
      <c r="F1556" s="157">
        <v>173.93</v>
      </c>
      <c r="G1556" s="156" t="str">
        <f t="shared" si="77"/>
        <v>Kaipara District NL</v>
      </c>
      <c r="H1556" s="156">
        <f t="shared" si="78"/>
        <v>73</v>
      </c>
      <c r="I1556" s="156" t="str">
        <f t="shared" si="79"/>
        <v>Kaipara District 73</v>
      </c>
    </row>
    <row r="1557" spans="1:9">
      <c r="A1557" s="156" t="s">
        <v>1697</v>
      </c>
      <c r="B1557" s="156" t="s">
        <v>119</v>
      </c>
      <c r="C1557" s="156" t="s">
        <v>209</v>
      </c>
      <c r="D1557" s="156" t="s">
        <v>890</v>
      </c>
      <c r="E1557" s="157">
        <v>-36.03</v>
      </c>
      <c r="F1557" s="157">
        <v>173.9</v>
      </c>
      <c r="G1557" s="156" t="str">
        <f t="shared" si="77"/>
        <v>Kaipara District NL</v>
      </c>
      <c r="H1557" s="156">
        <f t="shared" si="78"/>
        <v>74</v>
      </c>
      <c r="I1557" s="156" t="str">
        <f t="shared" si="79"/>
        <v>Kaipara District 74</v>
      </c>
    </row>
    <row r="1558" spans="1:9">
      <c r="A1558" s="156" t="s">
        <v>1698</v>
      </c>
      <c r="B1558" s="156" t="s">
        <v>119</v>
      </c>
      <c r="C1558" s="156" t="s">
        <v>93</v>
      </c>
      <c r="D1558" s="156" t="s">
        <v>890</v>
      </c>
      <c r="E1558" s="157">
        <v>-36.15</v>
      </c>
      <c r="F1558" s="157">
        <v>174.09</v>
      </c>
      <c r="G1558" s="156" t="str">
        <f t="shared" si="77"/>
        <v>Kaipara District NL</v>
      </c>
      <c r="H1558" s="156">
        <f t="shared" si="78"/>
        <v>75</v>
      </c>
      <c r="I1558" s="156" t="str">
        <f t="shared" si="79"/>
        <v>Kaipara District 75</v>
      </c>
    </row>
    <row r="1559" spans="1:9">
      <c r="A1559" s="156" t="s">
        <v>407</v>
      </c>
      <c r="B1559" s="156" t="s">
        <v>119</v>
      </c>
      <c r="C1559" s="156" t="s">
        <v>93</v>
      </c>
      <c r="D1559" s="156" t="s">
        <v>890</v>
      </c>
      <c r="E1559" s="157">
        <v>-35.9</v>
      </c>
      <c r="F1559" s="157">
        <v>173.89</v>
      </c>
      <c r="G1559" s="156" t="str">
        <f t="shared" si="77"/>
        <v>Kaipara District NL</v>
      </c>
      <c r="H1559" s="156">
        <f t="shared" si="78"/>
        <v>76</v>
      </c>
      <c r="I1559" s="156" t="str">
        <f t="shared" si="79"/>
        <v>Kaipara District 76</v>
      </c>
    </row>
    <row r="1560" spans="1:9">
      <c r="A1560" s="156" t="s">
        <v>1699</v>
      </c>
      <c r="B1560" s="156" t="s">
        <v>119</v>
      </c>
      <c r="C1560" s="156" t="s">
        <v>93</v>
      </c>
      <c r="D1560" s="156" t="s">
        <v>890</v>
      </c>
      <c r="E1560" s="157">
        <v>-36.119999999999997</v>
      </c>
      <c r="F1560" s="157">
        <v>173.97</v>
      </c>
      <c r="G1560" s="156" t="str">
        <f t="shared" si="77"/>
        <v>Kaipara District NL</v>
      </c>
      <c r="H1560" s="156">
        <f t="shared" si="78"/>
        <v>77</v>
      </c>
      <c r="I1560" s="156" t="str">
        <f t="shared" si="79"/>
        <v>Kaipara District 77</v>
      </c>
    </row>
    <row r="1561" spans="1:9">
      <c r="A1561" s="156" t="s">
        <v>1700</v>
      </c>
      <c r="B1561" s="156" t="s">
        <v>119</v>
      </c>
      <c r="C1561" s="156" t="s">
        <v>93</v>
      </c>
      <c r="D1561" s="156" t="s">
        <v>890</v>
      </c>
      <c r="E1561" s="157">
        <v>-36.25</v>
      </c>
      <c r="F1561" s="157">
        <v>174.24</v>
      </c>
      <c r="G1561" s="156" t="str">
        <f t="shared" si="77"/>
        <v>Kaipara District NL</v>
      </c>
      <c r="H1561" s="156">
        <f t="shared" si="78"/>
        <v>78</v>
      </c>
      <c r="I1561" s="156" t="str">
        <f t="shared" si="79"/>
        <v>Kaipara District 78</v>
      </c>
    </row>
    <row r="1562" spans="1:9">
      <c r="A1562" s="156" t="s">
        <v>1701</v>
      </c>
      <c r="B1562" s="156" t="s">
        <v>119</v>
      </c>
      <c r="C1562" s="156" t="s">
        <v>93</v>
      </c>
      <c r="D1562" s="156" t="s">
        <v>890</v>
      </c>
      <c r="E1562" s="157">
        <v>-36.06</v>
      </c>
      <c r="F1562" s="157">
        <v>173.96</v>
      </c>
      <c r="G1562" s="156" t="str">
        <f t="shared" si="77"/>
        <v>Kaipara District NL</v>
      </c>
      <c r="H1562" s="156">
        <f t="shared" si="78"/>
        <v>79</v>
      </c>
      <c r="I1562" s="156" t="str">
        <f t="shared" si="79"/>
        <v>Kaipara District 79</v>
      </c>
    </row>
    <row r="1563" spans="1:9">
      <c r="A1563" s="156" t="s">
        <v>1702</v>
      </c>
      <c r="B1563" s="156" t="s">
        <v>119</v>
      </c>
      <c r="C1563" s="156" t="s">
        <v>93</v>
      </c>
      <c r="D1563" s="156" t="s">
        <v>890</v>
      </c>
      <c r="E1563" s="157">
        <v>-36.21</v>
      </c>
      <c r="F1563" s="157">
        <v>174.46</v>
      </c>
      <c r="G1563" s="156" t="str">
        <f t="shared" si="77"/>
        <v>Kaipara District NL</v>
      </c>
      <c r="H1563" s="156">
        <f t="shared" si="78"/>
        <v>80</v>
      </c>
      <c r="I1563" s="156" t="str">
        <f t="shared" si="79"/>
        <v>Kaipara District 80</v>
      </c>
    </row>
    <row r="1564" spans="1:9">
      <c r="A1564" s="156" t="s">
        <v>1703</v>
      </c>
      <c r="B1564" s="156" t="s">
        <v>119</v>
      </c>
      <c r="C1564" s="156" t="s">
        <v>93</v>
      </c>
      <c r="D1564" s="156" t="s">
        <v>890</v>
      </c>
      <c r="E1564" s="157">
        <v>-35.950000000000003</v>
      </c>
      <c r="F1564" s="157">
        <v>173.89</v>
      </c>
      <c r="G1564" s="156" t="str">
        <f t="shared" si="77"/>
        <v>Kaipara District NL</v>
      </c>
      <c r="H1564" s="156">
        <f t="shared" si="78"/>
        <v>81</v>
      </c>
      <c r="I1564" s="156" t="str">
        <f t="shared" si="79"/>
        <v>Kaipara District 81</v>
      </c>
    </row>
    <row r="1565" spans="1:9">
      <c r="A1565" s="156" t="s">
        <v>1704</v>
      </c>
      <c r="B1565" s="156" t="s">
        <v>119</v>
      </c>
      <c r="C1565" s="156" t="s">
        <v>93</v>
      </c>
      <c r="D1565" s="156" t="s">
        <v>890</v>
      </c>
      <c r="E1565" s="157">
        <v>-35.65</v>
      </c>
      <c r="F1565" s="157">
        <v>173.64</v>
      </c>
      <c r="G1565" s="156" t="str">
        <f t="shared" si="77"/>
        <v>Kaipara District NL</v>
      </c>
      <c r="H1565" s="156">
        <f t="shared" si="78"/>
        <v>82</v>
      </c>
      <c r="I1565" s="156" t="str">
        <f t="shared" si="79"/>
        <v>Kaipara District 82</v>
      </c>
    </row>
    <row r="1566" spans="1:9">
      <c r="A1566" s="156" t="s">
        <v>1705</v>
      </c>
      <c r="B1566" s="156" t="s">
        <v>119</v>
      </c>
      <c r="C1566" s="156" t="s">
        <v>93</v>
      </c>
      <c r="D1566" s="156" t="s">
        <v>890</v>
      </c>
      <c r="E1566" s="157">
        <v>-35.83</v>
      </c>
      <c r="F1566" s="157">
        <v>173.83</v>
      </c>
      <c r="G1566" s="156" t="str">
        <f t="shared" si="77"/>
        <v>Kaipara District NL</v>
      </c>
      <c r="H1566" s="156">
        <f t="shared" si="78"/>
        <v>83</v>
      </c>
      <c r="I1566" s="156" t="str">
        <f t="shared" si="79"/>
        <v>Kaipara District 83</v>
      </c>
    </row>
    <row r="1567" spans="1:9">
      <c r="A1567" s="156" t="s">
        <v>1706</v>
      </c>
      <c r="B1567" s="156" t="s">
        <v>119</v>
      </c>
      <c r="C1567" s="156" t="s">
        <v>93</v>
      </c>
      <c r="D1567" s="156" t="s">
        <v>890</v>
      </c>
      <c r="E1567" s="157">
        <v>-36.26</v>
      </c>
      <c r="F1567" s="157">
        <v>174.09</v>
      </c>
      <c r="G1567" s="156" t="str">
        <f t="shared" si="77"/>
        <v>Kaipara District NL</v>
      </c>
      <c r="H1567" s="156">
        <f t="shared" si="78"/>
        <v>84</v>
      </c>
      <c r="I1567" s="156" t="str">
        <f t="shared" si="79"/>
        <v>Kaipara District 84</v>
      </c>
    </row>
    <row r="1568" spans="1:9">
      <c r="A1568" s="156" t="s">
        <v>1707</v>
      </c>
      <c r="B1568" s="156" t="s">
        <v>119</v>
      </c>
      <c r="C1568" s="156" t="s">
        <v>93</v>
      </c>
      <c r="D1568" s="156" t="s">
        <v>890</v>
      </c>
      <c r="E1568" s="157">
        <v>-35.61</v>
      </c>
      <c r="F1568" s="157">
        <v>173.71</v>
      </c>
      <c r="G1568" s="156" t="str">
        <f t="shared" si="77"/>
        <v>Kaipara District NL</v>
      </c>
      <c r="H1568" s="156">
        <f t="shared" si="78"/>
        <v>85</v>
      </c>
      <c r="I1568" s="156" t="str">
        <f t="shared" si="79"/>
        <v>Kaipara District 85</v>
      </c>
    </row>
    <row r="1569" spans="1:9">
      <c r="A1569" s="156" t="s">
        <v>1708</v>
      </c>
      <c r="B1569" s="156" t="s">
        <v>119</v>
      </c>
      <c r="C1569" s="156" t="s">
        <v>93</v>
      </c>
      <c r="D1569" s="156" t="s">
        <v>890</v>
      </c>
      <c r="E1569" s="157">
        <v>-35.81</v>
      </c>
      <c r="F1569" s="157">
        <v>174.08</v>
      </c>
      <c r="G1569" s="156" t="str">
        <f t="shared" si="77"/>
        <v>Kaipara District NL</v>
      </c>
      <c r="H1569" s="156">
        <f t="shared" si="78"/>
        <v>86</v>
      </c>
      <c r="I1569" s="156" t="str">
        <f t="shared" si="79"/>
        <v>Kaipara District 86</v>
      </c>
    </row>
    <row r="1570" spans="1:9">
      <c r="A1570" s="156" t="s">
        <v>1709</v>
      </c>
      <c r="B1570" s="156" t="s">
        <v>119</v>
      </c>
      <c r="C1570" s="156" t="s">
        <v>93</v>
      </c>
      <c r="D1570" s="156" t="s">
        <v>890</v>
      </c>
      <c r="E1570" s="157">
        <v>-35.65</v>
      </c>
      <c r="F1570" s="157">
        <v>173.54</v>
      </c>
      <c r="G1570" s="156" t="str">
        <f t="shared" si="77"/>
        <v>Kaipara District NL</v>
      </c>
      <c r="H1570" s="156">
        <f t="shared" si="78"/>
        <v>87</v>
      </c>
      <c r="I1570" s="156" t="str">
        <f t="shared" si="79"/>
        <v>Kaipara District 87</v>
      </c>
    </row>
    <row r="1571" spans="1:9">
      <c r="A1571" s="156" t="s">
        <v>1710</v>
      </c>
      <c r="B1571" s="156" t="s">
        <v>119</v>
      </c>
      <c r="C1571" s="156" t="s">
        <v>93</v>
      </c>
      <c r="D1571" s="156" t="s">
        <v>890</v>
      </c>
      <c r="E1571" s="157">
        <v>-35.65</v>
      </c>
      <c r="F1571" s="157">
        <v>173.49</v>
      </c>
      <c r="G1571" s="156" t="str">
        <f t="shared" si="77"/>
        <v>Kaipara District NL</v>
      </c>
      <c r="H1571" s="156">
        <f t="shared" si="78"/>
        <v>88</v>
      </c>
      <c r="I1571" s="156" t="str">
        <f t="shared" si="79"/>
        <v>Kaipara District 88</v>
      </c>
    </row>
    <row r="1572" spans="1:9">
      <c r="A1572" s="156" t="s">
        <v>1140</v>
      </c>
      <c r="B1572" s="156" t="s">
        <v>119</v>
      </c>
      <c r="C1572" s="156" t="s">
        <v>93</v>
      </c>
      <c r="D1572" s="156" t="s">
        <v>890</v>
      </c>
      <c r="E1572" s="157">
        <v>-36.08</v>
      </c>
      <c r="F1572" s="157">
        <v>174.31</v>
      </c>
      <c r="G1572" s="156" t="str">
        <f t="shared" si="77"/>
        <v>Kaipara District NL</v>
      </c>
      <c r="H1572" s="156">
        <f t="shared" si="78"/>
        <v>89</v>
      </c>
      <c r="I1572" s="156" t="str">
        <f t="shared" si="79"/>
        <v>Kaipara District 89</v>
      </c>
    </row>
    <row r="1573" spans="1:9">
      <c r="A1573" s="156" t="s">
        <v>1711</v>
      </c>
      <c r="B1573" s="156" t="s">
        <v>119</v>
      </c>
      <c r="C1573" s="156" t="s">
        <v>93</v>
      </c>
      <c r="D1573" s="156" t="s">
        <v>890</v>
      </c>
      <c r="E1573" s="157">
        <v>-36.159999999999997</v>
      </c>
      <c r="F1573" s="157">
        <v>174.23</v>
      </c>
      <c r="G1573" s="156" t="str">
        <f t="shared" si="77"/>
        <v>Kaipara District NL</v>
      </c>
      <c r="H1573" s="156">
        <f t="shared" si="78"/>
        <v>90</v>
      </c>
      <c r="I1573" s="156" t="str">
        <f t="shared" si="79"/>
        <v>Kaipara District 90</v>
      </c>
    </row>
    <row r="1574" spans="1:9">
      <c r="A1574" s="156" t="s">
        <v>1712</v>
      </c>
      <c r="B1574" s="156" t="s">
        <v>119</v>
      </c>
      <c r="C1574" s="156" t="s">
        <v>93</v>
      </c>
      <c r="D1574" s="156" t="s">
        <v>890</v>
      </c>
      <c r="E1574" s="157">
        <v>-35.75</v>
      </c>
      <c r="F1574" s="157">
        <v>173.66</v>
      </c>
      <c r="G1574" s="156" t="str">
        <f t="shared" si="77"/>
        <v>Kaipara District NL</v>
      </c>
      <c r="H1574" s="156">
        <f t="shared" si="78"/>
        <v>91</v>
      </c>
      <c r="I1574" s="156" t="str">
        <f t="shared" si="79"/>
        <v>Kaipara District 91</v>
      </c>
    </row>
    <row r="1575" spans="1:9">
      <c r="A1575" s="156" t="s">
        <v>1713</v>
      </c>
      <c r="B1575" s="156" t="s">
        <v>119</v>
      </c>
      <c r="C1575" s="156" t="s">
        <v>93</v>
      </c>
      <c r="D1575" s="156" t="s">
        <v>890</v>
      </c>
      <c r="E1575" s="157">
        <v>-36.08</v>
      </c>
      <c r="F1575" s="157">
        <v>174.03</v>
      </c>
      <c r="G1575" s="156" t="str">
        <f t="shared" si="77"/>
        <v>Kaipara District NL</v>
      </c>
      <c r="H1575" s="156">
        <f t="shared" si="78"/>
        <v>92</v>
      </c>
      <c r="I1575" s="156" t="str">
        <f t="shared" si="79"/>
        <v>Kaipara District 92</v>
      </c>
    </row>
    <row r="1576" spans="1:9">
      <c r="A1576" s="156" t="s">
        <v>1714</v>
      </c>
      <c r="B1576" s="156" t="s">
        <v>119</v>
      </c>
      <c r="C1576" s="156" t="s">
        <v>93</v>
      </c>
      <c r="D1576" s="156" t="s">
        <v>890</v>
      </c>
      <c r="E1576" s="157">
        <v>-35.93</v>
      </c>
      <c r="F1576" s="157">
        <v>173.98</v>
      </c>
      <c r="G1576" s="156" t="str">
        <f t="shared" si="77"/>
        <v>Kaipara District NL</v>
      </c>
      <c r="H1576" s="156">
        <f t="shared" si="78"/>
        <v>93</v>
      </c>
      <c r="I1576" s="156" t="str">
        <f t="shared" si="79"/>
        <v>Kaipara District 93</v>
      </c>
    </row>
    <row r="1577" spans="1:9">
      <c r="A1577" s="156" t="s">
        <v>1715</v>
      </c>
      <c r="B1577" s="156" t="s">
        <v>120</v>
      </c>
      <c r="C1577" s="156" t="s">
        <v>93</v>
      </c>
      <c r="D1577" s="156" t="s">
        <v>1511</v>
      </c>
      <c r="E1577" s="157">
        <v>-40.880000000000003</v>
      </c>
      <c r="F1577" s="157">
        <v>175.01</v>
      </c>
      <c r="G1577" s="156" t="str">
        <f t="shared" si="77"/>
        <v>Kapiti Coast District MW</v>
      </c>
      <c r="H1577" s="156">
        <f t="shared" si="78"/>
        <v>1</v>
      </c>
      <c r="I1577" s="156" t="str">
        <f t="shared" si="79"/>
        <v>Kapiti Coast District 1</v>
      </c>
    </row>
    <row r="1578" spans="1:9">
      <c r="A1578" s="156" t="s">
        <v>1716</v>
      </c>
      <c r="B1578" s="156" t="s">
        <v>120</v>
      </c>
      <c r="C1578" s="156" t="s">
        <v>209</v>
      </c>
      <c r="D1578" s="156" t="s">
        <v>1511</v>
      </c>
      <c r="E1578" s="157">
        <v>-40.75</v>
      </c>
      <c r="F1578" s="157">
        <v>175.14</v>
      </c>
      <c r="G1578" s="156" t="str">
        <f t="shared" si="77"/>
        <v>Kapiti Coast District MW</v>
      </c>
      <c r="H1578" s="156">
        <f t="shared" si="78"/>
        <v>2</v>
      </c>
      <c r="I1578" s="156" t="str">
        <f t="shared" si="79"/>
        <v>Kapiti Coast District 2</v>
      </c>
    </row>
    <row r="1579" spans="1:9">
      <c r="A1579" s="156" t="s">
        <v>1717</v>
      </c>
      <c r="B1579" s="156" t="s">
        <v>120</v>
      </c>
      <c r="C1579" s="156" t="s">
        <v>93</v>
      </c>
      <c r="D1579" s="156" t="s">
        <v>1511</v>
      </c>
      <c r="E1579" s="157">
        <v>-40.74</v>
      </c>
      <c r="F1579" s="157">
        <v>175.11</v>
      </c>
      <c r="G1579" s="156" t="str">
        <f t="shared" si="77"/>
        <v>Kapiti Coast District MW</v>
      </c>
      <c r="H1579" s="156">
        <f t="shared" si="78"/>
        <v>3</v>
      </c>
      <c r="I1579" s="156" t="str">
        <f t="shared" si="79"/>
        <v>Kapiti Coast District 3</v>
      </c>
    </row>
    <row r="1580" spans="1:9">
      <c r="A1580" s="156" t="s">
        <v>1718</v>
      </c>
      <c r="B1580" s="156" t="s">
        <v>120</v>
      </c>
      <c r="C1580" s="156" t="s">
        <v>93</v>
      </c>
      <c r="D1580" s="156" t="s">
        <v>1511</v>
      </c>
      <c r="E1580" s="157">
        <v>-40.869999999999997</v>
      </c>
      <c r="F1580" s="157">
        <v>175.22</v>
      </c>
      <c r="G1580" s="156" t="str">
        <f t="shared" si="77"/>
        <v>Kapiti Coast District MW</v>
      </c>
      <c r="H1580" s="156">
        <f t="shared" si="78"/>
        <v>4</v>
      </c>
      <c r="I1580" s="156" t="str">
        <f t="shared" si="79"/>
        <v>Kapiti Coast District 4</v>
      </c>
    </row>
    <row r="1581" spans="1:9">
      <c r="A1581" s="156" t="s">
        <v>1719</v>
      </c>
      <c r="B1581" s="156" t="s">
        <v>120</v>
      </c>
      <c r="C1581" s="156" t="s">
        <v>229</v>
      </c>
      <c r="D1581" s="156" t="s">
        <v>1511</v>
      </c>
      <c r="E1581" s="157">
        <v>-40.909999999999997</v>
      </c>
      <c r="F1581" s="157">
        <v>174.98</v>
      </c>
      <c r="G1581" s="156" t="str">
        <f t="shared" si="77"/>
        <v>Kapiti Coast District MW</v>
      </c>
      <c r="H1581" s="156">
        <f t="shared" si="78"/>
        <v>5</v>
      </c>
      <c r="I1581" s="156" t="str">
        <f t="shared" si="79"/>
        <v>Kapiti Coast District 5</v>
      </c>
    </row>
    <row r="1582" spans="1:9">
      <c r="A1582" s="156" t="s">
        <v>1720</v>
      </c>
      <c r="B1582" s="156" t="s">
        <v>120</v>
      </c>
      <c r="C1582" s="156" t="s">
        <v>93</v>
      </c>
      <c r="D1582" s="156" t="s">
        <v>1511</v>
      </c>
      <c r="E1582" s="157">
        <v>-40.83</v>
      </c>
      <c r="F1582" s="157">
        <v>175.06</v>
      </c>
      <c r="G1582" s="156" t="str">
        <f t="shared" si="77"/>
        <v>Kapiti Coast District MW</v>
      </c>
      <c r="H1582" s="156">
        <f t="shared" si="78"/>
        <v>6</v>
      </c>
      <c r="I1582" s="156" t="str">
        <f t="shared" si="79"/>
        <v>Kapiti Coast District 6</v>
      </c>
    </row>
    <row r="1583" spans="1:9">
      <c r="A1583" s="156" t="s">
        <v>1721</v>
      </c>
      <c r="B1583" s="156" t="s">
        <v>120</v>
      </c>
      <c r="C1583" s="156" t="s">
        <v>93</v>
      </c>
      <c r="D1583" s="156" t="s">
        <v>1511</v>
      </c>
      <c r="E1583" s="157">
        <v>-40.9</v>
      </c>
      <c r="F1583" s="157">
        <v>175.08</v>
      </c>
      <c r="G1583" s="156" t="str">
        <f t="shared" si="77"/>
        <v>Kapiti Coast District MW</v>
      </c>
      <c r="H1583" s="156">
        <f t="shared" si="78"/>
        <v>7</v>
      </c>
      <c r="I1583" s="156" t="str">
        <f t="shared" si="79"/>
        <v>Kapiti Coast District 7</v>
      </c>
    </row>
    <row r="1584" spans="1:9">
      <c r="A1584" s="156" t="s">
        <v>1722</v>
      </c>
      <c r="B1584" s="156" t="s">
        <v>120</v>
      </c>
      <c r="C1584" s="156" t="s">
        <v>93</v>
      </c>
      <c r="D1584" s="156" t="s">
        <v>1511</v>
      </c>
      <c r="E1584" s="157">
        <v>-40.799999999999997</v>
      </c>
      <c r="F1584" s="157">
        <v>175.12</v>
      </c>
      <c r="G1584" s="156" t="str">
        <f t="shared" si="77"/>
        <v>Kapiti Coast District MW</v>
      </c>
      <c r="H1584" s="156">
        <f t="shared" si="78"/>
        <v>8</v>
      </c>
      <c r="I1584" s="156" t="str">
        <f t="shared" si="79"/>
        <v>Kapiti Coast District 8</v>
      </c>
    </row>
    <row r="1585" spans="1:9">
      <c r="A1585" s="156" t="s">
        <v>1723</v>
      </c>
      <c r="B1585" s="156" t="s">
        <v>120</v>
      </c>
      <c r="C1585" s="156" t="s">
        <v>229</v>
      </c>
      <c r="D1585" s="156" t="s">
        <v>1511</v>
      </c>
      <c r="E1585" s="157">
        <v>-40.86</v>
      </c>
      <c r="F1585" s="157">
        <v>175.05</v>
      </c>
      <c r="G1585" s="156" t="str">
        <f t="shared" si="77"/>
        <v>Kapiti Coast District MW</v>
      </c>
      <c r="H1585" s="156">
        <f t="shared" si="78"/>
        <v>9</v>
      </c>
      <c r="I1585" s="156" t="str">
        <f t="shared" si="79"/>
        <v>Kapiti Coast District 9</v>
      </c>
    </row>
    <row r="1586" spans="1:9">
      <c r="A1586" s="156" t="s">
        <v>1724</v>
      </c>
      <c r="B1586" s="156" t="s">
        <v>121</v>
      </c>
      <c r="C1586" s="156" t="s">
        <v>209</v>
      </c>
      <c r="D1586" s="156" t="s">
        <v>1725</v>
      </c>
      <c r="E1586" s="157">
        <v>-38.08</v>
      </c>
      <c r="F1586" s="157">
        <v>176.71</v>
      </c>
      <c r="G1586" s="156" t="str">
        <f t="shared" si="77"/>
        <v>Kawerau District BP</v>
      </c>
      <c r="H1586" s="156">
        <f t="shared" si="78"/>
        <v>1</v>
      </c>
      <c r="I1586" s="156" t="str">
        <f t="shared" si="79"/>
        <v>Kawerau District 1</v>
      </c>
    </row>
    <row r="1587" spans="1:9">
      <c r="A1587" s="156" t="s">
        <v>1726</v>
      </c>
      <c r="B1587" s="156" t="s">
        <v>122</v>
      </c>
      <c r="C1587" s="156" t="s">
        <v>96</v>
      </c>
      <c r="D1587" s="156" t="s">
        <v>1727</v>
      </c>
      <c r="E1587" s="157">
        <v>-41.21</v>
      </c>
      <c r="F1587" s="157">
        <v>174.89</v>
      </c>
      <c r="G1587" s="156" t="str">
        <f t="shared" si="77"/>
        <v>Lower Hutt City WN</v>
      </c>
      <c r="H1587" s="156">
        <f t="shared" si="78"/>
        <v>1</v>
      </c>
      <c r="I1587" s="156" t="str">
        <f t="shared" si="79"/>
        <v>Lower Hutt City 1</v>
      </c>
    </row>
    <row r="1588" spans="1:9">
      <c r="A1588" s="156" t="s">
        <v>1728</v>
      </c>
      <c r="B1588" s="156" t="s">
        <v>122</v>
      </c>
      <c r="C1588" s="156" t="s">
        <v>96</v>
      </c>
      <c r="D1588" s="156" t="s">
        <v>1727</v>
      </c>
      <c r="E1588" s="157">
        <v>-41.23</v>
      </c>
      <c r="F1588" s="157">
        <v>174.95</v>
      </c>
      <c r="G1588" s="156" t="str">
        <f t="shared" si="77"/>
        <v>Lower Hutt City WN</v>
      </c>
      <c r="H1588" s="156">
        <f t="shared" si="78"/>
        <v>2</v>
      </c>
      <c r="I1588" s="156" t="str">
        <f t="shared" si="79"/>
        <v>Lower Hutt City 2</v>
      </c>
    </row>
    <row r="1589" spans="1:9">
      <c r="A1589" s="156" t="s">
        <v>1729</v>
      </c>
      <c r="B1589" s="156" t="s">
        <v>122</v>
      </c>
      <c r="C1589" s="156" t="s">
        <v>96</v>
      </c>
      <c r="D1589" s="156" t="s">
        <v>1727</v>
      </c>
      <c r="E1589" s="157">
        <v>-41.22</v>
      </c>
      <c r="F1589" s="157">
        <v>174.89</v>
      </c>
      <c r="G1589" s="156" t="str">
        <f t="shared" si="77"/>
        <v>Lower Hutt City WN</v>
      </c>
      <c r="H1589" s="156">
        <f t="shared" si="78"/>
        <v>3</v>
      </c>
      <c r="I1589" s="156" t="str">
        <f t="shared" si="79"/>
        <v>Lower Hutt City 3</v>
      </c>
    </row>
    <row r="1590" spans="1:9">
      <c r="A1590" s="156" t="s">
        <v>1730</v>
      </c>
      <c r="B1590" s="156" t="s">
        <v>122</v>
      </c>
      <c r="C1590" s="156" t="s">
        <v>96</v>
      </c>
      <c r="D1590" s="156" t="s">
        <v>1727</v>
      </c>
      <c r="E1590" s="157">
        <v>-41.2</v>
      </c>
      <c r="F1590" s="157">
        <v>174.92</v>
      </c>
      <c r="G1590" s="156" t="str">
        <f t="shared" si="77"/>
        <v>Lower Hutt City WN</v>
      </c>
      <c r="H1590" s="156">
        <f t="shared" si="78"/>
        <v>4</v>
      </c>
      <c r="I1590" s="156" t="str">
        <f t="shared" si="79"/>
        <v>Lower Hutt City 4</v>
      </c>
    </row>
    <row r="1591" spans="1:9">
      <c r="A1591" s="156" t="s">
        <v>1731</v>
      </c>
      <c r="B1591" s="156" t="s">
        <v>122</v>
      </c>
      <c r="C1591" s="156" t="s">
        <v>96</v>
      </c>
      <c r="D1591" s="156" t="s">
        <v>1727</v>
      </c>
      <c r="E1591" s="157">
        <v>-41.19</v>
      </c>
      <c r="F1591" s="157">
        <v>174.91</v>
      </c>
      <c r="G1591" s="156" t="str">
        <f t="shared" si="77"/>
        <v>Lower Hutt City WN</v>
      </c>
      <c r="H1591" s="156">
        <f t="shared" si="78"/>
        <v>5</v>
      </c>
      <c r="I1591" s="156" t="str">
        <f t="shared" si="79"/>
        <v>Lower Hutt City 5</v>
      </c>
    </row>
    <row r="1592" spans="1:9">
      <c r="A1592" s="156" t="s">
        <v>1732</v>
      </c>
      <c r="B1592" s="156" t="s">
        <v>122</v>
      </c>
      <c r="C1592" s="156" t="s">
        <v>96</v>
      </c>
      <c r="D1592" s="156" t="s">
        <v>1727</v>
      </c>
      <c r="E1592" s="157">
        <v>-41.2</v>
      </c>
      <c r="F1592" s="157">
        <v>174.91</v>
      </c>
      <c r="G1592" s="156" t="str">
        <f t="shared" si="77"/>
        <v>Lower Hutt City WN</v>
      </c>
      <c r="H1592" s="156">
        <f t="shared" si="78"/>
        <v>6</v>
      </c>
      <c r="I1592" s="156" t="str">
        <f t="shared" si="79"/>
        <v>Lower Hutt City 6</v>
      </c>
    </row>
    <row r="1593" spans="1:9">
      <c r="A1593" s="156" t="s">
        <v>1733</v>
      </c>
      <c r="B1593" s="156" t="s">
        <v>122</v>
      </c>
      <c r="C1593" s="156" t="s">
        <v>96</v>
      </c>
      <c r="D1593" s="156" t="s">
        <v>1727</v>
      </c>
      <c r="E1593" s="157">
        <v>-41.28</v>
      </c>
      <c r="F1593" s="157">
        <v>174.9</v>
      </c>
      <c r="G1593" s="156" t="str">
        <f t="shared" si="77"/>
        <v>Lower Hutt City WN</v>
      </c>
      <c r="H1593" s="156">
        <f t="shared" si="78"/>
        <v>7</v>
      </c>
      <c r="I1593" s="156" t="str">
        <f t="shared" si="79"/>
        <v>Lower Hutt City 7</v>
      </c>
    </row>
    <row r="1594" spans="1:9">
      <c r="A1594" s="156" t="s">
        <v>1734</v>
      </c>
      <c r="B1594" s="156" t="s">
        <v>122</v>
      </c>
      <c r="C1594" s="156" t="s">
        <v>96</v>
      </c>
      <c r="D1594" s="156" t="s">
        <v>1727</v>
      </c>
      <c r="E1594" s="157">
        <v>-41.21</v>
      </c>
      <c r="F1594" s="157">
        <v>174.92</v>
      </c>
      <c r="G1594" s="156" t="str">
        <f t="shared" si="77"/>
        <v>Lower Hutt City WN</v>
      </c>
      <c r="H1594" s="156">
        <f t="shared" si="78"/>
        <v>8</v>
      </c>
      <c r="I1594" s="156" t="str">
        <f t="shared" si="79"/>
        <v>Lower Hutt City 8</v>
      </c>
    </row>
    <row r="1595" spans="1:9">
      <c r="A1595" s="156" t="s">
        <v>782</v>
      </c>
      <c r="B1595" s="156" t="s">
        <v>122</v>
      </c>
      <c r="C1595" s="156" t="s">
        <v>96</v>
      </c>
      <c r="D1595" s="156" t="s">
        <v>1727</v>
      </c>
      <c r="E1595" s="157">
        <v>-41.21</v>
      </c>
      <c r="F1595" s="157">
        <v>174.93</v>
      </c>
      <c r="G1595" s="156" t="str">
        <f t="shared" si="77"/>
        <v>Lower Hutt City WN</v>
      </c>
      <c r="H1595" s="156">
        <f t="shared" si="78"/>
        <v>9</v>
      </c>
      <c r="I1595" s="156" t="str">
        <f t="shared" si="79"/>
        <v>Lower Hutt City 9</v>
      </c>
    </row>
    <row r="1596" spans="1:9">
      <c r="A1596" s="156" t="s">
        <v>1735</v>
      </c>
      <c r="B1596" s="156" t="s">
        <v>122</v>
      </c>
      <c r="C1596" s="156" t="s">
        <v>96</v>
      </c>
      <c r="D1596" s="156" t="s">
        <v>1727</v>
      </c>
      <c r="E1596" s="157">
        <v>-41.25</v>
      </c>
      <c r="F1596" s="157">
        <v>174.95</v>
      </c>
      <c r="G1596" s="156" t="str">
        <f t="shared" si="77"/>
        <v>Lower Hutt City WN</v>
      </c>
      <c r="H1596" s="156">
        <f t="shared" si="78"/>
        <v>10</v>
      </c>
      <c r="I1596" s="156" t="str">
        <f t="shared" si="79"/>
        <v>Lower Hutt City 10</v>
      </c>
    </row>
    <row r="1597" spans="1:9">
      <c r="A1597" s="156" t="s">
        <v>1736</v>
      </c>
      <c r="B1597" s="156" t="s">
        <v>122</v>
      </c>
      <c r="C1597" s="156" t="s">
        <v>96</v>
      </c>
      <c r="D1597" s="156" t="s">
        <v>1727</v>
      </c>
      <c r="E1597" s="157">
        <v>-41.23</v>
      </c>
      <c r="F1597" s="157">
        <v>174.91</v>
      </c>
      <c r="G1597" s="156" t="str">
        <f t="shared" si="77"/>
        <v>Lower Hutt City WN</v>
      </c>
      <c r="H1597" s="156">
        <f t="shared" si="78"/>
        <v>11</v>
      </c>
      <c r="I1597" s="156" t="str">
        <f t="shared" si="79"/>
        <v>Lower Hutt City 11</v>
      </c>
    </row>
    <row r="1598" spans="1:9">
      <c r="A1598" s="156" t="s">
        <v>1737</v>
      </c>
      <c r="B1598" s="156" t="s">
        <v>122</v>
      </c>
      <c r="C1598" s="156" t="s">
        <v>96</v>
      </c>
      <c r="D1598" s="156" t="s">
        <v>1727</v>
      </c>
      <c r="E1598" s="157">
        <v>-41.2</v>
      </c>
      <c r="F1598" s="157">
        <v>174.89</v>
      </c>
      <c r="G1598" s="156" t="str">
        <f t="shared" si="77"/>
        <v>Lower Hutt City WN</v>
      </c>
      <c r="H1598" s="156">
        <f t="shared" si="78"/>
        <v>12</v>
      </c>
      <c r="I1598" s="156" t="str">
        <f t="shared" si="79"/>
        <v>Lower Hutt City 12</v>
      </c>
    </row>
    <row r="1599" spans="1:9">
      <c r="A1599" s="156" t="s">
        <v>1738</v>
      </c>
      <c r="B1599" s="156" t="s">
        <v>122</v>
      </c>
      <c r="C1599" s="156" t="s">
        <v>93</v>
      </c>
      <c r="D1599" s="156" t="s">
        <v>1727</v>
      </c>
      <c r="E1599" s="157">
        <v>-41.15</v>
      </c>
      <c r="F1599" s="157">
        <v>174.97</v>
      </c>
      <c r="G1599" s="156" t="str">
        <f t="shared" si="77"/>
        <v>Lower Hutt City WN</v>
      </c>
      <c r="H1599" s="156">
        <f t="shared" si="78"/>
        <v>13</v>
      </c>
      <c r="I1599" s="156" t="str">
        <f t="shared" si="79"/>
        <v>Lower Hutt City 13</v>
      </c>
    </row>
    <row r="1600" spans="1:9">
      <c r="A1600" s="156" t="s">
        <v>1739</v>
      </c>
      <c r="B1600" s="156" t="s">
        <v>122</v>
      </c>
      <c r="C1600" s="156" t="s">
        <v>96</v>
      </c>
      <c r="D1600" s="156" t="s">
        <v>1727</v>
      </c>
      <c r="E1600" s="157">
        <v>-41.17</v>
      </c>
      <c r="F1600" s="157">
        <v>174.97</v>
      </c>
      <c r="G1600" s="156" t="str">
        <f t="shared" si="77"/>
        <v>Lower Hutt City WN</v>
      </c>
      <c r="H1600" s="156">
        <f t="shared" si="78"/>
        <v>14</v>
      </c>
      <c r="I1600" s="156" t="str">
        <f t="shared" si="79"/>
        <v>Lower Hutt City 14</v>
      </c>
    </row>
    <row r="1601" spans="1:9">
      <c r="A1601" s="156" t="s">
        <v>1740</v>
      </c>
      <c r="B1601" s="156" t="s">
        <v>122</v>
      </c>
      <c r="C1601" s="156" t="s">
        <v>96</v>
      </c>
      <c r="D1601" s="156" t="s">
        <v>1727</v>
      </c>
      <c r="E1601" s="157">
        <v>-41.27</v>
      </c>
      <c r="F1601" s="157">
        <v>174.95</v>
      </c>
      <c r="G1601" s="156" t="str">
        <f t="shared" si="77"/>
        <v>Lower Hutt City WN</v>
      </c>
      <c r="H1601" s="156">
        <f t="shared" si="78"/>
        <v>15</v>
      </c>
      <c r="I1601" s="156" t="str">
        <f t="shared" si="79"/>
        <v>Lower Hutt City 15</v>
      </c>
    </row>
    <row r="1602" spans="1:9">
      <c r="A1602" s="156" t="s">
        <v>1741</v>
      </c>
      <c r="B1602" s="156" t="s">
        <v>122</v>
      </c>
      <c r="C1602" s="156" t="s">
        <v>96</v>
      </c>
      <c r="D1602" s="156" t="s">
        <v>1727</v>
      </c>
      <c r="E1602" s="157">
        <v>-41.18</v>
      </c>
      <c r="F1602" s="157">
        <v>174.93</v>
      </c>
      <c r="G1602" s="156" t="str">
        <f t="shared" ref="G1602:G1665" si="80">B1602&amp;" "&amp;D1602</f>
        <v>Lower Hutt City WN</v>
      </c>
      <c r="H1602" s="156">
        <f t="shared" ref="H1602:H1665" si="81">IF(B1602=B1601,H1601+1,1)</f>
        <v>16</v>
      </c>
      <c r="I1602" s="156" t="str">
        <f t="shared" ref="I1602:I1665" si="82">B1602&amp;" "&amp;H1602</f>
        <v>Lower Hutt City 16</v>
      </c>
    </row>
    <row r="1603" spans="1:9">
      <c r="A1603" s="156" t="s">
        <v>1742</v>
      </c>
      <c r="B1603" s="156" t="s">
        <v>122</v>
      </c>
      <c r="C1603" s="156" t="s">
        <v>96</v>
      </c>
      <c r="D1603" s="156" t="s">
        <v>1727</v>
      </c>
      <c r="E1603" s="157">
        <v>-41.21</v>
      </c>
      <c r="F1603" s="157">
        <v>174.86</v>
      </c>
      <c r="G1603" s="156" t="str">
        <f t="shared" si="80"/>
        <v>Lower Hutt City WN</v>
      </c>
      <c r="H1603" s="156">
        <f t="shared" si="81"/>
        <v>17</v>
      </c>
      <c r="I1603" s="156" t="str">
        <f t="shared" si="82"/>
        <v>Lower Hutt City 17</v>
      </c>
    </row>
    <row r="1604" spans="1:9">
      <c r="A1604" s="156" t="s">
        <v>1743</v>
      </c>
      <c r="B1604" s="156" t="s">
        <v>122</v>
      </c>
      <c r="C1604" s="156" t="s">
        <v>229</v>
      </c>
      <c r="D1604" s="156" t="s">
        <v>1727</v>
      </c>
      <c r="E1604" s="157">
        <v>-41.21</v>
      </c>
      <c r="F1604" s="157">
        <v>174.93</v>
      </c>
      <c r="G1604" s="156" t="str">
        <f t="shared" si="80"/>
        <v>Lower Hutt City WN</v>
      </c>
      <c r="H1604" s="156">
        <f t="shared" si="81"/>
        <v>18</v>
      </c>
      <c r="I1604" s="156" t="str">
        <f t="shared" si="82"/>
        <v>Lower Hutt City 18</v>
      </c>
    </row>
    <row r="1605" spans="1:9">
      <c r="A1605" s="156" t="s">
        <v>1744</v>
      </c>
      <c r="B1605" s="156" t="s">
        <v>122</v>
      </c>
      <c r="C1605" s="156" t="s">
        <v>96</v>
      </c>
      <c r="D1605" s="156" t="s">
        <v>1727</v>
      </c>
      <c r="E1605" s="157">
        <v>-41.25</v>
      </c>
      <c r="F1605" s="157">
        <v>174.91</v>
      </c>
      <c r="G1605" s="156" t="str">
        <f t="shared" si="80"/>
        <v>Lower Hutt City WN</v>
      </c>
      <c r="H1605" s="156">
        <f t="shared" si="81"/>
        <v>19</v>
      </c>
      <c r="I1605" s="156" t="str">
        <f t="shared" si="82"/>
        <v>Lower Hutt City 19</v>
      </c>
    </row>
    <row r="1606" spans="1:9">
      <c r="A1606" s="156" t="s">
        <v>1745</v>
      </c>
      <c r="B1606" s="156" t="s">
        <v>122</v>
      </c>
      <c r="C1606" s="156" t="s">
        <v>96</v>
      </c>
      <c r="D1606" s="156" t="s">
        <v>1727</v>
      </c>
      <c r="E1606" s="157">
        <v>-41.27</v>
      </c>
      <c r="F1606" s="157">
        <v>174.9</v>
      </c>
      <c r="G1606" s="156" t="str">
        <f t="shared" si="80"/>
        <v>Lower Hutt City WN</v>
      </c>
      <c r="H1606" s="156">
        <f t="shared" si="81"/>
        <v>20</v>
      </c>
      <c r="I1606" s="156" t="str">
        <f t="shared" si="82"/>
        <v>Lower Hutt City 20</v>
      </c>
    </row>
    <row r="1607" spans="1:9">
      <c r="A1607" s="156" t="s">
        <v>1746</v>
      </c>
      <c r="B1607" s="156" t="s">
        <v>122</v>
      </c>
      <c r="C1607" s="156" t="s">
        <v>96</v>
      </c>
      <c r="D1607" s="156" t="s">
        <v>1727</v>
      </c>
      <c r="E1607" s="157">
        <v>-41.15</v>
      </c>
      <c r="F1607" s="157">
        <v>174.97</v>
      </c>
      <c r="G1607" s="156" t="str">
        <f t="shared" si="80"/>
        <v>Lower Hutt City WN</v>
      </c>
      <c r="H1607" s="156">
        <f t="shared" si="81"/>
        <v>21</v>
      </c>
      <c r="I1607" s="156" t="str">
        <f t="shared" si="82"/>
        <v>Lower Hutt City 21</v>
      </c>
    </row>
    <row r="1608" spans="1:9">
      <c r="A1608" s="156" t="s">
        <v>1747</v>
      </c>
      <c r="B1608" s="156" t="s">
        <v>122</v>
      </c>
      <c r="C1608" s="156" t="s">
        <v>96</v>
      </c>
      <c r="D1608" s="156" t="s">
        <v>1727</v>
      </c>
      <c r="E1608" s="157">
        <v>-41.21</v>
      </c>
      <c r="F1608" s="157">
        <v>174.87</v>
      </c>
      <c r="G1608" s="156" t="str">
        <f t="shared" si="80"/>
        <v>Lower Hutt City WN</v>
      </c>
      <c r="H1608" s="156">
        <f t="shared" si="81"/>
        <v>22</v>
      </c>
      <c r="I1608" s="156" t="str">
        <f t="shared" si="82"/>
        <v>Lower Hutt City 22</v>
      </c>
    </row>
    <row r="1609" spans="1:9">
      <c r="A1609" s="156" t="s">
        <v>1748</v>
      </c>
      <c r="B1609" s="156" t="s">
        <v>122</v>
      </c>
      <c r="C1609" s="156" t="s">
        <v>96</v>
      </c>
      <c r="D1609" s="156" t="s">
        <v>1727</v>
      </c>
      <c r="E1609" s="157">
        <v>-41.23</v>
      </c>
      <c r="F1609" s="157">
        <v>174.9</v>
      </c>
      <c r="G1609" s="156" t="str">
        <f t="shared" si="80"/>
        <v>Lower Hutt City WN</v>
      </c>
      <c r="H1609" s="156">
        <f t="shared" si="81"/>
        <v>23</v>
      </c>
      <c r="I1609" s="156" t="str">
        <f t="shared" si="82"/>
        <v>Lower Hutt City 23</v>
      </c>
    </row>
    <row r="1610" spans="1:9">
      <c r="A1610" s="156" t="s">
        <v>1749</v>
      </c>
      <c r="B1610" s="156" t="s">
        <v>122</v>
      </c>
      <c r="C1610" s="156" t="s">
        <v>96</v>
      </c>
      <c r="D1610" s="156" t="s">
        <v>1727</v>
      </c>
      <c r="E1610" s="157">
        <v>-41.3</v>
      </c>
      <c r="F1610" s="157">
        <v>174.89</v>
      </c>
      <c r="G1610" s="156" t="str">
        <f t="shared" si="80"/>
        <v>Lower Hutt City WN</v>
      </c>
      <c r="H1610" s="156">
        <f t="shared" si="81"/>
        <v>24</v>
      </c>
      <c r="I1610" s="156" t="str">
        <f t="shared" si="82"/>
        <v>Lower Hutt City 24</v>
      </c>
    </row>
    <row r="1611" spans="1:9">
      <c r="A1611" s="156" t="s">
        <v>1750</v>
      </c>
      <c r="B1611" s="156" t="s">
        <v>122</v>
      </c>
      <c r="C1611" s="156" t="s">
        <v>96</v>
      </c>
      <c r="D1611" s="156" t="s">
        <v>1727</v>
      </c>
      <c r="E1611" s="157">
        <v>-41.2</v>
      </c>
      <c r="F1611" s="157">
        <v>174.94</v>
      </c>
      <c r="G1611" s="156" t="str">
        <f t="shared" si="80"/>
        <v>Lower Hutt City WN</v>
      </c>
      <c r="H1611" s="156">
        <f t="shared" si="81"/>
        <v>25</v>
      </c>
      <c r="I1611" s="156" t="str">
        <f t="shared" si="82"/>
        <v>Lower Hutt City 25</v>
      </c>
    </row>
    <row r="1612" spans="1:9">
      <c r="A1612" s="156" t="s">
        <v>1751</v>
      </c>
      <c r="B1612" s="156" t="s">
        <v>122</v>
      </c>
      <c r="C1612" s="156" t="s">
        <v>96</v>
      </c>
      <c r="D1612" s="156" t="s">
        <v>1727</v>
      </c>
      <c r="E1612" s="157">
        <v>-41.2</v>
      </c>
      <c r="F1612" s="157">
        <v>174.88</v>
      </c>
      <c r="G1612" s="156" t="str">
        <f t="shared" si="80"/>
        <v>Lower Hutt City WN</v>
      </c>
      <c r="H1612" s="156">
        <f t="shared" si="81"/>
        <v>26</v>
      </c>
      <c r="I1612" s="156" t="str">
        <f t="shared" si="82"/>
        <v>Lower Hutt City 26</v>
      </c>
    </row>
    <row r="1613" spans="1:9">
      <c r="A1613" s="156" t="s">
        <v>1752</v>
      </c>
      <c r="B1613" s="156" t="s">
        <v>122</v>
      </c>
      <c r="C1613" s="156" t="s">
        <v>96</v>
      </c>
      <c r="D1613" s="156" t="s">
        <v>1727</v>
      </c>
      <c r="E1613" s="157">
        <v>-41.25</v>
      </c>
      <c r="F1613" s="157">
        <v>174.92</v>
      </c>
      <c r="G1613" s="156" t="str">
        <f t="shared" si="80"/>
        <v>Lower Hutt City WN</v>
      </c>
      <c r="H1613" s="156">
        <f t="shared" si="81"/>
        <v>27</v>
      </c>
      <c r="I1613" s="156" t="str">
        <f t="shared" si="82"/>
        <v>Lower Hutt City 27</v>
      </c>
    </row>
    <row r="1614" spans="1:9">
      <c r="A1614" s="156" t="s">
        <v>1753</v>
      </c>
      <c r="B1614" s="156" t="s">
        <v>122</v>
      </c>
      <c r="C1614" s="156" t="s">
        <v>96</v>
      </c>
      <c r="D1614" s="156" t="s">
        <v>1727</v>
      </c>
      <c r="E1614" s="157">
        <v>-41.25</v>
      </c>
      <c r="F1614" s="157">
        <v>174.91</v>
      </c>
      <c r="G1614" s="156" t="str">
        <f t="shared" si="80"/>
        <v>Lower Hutt City WN</v>
      </c>
      <c r="H1614" s="156">
        <f t="shared" si="81"/>
        <v>28</v>
      </c>
      <c r="I1614" s="156" t="str">
        <f t="shared" si="82"/>
        <v>Lower Hutt City 28</v>
      </c>
    </row>
    <row r="1615" spans="1:9">
      <c r="A1615" s="156" t="s">
        <v>1754</v>
      </c>
      <c r="B1615" s="156" t="s">
        <v>122</v>
      </c>
      <c r="C1615" s="156" t="s">
        <v>96</v>
      </c>
      <c r="D1615" s="156" t="s">
        <v>1727</v>
      </c>
      <c r="E1615" s="157">
        <v>-41.17</v>
      </c>
      <c r="F1615" s="157">
        <v>174.96</v>
      </c>
      <c r="G1615" s="156" t="str">
        <f t="shared" si="80"/>
        <v>Lower Hutt City WN</v>
      </c>
      <c r="H1615" s="156">
        <f t="shared" si="81"/>
        <v>29</v>
      </c>
      <c r="I1615" s="156" t="str">
        <f t="shared" si="82"/>
        <v>Lower Hutt City 29</v>
      </c>
    </row>
    <row r="1616" spans="1:9">
      <c r="A1616" s="156" t="s">
        <v>1755</v>
      </c>
      <c r="B1616" s="156" t="s">
        <v>122</v>
      </c>
      <c r="C1616" s="156" t="s">
        <v>96</v>
      </c>
      <c r="D1616" s="156" t="s">
        <v>1727</v>
      </c>
      <c r="E1616" s="157">
        <v>-41.28</v>
      </c>
      <c r="F1616" s="157">
        <v>174.9</v>
      </c>
      <c r="G1616" s="156" t="str">
        <f t="shared" si="80"/>
        <v>Lower Hutt City WN</v>
      </c>
      <c r="H1616" s="156">
        <f t="shared" si="81"/>
        <v>30</v>
      </c>
      <c r="I1616" s="156" t="str">
        <f t="shared" si="82"/>
        <v>Lower Hutt City 30</v>
      </c>
    </row>
    <row r="1617" spans="1:9">
      <c r="A1617" s="156" t="s">
        <v>1756</v>
      </c>
      <c r="B1617" s="156" t="s">
        <v>122</v>
      </c>
      <c r="C1617" s="156" t="s">
        <v>96</v>
      </c>
      <c r="D1617" s="156" t="s">
        <v>1727</v>
      </c>
      <c r="E1617" s="157">
        <v>-41.18</v>
      </c>
      <c r="F1617" s="157">
        <v>174.98</v>
      </c>
      <c r="G1617" s="156" t="str">
        <f t="shared" si="80"/>
        <v>Lower Hutt City WN</v>
      </c>
      <c r="H1617" s="156">
        <f t="shared" si="81"/>
        <v>31</v>
      </c>
      <c r="I1617" s="156" t="str">
        <f t="shared" si="82"/>
        <v>Lower Hutt City 31</v>
      </c>
    </row>
    <row r="1618" spans="1:9">
      <c r="A1618" s="156" t="s">
        <v>1757</v>
      </c>
      <c r="B1618" s="156" t="s">
        <v>122</v>
      </c>
      <c r="C1618" s="156" t="s">
        <v>96</v>
      </c>
      <c r="D1618" s="156" t="s">
        <v>1727</v>
      </c>
      <c r="E1618" s="157">
        <v>-41.18</v>
      </c>
      <c r="F1618" s="157">
        <v>174.95</v>
      </c>
      <c r="G1618" s="156" t="str">
        <f t="shared" si="80"/>
        <v>Lower Hutt City WN</v>
      </c>
      <c r="H1618" s="156">
        <f t="shared" si="81"/>
        <v>32</v>
      </c>
      <c r="I1618" s="156" t="str">
        <f t="shared" si="82"/>
        <v>Lower Hutt City 32</v>
      </c>
    </row>
    <row r="1619" spans="1:9">
      <c r="A1619" s="156" t="s">
        <v>1758</v>
      </c>
      <c r="B1619" s="156" t="s">
        <v>122</v>
      </c>
      <c r="C1619" s="156" t="s">
        <v>229</v>
      </c>
      <c r="D1619" s="156" t="s">
        <v>1727</v>
      </c>
      <c r="E1619" s="157">
        <v>-41.25</v>
      </c>
      <c r="F1619" s="157">
        <v>174.95</v>
      </c>
      <c r="G1619" s="156" t="str">
        <f t="shared" si="80"/>
        <v>Lower Hutt City WN</v>
      </c>
      <c r="H1619" s="156">
        <f t="shared" si="81"/>
        <v>33</v>
      </c>
      <c r="I1619" s="156" t="str">
        <f t="shared" si="82"/>
        <v>Lower Hutt City 33</v>
      </c>
    </row>
    <row r="1620" spans="1:9">
      <c r="A1620" s="156" t="s">
        <v>1759</v>
      </c>
      <c r="B1620" s="156" t="s">
        <v>122</v>
      </c>
      <c r="C1620" s="156" t="s">
        <v>96</v>
      </c>
      <c r="D1620" s="156" t="s">
        <v>1727</v>
      </c>
      <c r="E1620" s="157">
        <v>-41.22</v>
      </c>
      <c r="F1620" s="157">
        <v>174.91</v>
      </c>
      <c r="G1620" s="156" t="str">
        <f t="shared" si="80"/>
        <v>Lower Hutt City WN</v>
      </c>
      <c r="H1620" s="156">
        <f t="shared" si="81"/>
        <v>34</v>
      </c>
      <c r="I1620" s="156" t="str">
        <f t="shared" si="82"/>
        <v>Lower Hutt City 34</v>
      </c>
    </row>
    <row r="1621" spans="1:9">
      <c r="A1621" s="156" t="s">
        <v>1760</v>
      </c>
      <c r="B1621" s="156" t="s">
        <v>122</v>
      </c>
      <c r="C1621" s="156" t="s">
        <v>96</v>
      </c>
      <c r="D1621" s="156" t="s">
        <v>1727</v>
      </c>
      <c r="E1621" s="157">
        <v>-41.21</v>
      </c>
      <c r="F1621" s="157">
        <v>174.92</v>
      </c>
      <c r="G1621" s="156" t="str">
        <f t="shared" si="80"/>
        <v>Lower Hutt City WN</v>
      </c>
      <c r="H1621" s="156">
        <f t="shared" si="81"/>
        <v>35</v>
      </c>
      <c r="I1621" s="156" t="str">
        <f t="shared" si="82"/>
        <v>Lower Hutt City 35</v>
      </c>
    </row>
    <row r="1622" spans="1:9">
      <c r="A1622" s="156" t="s">
        <v>1761</v>
      </c>
      <c r="B1622" s="156" t="s">
        <v>122</v>
      </c>
      <c r="C1622" s="156" t="s">
        <v>96</v>
      </c>
      <c r="D1622" s="156" t="s">
        <v>1727</v>
      </c>
      <c r="E1622" s="157">
        <v>-41.18</v>
      </c>
      <c r="F1622" s="157">
        <v>174.94</v>
      </c>
      <c r="G1622" s="156" t="str">
        <f t="shared" si="80"/>
        <v>Lower Hutt City WN</v>
      </c>
      <c r="H1622" s="156">
        <f t="shared" si="81"/>
        <v>36</v>
      </c>
      <c r="I1622" s="156" t="str">
        <f t="shared" si="82"/>
        <v>Lower Hutt City 36</v>
      </c>
    </row>
    <row r="1623" spans="1:9">
      <c r="A1623" s="156" t="s">
        <v>1762</v>
      </c>
      <c r="B1623" s="156" t="s">
        <v>122</v>
      </c>
      <c r="C1623" s="156" t="s">
        <v>96</v>
      </c>
      <c r="D1623" s="156" t="s">
        <v>1727</v>
      </c>
      <c r="E1623" s="157">
        <v>-41.22</v>
      </c>
      <c r="F1623" s="157">
        <v>174.9</v>
      </c>
      <c r="G1623" s="156" t="str">
        <f t="shared" si="80"/>
        <v>Lower Hutt City WN</v>
      </c>
      <c r="H1623" s="156">
        <f t="shared" si="81"/>
        <v>37</v>
      </c>
      <c r="I1623" s="156" t="str">
        <f t="shared" si="82"/>
        <v>Lower Hutt City 37</v>
      </c>
    </row>
    <row r="1624" spans="1:9">
      <c r="A1624" s="156" t="s">
        <v>1763</v>
      </c>
      <c r="B1624" s="156" t="s">
        <v>122</v>
      </c>
      <c r="C1624" s="156" t="s">
        <v>96</v>
      </c>
      <c r="D1624" s="156" t="s">
        <v>1727</v>
      </c>
      <c r="E1624" s="157">
        <v>-41.26</v>
      </c>
      <c r="F1624" s="157">
        <v>174.91</v>
      </c>
      <c r="G1624" s="156" t="str">
        <f t="shared" si="80"/>
        <v>Lower Hutt City WN</v>
      </c>
      <c r="H1624" s="156">
        <f t="shared" si="81"/>
        <v>38</v>
      </c>
      <c r="I1624" s="156" t="str">
        <f t="shared" si="82"/>
        <v>Lower Hutt City 38</v>
      </c>
    </row>
    <row r="1625" spans="1:9">
      <c r="A1625" s="156" t="s">
        <v>1764</v>
      </c>
      <c r="B1625" s="156" t="s">
        <v>123</v>
      </c>
      <c r="C1625" s="156" t="s">
        <v>93</v>
      </c>
      <c r="D1625" s="156" t="s">
        <v>444</v>
      </c>
      <c r="E1625" s="157">
        <v>-44.23</v>
      </c>
      <c r="F1625" s="157">
        <v>170.87</v>
      </c>
      <c r="G1625" s="156" t="str">
        <f t="shared" si="80"/>
        <v>Mackenzie District OC</v>
      </c>
      <c r="H1625" s="156">
        <f t="shared" si="81"/>
        <v>1</v>
      </c>
      <c r="I1625" s="156" t="str">
        <f t="shared" si="82"/>
        <v>Mackenzie District 1</v>
      </c>
    </row>
    <row r="1626" spans="1:9">
      <c r="A1626" s="156" t="s">
        <v>1765</v>
      </c>
      <c r="B1626" s="156" t="s">
        <v>123</v>
      </c>
      <c r="C1626" s="156" t="s">
        <v>93</v>
      </c>
      <c r="D1626" s="156" t="s">
        <v>444</v>
      </c>
      <c r="E1626" s="157">
        <v>-44.07</v>
      </c>
      <c r="F1626" s="157">
        <v>170.86</v>
      </c>
      <c r="G1626" s="156" t="str">
        <f t="shared" si="80"/>
        <v>Mackenzie District OC</v>
      </c>
      <c r="H1626" s="156">
        <f t="shared" si="81"/>
        <v>2</v>
      </c>
      <c r="I1626" s="156" t="str">
        <f t="shared" si="82"/>
        <v>Mackenzie District 2</v>
      </c>
    </row>
    <row r="1627" spans="1:9">
      <c r="A1627" s="156" t="s">
        <v>1766</v>
      </c>
      <c r="B1627" s="156" t="s">
        <v>123</v>
      </c>
      <c r="C1627" s="156" t="s">
        <v>93</v>
      </c>
      <c r="D1627" s="156" t="s">
        <v>444</v>
      </c>
      <c r="E1627" s="157">
        <v>-43.73</v>
      </c>
      <c r="F1627" s="157">
        <v>170.1</v>
      </c>
      <c r="G1627" s="156" t="str">
        <f t="shared" si="80"/>
        <v>Mackenzie District OC</v>
      </c>
      <c r="H1627" s="156">
        <f t="shared" si="81"/>
        <v>3</v>
      </c>
      <c r="I1627" s="156" t="str">
        <f t="shared" si="82"/>
        <v>Mackenzie District 3</v>
      </c>
    </row>
    <row r="1628" spans="1:9">
      <c r="A1628" s="156" t="s">
        <v>1767</v>
      </c>
      <c r="B1628" s="156" t="s">
        <v>123</v>
      </c>
      <c r="C1628" s="156" t="s">
        <v>93</v>
      </c>
      <c r="D1628" s="156" t="s">
        <v>444</v>
      </c>
      <c r="E1628" s="157">
        <v>-44</v>
      </c>
      <c r="F1628" s="157">
        <v>170.83</v>
      </c>
      <c r="G1628" s="156" t="str">
        <f t="shared" si="80"/>
        <v>Mackenzie District OC</v>
      </c>
      <c r="H1628" s="156">
        <f t="shared" si="81"/>
        <v>4</v>
      </c>
      <c r="I1628" s="156" t="str">
        <f t="shared" si="82"/>
        <v>Mackenzie District 4</v>
      </c>
    </row>
    <row r="1629" spans="1:9">
      <c r="A1629" s="156" t="s">
        <v>1768</v>
      </c>
      <c r="B1629" s="156" t="s">
        <v>123</v>
      </c>
      <c r="C1629" s="156" t="s">
        <v>93</v>
      </c>
      <c r="D1629" s="156" t="s">
        <v>444</v>
      </c>
      <c r="E1629" s="157">
        <v>-43.79</v>
      </c>
      <c r="F1629" s="157">
        <v>170.1</v>
      </c>
      <c r="G1629" s="156" t="str">
        <f t="shared" si="80"/>
        <v>Mackenzie District OC</v>
      </c>
      <c r="H1629" s="156">
        <f t="shared" si="81"/>
        <v>5</v>
      </c>
      <c r="I1629" s="156" t="str">
        <f t="shared" si="82"/>
        <v>Mackenzie District 5</v>
      </c>
    </row>
    <row r="1630" spans="1:9">
      <c r="A1630" s="156" t="s">
        <v>1769</v>
      </c>
      <c r="B1630" s="156" t="s">
        <v>123</v>
      </c>
      <c r="C1630" s="156" t="s">
        <v>93</v>
      </c>
      <c r="D1630" s="156" t="s">
        <v>444</v>
      </c>
      <c r="E1630" s="157">
        <v>-44.09</v>
      </c>
      <c r="F1630" s="157">
        <v>170.65</v>
      </c>
      <c r="G1630" s="156" t="str">
        <f t="shared" si="80"/>
        <v>Mackenzie District OC</v>
      </c>
      <c r="H1630" s="156">
        <f t="shared" si="81"/>
        <v>6</v>
      </c>
      <c r="I1630" s="156" t="str">
        <f t="shared" si="82"/>
        <v>Mackenzie District 6</v>
      </c>
    </row>
    <row r="1631" spans="1:9">
      <c r="A1631" s="156" t="s">
        <v>1770</v>
      </c>
      <c r="B1631" s="156" t="s">
        <v>123</v>
      </c>
      <c r="C1631" s="156" t="s">
        <v>93</v>
      </c>
      <c r="D1631" s="156" t="s">
        <v>444</v>
      </c>
      <c r="E1631" s="157">
        <v>-44.21</v>
      </c>
      <c r="F1631" s="157">
        <v>170.8</v>
      </c>
      <c r="G1631" s="156" t="str">
        <f t="shared" si="80"/>
        <v>Mackenzie District OC</v>
      </c>
      <c r="H1631" s="156">
        <f t="shared" si="81"/>
        <v>7</v>
      </c>
      <c r="I1631" s="156" t="str">
        <f t="shared" si="82"/>
        <v>Mackenzie District 7</v>
      </c>
    </row>
    <row r="1632" spans="1:9">
      <c r="A1632" s="156" t="s">
        <v>1771</v>
      </c>
      <c r="B1632" s="156" t="s">
        <v>123</v>
      </c>
      <c r="C1632" s="156" t="s">
        <v>93</v>
      </c>
      <c r="D1632" s="156" t="s">
        <v>444</v>
      </c>
      <c r="E1632" s="157">
        <v>-44.36</v>
      </c>
      <c r="F1632" s="157">
        <v>170.93</v>
      </c>
      <c r="G1632" s="156" t="str">
        <f t="shared" si="80"/>
        <v>Mackenzie District OC</v>
      </c>
      <c r="H1632" s="156">
        <f t="shared" si="81"/>
        <v>8</v>
      </c>
      <c r="I1632" s="156" t="str">
        <f t="shared" si="82"/>
        <v>Mackenzie District 8</v>
      </c>
    </row>
    <row r="1633" spans="1:9">
      <c r="A1633" s="156" t="s">
        <v>1772</v>
      </c>
      <c r="B1633" s="156" t="s">
        <v>123</v>
      </c>
      <c r="C1633" s="156" t="s">
        <v>93</v>
      </c>
      <c r="D1633" s="156" t="s">
        <v>444</v>
      </c>
      <c r="E1633" s="157">
        <v>-44.06</v>
      </c>
      <c r="F1633" s="157">
        <v>170.93</v>
      </c>
      <c r="G1633" s="156" t="str">
        <f t="shared" si="80"/>
        <v>Mackenzie District OC</v>
      </c>
      <c r="H1633" s="156">
        <f t="shared" si="81"/>
        <v>9</v>
      </c>
      <c r="I1633" s="156" t="str">
        <f t="shared" si="82"/>
        <v>Mackenzie District 9</v>
      </c>
    </row>
    <row r="1634" spans="1:9">
      <c r="A1634" s="156" t="s">
        <v>1773</v>
      </c>
      <c r="B1634" s="156" t="s">
        <v>123</v>
      </c>
      <c r="C1634" s="156" t="s">
        <v>93</v>
      </c>
      <c r="D1634" s="156" t="s">
        <v>444</v>
      </c>
      <c r="E1634" s="157">
        <v>-44.24</v>
      </c>
      <c r="F1634" s="157">
        <v>170.77</v>
      </c>
      <c r="G1634" s="156" t="str">
        <f t="shared" si="80"/>
        <v>Mackenzie District OC</v>
      </c>
      <c r="H1634" s="156">
        <f t="shared" si="81"/>
        <v>10</v>
      </c>
      <c r="I1634" s="156" t="str">
        <f t="shared" si="82"/>
        <v>Mackenzie District 10</v>
      </c>
    </row>
    <row r="1635" spans="1:9">
      <c r="A1635" s="156" t="s">
        <v>1774</v>
      </c>
      <c r="B1635" s="156" t="s">
        <v>123</v>
      </c>
      <c r="C1635" s="156" t="s">
        <v>93</v>
      </c>
      <c r="D1635" s="156" t="s">
        <v>444</v>
      </c>
      <c r="E1635" s="157">
        <v>-44.17</v>
      </c>
      <c r="F1635" s="157">
        <v>170.84</v>
      </c>
      <c r="G1635" s="156" t="str">
        <f t="shared" si="80"/>
        <v>Mackenzie District OC</v>
      </c>
      <c r="H1635" s="156">
        <f t="shared" si="81"/>
        <v>11</v>
      </c>
      <c r="I1635" s="156" t="str">
        <f t="shared" si="82"/>
        <v>Mackenzie District 11</v>
      </c>
    </row>
    <row r="1636" spans="1:9">
      <c r="A1636" s="156" t="s">
        <v>1775</v>
      </c>
      <c r="B1636" s="156" t="s">
        <v>123</v>
      </c>
      <c r="C1636" s="156" t="s">
        <v>93</v>
      </c>
      <c r="D1636" s="156" t="s">
        <v>444</v>
      </c>
      <c r="E1636" s="157">
        <v>-43.96</v>
      </c>
      <c r="F1636" s="157">
        <v>170.85</v>
      </c>
      <c r="G1636" s="156" t="str">
        <f t="shared" si="80"/>
        <v>Mackenzie District OC</v>
      </c>
      <c r="H1636" s="156">
        <f t="shared" si="81"/>
        <v>12</v>
      </c>
      <c r="I1636" s="156" t="str">
        <f t="shared" si="82"/>
        <v>Mackenzie District 12</v>
      </c>
    </row>
    <row r="1637" spans="1:9">
      <c r="A1637" s="156" t="s">
        <v>1776</v>
      </c>
      <c r="B1637" s="156" t="s">
        <v>123</v>
      </c>
      <c r="C1637" s="156" t="s">
        <v>93</v>
      </c>
      <c r="D1637" s="156" t="s">
        <v>444</v>
      </c>
      <c r="E1637" s="157">
        <v>-44.09</v>
      </c>
      <c r="F1637" s="157">
        <v>170.8</v>
      </c>
      <c r="G1637" s="156" t="str">
        <f t="shared" si="80"/>
        <v>Mackenzie District OC</v>
      </c>
      <c r="H1637" s="156">
        <f t="shared" si="81"/>
        <v>13</v>
      </c>
      <c r="I1637" s="156" t="str">
        <f t="shared" si="82"/>
        <v>Mackenzie District 13</v>
      </c>
    </row>
    <row r="1638" spans="1:9">
      <c r="A1638" s="156" t="s">
        <v>1777</v>
      </c>
      <c r="B1638" s="156" t="s">
        <v>123</v>
      </c>
      <c r="C1638" s="156" t="s">
        <v>209</v>
      </c>
      <c r="D1638" s="156" t="s">
        <v>444</v>
      </c>
      <c r="E1638" s="157">
        <v>-44.1</v>
      </c>
      <c r="F1638" s="157">
        <v>170.81</v>
      </c>
      <c r="G1638" s="156" t="str">
        <f t="shared" si="80"/>
        <v>Mackenzie District OC</v>
      </c>
      <c r="H1638" s="156">
        <f t="shared" si="81"/>
        <v>14</v>
      </c>
      <c r="I1638" s="156" t="str">
        <f t="shared" si="82"/>
        <v>Mackenzie District 14</v>
      </c>
    </row>
    <row r="1639" spans="1:9">
      <c r="A1639" s="156" t="s">
        <v>1778</v>
      </c>
      <c r="B1639" s="156" t="s">
        <v>123</v>
      </c>
      <c r="C1639" s="156" t="s">
        <v>93</v>
      </c>
      <c r="D1639" s="156" t="s">
        <v>444</v>
      </c>
      <c r="E1639" s="157">
        <v>-44.04</v>
      </c>
      <c r="F1639" s="157">
        <v>170.75</v>
      </c>
      <c r="G1639" s="156" t="str">
        <f t="shared" si="80"/>
        <v>Mackenzie District OC</v>
      </c>
      <c r="H1639" s="156">
        <f t="shared" si="81"/>
        <v>15</v>
      </c>
      <c r="I1639" s="156" t="str">
        <f t="shared" si="82"/>
        <v>Mackenzie District 15</v>
      </c>
    </row>
    <row r="1640" spans="1:9">
      <c r="A1640" s="156" t="s">
        <v>1779</v>
      </c>
      <c r="B1640" s="156" t="s">
        <v>123</v>
      </c>
      <c r="C1640" s="156" t="s">
        <v>93</v>
      </c>
      <c r="D1640" s="156" t="s">
        <v>444</v>
      </c>
      <c r="E1640" s="157">
        <v>-44</v>
      </c>
      <c r="F1640" s="157">
        <v>170.48</v>
      </c>
      <c r="G1640" s="156" t="str">
        <f t="shared" si="80"/>
        <v>Mackenzie District OC</v>
      </c>
      <c r="H1640" s="156">
        <f t="shared" si="81"/>
        <v>16</v>
      </c>
      <c r="I1640" s="156" t="str">
        <f t="shared" si="82"/>
        <v>Mackenzie District 16</v>
      </c>
    </row>
    <row r="1641" spans="1:9">
      <c r="A1641" s="156" t="s">
        <v>1780</v>
      </c>
      <c r="B1641" s="156" t="s">
        <v>123</v>
      </c>
      <c r="C1641" s="156" t="s">
        <v>93</v>
      </c>
      <c r="D1641" s="156" t="s">
        <v>444</v>
      </c>
      <c r="E1641" s="157">
        <v>-44.19</v>
      </c>
      <c r="F1641" s="157">
        <v>170.79</v>
      </c>
      <c r="G1641" s="156" t="str">
        <f t="shared" si="80"/>
        <v>Mackenzie District OC</v>
      </c>
      <c r="H1641" s="156">
        <f t="shared" si="81"/>
        <v>17</v>
      </c>
      <c r="I1641" s="156" t="str">
        <f t="shared" si="82"/>
        <v>Mackenzie District 17</v>
      </c>
    </row>
    <row r="1642" spans="1:9">
      <c r="A1642" s="156" t="s">
        <v>1781</v>
      </c>
      <c r="B1642" s="156" t="s">
        <v>123</v>
      </c>
      <c r="C1642" s="156" t="s">
        <v>93</v>
      </c>
      <c r="D1642" s="156" t="s">
        <v>444</v>
      </c>
      <c r="E1642" s="157">
        <v>-44.27</v>
      </c>
      <c r="F1642" s="157">
        <v>170.9</v>
      </c>
      <c r="G1642" s="156" t="str">
        <f t="shared" si="80"/>
        <v>Mackenzie District OC</v>
      </c>
      <c r="H1642" s="156">
        <f t="shared" si="81"/>
        <v>18</v>
      </c>
      <c r="I1642" s="156" t="str">
        <f t="shared" si="82"/>
        <v>Mackenzie District 18</v>
      </c>
    </row>
    <row r="1643" spans="1:9">
      <c r="A1643" s="156" t="s">
        <v>1782</v>
      </c>
      <c r="B1643" s="156" t="s">
        <v>123</v>
      </c>
      <c r="C1643" s="156" t="s">
        <v>93</v>
      </c>
      <c r="D1643" s="156" t="s">
        <v>444</v>
      </c>
      <c r="E1643" s="157">
        <v>-44.1</v>
      </c>
      <c r="F1643" s="157">
        <v>170.92</v>
      </c>
      <c r="G1643" s="156" t="str">
        <f t="shared" si="80"/>
        <v>Mackenzie District OC</v>
      </c>
      <c r="H1643" s="156">
        <f t="shared" si="81"/>
        <v>19</v>
      </c>
      <c r="I1643" s="156" t="str">
        <f t="shared" si="82"/>
        <v>Mackenzie District 19</v>
      </c>
    </row>
    <row r="1644" spans="1:9">
      <c r="A1644" s="156" t="s">
        <v>1783</v>
      </c>
      <c r="B1644" s="156" t="s">
        <v>123</v>
      </c>
      <c r="C1644" s="156" t="s">
        <v>93</v>
      </c>
      <c r="D1644" s="156" t="s">
        <v>444</v>
      </c>
      <c r="E1644" s="157">
        <v>-44.29</v>
      </c>
      <c r="F1644" s="157">
        <v>170.86</v>
      </c>
      <c r="G1644" s="156" t="str">
        <f t="shared" si="80"/>
        <v>Mackenzie District OC</v>
      </c>
      <c r="H1644" s="156">
        <f t="shared" si="81"/>
        <v>20</v>
      </c>
      <c r="I1644" s="156" t="str">
        <f t="shared" si="82"/>
        <v>Mackenzie District 20</v>
      </c>
    </row>
    <row r="1645" spans="1:9">
      <c r="A1645" s="156" t="s">
        <v>1784</v>
      </c>
      <c r="B1645" s="156" t="s">
        <v>123</v>
      </c>
      <c r="C1645" s="156" t="s">
        <v>93</v>
      </c>
      <c r="D1645" s="156" t="s">
        <v>444</v>
      </c>
      <c r="E1645" s="157">
        <v>-44.26</v>
      </c>
      <c r="F1645" s="157">
        <v>170.78</v>
      </c>
      <c r="G1645" s="156" t="str">
        <f t="shared" si="80"/>
        <v>Mackenzie District OC</v>
      </c>
      <c r="H1645" s="156">
        <f t="shared" si="81"/>
        <v>21</v>
      </c>
      <c r="I1645" s="156" t="str">
        <f t="shared" si="82"/>
        <v>Mackenzie District 21</v>
      </c>
    </row>
    <row r="1646" spans="1:9">
      <c r="A1646" s="156" t="s">
        <v>1785</v>
      </c>
      <c r="B1646" s="156" t="s">
        <v>123</v>
      </c>
      <c r="C1646" s="156" t="s">
        <v>93</v>
      </c>
      <c r="D1646" s="156" t="s">
        <v>444</v>
      </c>
      <c r="E1646" s="157">
        <v>-44.38</v>
      </c>
      <c r="F1646" s="157">
        <v>170.33</v>
      </c>
      <c r="G1646" s="156" t="str">
        <f t="shared" si="80"/>
        <v>Mackenzie District OC</v>
      </c>
      <c r="H1646" s="156">
        <f t="shared" si="81"/>
        <v>22</v>
      </c>
      <c r="I1646" s="156" t="str">
        <f t="shared" si="82"/>
        <v>Mackenzie District 22</v>
      </c>
    </row>
    <row r="1647" spans="1:9">
      <c r="A1647" s="156" t="s">
        <v>1786</v>
      </c>
      <c r="B1647" s="156" t="s">
        <v>123</v>
      </c>
      <c r="C1647" s="156" t="s">
        <v>93</v>
      </c>
      <c r="D1647" s="156" t="s">
        <v>444</v>
      </c>
      <c r="E1647" s="157">
        <v>-44.03</v>
      </c>
      <c r="F1647" s="157">
        <v>170.87</v>
      </c>
      <c r="G1647" s="156" t="str">
        <f t="shared" si="80"/>
        <v>Mackenzie District OC</v>
      </c>
      <c r="H1647" s="156">
        <f t="shared" si="81"/>
        <v>23</v>
      </c>
      <c r="I1647" s="156" t="str">
        <f t="shared" si="82"/>
        <v>Mackenzie District 23</v>
      </c>
    </row>
    <row r="1648" spans="1:9">
      <c r="A1648" s="156" t="s">
        <v>1787</v>
      </c>
      <c r="B1648" s="156" t="s">
        <v>123</v>
      </c>
      <c r="C1648" s="156" t="s">
        <v>209</v>
      </c>
      <c r="D1648" s="156" t="s">
        <v>444</v>
      </c>
      <c r="E1648" s="157">
        <v>-44.25</v>
      </c>
      <c r="F1648" s="157">
        <v>170.08</v>
      </c>
      <c r="G1648" s="156" t="str">
        <f t="shared" si="80"/>
        <v>Mackenzie District OC</v>
      </c>
      <c r="H1648" s="156">
        <f t="shared" si="81"/>
        <v>24</v>
      </c>
      <c r="I1648" s="156" t="str">
        <f t="shared" si="82"/>
        <v>Mackenzie District 24</v>
      </c>
    </row>
    <row r="1649" spans="1:9">
      <c r="A1649" s="156" t="s">
        <v>1788</v>
      </c>
      <c r="B1649" s="156" t="s">
        <v>123</v>
      </c>
      <c r="C1649" s="156" t="s">
        <v>93</v>
      </c>
      <c r="D1649" s="156" t="s">
        <v>444</v>
      </c>
      <c r="E1649" s="157">
        <v>-44.13</v>
      </c>
      <c r="F1649" s="157">
        <v>170.84</v>
      </c>
      <c r="G1649" s="156" t="str">
        <f t="shared" si="80"/>
        <v>Mackenzie District OC</v>
      </c>
      <c r="H1649" s="156">
        <f t="shared" si="81"/>
        <v>25</v>
      </c>
      <c r="I1649" s="156" t="str">
        <f t="shared" si="82"/>
        <v>Mackenzie District 25</v>
      </c>
    </row>
    <row r="1650" spans="1:9">
      <c r="A1650" s="156" t="s">
        <v>1789</v>
      </c>
      <c r="B1650" s="156" t="s">
        <v>124</v>
      </c>
      <c r="C1650" s="156" t="s">
        <v>93</v>
      </c>
      <c r="D1650" s="156" t="s">
        <v>1511</v>
      </c>
      <c r="E1650" s="157">
        <v>-40.17</v>
      </c>
      <c r="F1650" s="157">
        <v>175.64</v>
      </c>
      <c r="G1650" s="156" t="str">
        <f t="shared" si="80"/>
        <v>Manawatu District MW</v>
      </c>
      <c r="H1650" s="156">
        <f t="shared" si="81"/>
        <v>1</v>
      </c>
      <c r="I1650" s="156" t="str">
        <f t="shared" si="82"/>
        <v>Manawatu District 1</v>
      </c>
    </row>
    <row r="1651" spans="1:9">
      <c r="A1651" s="156" t="s">
        <v>1223</v>
      </c>
      <c r="B1651" s="156" t="s">
        <v>124</v>
      </c>
      <c r="C1651" s="156" t="s">
        <v>93</v>
      </c>
      <c r="D1651" s="156" t="s">
        <v>1511</v>
      </c>
      <c r="E1651" s="157">
        <v>-40.24</v>
      </c>
      <c r="F1651" s="157">
        <v>175.57</v>
      </c>
      <c r="G1651" s="156" t="str">
        <f t="shared" si="80"/>
        <v>Manawatu District MW</v>
      </c>
      <c r="H1651" s="156">
        <f t="shared" si="81"/>
        <v>2</v>
      </c>
      <c r="I1651" s="156" t="str">
        <f t="shared" si="82"/>
        <v>Manawatu District 2</v>
      </c>
    </row>
    <row r="1652" spans="1:9">
      <c r="A1652" s="156" t="s">
        <v>1790</v>
      </c>
      <c r="B1652" s="156" t="s">
        <v>124</v>
      </c>
      <c r="C1652" s="156" t="s">
        <v>209</v>
      </c>
      <c r="D1652" s="156" t="s">
        <v>1511</v>
      </c>
      <c r="E1652" s="157">
        <v>-39.97</v>
      </c>
      <c r="F1652" s="157">
        <v>175.87</v>
      </c>
      <c r="G1652" s="156" t="str">
        <f t="shared" si="80"/>
        <v>Manawatu District MW</v>
      </c>
      <c r="H1652" s="156">
        <f t="shared" si="81"/>
        <v>3</v>
      </c>
      <c r="I1652" s="156" t="str">
        <f t="shared" si="82"/>
        <v>Manawatu District 3</v>
      </c>
    </row>
    <row r="1653" spans="1:9">
      <c r="A1653" s="156" t="s">
        <v>1791</v>
      </c>
      <c r="B1653" s="156" t="s">
        <v>124</v>
      </c>
      <c r="C1653" s="156" t="s">
        <v>93</v>
      </c>
      <c r="D1653" s="156" t="s">
        <v>1511</v>
      </c>
      <c r="E1653" s="157">
        <v>-40.18</v>
      </c>
      <c r="F1653" s="157">
        <v>175.8</v>
      </c>
      <c r="G1653" s="156" t="str">
        <f t="shared" si="80"/>
        <v>Manawatu District MW</v>
      </c>
      <c r="H1653" s="156">
        <f t="shared" si="81"/>
        <v>4</v>
      </c>
      <c r="I1653" s="156" t="str">
        <f t="shared" si="82"/>
        <v>Manawatu District 4</v>
      </c>
    </row>
    <row r="1654" spans="1:9">
      <c r="A1654" s="156" t="s">
        <v>1792</v>
      </c>
      <c r="B1654" s="156" t="s">
        <v>124</v>
      </c>
      <c r="C1654" s="156" t="s">
        <v>93</v>
      </c>
      <c r="D1654" s="156" t="s">
        <v>1511</v>
      </c>
      <c r="E1654" s="157">
        <v>-40.22</v>
      </c>
      <c r="F1654" s="157">
        <v>175.78</v>
      </c>
      <c r="G1654" s="156" t="str">
        <f t="shared" si="80"/>
        <v>Manawatu District MW</v>
      </c>
      <c r="H1654" s="156">
        <f t="shared" si="81"/>
        <v>5</v>
      </c>
      <c r="I1654" s="156" t="str">
        <f t="shared" si="82"/>
        <v>Manawatu District 5</v>
      </c>
    </row>
    <row r="1655" spans="1:9">
      <c r="A1655" s="156" t="s">
        <v>1793</v>
      </c>
      <c r="B1655" s="156" t="s">
        <v>124</v>
      </c>
      <c r="C1655" s="156" t="s">
        <v>93</v>
      </c>
      <c r="D1655" s="156" t="s">
        <v>1511</v>
      </c>
      <c r="E1655" s="157">
        <v>-40.270000000000003</v>
      </c>
      <c r="F1655" s="157">
        <v>175.51</v>
      </c>
      <c r="G1655" s="156" t="str">
        <f t="shared" si="80"/>
        <v>Manawatu District MW</v>
      </c>
      <c r="H1655" s="156">
        <f t="shared" si="81"/>
        <v>6</v>
      </c>
      <c r="I1655" s="156" t="str">
        <f t="shared" si="82"/>
        <v>Manawatu District 6</v>
      </c>
    </row>
    <row r="1656" spans="1:9">
      <c r="A1656" s="156" t="s">
        <v>1794</v>
      </c>
      <c r="B1656" s="156" t="s">
        <v>124</v>
      </c>
      <c r="C1656" s="156" t="s">
        <v>93</v>
      </c>
      <c r="D1656" s="156" t="s">
        <v>1511</v>
      </c>
      <c r="E1656" s="157">
        <v>-40.409999999999997</v>
      </c>
      <c r="F1656" s="157">
        <v>175.38</v>
      </c>
      <c r="G1656" s="156" t="str">
        <f t="shared" si="80"/>
        <v>Manawatu District MW</v>
      </c>
      <c r="H1656" s="156">
        <f t="shared" si="81"/>
        <v>7</v>
      </c>
      <c r="I1656" s="156" t="str">
        <f t="shared" si="82"/>
        <v>Manawatu District 7</v>
      </c>
    </row>
    <row r="1657" spans="1:9">
      <c r="A1657" s="156" t="s">
        <v>1795</v>
      </c>
      <c r="B1657" s="156" t="s">
        <v>124</v>
      </c>
      <c r="C1657" s="156" t="s">
        <v>93</v>
      </c>
      <c r="D1657" s="156" t="s">
        <v>1511</v>
      </c>
      <c r="E1657" s="157">
        <v>-40.1</v>
      </c>
      <c r="F1657" s="157">
        <v>175.65</v>
      </c>
      <c r="G1657" s="156" t="str">
        <f t="shared" si="80"/>
        <v>Manawatu District MW</v>
      </c>
      <c r="H1657" s="156">
        <f t="shared" si="81"/>
        <v>8</v>
      </c>
      <c r="I1657" s="156" t="str">
        <f t="shared" si="82"/>
        <v>Manawatu District 8</v>
      </c>
    </row>
    <row r="1658" spans="1:9">
      <c r="A1658" s="156" t="s">
        <v>1796</v>
      </c>
      <c r="B1658" s="156" t="s">
        <v>124</v>
      </c>
      <c r="C1658" s="156" t="s">
        <v>209</v>
      </c>
      <c r="D1658" s="156" t="s">
        <v>1511</v>
      </c>
      <c r="E1658" s="157">
        <v>-40.28</v>
      </c>
      <c r="F1658" s="157">
        <v>175.63</v>
      </c>
      <c r="G1658" s="156" t="str">
        <f t="shared" si="80"/>
        <v>Manawatu District MW</v>
      </c>
      <c r="H1658" s="156">
        <f t="shared" si="81"/>
        <v>9</v>
      </c>
      <c r="I1658" s="156" t="str">
        <f t="shared" si="82"/>
        <v>Manawatu District 9</v>
      </c>
    </row>
    <row r="1659" spans="1:9">
      <c r="A1659" s="156" t="s">
        <v>1797</v>
      </c>
      <c r="B1659" s="156" t="s">
        <v>124</v>
      </c>
      <c r="C1659" s="156" t="s">
        <v>93</v>
      </c>
      <c r="D1659" s="156" t="s">
        <v>1511</v>
      </c>
      <c r="E1659" s="157">
        <v>-40.29</v>
      </c>
      <c r="F1659" s="157">
        <v>175.35</v>
      </c>
      <c r="G1659" s="156" t="str">
        <f t="shared" si="80"/>
        <v>Manawatu District MW</v>
      </c>
      <c r="H1659" s="156">
        <f t="shared" si="81"/>
        <v>10</v>
      </c>
      <c r="I1659" s="156" t="str">
        <f t="shared" si="82"/>
        <v>Manawatu District 10</v>
      </c>
    </row>
    <row r="1660" spans="1:9">
      <c r="A1660" s="156" t="s">
        <v>1798</v>
      </c>
      <c r="B1660" s="156" t="s">
        <v>124</v>
      </c>
      <c r="C1660" s="156" t="s">
        <v>93</v>
      </c>
      <c r="D1660" s="156" t="s">
        <v>1511</v>
      </c>
      <c r="E1660" s="157">
        <v>-40.14</v>
      </c>
      <c r="F1660" s="157">
        <v>175.65</v>
      </c>
      <c r="G1660" s="156" t="str">
        <f t="shared" si="80"/>
        <v>Manawatu District MW</v>
      </c>
      <c r="H1660" s="156">
        <f t="shared" si="81"/>
        <v>11</v>
      </c>
      <c r="I1660" s="156" t="str">
        <f t="shared" si="82"/>
        <v>Manawatu District 11</v>
      </c>
    </row>
    <row r="1661" spans="1:9">
      <c r="A1661" s="156" t="s">
        <v>1799</v>
      </c>
      <c r="B1661" s="156" t="s">
        <v>124</v>
      </c>
      <c r="C1661" s="156" t="s">
        <v>96</v>
      </c>
      <c r="D1661" s="156" t="s">
        <v>1511</v>
      </c>
      <c r="E1661" s="157">
        <v>-40.340000000000003</v>
      </c>
      <c r="F1661" s="157">
        <v>175.58</v>
      </c>
      <c r="G1661" s="156" t="str">
        <f t="shared" si="80"/>
        <v>Manawatu District MW</v>
      </c>
      <c r="H1661" s="156">
        <f t="shared" si="81"/>
        <v>12</v>
      </c>
      <c r="I1661" s="156" t="str">
        <f t="shared" si="82"/>
        <v>Manawatu District 12</v>
      </c>
    </row>
    <row r="1662" spans="1:9">
      <c r="A1662" s="156" t="s">
        <v>1800</v>
      </c>
      <c r="B1662" s="156" t="s">
        <v>124</v>
      </c>
      <c r="C1662" s="156" t="s">
        <v>93</v>
      </c>
      <c r="D1662" s="156" t="s">
        <v>1511</v>
      </c>
      <c r="E1662" s="157">
        <v>-40.28</v>
      </c>
      <c r="F1662" s="157">
        <v>175.31</v>
      </c>
      <c r="G1662" s="156" t="str">
        <f t="shared" si="80"/>
        <v>Manawatu District MW</v>
      </c>
      <c r="H1662" s="156">
        <f t="shared" si="81"/>
        <v>13</v>
      </c>
      <c r="I1662" s="156" t="str">
        <f t="shared" si="82"/>
        <v>Manawatu District 13</v>
      </c>
    </row>
    <row r="1663" spans="1:9">
      <c r="A1663" s="156" t="s">
        <v>1801</v>
      </c>
      <c r="B1663" s="156" t="s">
        <v>124</v>
      </c>
      <c r="C1663" s="156" t="s">
        <v>93</v>
      </c>
      <c r="D1663" s="156" t="s">
        <v>1511</v>
      </c>
      <c r="E1663" s="157">
        <v>-40.22</v>
      </c>
      <c r="F1663" s="157">
        <v>175.64</v>
      </c>
      <c r="G1663" s="156" t="str">
        <f t="shared" si="80"/>
        <v>Manawatu District MW</v>
      </c>
      <c r="H1663" s="156">
        <f t="shared" si="81"/>
        <v>14</v>
      </c>
      <c r="I1663" s="156" t="str">
        <f t="shared" si="82"/>
        <v>Manawatu District 14</v>
      </c>
    </row>
    <row r="1664" spans="1:9">
      <c r="A1664" s="156" t="s">
        <v>1802</v>
      </c>
      <c r="B1664" s="156" t="s">
        <v>124</v>
      </c>
      <c r="C1664" s="156" t="s">
        <v>93</v>
      </c>
      <c r="D1664" s="156" t="s">
        <v>1511</v>
      </c>
      <c r="E1664" s="157">
        <v>-40.06</v>
      </c>
      <c r="F1664" s="157">
        <v>175.6</v>
      </c>
      <c r="G1664" s="156" t="str">
        <f t="shared" si="80"/>
        <v>Manawatu District MW</v>
      </c>
      <c r="H1664" s="156">
        <f t="shared" si="81"/>
        <v>15</v>
      </c>
      <c r="I1664" s="156" t="str">
        <f t="shared" si="82"/>
        <v>Manawatu District 15</v>
      </c>
    </row>
    <row r="1665" spans="1:9">
      <c r="A1665" s="156" t="s">
        <v>1803</v>
      </c>
      <c r="B1665" s="156" t="s">
        <v>124</v>
      </c>
      <c r="C1665" s="156" t="s">
        <v>209</v>
      </c>
      <c r="D1665" s="156" t="s">
        <v>1511</v>
      </c>
      <c r="E1665" s="157">
        <v>-40.22</v>
      </c>
      <c r="F1665" s="157">
        <v>175.54</v>
      </c>
      <c r="G1665" s="156" t="str">
        <f t="shared" si="80"/>
        <v>Manawatu District MW</v>
      </c>
      <c r="H1665" s="156">
        <f t="shared" si="81"/>
        <v>16</v>
      </c>
      <c r="I1665" s="156" t="str">
        <f t="shared" si="82"/>
        <v>Manawatu District 16</v>
      </c>
    </row>
    <row r="1666" spans="1:9">
      <c r="A1666" s="156" t="s">
        <v>1804</v>
      </c>
      <c r="B1666" s="156" t="s">
        <v>124</v>
      </c>
      <c r="C1666" s="156" t="s">
        <v>93</v>
      </c>
      <c r="D1666" s="156" t="s">
        <v>1511</v>
      </c>
      <c r="E1666" s="157">
        <v>-40.33</v>
      </c>
      <c r="F1666" s="157">
        <v>175.41</v>
      </c>
      <c r="G1666" s="156" t="str">
        <f t="shared" ref="G1666:G1729" si="83">B1666&amp;" "&amp;D1666</f>
        <v>Manawatu District MW</v>
      </c>
      <c r="H1666" s="156">
        <f t="shared" ref="H1666:H1729" si="84">IF(B1666=B1665,H1665+1,1)</f>
        <v>17</v>
      </c>
      <c r="I1666" s="156" t="str">
        <f t="shared" ref="I1666:I1729" si="85">B1666&amp;" "&amp;H1666</f>
        <v>Manawatu District 17</v>
      </c>
    </row>
    <row r="1667" spans="1:9">
      <c r="A1667" s="156" t="s">
        <v>1805</v>
      </c>
      <c r="B1667" s="156" t="s">
        <v>124</v>
      </c>
      <c r="C1667" s="156" t="s">
        <v>209</v>
      </c>
      <c r="D1667" s="156" t="s">
        <v>1511</v>
      </c>
      <c r="E1667" s="157">
        <v>-40.14</v>
      </c>
      <c r="F1667" s="157">
        <v>175.47</v>
      </c>
      <c r="G1667" s="156" t="str">
        <f t="shared" si="83"/>
        <v>Manawatu District MW</v>
      </c>
      <c r="H1667" s="156">
        <f t="shared" si="84"/>
        <v>18</v>
      </c>
      <c r="I1667" s="156" t="str">
        <f t="shared" si="85"/>
        <v>Manawatu District 18</v>
      </c>
    </row>
    <row r="1668" spans="1:9">
      <c r="A1668" s="156" t="s">
        <v>1806</v>
      </c>
      <c r="B1668" s="156" t="s">
        <v>124</v>
      </c>
      <c r="C1668" s="156" t="s">
        <v>93</v>
      </c>
      <c r="D1668" s="156" t="s">
        <v>1511</v>
      </c>
      <c r="E1668" s="157">
        <v>-40.39</v>
      </c>
      <c r="F1668" s="157">
        <v>175.3</v>
      </c>
      <c r="G1668" s="156" t="str">
        <f t="shared" si="83"/>
        <v>Manawatu District MW</v>
      </c>
      <c r="H1668" s="156">
        <f t="shared" si="84"/>
        <v>19</v>
      </c>
      <c r="I1668" s="156" t="str">
        <f t="shared" si="85"/>
        <v>Manawatu District 19</v>
      </c>
    </row>
    <row r="1669" spans="1:9">
      <c r="A1669" s="156" t="s">
        <v>1807</v>
      </c>
      <c r="B1669" s="156" t="s">
        <v>124</v>
      </c>
      <c r="C1669" s="156" t="s">
        <v>93</v>
      </c>
      <c r="D1669" s="156" t="s">
        <v>1511</v>
      </c>
      <c r="E1669" s="157">
        <v>-40.369999999999997</v>
      </c>
      <c r="F1669" s="157">
        <v>175.22</v>
      </c>
      <c r="G1669" s="156" t="str">
        <f t="shared" si="83"/>
        <v>Manawatu District MW</v>
      </c>
      <c r="H1669" s="156">
        <f t="shared" si="84"/>
        <v>20</v>
      </c>
      <c r="I1669" s="156" t="str">
        <f t="shared" si="85"/>
        <v>Manawatu District 20</v>
      </c>
    </row>
    <row r="1670" spans="1:9">
      <c r="A1670" s="156" t="s">
        <v>347</v>
      </c>
      <c r="B1670" s="156" t="s">
        <v>124</v>
      </c>
      <c r="C1670" s="156" t="s">
        <v>93</v>
      </c>
      <c r="D1670" s="156" t="s">
        <v>1511</v>
      </c>
      <c r="E1670" s="157">
        <v>-39.89</v>
      </c>
      <c r="F1670" s="157">
        <v>175.84</v>
      </c>
      <c r="G1670" s="156" t="str">
        <f t="shared" si="83"/>
        <v>Manawatu District MW</v>
      </c>
      <c r="H1670" s="156">
        <f t="shared" si="84"/>
        <v>21</v>
      </c>
      <c r="I1670" s="156" t="str">
        <f t="shared" si="85"/>
        <v>Manawatu District 21</v>
      </c>
    </row>
    <row r="1671" spans="1:9">
      <c r="A1671" s="156" t="s">
        <v>1808</v>
      </c>
      <c r="B1671" s="156" t="s">
        <v>124</v>
      </c>
      <c r="C1671" s="156" t="s">
        <v>93</v>
      </c>
      <c r="D1671" s="156" t="s">
        <v>1511</v>
      </c>
      <c r="E1671" s="157">
        <v>-40.270000000000003</v>
      </c>
      <c r="F1671" s="157">
        <v>175.7</v>
      </c>
      <c r="G1671" s="156" t="str">
        <f t="shared" si="83"/>
        <v>Manawatu District MW</v>
      </c>
      <c r="H1671" s="156">
        <f t="shared" si="84"/>
        <v>22</v>
      </c>
      <c r="I1671" s="156" t="str">
        <f t="shared" si="85"/>
        <v>Manawatu District 22</v>
      </c>
    </row>
    <row r="1672" spans="1:9">
      <c r="A1672" s="156" t="s">
        <v>1809</v>
      </c>
      <c r="B1672" s="156" t="s">
        <v>124</v>
      </c>
      <c r="C1672" s="156" t="s">
        <v>93</v>
      </c>
      <c r="D1672" s="156" t="s">
        <v>1511</v>
      </c>
      <c r="E1672" s="157">
        <v>-40.35</v>
      </c>
      <c r="F1672" s="157">
        <v>175.52</v>
      </c>
      <c r="G1672" s="156" t="str">
        <f t="shared" si="83"/>
        <v>Manawatu District MW</v>
      </c>
      <c r="H1672" s="156">
        <f t="shared" si="84"/>
        <v>23</v>
      </c>
      <c r="I1672" s="156" t="str">
        <f t="shared" si="85"/>
        <v>Manawatu District 23</v>
      </c>
    </row>
    <row r="1673" spans="1:9">
      <c r="A1673" s="156" t="s">
        <v>1240</v>
      </c>
      <c r="B1673" s="156" t="s">
        <v>124</v>
      </c>
      <c r="C1673" s="156" t="s">
        <v>93</v>
      </c>
      <c r="D1673" s="156" t="s">
        <v>1511</v>
      </c>
      <c r="E1673" s="157">
        <v>-40.119999999999997</v>
      </c>
      <c r="F1673" s="157">
        <v>175.44</v>
      </c>
      <c r="G1673" s="156" t="str">
        <f t="shared" si="83"/>
        <v>Manawatu District MW</v>
      </c>
      <c r="H1673" s="156">
        <f t="shared" si="84"/>
        <v>24</v>
      </c>
      <c r="I1673" s="156" t="str">
        <f t="shared" si="85"/>
        <v>Manawatu District 24</v>
      </c>
    </row>
    <row r="1674" spans="1:9">
      <c r="A1674" s="156" t="s">
        <v>1810</v>
      </c>
      <c r="B1674" s="156" t="s">
        <v>124</v>
      </c>
      <c r="C1674" s="156" t="s">
        <v>93</v>
      </c>
      <c r="D1674" s="156" t="s">
        <v>1511</v>
      </c>
      <c r="E1674" s="157">
        <v>-40.39</v>
      </c>
      <c r="F1674" s="157">
        <v>175.51</v>
      </c>
      <c r="G1674" s="156" t="str">
        <f t="shared" si="83"/>
        <v>Manawatu District MW</v>
      </c>
      <c r="H1674" s="156">
        <f t="shared" si="84"/>
        <v>25</v>
      </c>
      <c r="I1674" s="156" t="str">
        <f t="shared" si="85"/>
        <v>Manawatu District 25</v>
      </c>
    </row>
    <row r="1675" spans="1:9">
      <c r="A1675" s="156" t="s">
        <v>1811</v>
      </c>
      <c r="B1675" s="156" t="s">
        <v>124</v>
      </c>
      <c r="C1675" s="156" t="s">
        <v>93</v>
      </c>
      <c r="D1675" s="156" t="s">
        <v>1511</v>
      </c>
      <c r="E1675" s="157">
        <v>-39.86</v>
      </c>
      <c r="F1675" s="157">
        <v>175.92</v>
      </c>
      <c r="G1675" s="156" t="str">
        <f t="shared" si="83"/>
        <v>Manawatu District MW</v>
      </c>
      <c r="H1675" s="156">
        <f t="shared" si="84"/>
        <v>26</v>
      </c>
      <c r="I1675" s="156" t="str">
        <f t="shared" si="85"/>
        <v>Manawatu District 26</v>
      </c>
    </row>
    <row r="1676" spans="1:9">
      <c r="A1676" s="156" t="s">
        <v>1812</v>
      </c>
      <c r="B1676" s="156" t="s">
        <v>124</v>
      </c>
      <c r="C1676" s="156" t="s">
        <v>93</v>
      </c>
      <c r="D1676" s="156" t="s">
        <v>1511</v>
      </c>
      <c r="E1676" s="157">
        <v>-40.29</v>
      </c>
      <c r="F1676" s="157">
        <v>175.54</v>
      </c>
      <c r="G1676" s="156" t="str">
        <f t="shared" si="83"/>
        <v>Manawatu District MW</v>
      </c>
      <c r="H1676" s="156">
        <f t="shared" si="84"/>
        <v>27</v>
      </c>
      <c r="I1676" s="156" t="str">
        <f t="shared" si="85"/>
        <v>Manawatu District 27</v>
      </c>
    </row>
    <row r="1677" spans="1:9">
      <c r="A1677" s="156" t="s">
        <v>1813</v>
      </c>
      <c r="B1677" s="156" t="s">
        <v>124</v>
      </c>
      <c r="C1677" s="156" t="s">
        <v>209</v>
      </c>
      <c r="D1677" s="156" t="s">
        <v>1511</v>
      </c>
      <c r="E1677" s="157">
        <v>-40.049999999999997</v>
      </c>
      <c r="F1677" s="157">
        <v>175.76</v>
      </c>
      <c r="G1677" s="156" t="str">
        <f t="shared" si="83"/>
        <v>Manawatu District MW</v>
      </c>
      <c r="H1677" s="156">
        <f t="shared" si="84"/>
        <v>28</v>
      </c>
      <c r="I1677" s="156" t="str">
        <f t="shared" si="85"/>
        <v>Manawatu District 28</v>
      </c>
    </row>
    <row r="1678" spans="1:9">
      <c r="A1678" s="156" t="s">
        <v>1814</v>
      </c>
      <c r="B1678" s="156" t="s">
        <v>124</v>
      </c>
      <c r="C1678" s="156" t="s">
        <v>93</v>
      </c>
      <c r="D1678" s="156" t="s">
        <v>1511</v>
      </c>
      <c r="E1678" s="157">
        <v>-40.11</v>
      </c>
      <c r="F1678" s="157">
        <v>175.71</v>
      </c>
      <c r="G1678" s="156" t="str">
        <f t="shared" si="83"/>
        <v>Manawatu District MW</v>
      </c>
      <c r="H1678" s="156">
        <f t="shared" si="84"/>
        <v>29</v>
      </c>
      <c r="I1678" s="156" t="str">
        <f t="shared" si="85"/>
        <v>Manawatu District 29</v>
      </c>
    </row>
    <row r="1679" spans="1:9">
      <c r="A1679" s="156" t="s">
        <v>1815</v>
      </c>
      <c r="B1679" s="156" t="s">
        <v>124</v>
      </c>
      <c r="C1679" s="156" t="s">
        <v>93</v>
      </c>
      <c r="D1679" s="156" t="s">
        <v>1511</v>
      </c>
      <c r="E1679" s="157">
        <v>-40.090000000000003</v>
      </c>
      <c r="F1679" s="157">
        <v>175.89</v>
      </c>
      <c r="G1679" s="156" t="str">
        <f t="shared" si="83"/>
        <v>Manawatu District MW</v>
      </c>
      <c r="H1679" s="156">
        <f t="shared" si="84"/>
        <v>30</v>
      </c>
      <c r="I1679" s="156" t="str">
        <f t="shared" si="85"/>
        <v>Manawatu District 30</v>
      </c>
    </row>
    <row r="1680" spans="1:9">
      <c r="A1680" s="156" t="s">
        <v>1816</v>
      </c>
      <c r="B1680" s="156" t="s">
        <v>124</v>
      </c>
      <c r="C1680" s="156" t="s">
        <v>93</v>
      </c>
      <c r="D1680" s="156" t="s">
        <v>1511</v>
      </c>
      <c r="E1680" s="157">
        <v>-40.31</v>
      </c>
      <c r="F1680" s="157">
        <v>175.48</v>
      </c>
      <c r="G1680" s="156" t="str">
        <f t="shared" si="83"/>
        <v>Manawatu District MW</v>
      </c>
      <c r="H1680" s="156">
        <f t="shared" si="84"/>
        <v>31</v>
      </c>
      <c r="I1680" s="156" t="str">
        <f t="shared" si="85"/>
        <v>Manawatu District 31</v>
      </c>
    </row>
    <row r="1681" spans="1:9">
      <c r="A1681" s="156" t="s">
        <v>1817</v>
      </c>
      <c r="B1681" s="156" t="s">
        <v>124</v>
      </c>
      <c r="C1681" s="156" t="s">
        <v>93</v>
      </c>
      <c r="D1681" s="156" t="s">
        <v>1511</v>
      </c>
      <c r="E1681" s="157">
        <v>-39.93</v>
      </c>
      <c r="F1681" s="157">
        <v>175.65</v>
      </c>
      <c r="G1681" s="156" t="str">
        <f t="shared" si="83"/>
        <v>Manawatu District MW</v>
      </c>
      <c r="H1681" s="156">
        <f t="shared" si="84"/>
        <v>32</v>
      </c>
      <c r="I1681" s="156" t="str">
        <f t="shared" si="85"/>
        <v>Manawatu District 32</v>
      </c>
    </row>
    <row r="1682" spans="1:9">
      <c r="A1682" s="156" t="s">
        <v>1818</v>
      </c>
      <c r="B1682" s="156" t="s">
        <v>124</v>
      </c>
      <c r="C1682" s="156" t="s">
        <v>209</v>
      </c>
      <c r="D1682" s="156" t="s">
        <v>1511</v>
      </c>
      <c r="E1682" s="157">
        <v>-40.380000000000003</v>
      </c>
      <c r="F1682" s="157">
        <v>175.53</v>
      </c>
      <c r="G1682" s="156" t="str">
        <f t="shared" si="83"/>
        <v>Manawatu District MW</v>
      </c>
      <c r="H1682" s="156">
        <f t="shared" si="84"/>
        <v>33</v>
      </c>
      <c r="I1682" s="156" t="str">
        <f t="shared" si="85"/>
        <v>Manawatu District 33</v>
      </c>
    </row>
    <row r="1683" spans="1:9">
      <c r="A1683" s="156" t="s">
        <v>1819</v>
      </c>
      <c r="B1683" s="156" t="s">
        <v>124</v>
      </c>
      <c r="C1683" s="156" t="s">
        <v>93</v>
      </c>
      <c r="D1683" s="156" t="s">
        <v>1511</v>
      </c>
      <c r="E1683" s="157">
        <v>-40.19</v>
      </c>
      <c r="F1683" s="157">
        <v>175.54</v>
      </c>
      <c r="G1683" s="156" t="str">
        <f t="shared" si="83"/>
        <v>Manawatu District MW</v>
      </c>
      <c r="H1683" s="156">
        <f t="shared" si="84"/>
        <v>34</v>
      </c>
      <c r="I1683" s="156" t="str">
        <f t="shared" si="85"/>
        <v>Manawatu District 34</v>
      </c>
    </row>
    <row r="1684" spans="1:9">
      <c r="A1684" s="156" t="s">
        <v>1820</v>
      </c>
      <c r="B1684" s="156" t="s">
        <v>124</v>
      </c>
      <c r="C1684" s="156" t="s">
        <v>93</v>
      </c>
      <c r="D1684" s="156" t="s">
        <v>1511</v>
      </c>
      <c r="E1684" s="157">
        <v>-40.159999999999997</v>
      </c>
      <c r="F1684" s="157">
        <v>175.59</v>
      </c>
      <c r="G1684" s="156" t="str">
        <f t="shared" si="83"/>
        <v>Manawatu District MW</v>
      </c>
      <c r="H1684" s="156">
        <f t="shared" si="84"/>
        <v>35</v>
      </c>
      <c r="I1684" s="156" t="str">
        <f t="shared" si="85"/>
        <v>Manawatu District 35</v>
      </c>
    </row>
    <row r="1685" spans="1:9">
      <c r="A1685" s="156" t="s">
        <v>1821</v>
      </c>
      <c r="B1685" s="156" t="s">
        <v>124</v>
      </c>
      <c r="C1685" s="156" t="s">
        <v>93</v>
      </c>
      <c r="D1685" s="156" t="s">
        <v>1511</v>
      </c>
      <c r="E1685" s="157">
        <v>-39.94</v>
      </c>
      <c r="F1685" s="157">
        <v>175.85</v>
      </c>
      <c r="G1685" s="156" t="str">
        <f t="shared" si="83"/>
        <v>Manawatu District MW</v>
      </c>
      <c r="H1685" s="156">
        <f t="shared" si="84"/>
        <v>36</v>
      </c>
      <c r="I1685" s="156" t="str">
        <f t="shared" si="85"/>
        <v>Manawatu District 36</v>
      </c>
    </row>
    <row r="1686" spans="1:9">
      <c r="A1686" s="156" t="s">
        <v>1822</v>
      </c>
      <c r="B1686" s="156" t="s">
        <v>124</v>
      </c>
      <c r="C1686" s="156" t="s">
        <v>209</v>
      </c>
      <c r="D1686" s="156" t="s">
        <v>1511</v>
      </c>
      <c r="E1686" s="157">
        <v>-39.81</v>
      </c>
      <c r="F1686" s="157">
        <v>175.78</v>
      </c>
      <c r="G1686" s="156" t="str">
        <f t="shared" si="83"/>
        <v>Manawatu District MW</v>
      </c>
      <c r="H1686" s="156">
        <f t="shared" si="84"/>
        <v>37</v>
      </c>
      <c r="I1686" s="156" t="str">
        <f t="shared" si="85"/>
        <v>Manawatu District 37</v>
      </c>
    </row>
    <row r="1687" spans="1:9">
      <c r="A1687" s="156" t="s">
        <v>1823</v>
      </c>
      <c r="B1687" s="156" t="s">
        <v>124</v>
      </c>
      <c r="C1687" s="156" t="s">
        <v>93</v>
      </c>
      <c r="D1687" s="156" t="s">
        <v>1511</v>
      </c>
      <c r="E1687" s="157">
        <v>-40.39</v>
      </c>
      <c r="F1687" s="157">
        <v>175.42</v>
      </c>
      <c r="G1687" s="156" t="str">
        <f t="shared" si="83"/>
        <v>Manawatu District MW</v>
      </c>
      <c r="H1687" s="156">
        <f t="shared" si="84"/>
        <v>38</v>
      </c>
      <c r="I1687" s="156" t="str">
        <f t="shared" si="85"/>
        <v>Manawatu District 38</v>
      </c>
    </row>
    <row r="1688" spans="1:9">
      <c r="A1688" s="156" t="s">
        <v>1824</v>
      </c>
      <c r="B1688" s="156" t="s">
        <v>124</v>
      </c>
      <c r="C1688" s="156" t="s">
        <v>93</v>
      </c>
      <c r="D1688" s="156" t="s">
        <v>1511</v>
      </c>
      <c r="E1688" s="157">
        <v>-39.92</v>
      </c>
      <c r="F1688" s="157">
        <v>175.92</v>
      </c>
      <c r="G1688" s="156" t="str">
        <f t="shared" si="83"/>
        <v>Manawatu District MW</v>
      </c>
      <c r="H1688" s="156">
        <f t="shared" si="84"/>
        <v>39</v>
      </c>
      <c r="I1688" s="156" t="str">
        <f t="shared" si="85"/>
        <v>Manawatu District 39</v>
      </c>
    </row>
    <row r="1689" spans="1:9">
      <c r="A1689" s="156" t="s">
        <v>1825</v>
      </c>
      <c r="B1689" s="156" t="s">
        <v>124</v>
      </c>
      <c r="C1689" s="156" t="s">
        <v>93</v>
      </c>
      <c r="D1689" s="156" t="s">
        <v>1511</v>
      </c>
      <c r="E1689" s="157">
        <v>-40.200000000000003</v>
      </c>
      <c r="F1689" s="157">
        <v>175.47</v>
      </c>
      <c r="G1689" s="156" t="str">
        <f t="shared" si="83"/>
        <v>Manawatu District MW</v>
      </c>
      <c r="H1689" s="156">
        <f t="shared" si="84"/>
        <v>40</v>
      </c>
      <c r="I1689" s="156" t="str">
        <f t="shared" si="85"/>
        <v>Manawatu District 40</v>
      </c>
    </row>
    <row r="1690" spans="1:9">
      <c r="A1690" s="156" t="s">
        <v>1826</v>
      </c>
      <c r="B1690" s="156" t="s">
        <v>124</v>
      </c>
      <c r="C1690" s="156" t="s">
        <v>93</v>
      </c>
      <c r="D1690" s="156" t="s">
        <v>1511</v>
      </c>
      <c r="E1690" s="157">
        <v>-40.11</v>
      </c>
      <c r="F1690" s="157">
        <v>175.85</v>
      </c>
      <c r="G1690" s="156" t="str">
        <f t="shared" si="83"/>
        <v>Manawatu District MW</v>
      </c>
      <c r="H1690" s="156">
        <f t="shared" si="84"/>
        <v>41</v>
      </c>
      <c r="I1690" s="156" t="str">
        <f t="shared" si="85"/>
        <v>Manawatu District 41</v>
      </c>
    </row>
    <row r="1691" spans="1:9">
      <c r="A1691" s="156" t="s">
        <v>1827</v>
      </c>
      <c r="B1691" s="156" t="s">
        <v>124</v>
      </c>
      <c r="C1691" s="156" t="s">
        <v>93</v>
      </c>
      <c r="D1691" s="156" t="s">
        <v>1511</v>
      </c>
      <c r="E1691" s="157">
        <v>-40.32</v>
      </c>
      <c r="F1691" s="157">
        <v>175.56</v>
      </c>
      <c r="G1691" s="156" t="str">
        <f t="shared" si="83"/>
        <v>Manawatu District MW</v>
      </c>
      <c r="H1691" s="156">
        <f t="shared" si="84"/>
        <v>42</v>
      </c>
      <c r="I1691" s="156" t="str">
        <f t="shared" si="85"/>
        <v>Manawatu District 42</v>
      </c>
    </row>
    <row r="1692" spans="1:9">
      <c r="A1692" s="156" t="s">
        <v>1828</v>
      </c>
      <c r="B1692" s="156" t="s">
        <v>124</v>
      </c>
      <c r="C1692" s="156" t="s">
        <v>93</v>
      </c>
      <c r="D1692" s="156" t="s">
        <v>1511</v>
      </c>
      <c r="E1692" s="157">
        <v>-39.89</v>
      </c>
      <c r="F1692" s="157">
        <v>175.68</v>
      </c>
      <c r="G1692" s="156" t="str">
        <f t="shared" si="83"/>
        <v>Manawatu District MW</v>
      </c>
      <c r="H1692" s="156">
        <f t="shared" si="84"/>
        <v>43</v>
      </c>
      <c r="I1692" s="156" t="str">
        <f t="shared" si="85"/>
        <v>Manawatu District 43</v>
      </c>
    </row>
    <row r="1693" spans="1:9">
      <c r="A1693" s="156" t="s">
        <v>1829</v>
      </c>
      <c r="B1693" s="156" t="s">
        <v>124</v>
      </c>
      <c r="C1693" s="156" t="s">
        <v>93</v>
      </c>
      <c r="D1693" s="156" t="s">
        <v>1511</v>
      </c>
      <c r="E1693" s="157">
        <v>-40.36</v>
      </c>
      <c r="F1693" s="157">
        <v>175.3</v>
      </c>
      <c r="G1693" s="156" t="str">
        <f t="shared" si="83"/>
        <v>Manawatu District MW</v>
      </c>
      <c r="H1693" s="156">
        <f t="shared" si="84"/>
        <v>44</v>
      </c>
      <c r="I1693" s="156" t="str">
        <f t="shared" si="85"/>
        <v>Manawatu District 44</v>
      </c>
    </row>
    <row r="1694" spans="1:9">
      <c r="A1694" s="156" t="s">
        <v>1830</v>
      </c>
      <c r="B1694" s="156" t="s">
        <v>124</v>
      </c>
      <c r="C1694" s="156" t="s">
        <v>93</v>
      </c>
      <c r="D1694" s="156" t="s">
        <v>1511</v>
      </c>
      <c r="E1694" s="157">
        <v>-39.880000000000003</v>
      </c>
      <c r="F1694" s="157">
        <v>175.75</v>
      </c>
      <c r="G1694" s="156" t="str">
        <f t="shared" si="83"/>
        <v>Manawatu District MW</v>
      </c>
      <c r="H1694" s="156">
        <f t="shared" si="84"/>
        <v>45</v>
      </c>
      <c r="I1694" s="156" t="str">
        <f t="shared" si="85"/>
        <v>Manawatu District 45</v>
      </c>
    </row>
    <row r="1695" spans="1:9">
      <c r="A1695" s="156" t="s">
        <v>1831</v>
      </c>
      <c r="B1695" s="156" t="s">
        <v>124</v>
      </c>
      <c r="C1695" s="156" t="s">
        <v>93</v>
      </c>
      <c r="D1695" s="156" t="s">
        <v>1511</v>
      </c>
      <c r="E1695" s="157">
        <v>-39.93</v>
      </c>
      <c r="F1695" s="157">
        <v>175.71</v>
      </c>
      <c r="G1695" s="156" t="str">
        <f t="shared" si="83"/>
        <v>Manawatu District MW</v>
      </c>
      <c r="H1695" s="156">
        <f t="shared" si="84"/>
        <v>46</v>
      </c>
      <c r="I1695" s="156" t="str">
        <f t="shared" si="85"/>
        <v>Manawatu District 46</v>
      </c>
    </row>
    <row r="1696" spans="1:9">
      <c r="A1696" s="156" t="s">
        <v>1832</v>
      </c>
      <c r="B1696" s="156" t="s">
        <v>124</v>
      </c>
      <c r="C1696" s="156" t="s">
        <v>93</v>
      </c>
      <c r="D1696" s="156" t="s">
        <v>1511</v>
      </c>
      <c r="E1696" s="157">
        <v>-39.950000000000003</v>
      </c>
      <c r="F1696" s="157">
        <v>175.81</v>
      </c>
      <c r="G1696" s="156" t="str">
        <f t="shared" si="83"/>
        <v>Manawatu District MW</v>
      </c>
      <c r="H1696" s="156">
        <f t="shared" si="84"/>
        <v>47</v>
      </c>
      <c r="I1696" s="156" t="str">
        <f t="shared" si="85"/>
        <v>Manawatu District 47</v>
      </c>
    </row>
    <row r="1697" spans="1:9">
      <c r="A1697" s="156" t="s">
        <v>1833</v>
      </c>
      <c r="B1697" s="156" t="s">
        <v>124</v>
      </c>
      <c r="C1697" s="156" t="s">
        <v>93</v>
      </c>
      <c r="D1697" s="156" t="s">
        <v>1511</v>
      </c>
      <c r="E1697" s="157">
        <v>-39.909999999999997</v>
      </c>
      <c r="F1697" s="157">
        <v>175.86</v>
      </c>
      <c r="G1697" s="156" t="str">
        <f t="shared" si="83"/>
        <v>Manawatu District MW</v>
      </c>
      <c r="H1697" s="156">
        <f t="shared" si="84"/>
        <v>48</v>
      </c>
      <c r="I1697" s="156" t="str">
        <f t="shared" si="85"/>
        <v>Manawatu District 48</v>
      </c>
    </row>
    <row r="1698" spans="1:9">
      <c r="A1698" s="156" t="s">
        <v>1834</v>
      </c>
      <c r="B1698" s="156" t="s">
        <v>124</v>
      </c>
      <c r="C1698" s="156" t="s">
        <v>93</v>
      </c>
      <c r="D1698" s="156" t="s">
        <v>1511</v>
      </c>
      <c r="E1698" s="157">
        <v>-40.17</v>
      </c>
      <c r="F1698" s="157">
        <v>175.78</v>
      </c>
      <c r="G1698" s="156" t="str">
        <f t="shared" si="83"/>
        <v>Manawatu District MW</v>
      </c>
      <c r="H1698" s="156">
        <f t="shared" si="84"/>
        <v>49</v>
      </c>
      <c r="I1698" s="156" t="str">
        <f t="shared" si="85"/>
        <v>Manawatu District 49</v>
      </c>
    </row>
    <row r="1699" spans="1:9">
      <c r="A1699" s="156" t="s">
        <v>1835</v>
      </c>
      <c r="B1699" s="156" t="s">
        <v>124</v>
      </c>
      <c r="C1699" s="156" t="s">
        <v>93</v>
      </c>
      <c r="D1699" s="156" t="s">
        <v>1511</v>
      </c>
      <c r="E1699" s="157">
        <v>-40.42</v>
      </c>
      <c r="F1699" s="157">
        <v>175.43</v>
      </c>
      <c r="G1699" s="156" t="str">
        <f t="shared" si="83"/>
        <v>Manawatu District MW</v>
      </c>
      <c r="H1699" s="156">
        <f t="shared" si="84"/>
        <v>50</v>
      </c>
      <c r="I1699" s="156" t="str">
        <f t="shared" si="85"/>
        <v>Manawatu District 50</v>
      </c>
    </row>
    <row r="1700" spans="1:9">
      <c r="A1700" s="156" t="s">
        <v>1836</v>
      </c>
      <c r="B1700" s="156" t="s">
        <v>124</v>
      </c>
      <c r="C1700" s="156" t="s">
        <v>93</v>
      </c>
      <c r="D1700" s="156" t="s">
        <v>1511</v>
      </c>
      <c r="E1700" s="157">
        <v>-39.9</v>
      </c>
      <c r="F1700" s="157">
        <v>175.89</v>
      </c>
      <c r="G1700" s="156" t="str">
        <f t="shared" si="83"/>
        <v>Manawatu District MW</v>
      </c>
      <c r="H1700" s="156">
        <f t="shared" si="84"/>
        <v>51</v>
      </c>
      <c r="I1700" s="156" t="str">
        <f t="shared" si="85"/>
        <v>Manawatu District 51</v>
      </c>
    </row>
    <row r="1701" spans="1:9">
      <c r="A1701" s="156" t="s">
        <v>1837</v>
      </c>
      <c r="B1701" s="156" t="s">
        <v>124</v>
      </c>
      <c r="C1701" s="156" t="s">
        <v>93</v>
      </c>
      <c r="D1701" s="156" t="s">
        <v>1511</v>
      </c>
      <c r="E1701" s="157">
        <v>-40.21</v>
      </c>
      <c r="F1701" s="157">
        <v>175.77</v>
      </c>
      <c r="G1701" s="156" t="str">
        <f t="shared" si="83"/>
        <v>Manawatu District MW</v>
      </c>
      <c r="H1701" s="156">
        <f t="shared" si="84"/>
        <v>52</v>
      </c>
      <c r="I1701" s="156" t="str">
        <f t="shared" si="85"/>
        <v>Manawatu District 52</v>
      </c>
    </row>
    <row r="1702" spans="1:9">
      <c r="A1702" s="156" t="s">
        <v>1838</v>
      </c>
      <c r="B1702" s="156" t="s">
        <v>124</v>
      </c>
      <c r="C1702" s="156" t="s">
        <v>93</v>
      </c>
      <c r="D1702" s="156" t="s">
        <v>1511</v>
      </c>
      <c r="E1702" s="157">
        <v>-39.979999999999997</v>
      </c>
      <c r="F1702" s="157">
        <v>175.62</v>
      </c>
      <c r="G1702" s="156" t="str">
        <f t="shared" si="83"/>
        <v>Manawatu District MW</v>
      </c>
      <c r="H1702" s="156">
        <f t="shared" si="84"/>
        <v>53</v>
      </c>
      <c r="I1702" s="156" t="str">
        <f t="shared" si="85"/>
        <v>Manawatu District 53</v>
      </c>
    </row>
    <row r="1703" spans="1:9">
      <c r="A1703" s="156" t="s">
        <v>1839</v>
      </c>
      <c r="B1703" s="156" t="s">
        <v>124</v>
      </c>
      <c r="C1703" s="156" t="s">
        <v>209</v>
      </c>
      <c r="D1703" s="156" t="s">
        <v>1511</v>
      </c>
      <c r="E1703" s="157">
        <v>-40.29</v>
      </c>
      <c r="F1703" s="157">
        <v>175.41</v>
      </c>
      <c r="G1703" s="156" t="str">
        <f t="shared" si="83"/>
        <v>Manawatu District MW</v>
      </c>
      <c r="H1703" s="156">
        <f t="shared" si="84"/>
        <v>54</v>
      </c>
      <c r="I1703" s="156" t="str">
        <f t="shared" si="85"/>
        <v>Manawatu District 54</v>
      </c>
    </row>
    <row r="1704" spans="1:9">
      <c r="A1704" s="156" t="s">
        <v>1840</v>
      </c>
      <c r="B1704" s="156" t="s">
        <v>124</v>
      </c>
      <c r="C1704" s="156" t="s">
        <v>93</v>
      </c>
      <c r="D1704" s="156" t="s">
        <v>1511</v>
      </c>
      <c r="E1704" s="157">
        <v>-39.85</v>
      </c>
      <c r="F1704" s="157">
        <v>175.89</v>
      </c>
      <c r="G1704" s="156" t="str">
        <f t="shared" si="83"/>
        <v>Manawatu District MW</v>
      </c>
      <c r="H1704" s="156">
        <f t="shared" si="84"/>
        <v>55</v>
      </c>
      <c r="I1704" s="156" t="str">
        <f t="shared" si="85"/>
        <v>Manawatu District 55</v>
      </c>
    </row>
    <row r="1705" spans="1:9">
      <c r="A1705" s="156" t="s">
        <v>1841</v>
      </c>
      <c r="B1705" s="156" t="s">
        <v>124</v>
      </c>
      <c r="C1705" s="156" t="s">
        <v>209</v>
      </c>
      <c r="D1705" s="156" t="s">
        <v>1511</v>
      </c>
      <c r="E1705" s="157">
        <v>-40.22</v>
      </c>
      <c r="F1705" s="157">
        <v>175.41</v>
      </c>
      <c r="G1705" s="156" t="str">
        <f t="shared" si="83"/>
        <v>Manawatu District MW</v>
      </c>
      <c r="H1705" s="156">
        <f t="shared" si="84"/>
        <v>56</v>
      </c>
      <c r="I1705" s="156" t="str">
        <f t="shared" si="85"/>
        <v>Manawatu District 56</v>
      </c>
    </row>
    <row r="1706" spans="1:9">
      <c r="A1706" s="156" t="s">
        <v>1842</v>
      </c>
      <c r="B1706" s="156" t="s">
        <v>124</v>
      </c>
      <c r="C1706" s="156" t="s">
        <v>93</v>
      </c>
      <c r="D1706" s="156" t="s">
        <v>1511</v>
      </c>
      <c r="E1706" s="157">
        <v>-40.1</v>
      </c>
      <c r="F1706" s="157">
        <v>175.54</v>
      </c>
      <c r="G1706" s="156" t="str">
        <f t="shared" si="83"/>
        <v>Manawatu District MW</v>
      </c>
      <c r="H1706" s="156">
        <f t="shared" si="84"/>
        <v>57</v>
      </c>
      <c r="I1706" s="156" t="str">
        <f t="shared" si="85"/>
        <v>Manawatu District 57</v>
      </c>
    </row>
    <row r="1707" spans="1:9">
      <c r="A1707" s="156" t="s">
        <v>1843</v>
      </c>
      <c r="B1707" s="156" t="s">
        <v>124</v>
      </c>
      <c r="C1707" s="156" t="s">
        <v>93</v>
      </c>
      <c r="D1707" s="156" t="s">
        <v>1511</v>
      </c>
      <c r="E1707" s="157">
        <v>-40.369999999999997</v>
      </c>
      <c r="F1707" s="157">
        <v>175.4</v>
      </c>
      <c r="G1707" s="156" t="str">
        <f t="shared" si="83"/>
        <v>Manawatu District MW</v>
      </c>
      <c r="H1707" s="156">
        <f t="shared" si="84"/>
        <v>58</v>
      </c>
      <c r="I1707" s="156" t="str">
        <f t="shared" si="85"/>
        <v>Manawatu District 58</v>
      </c>
    </row>
    <row r="1708" spans="1:9">
      <c r="A1708" s="156" t="s">
        <v>1844</v>
      </c>
      <c r="B1708" s="156" t="s">
        <v>124</v>
      </c>
      <c r="C1708" s="156" t="s">
        <v>209</v>
      </c>
      <c r="D1708" s="156" t="s">
        <v>1511</v>
      </c>
      <c r="E1708" s="157">
        <v>-40.299999999999997</v>
      </c>
      <c r="F1708" s="157">
        <v>175.24</v>
      </c>
      <c r="G1708" s="156" t="str">
        <f t="shared" si="83"/>
        <v>Manawatu District MW</v>
      </c>
      <c r="H1708" s="156">
        <f t="shared" si="84"/>
        <v>59</v>
      </c>
      <c r="I1708" s="156" t="str">
        <f t="shared" si="85"/>
        <v>Manawatu District 59</v>
      </c>
    </row>
    <row r="1709" spans="1:9">
      <c r="A1709" s="156" t="s">
        <v>1845</v>
      </c>
      <c r="B1709" s="156" t="s">
        <v>124</v>
      </c>
      <c r="C1709" s="156" t="s">
        <v>93</v>
      </c>
      <c r="D1709" s="156" t="s">
        <v>1511</v>
      </c>
      <c r="E1709" s="157">
        <v>-40.25</v>
      </c>
      <c r="F1709" s="157">
        <v>175.59</v>
      </c>
      <c r="G1709" s="156" t="str">
        <f t="shared" si="83"/>
        <v>Manawatu District MW</v>
      </c>
      <c r="H1709" s="156">
        <f t="shared" si="84"/>
        <v>60</v>
      </c>
      <c r="I1709" s="156" t="str">
        <f t="shared" si="85"/>
        <v>Manawatu District 60</v>
      </c>
    </row>
    <row r="1710" spans="1:9">
      <c r="A1710" s="156" t="s">
        <v>1846</v>
      </c>
      <c r="B1710" s="156" t="s">
        <v>124</v>
      </c>
      <c r="C1710" s="156" t="s">
        <v>93</v>
      </c>
      <c r="D1710" s="156" t="s">
        <v>1511</v>
      </c>
      <c r="E1710" s="157">
        <v>-40.28</v>
      </c>
      <c r="F1710" s="157">
        <v>175.55</v>
      </c>
      <c r="G1710" s="156" t="str">
        <f t="shared" si="83"/>
        <v>Manawatu District MW</v>
      </c>
      <c r="H1710" s="156">
        <f t="shared" si="84"/>
        <v>61</v>
      </c>
      <c r="I1710" s="156" t="str">
        <f t="shared" si="85"/>
        <v>Manawatu District 61</v>
      </c>
    </row>
    <row r="1711" spans="1:9">
      <c r="A1711" s="156" t="s">
        <v>1847</v>
      </c>
      <c r="B1711" s="156" t="s">
        <v>124</v>
      </c>
      <c r="C1711" s="156" t="s">
        <v>93</v>
      </c>
      <c r="D1711" s="156" t="s">
        <v>1511</v>
      </c>
      <c r="E1711" s="157">
        <v>-40.4</v>
      </c>
      <c r="F1711" s="157">
        <v>175.5</v>
      </c>
      <c r="G1711" s="156" t="str">
        <f t="shared" si="83"/>
        <v>Manawatu District MW</v>
      </c>
      <c r="H1711" s="156">
        <f t="shared" si="84"/>
        <v>62</v>
      </c>
      <c r="I1711" s="156" t="str">
        <f t="shared" si="85"/>
        <v>Manawatu District 62</v>
      </c>
    </row>
    <row r="1712" spans="1:9">
      <c r="A1712" s="156" t="s">
        <v>1848</v>
      </c>
      <c r="B1712" s="156" t="s">
        <v>124</v>
      </c>
      <c r="C1712" s="156" t="s">
        <v>93</v>
      </c>
      <c r="D1712" s="156" t="s">
        <v>1511</v>
      </c>
      <c r="E1712" s="157">
        <v>-40.090000000000003</v>
      </c>
      <c r="F1712" s="157">
        <v>175.47</v>
      </c>
      <c r="G1712" s="156" t="str">
        <f t="shared" si="83"/>
        <v>Manawatu District MW</v>
      </c>
      <c r="H1712" s="156">
        <f t="shared" si="84"/>
        <v>63</v>
      </c>
      <c r="I1712" s="156" t="str">
        <f t="shared" si="85"/>
        <v>Manawatu District 63</v>
      </c>
    </row>
    <row r="1713" spans="1:9">
      <c r="A1713" s="156" t="s">
        <v>1849</v>
      </c>
      <c r="B1713" s="156" t="s">
        <v>124</v>
      </c>
      <c r="C1713" s="156" t="s">
        <v>93</v>
      </c>
      <c r="D1713" s="156" t="s">
        <v>1511</v>
      </c>
      <c r="E1713" s="157">
        <v>-40</v>
      </c>
      <c r="F1713" s="157">
        <v>175.96</v>
      </c>
      <c r="G1713" s="156" t="str">
        <f t="shared" si="83"/>
        <v>Manawatu District MW</v>
      </c>
      <c r="H1713" s="156">
        <f t="shared" si="84"/>
        <v>64</v>
      </c>
      <c r="I1713" s="156" t="str">
        <f t="shared" si="85"/>
        <v>Manawatu District 64</v>
      </c>
    </row>
    <row r="1714" spans="1:9">
      <c r="A1714" s="156" t="s">
        <v>1850</v>
      </c>
      <c r="B1714" s="156" t="s">
        <v>124</v>
      </c>
      <c r="C1714" s="156" t="s">
        <v>93</v>
      </c>
      <c r="D1714" s="156" t="s">
        <v>1511</v>
      </c>
      <c r="E1714" s="157">
        <v>-40.01</v>
      </c>
      <c r="F1714" s="157">
        <v>175.93</v>
      </c>
      <c r="G1714" s="156" t="str">
        <f t="shared" si="83"/>
        <v>Manawatu District MW</v>
      </c>
      <c r="H1714" s="156">
        <f t="shared" si="84"/>
        <v>65</v>
      </c>
      <c r="I1714" s="156" t="str">
        <f t="shared" si="85"/>
        <v>Manawatu District 65</v>
      </c>
    </row>
    <row r="1715" spans="1:9">
      <c r="A1715" s="156" t="s">
        <v>1851</v>
      </c>
      <c r="B1715" s="156" t="s">
        <v>124</v>
      </c>
      <c r="C1715" s="156" t="s">
        <v>93</v>
      </c>
      <c r="D1715" s="156" t="s">
        <v>1511</v>
      </c>
      <c r="E1715" s="157">
        <v>-39.9</v>
      </c>
      <c r="F1715" s="157">
        <v>175.7</v>
      </c>
      <c r="G1715" s="156" t="str">
        <f t="shared" si="83"/>
        <v>Manawatu District MW</v>
      </c>
      <c r="H1715" s="156">
        <f t="shared" si="84"/>
        <v>66</v>
      </c>
      <c r="I1715" s="156" t="str">
        <f t="shared" si="85"/>
        <v>Manawatu District 66</v>
      </c>
    </row>
    <row r="1716" spans="1:9">
      <c r="A1716" s="156" t="s">
        <v>1852</v>
      </c>
      <c r="B1716" s="156" t="s">
        <v>124</v>
      </c>
      <c r="C1716" s="156" t="s">
        <v>93</v>
      </c>
      <c r="D1716" s="156" t="s">
        <v>1511</v>
      </c>
      <c r="E1716" s="157">
        <v>-40.25</v>
      </c>
      <c r="F1716" s="157">
        <v>175.43</v>
      </c>
      <c r="G1716" s="156" t="str">
        <f t="shared" si="83"/>
        <v>Manawatu District MW</v>
      </c>
      <c r="H1716" s="156">
        <f t="shared" si="84"/>
        <v>67</v>
      </c>
      <c r="I1716" s="156" t="str">
        <f t="shared" si="85"/>
        <v>Manawatu District 67</v>
      </c>
    </row>
    <row r="1717" spans="1:9">
      <c r="A1717" s="156" t="s">
        <v>1853</v>
      </c>
      <c r="B1717" s="156" t="s">
        <v>124</v>
      </c>
      <c r="C1717" s="156" t="s">
        <v>93</v>
      </c>
      <c r="D1717" s="156" t="s">
        <v>1511</v>
      </c>
      <c r="E1717" s="157">
        <v>-40.04</v>
      </c>
      <c r="F1717" s="157">
        <v>175.62</v>
      </c>
      <c r="G1717" s="156" t="str">
        <f t="shared" si="83"/>
        <v>Manawatu District MW</v>
      </c>
      <c r="H1717" s="156">
        <f t="shared" si="84"/>
        <v>68</v>
      </c>
      <c r="I1717" s="156" t="str">
        <f t="shared" si="85"/>
        <v>Manawatu District 68</v>
      </c>
    </row>
    <row r="1718" spans="1:9">
      <c r="A1718" s="156" t="s">
        <v>1854</v>
      </c>
      <c r="B1718" s="156" t="s">
        <v>125</v>
      </c>
      <c r="C1718" s="156" t="s">
        <v>93</v>
      </c>
      <c r="D1718" s="156" t="s">
        <v>241</v>
      </c>
      <c r="E1718" s="157">
        <v>-36.94</v>
      </c>
      <c r="F1718" s="157">
        <v>174.75</v>
      </c>
      <c r="G1718" s="156" t="str">
        <f t="shared" si="83"/>
        <v>Manukau City AK</v>
      </c>
      <c r="H1718" s="156">
        <f t="shared" si="84"/>
        <v>1</v>
      </c>
      <c r="I1718" s="156" t="str">
        <f t="shared" si="85"/>
        <v>Manukau City 1</v>
      </c>
    </row>
    <row r="1719" spans="1:9">
      <c r="A1719" s="156" t="s">
        <v>1855</v>
      </c>
      <c r="B1719" s="156" t="s">
        <v>125</v>
      </c>
      <c r="C1719" s="156" t="s">
        <v>96</v>
      </c>
      <c r="D1719" s="156" t="s">
        <v>241</v>
      </c>
      <c r="E1719" s="157">
        <v>-36.880000000000003</v>
      </c>
      <c r="F1719" s="157">
        <v>175</v>
      </c>
      <c r="G1719" s="156" t="str">
        <f t="shared" si="83"/>
        <v>Manukau City AK</v>
      </c>
      <c r="H1719" s="156">
        <f t="shared" si="84"/>
        <v>2</v>
      </c>
      <c r="I1719" s="156" t="str">
        <f t="shared" si="85"/>
        <v>Manukau City 2</v>
      </c>
    </row>
    <row r="1720" spans="1:9">
      <c r="A1720" s="156" t="s">
        <v>1856</v>
      </c>
      <c r="B1720" s="156" t="s">
        <v>125</v>
      </c>
      <c r="C1720" s="156" t="s">
        <v>96</v>
      </c>
      <c r="D1720" s="156" t="s">
        <v>241</v>
      </c>
      <c r="E1720" s="157">
        <v>-36.9</v>
      </c>
      <c r="F1720" s="157">
        <v>174.91</v>
      </c>
      <c r="G1720" s="156" t="str">
        <f t="shared" si="83"/>
        <v>Manukau City AK</v>
      </c>
      <c r="H1720" s="156">
        <f t="shared" si="84"/>
        <v>3</v>
      </c>
      <c r="I1720" s="156" t="str">
        <f t="shared" si="85"/>
        <v>Manukau City 3</v>
      </c>
    </row>
    <row r="1721" spans="1:9">
      <c r="A1721" s="156" t="s">
        <v>1857</v>
      </c>
      <c r="B1721" s="156" t="s">
        <v>125</v>
      </c>
      <c r="C1721" s="156" t="s">
        <v>93</v>
      </c>
      <c r="D1721" s="156" t="s">
        <v>241</v>
      </c>
      <c r="E1721" s="157">
        <v>-36.979999999999997</v>
      </c>
      <c r="F1721" s="157">
        <v>174.99</v>
      </c>
      <c r="G1721" s="156" t="str">
        <f t="shared" si="83"/>
        <v>Manukau City AK</v>
      </c>
      <c r="H1721" s="156">
        <f t="shared" si="84"/>
        <v>4</v>
      </c>
      <c r="I1721" s="156" t="str">
        <f t="shared" si="85"/>
        <v>Manukau City 4</v>
      </c>
    </row>
    <row r="1722" spans="1:9">
      <c r="A1722" s="156" t="s">
        <v>1858</v>
      </c>
      <c r="B1722" s="156" t="s">
        <v>125</v>
      </c>
      <c r="C1722" s="156" t="s">
        <v>96</v>
      </c>
      <c r="D1722" s="156" t="s">
        <v>241</v>
      </c>
      <c r="E1722" s="157">
        <v>-36.86</v>
      </c>
      <c r="F1722" s="157">
        <v>174.9</v>
      </c>
      <c r="G1722" s="156" t="str">
        <f t="shared" si="83"/>
        <v>Manukau City AK</v>
      </c>
      <c r="H1722" s="156">
        <f t="shared" si="84"/>
        <v>5</v>
      </c>
      <c r="I1722" s="156" t="str">
        <f t="shared" si="85"/>
        <v>Manukau City 5</v>
      </c>
    </row>
    <row r="1723" spans="1:9">
      <c r="A1723" s="156" t="s">
        <v>1859</v>
      </c>
      <c r="B1723" s="156" t="s">
        <v>125</v>
      </c>
      <c r="C1723" s="156" t="s">
        <v>93</v>
      </c>
      <c r="D1723" s="156" t="s">
        <v>241</v>
      </c>
      <c r="E1723" s="157">
        <v>-36.99</v>
      </c>
      <c r="F1723" s="157">
        <v>175.03</v>
      </c>
      <c r="G1723" s="156" t="str">
        <f t="shared" si="83"/>
        <v>Manukau City AK</v>
      </c>
      <c r="H1723" s="156">
        <f t="shared" si="84"/>
        <v>6</v>
      </c>
      <c r="I1723" s="156" t="str">
        <f t="shared" si="85"/>
        <v>Manukau City 6</v>
      </c>
    </row>
    <row r="1724" spans="1:9">
      <c r="A1724" s="156" t="s">
        <v>1860</v>
      </c>
      <c r="B1724" s="156" t="s">
        <v>125</v>
      </c>
      <c r="C1724" s="156" t="s">
        <v>96</v>
      </c>
      <c r="D1724" s="156" t="s">
        <v>241</v>
      </c>
      <c r="E1724" s="157">
        <v>-36.9</v>
      </c>
      <c r="F1724" s="157">
        <v>174.94</v>
      </c>
      <c r="G1724" s="156" t="str">
        <f t="shared" si="83"/>
        <v>Manukau City AK</v>
      </c>
      <c r="H1724" s="156">
        <f t="shared" si="84"/>
        <v>7</v>
      </c>
      <c r="I1724" s="156" t="str">
        <f t="shared" si="85"/>
        <v>Manukau City 7</v>
      </c>
    </row>
    <row r="1725" spans="1:9">
      <c r="A1725" s="156" t="s">
        <v>1861</v>
      </c>
      <c r="B1725" s="156" t="s">
        <v>125</v>
      </c>
      <c r="C1725" s="156" t="s">
        <v>96</v>
      </c>
      <c r="D1725" s="156" t="s">
        <v>241</v>
      </c>
      <c r="E1725" s="157">
        <v>-36.950000000000003</v>
      </c>
      <c r="F1725" s="157">
        <v>174.88</v>
      </c>
      <c r="G1725" s="156" t="str">
        <f t="shared" si="83"/>
        <v>Manukau City AK</v>
      </c>
      <c r="H1725" s="156">
        <f t="shared" si="84"/>
        <v>8</v>
      </c>
      <c r="I1725" s="156" t="str">
        <f t="shared" si="85"/>
        <v>Manukau City 8</v>
      </c>
    </row>
    <row r="1726" spans="1:9">
      <c r="A1726" s="156" t="s">
        <v>1862</v>
      </c>
      <c r="B1726" s="156" t="s">
        <v>125</v>
      </c>
      <c r="C1726" s="156" t="s">
        <v>93</v>
      </c>
      <c r="D1726" s="156" t="s">
        <v>241</v>
      </c>
      <c r="E1726" s="157">
        <v>-36.93</v>
      </c>
      <c r="F1726" s="157">
        <v>174.91</v>
      </c>
      <c r="G1726" s="156" t="str">
        <f t="shared" si="83"/>
        <v>Manukau City AK</v>
      </c>
      <c r="H1726" s="156">
        <f t="shared" si="84"/>
        <v>9</v>
      </c>
      <c r="I1726" s="156" t="str">
        <f t="shared" si="85"/>
        <v>Manukau City 9</v>
      </c>
    </row>
    <row r="1727" spans="1:9">
      <c r="A1727" s="156" t="s">
        <v>1863</v>
      </c>
      <c r="B1727" s="156" t="s">
        <v>125</v>
      </c>
      <c r="C1727" s="156" t="s">
        <v>96</v>
      </c>
      <c r="D1727" s="156" t="s">
        <v>241</v>
      </c>
      <c r="E1727" s="157">
        <v>-36.869999999999997</v>
      </c>
      <c r="F1727" s="157">
        <v>174.9</v>
      </c>
      <c r="G1727" s="156" t="str">
        <f t="shared" si="83"/>
        <v>Manukau City AK</v>
      </c>
      <c r="H1727" s="156">
        <f t="shared" si="84"/>
        <v>10</v>
      </c>
      <c r="I1727" s="156" t="str">
        <f t="shared" si="85"/>
        <v>Manukau City 10</v>
      </c>
    </row>
    <row r="1728" spans="1:9">
      <c r="A1728" s="156" t="s">
        <v>1864</v>
      </c>
      <c r="B1728" s="156" t="s">
        <v>125</v>
      </c>
      <c r="C1728" s="156" t="s">
        <v>96</v>
      </c>
      <c r="D1728" s="156" t="s">
        <v>241</v>
      </c>
      <c r="E1728" s="157">
        <v>-36.89</v>
      </c>
      <c r="F1728" s="157">
        <v>174.88</v>
      </c>
      <c r="G1728" s="156" t="str">
        <f t="shared" si="83"/>
        <v>Manukau City AK</v>
      </c>
      <c r="H1728" s="156">
        <f t="shared" si="84"/>
        <v>11</v>
      </c>
      <c r="I1728" s="156" t="str">
        <f t="shared" si="85"/>
        <v>Manukau City 11</v>
      </c>
    </row>
    <row r="1729" spans="1:9">
      <c r="A1729" s="156" t="s">
        <v>1865</v>
      </c>
      <c r="B1729" s="156" t="s">
        <v>125</v>
      </c>
      <c r="C1729" s="156" t="s">
        <v>96</v>
      </c>
      <c r="D1729" s="156" t="s">
        <v>241</v>
      </c>
      <c r="E1729" s="157">
        <v>-36.950000000000003</v>
      </c>
      <c r="F1729" s="157">
        <v>174.8</v>
      </c>
      <c r="G1729" s="156" t="str">
        <f t="shared" si="83"/>
        <v>Manukau City AK</v>
      </c>
      <c r="H1729" s="156">
        <f t="shared" si="84"/>
        <v>12</v>
      </c>
      <c r="I1729" s="156" t="str">
        <f t="shared" si="85"/>
        <v>Manukau City 12</v>
      </c>
    </row>
    <row r="1730" spans="1:9">
      <c r="A1730" s="156" t="s">
        <v>1866</v>
      </c>
      <c r="B1730" s="156" t="s">
        <v>125</v>
      </c>
      <c r="C1730" s="156" t="s">
        <v>93</v>
      </c>
      <c r="D1730" s="156" t="s">
        <v>241</v>
      </c>
      <c r="E1730" s="157">
        <v>-36.96</v>
      </c>
      <c r="F1730" s="157">
        <v>174.91</v>
      </c>
      <c r="G1730" s="156" t="str">
        <f t="shared" ref="G1730:G1793" si="86">B1730&amp;" "&amp;D1730</f>
        <v>Manukau City AK</v>
      </c>
      <c r="H1730" s="156">
        <f t="shared" ref="H1730:H1793" si="87">IF(B1730=B1729,H1729+1,1)</f>
        <v>13</v>
      </c>
      <c r="I1730" s="156" t="str">
        <f t="shared" ref="I1730:I1793" si="88">B1730&amp;" "&amp;H1730</f>
        <v>Manukau City 13</v>
      </c>
    </row>
    <row r="1731" spans="1:9">
      <c r="A1731" s="156" t="s">
        <v>1867</v>
      </c>
      <c r="B1731" s="156" t="s">
        <v>125</v>
      </c>
      <c r="C1731" s="156" t="s">
        <v>96</v>
      </c>
      <c r="D1731" s="156" t="s">
        <v>241</v>
      </c>
      <c r="E1731" s="157">
        <v>-36.880000000000003</v>
      </c>
      <c r="F1731" s="157">
        <v>174.89</v>
      </c>
      <c r="G1731" s="156" t="str">
        <f t="shared" si="86"/>
        <v>Manukau City AK</v>
      </c>
      <c r="H1731" s="156">
        <f t="shared" si="87"/>
        <v>14</v>
      </c>
      <c r="I1731" s="156" t="str">
        <f t="shared" si="88"/>
        <v>Manukau City 14</v>
      </c>
    </row>
    <row r="1732" spans="1:9">
      <c r="A1732" s="156" t="s">
        <v>1868</v>
      </c>
      <c r="B1732" s="156" t="s">
        <v>125</v>
      </c>
      <c r="C1732" s="156" t="s">
        <v>96</v>
      </c>
      <c r="D1732" s="156" t="s">
        <v>241</v>
      </c>
      <c r="E1732" s="157">
        <v>-36.9</v>
      </c>
      <c r="F1732" s="157">
        <v>174.9</v>
      </c>
      <c r="G1732" s="156" t="str">
        <f t="shared" si="86"/>
        <v>Manukau City AK</v>
      </c>
      <c r="H1732" s="156">
        <f t="shared" si="87"/>
        <v>15</v>
      </c>
      <c r="I1732" s="156" t="str">
        <f t="shared" si="88"/>
        <v>Manukau City 15</v>
      </c>
    </row>
    <row r="1733" spans="1:9">
      <c r="A1733" s="156" t="s">
        <v>1869</v>
      </c>
      <c r="B1733" s="156" t="s">
        <v>125</v>
      </c>
      <c r="C1733" s="156" t="s">
        <v>96</v>
      </c>
      <c r="D1733" s="156" t="s">
        <v>241</v>
      </c>
      <c r="E1733" s="157">
        <v>-37.01</v>
      </c>
      <c r="F1733" s="157">
        <v>174.87</v>
      </c>
      <c r="G1733" s="156" t="str">
        <f t="shared" si="86"/>
        <v>Manukau City AK</v>
      </c>
      <c r="H1733" s="156">
        <f t="shared" si="87"/>
        <v>16</v>
      </c>
      <c r="I1733" s="156" t="str">
        <f t="shared" si="88"/>
        <v>Manukau City 16</v>
      </c>
    </row>
    <row r="1734" spans="1:9">
      <c r="A1734" s="156" t="s">
        <v>1870</v>
      </c>
      <c r="B1734" s="156" t="s">
        <v>125</v>
      </c>
      <c r="C1734" s="156" t="s">
        <v>229</v>
      </c>
      <c r="D1734" s="156" t="s">
        <v>241</v>
      </c>
      <c r="E1734" s="157">
        <v>-36.89</v>
      </c>
      <c r="F1734" s="157">
        <v>174.92</v>
      </c>
      <c r="G1734" s="156" t="str">
        <f t="shared" si="86"/>
        <v>Manukau City AK</v>
      </c>
      <c r="H1734" s="156">
        <f t="shared" si="87"/>
        <v>17</v>
      </c>
      <c r="I1734" s="156" t="str">
        <f t="shared" si="88"/>
        <v>Manukau City 17</v>
      </c>
    </row>
    <row r="1735" spans="1:9">
      <c r="A1735" s="156" t="s">
        <v>1871</v>
      </c>
      <c r="B1735" s="156" t="s">
        <v>125</v>
      </c>
      <c r="C1735" s="156" t="s">
        <v>93</v>
      </c>
      <c r="D1735" s="156" t="s">
        <v>241</v>
      </c>
      <c r="E1735" s="157">
        <v>-36.99</v>
      </c>
      <c r="F1735" s="157">
        <v>174.76</v>
      </c>
      <c r="G1735" s="156" t="str">
        <f t="shared" si="86"/>
        <v>Manukau City AK</v>
      </c>
      <c r="H1735" s="156">
        <f t="shared" si="87"/>
        <v>18</v>
      </c>
      <c r="I1735" s="156" t="str">
        <f t="shared" si="88"/>
        <v>Manukau City 18</v>
      </c>
    </row>
    <row r="1736" spans="1:9">
      <c r="A1736" s="156" t="s">
        <v>1872</v>
      </c>
      <c r="B1736" s="156" t="s">
        <v>125</v>
      </c>
      <c r="C1736" s="156" t="s">
        <v>93</v>
      </c>
      <c r="D1736" s="156" t="s">
        <v>241</v>
      </c>
      <c r="E1736" s="157">
        <v>-36.950000000000003</v>
      </c>
      <c r="F1736" s="157">
        <v>175.16</v>
      </c>
      <c r="G1736" s="156" t="str">
        <f t="shared" si="86"/>
        <v>Manukau City AK</v>
      </c>
      <c r="H1736" s="156">
        <f t="shared" si="87"/>
        <v>19</v>
      </c>
      <c r="I1736" s="156" t="str">
        <f t="shared" si="88"/>
        <v>Manukau City 19</v>
      </c>
    </row>
    <row r="1737" spans="1:9">
      <c r="A1737" s="156" t="s">
        <v>1873</v>
      </c>
      <c r="B1737" s="156" t="s">
        <v>125</v>
      </c>
      <c r="C1737" s="156" t="s">
        <v>96</v>
      </c>
      <c r="D1737" s="156" t="s">
        <v>241</v>
      </c>
      <c r="E1737" s="157">
        <v>-36.97</v>
      </c>
      <c r="F1737" s="157">
        <v>174.79</v>
      </c>
      <c r="G1737" s="156" t="str">
        <f t="shared" si="86"/>
        <v>Manukau City AK</v>
      </c>
      <c r="H1737" s="156">
        <f t="shared" si="87"/>
        <v>20</v>
      </c>
      <c r="I1737" s="156" t="str">
        <f t="shared" si="88"/>
        <v>Manukau City 20</v>
      </c>
    </row>
    <row r="1738" spans="1:9">
      <c r="A1738" s="156" t="s">
        <v>1874</v>
      </c>
      <c r="B1738" s="156" t="s">
        <v>125</v>
      </c>
      <c r="C1738" s="156" t="s">
        <v>96</v>
      </c>
      <c r="D1738" s="156" t="s">
        <v>241</v>
      </c>
      <c r="E1738" s="157">
        <v>-36.94</v>
      </c>
      <c r="F1738" s="157">
        <v>174.77</v>
      </c>
      <c r="G1738" s="156" t="str">
        <f t="shared" si="86"/>
        <v>Manukau City AK</v>
      </c>
      <c r="H1738" s="156">
        <f t="shared" si="87"/>
        <v>21</v>
      </c>
      <c r="I1738" s="156" t="str">
        <f t="shared" si="88"/>
        <v>Manukau City 21</v>
      </c>
    </row>
    <row r="1739" spans="1:9">
      <c r="A1739" s="156" t="s">
        <v>1875</v>
      </c>
      <c r="B1739" s="156" t="s">
        <v>125</v>
      </c>
      <c r="C1739" s="156" t="s">
        <v>96</v>
      </c>
      <c r="D1739" s="156" t="s">
        <v>241</v>
      </c>
      <c r="E1739" s="157">
        <v>-36.97</v>
      </c>
      <c r="F1739" s="157">
        <v>174.81</v>
      </c>
      <c r="G1739" s="156" t="str">
        <f t="shared" si="86"/>
        <v>Manukau City AK</v>
      </c>
      <c r="H1739" s="156">
        <f t="shared" si="87"/>
        <v>22</v>
      </c>
      <c r="I1739" s="156" t="str">
        <f t="shared" si="88"/>
        <v>Manukau City 22</v>
      </c>
    </row>
    <row r="1740" spans="1:9">
      <c r="A1740" s="156" t="s">
        <v>1876</v>
      </c>
      <c r="B1740" s="156" t="s">
        <v>125</v>
      </c>
      <c r="C1740" s="156" t="s">
        <v>229</v>
      </c>
      <c r="D1740" s="156" t="s">
        <v>241</v>
      </c>
      <c r="E1740" s="157">
        <v>-37.020000000000003</v>
      </c>
      <c r="F1740" s="157">
        <v>174.88</v>
      </c>
      <c r="G1740" s="156" t="str">
        <f t="shared" si="86"/>
        <v>Manukau City AK</v>
      </c>
      <c r="H1740" s="156">
        <f t="shared" si="87"/>
        <v>23</v>
      </c>
      <c r="I1740" s="156" t="str">
        <f t="shared" si="88"/>
        <v>Manukau City 23</v>
      </c>
    </row>
    <row r="1741" spans="1:9">
      <c r="A1741" s="156" t="s">
        <v>1877</v>
      </c>
      <c r="B1741" s="156" t="s">
        <v>125</v>
      </c>
      <c r="C1741" s="156" t="s">
        <v>96</v>
      </c>
      <c r="D1741" s="156" t="s">
        <v>241</v>
      </c>
      <c r="E1741" s="157">
        <v>-37.020000000000003</v>
      </c>
      <c r="F1741" s="157">
        <v>174.91</v>
      </c>
      <c r="G1741" s="156" t="str">
        <f t="shared" si="86"/>
        <v>Manukau City AK</v>
      </c>
      <c r="H1741" s="156">
        <f t="shared" si="87"/>
        <v>24</v>
      </c>
      <c r="I1741" s="156" t="str">
        <f t="shared" si="88"/>
        <v>Manukau City 24</v>
      </c>
    </row>
    <row r="1742" spans="1:9">
      <c r="A1742" s="156" t="s">
        <v>1878</v>
      </c>
      <c r="B1742" s="156" t="s">
        <v>125</v>
      </c>
      <c r="C1742" s="156" t="s">
        <v>93</v>
      </c>
      <c r="D1742" s="156" t="s">
        <v>241</v>
      </c>
      <c r="E1742" s="157">
        <v>-36.880000000000003</v>
      </c>
      <c r="F1742" s="157">
        <v>175.03</v>
      </c>
      <c r="G1742" s="156" t="str">
        <f t="shared" si="86"/>
        <v>Manukau City AK</v>
      </c>
      <c r="H1742" s="156">
        <f t="shared" si="87"/>
        <v>25</v>
      </c>
      <c r="I1742" s="156" t="str">
        <f t="shared" si="88"/>
        <v>Manukau City 25</v>
      </c>
    </row>
    <row r="1743" spans="1:9">
      <c r="A1743" s="156" t="s">
        <v>1879</v>
      </c>
      <c r="B1743" s="156" t="s">
        <v>125</v>
      </c>
      <c r="C1743" s="156" t="s">
        <v>93</v>
      </c>
      <c r="D1743" s="156" t="s">
        <v>241</v>
      </c>
      <c r="E1743" s="157">
        <v>-37</v>
      </c>
      <c r="F1743" s="157">
        <v>175.27</v>
      </c>
      <c r="G1743" s="156" t="str">
        <f t="shared" si="86"/>
        <v>Manukau City AK</v>
      </c>
      <c r="H1743" s="156">
        <f t="shared" si="87"/>
        <v>26</v>
      </c>
      <c r="I1743" s="156" t="str">
        <f t="shared" si="88"/>
        <v>Manukau City 26</v>
      </c>
    </row>
    <row r="1744" spans="1:9">
      <c r="A1744" s="156" t="s">
        <v>1880</v>
      </c>
      <c r="B1744" s="156" t="s">
        <v>125</v>
      </c>
      <c r="C1744" s="156" t="s">
        <v>96</v>
      </c>
      <c r="D1744" s="156" t="s">
        <v>241</v>
      </c>
      <c r="E1744" s="157">
        <v>-36.880000000000003</v>
      </c>
      <c r="F1744" s="157">
        <v>174.92</v>
      </c>
      <c r="G1744" s="156" t="str">
        <f t="shared" si="86"/>
        <v>Manukau City AK</v>
      </c>
      <c r="H1744" s="156">
        <f t="shared" si="87"/>
        <v>27</v>
      </c>
      <c r="I1744" s="156" t="str">
        <f t="shared" si="88"/>
        <v>Manukau City 27</v>
      </c>
    </row>
    <row r="1745" spans="1:9">
      <c r="A1745" s="156" t="s">
        <v>1881</v>
      </c>
      <c r="B1745" s="156" t="s">
        <v>125</v>
      </c>
      <c r="C1745" s="156" t="s">
        <v>96</v>
      </c>
      <c r="D1745" s="156" t="s">
        <v>241</v>
      </c>
      <c r="E1745" s="157">
        <v>-36.96</v>
      </c>
      <c r="F1745" s="157">
        <v>174.84</v>
      </c>
      <c r="G1745" s="156" t="str">
        <f t="shared" si="86"/>
        <v>Manukau City AK</v>
      </c>
      <c r="H1745" s="156">
        <f t="shared" si="87"/>
        <v>28</v>
      </c>
      <c r="I1745" s="156" t="str">
        <f t="shared" si="88"/>
        <v>Manukau City 28</v>
      </c>
    </row>
    <row r="1746" spans="1:9">
      <c r="A1746" s="156" t="s">
        <v>1882</v>
      </c>
      <c r="B1746" s="156" t="s">
        <v>125</v>
      </c>
      <c r="C1746" s="156" t="s">
        <v>93</v>
      </c>
      <c r="D1746" s="156" t="s">
        <v>241</v>
      </c>
      <c r="E1746" s="157">
        <v>-36.99</v>
      </c>
      <c r="F1746" s="157">
        <v>175.12</v>
      </c>
      <c r="G1746" s="156" t="str">
        <f t="shared" si="86"/>
        <v>Manukau City AK</v>
      </c>
      <c r="H1746" s="156">
        <f t="shared" si="87"/>
        <v>29</v>
      </c>
      <c r="I1746" s="156" t="str">
        <f t="shared" si="88"/>
        <v>Manukau City 29</v>
      </c>
    </row>
    <row r="1747" spans="1:9">
      <c r="A1747" s="156" t="s">
        <v>1883</v>
      </c>
      <c r="B1747" s="156" t="s">
        <v>125</v>
      </c>
      <c r="C1747" s="156" t="s">
        <v>93</v>
      </c>
      <c r="D1747" s="156" t="s">
        <v>241</v>
      </c>
      <c r="E1747" s="157">
        <v>-36.869999999999997</v>
      </c>
      <c r="F1747" s="157">
        <v>175.02</v>
      </c>
      <c r="G1747" s="156" t="str">
        <f t="shared" si="86"/>
        <v>Manukau City AK</v>
      </c>
      <c r="H1747" s="156">
        <f t="shared" si="87"/>
        <v>30</v>
      </c>
      <c r="I1747" s="156" t="str">
        <f t="shared" si="88"/>
        <v>Manukau City 30</v>
      </c>
    </row>
    <row r="1748" spans="1:9">
      <c r="A1748" s="156" t="s">
        <v>1884</v>
      </c>
      <c r="B1748" s="156" t="s">
        <v>125</v>
      </c>
      <c r="C1748" s="156" t="s">
        <v>93</v>
      </c>
      <c r="D1748" s="156" t="s">
        <v>241</v>
      </c>
      <c r="E1748" s="157">
        <v>-36.979999999999997</v>
      </c>
      <c r="F1748" s="157">
        <v>175.22</v>
      </c>
      <c r="G1748" s="156" t="str">
        <f t="shared" si="86"/>
        <v>Manukau City AK</v>
      </c>
      <c r="H1748" s="156">
        <f t="shared" si="87"/>
        <v>31</v>
      </c>
      <c r="I1748" s="156" t="str">
        <f t="shared" si="88"/>
        <v>Manukau City 31</v>
      </c>
    </row>
    <row r="1749" spans="1:9">
      <c r="A1749" s="156" t="s">
        <v>1885</v>
      </c>
      <c r="B1749" s="156" t="s">
        <v>125</v>
      </c>
      <c r="C1749" s="156" t="s">
        <v>93</v>
      </c>
      <c r="D1749" s="156" t="s">
        <v>241</v>
      </c>
      <c r="E1749" s="157">
        <v>-36.96</v>
      </c>
      <c r="F1749" s="157">
        <v>175.23</v>
      </c>
      <c r="G1749" s="156" t="str">
        <f t="shared" si="86"/>
        <v>Manukau City AK</v>
      </c>
      <c r="H1749" s="156">
        <f t="shared" si="87"/>
        <v>32</v>
      </c>
      <c r="I1749" s="156" t="str">
        <f t="shared" si="88"/>
        <v>Manukau City 32</v>
      </c>
    </row>
    <row r="1750" spans="1:9">
      <c r="A1750" s="156" t="s">
        <v>1886</v>
      </c>
      <c r="B1750" s="156" t="s">
        <v>125</v>
      </c>
      <c r="C1750" s="156" t="s">
        <v>229</v>
      </c>
      <c r="D1750" s="156" t="s">
        <v>241</v>
      </c>
      <c r="E1750" s="157">
        <v>-36.950000000000003</v>
      </c>
      <c r="F1750" s="157">
        <v>174.87</v>
      </c>
      <c r="G1750" s="156" t="str">
        <f t="shared" si="86"/>
        <v>Manukau City AK</v>
      </c>
      <c r="H1750" s="156">
        <f t="shared" si="87"/>
        <v>33</v>
      </c>
      <c r="I1750" s="156" t="str">
        <f t="shared" si="88"/>
        <v>Manukau City 33</v>
      </c>
    </row>
    <row r="1751" spans="1:9">
      <c r="A1751" s="156" t="s">
        <v>1887</v>
      </c>
      <c r="B1751" s="156" t="s">
        <v>125</v>
      </c>
      <c r="C1751" s="156" t="s">
        <v>229</v>
      </c>
      <c r="D1751" s="156" t="s">
        <v>241</v>
      </c>
      <c r="E1751" s="157">
        <v>-36.909999999999997</v>
      </c>
      <c r="F1751" s="157">
        <v>174.87</v>
      </c>
      <c r="G1751" s="156" t="str">
        <f t="shared" si="86"/>
        <v>Manukau City AK</v>
      </c>
      <c r="H1751" s="156">
        <f t="shared" si="87"/>
        <v>34</v>
      </c>
      <c r="I1751" s="156" t="str">
        <f t="shared" si="88"/>
        <v>Manukau City 34</v>
      </c>
    </row>
    <row r="1752" spans="1:9">
      <c r="A1752" s="156" t="s">
        <v>1888</v>
      </c>
      <c r="B1752" s="156" t="s">
        <v>125</v>
      </c>
      <c r="C1752" s="156" t="s">
        <v>96</v>
      </c>
      <c r="D1752" s="156" t="s">
        <v>241</v>
      </c>
      <c r="E1752" s="157">
        <v>-36.909999999999997</v>
      </c>
      <c r="F1752" s="157">
        <v>174.88</v>
      </c>
      <c r="G1752" s="156" t="str">
        <f t="shared" si="86"/>
        <v>Manukau City AK</v>
      </c>
      <c r="H1752" s="156">
        <f t="shared" si="87"/>
        <v>35</v>
      </c>
      <c r="I1752" s="156" t="str">
        <f t="shared" si="88"/>
        <v>Manukau City 35</v>
      </c>
    </row>
    <row r="1753" spans="1:9">
      <c r="A1753" s="156" t="s">
        <v>1889</v>
      </c>
      <c r="B1753" s="156" t="s">
        <v>125</v>
      </c>
      <c r="C1753" s="156" t="s">
        <v>229</v>
      </c>
      <c r="D1753" s="156" t="s">
        <v>241</v>
      </c>
      <c r="E1753" s="157">
        <v>-36.97</v>
      </c>
      <c r="F1753" s="157">
        <v>174.84</v>
      </c>
      <c r="G1753" s="156" t="str">
        <f t="shared" si="86"/>
        <v>Manukau City AK</v>
      </c>
      <c r="H1753" s="156">
        <f t="shared" si="87"/>
        <v>36</v>
      </c>
      <c r="I1753" s="156" t="str">
        <f t="shared" si="88"/>
        <v>Manukau City 36</v>
      </c>
    </row>
    <row r="1754" spans="1:9">
      <c r="A1754" s="156" t="s">
        <v>1890</v>
      </c>
      <c r="B1754" s="156" t="s">
        <v>125</v>
      </c>
      <c r="C1754" s="156" t="s">
        <v>93</v>
      </c>
      <c r="D1754" s="156" t="s">
        <v>241</v>
      </c>
      <c r="E1754" s="157">
        <v>-36.979999999999997</v>
      </c>
      <c r="F1754" s="157">
        <v>174.85</v>
      </c>
      <c r="G1754" s="156" t="str">
        <f t="shared" si="86"/>
        <v>Manukau City AK</v>
      </c>
      <c r="H1754" s="156">
        <f t="shared" si="87"/>
        <v>37</v>
      </c>
      <c r="I1754" s="156" t="str">
        <f t="shared" si="88"/>
        <v>Manukau City 37</v>
      </c>
    </row>
    <row r="1755" spans="1:9">
      <c r="A1755" s="156" t="s">
        <v>1891</v>
      </c>
      <c r="B1755" s="156" t="s">
        <v>125</v>
      </c>
      <c r="C1755" s="156" t="s">
        <v>96</v>
      </c>
      <c r="D1755" s="156" t="s">
        <v>241</v>
      </c>
      <c r="E1755" s="157">
        <v>-36.9</v>
      </c>
      <c r="F1755" s="157">
        <v>174.94</v>
      </c>
      <c r="G1755" s="156" t="str">
        <f t="shared" si="86"/>
        <v>Manukau City AK</v>
      </c>
      <c r="H1755" s="156">
        <f t="shared" si="87"/>
        <v>38</v>
      </c>
      <c r="I1755" s="156" t="str">
        <f t="shared" si="88"/>
        <v>Manukau City 38</v>
      </c>
    </row>
    <row r="1756" spans="1:9">
      <c r="A1756" s="156" t="s">
        <v>1892</v>
      </c>
      <c r="B1756" s="156" t="s">
        <v>125</v>
      </c>
      <c r="C1756" s="156" t="s">
        <v>96</v>
      </c>
      <c r="D1756" s="156" t="s">
        <v>241</v>
      </c>
      <c r="E1756" s="157">
        <v>-36.9</v>
      </c>
      <c r="F1756" s="157">
        <v>174.88</v>
      </c>
      <c r="G1756" s="156" t="str">
        <f t="shared" si="86"/>
        <v>Manukau City AK</v>
      </c>
      <c r="H1756" s="156">
        <f t="shared" si="87"/>
        <v>39</v>
      </c>
      <c r="I1756" s="156" t="str">
        <f t="shared" si="88"/>
        <v>Manukau City 39</v>
      </c>
    </row>
    <row r="1757" spans="1:9">
      <c r="A1757" s="156" t="s">
        <v>1893</v>
      </c>
      <c r="B1757" s="156" t="s">
        <v>125</v>
      </c>
      <c r="C1757" s="156" t="s">
        <v>96</v>
      </c>
      <c r="D1757" s="156" t="s">
        <v>241</v>
      </c>
      <c r="E1757" s="157">
        <v>-37.04</v>
      </c>
      <c r="F1757" s="157">
        <v>174.89</v>
      </c>
      <c r="G1757" s="156" t="str">
        <f t="shared" si="86"/>
        <v>Manukau City AK</v>
      </c>
      <c r="H1757" s="156">
        <f t="shared" si="87"/>
        <v>40</v>
      </c>
      <c r="I1757" s="156" t="str">
        <f t="shared" si="88"/>
        <v>Manukau City 40</v>
      </c>
    </row>
    <row r="1758" spans="1:9">
      <c r="A1758" s="156" t="s">
        <v>1894</v>
      </c>
      <c r="B1758" s="156" t="s">
        <v>125</v>
      </c>
      <c r="C1758" s="156" t="s">
        <v>96</v>
      </c>
      <c r="D1758" s="156" t="s">
        <v>241</v>
      </c>
      <c r="E1758" s="157">
        <v>-37.049999999999997</v>
      </c>
      <c r="F1758" s="157">
        <v>174.85</v>
      </c>
      <c r="G1758" s="156" t="str">
        <f t="shared" si="86"/>
        <v>Manukau City AK</v>
      </c>
      <c r="H1758" s="156">
        <f t="shared" si="87"/>
        <v>41</v>
      </c>
      <c r="I1758" s="156" t="str">
        <f t="shared" si="88"/>
        <v>Manukau City 41</v>
      </c>
    </row>
    <row r="1759" spans="1:9">
      <c r="A1759" s="156" t="s">
        <v>1895</v>
      </c>
      <c r="B1759" s="156" t="s">
        <v>125</v>
      </c>
      <c r="C1759" s="156" t="s">
        <v>93</v>
      </c>
      <c r="D1759" s="156" t="s">
        <v>241</v>
      </c>
      <c r="E1759" s="157">
        <v>-36.94</v>
      </c>
      <c r="F1759" s="157">
        <v>174.95</v>
      </c>
      <c r="G1759" s="156" t="str">
        <f t="shared" si="86"/>
        <v>Manukau City AK</v>
      </c>
      <c r="H1759" s="156">
        <f t="shared" si="87"/>
        <v>42</v>
      </c>
      <c r="I1759" s="156" t="str">
        <f t="shared" si="88"/>
        <v>Manukau City 42</v>
      </c>
    </row>
    <row r="1760" spans="1:9">
      <c r="A1760" s="156" t="s">
        <v>1896</v>
      </c>
      <c r="B1760" s="156" t="s">
        <v>125</v>
      </c>
      <c r="C1760" s="156" t="s">
        <v>96</v>
      </c>
      <c r="D1760" s="156" t="s">
        <v>241</v>
      </c>
      <c r="E1760" s="157">
        <v>-37</v>
      </c>
      <c r="F1760" s="157">
        <v>174.86</v>
      </c>
      <c r="G1760" s="156" t="str">
        <f t="shared" si="86"/>
        <v>Manukau City AK</v>
      </c>
      <c r="H1760" s="156">
        <f t="shared" si="87"/>
        <v>43</v>
      </c>
      <c r="I1760" s="156" t="str">
        <f t="shared" si="88"/>
        <v>Manukau City 43</v>
      </c>
    </row>
    <row r="1761" spans="1:9">
      <c r="A1761" s="156" t="s">
        <v>1897</v>
      </c>
      <c r="B1761" s="156" t="s">
        <v>126</v>
      </c>
      <c r="C1761" s="156" t="s">
        <v>93</v>
      </c>
      <c r="D1761" s="156" t="s">
        <v>1619</v>
      </c>
      <c r="E1761" s="157">
        <v>-41.26</v>
      </c>
      <c r="F1761" s="157">
        <v>173.9</v>
      </c>
      <c r="G1761" s="156" t="str">
        <f t="shared" si="86"/>
        <v>Marlborough District NM</v>
      </c>
      <c r="H1761" s="156">
        <f t="shared" si="87"/>
        <v>1</v>
      </c>
      <c r="I1761" s="156" t="str">
        <f t="shared" si="88"/>
        <v>Marlborough District 1</v>
      </c>
    </row>
    <row r="1762" spans="1:9">
      <c r="A1762" s="156" t="s">
        <v>1898</v>
      </c>
      <c r="B1762" s="156" t="s">
        <v>126</v>
      </c>
      <c r="C1762" s="156" t="s">
        <v>93</v>
      </c>
      <c r="D1762" s="156" t="s">
        <v>1619</v>
      </c>
      <c r="E1762" s="157">
        <v>-40.9</v>
      </c>
      <c r="F1762" s="157">
        <v>173.82</v>
      </c>
      <c r="G1762" s="156" t="str">
        <f t="shared" si="86"/>
        <v>Marlborough District NM</v>
      </c>
      <c r="H1762" s="156">
        <f t="shared" si="87"/>
        <v>2</v>
      </c>
      <c r="I1762" s="156" t="str">
        <f t="shared" si="88"/>
        <v>Marlborough District 2</v>
      </c>
    </row>
    <row r="1763" spans="1:9">
      <c r="A1763" s="156" t="s">
        <v>1899</v>
      </c>
      <c r="B1763" s="156" t="s">
        <v>126</v>
      </c>
      <c r="C1763" s="156" t="s">
        <v>171</v>
      </c>
      <c r="D1763" s="156" t="s">
        <v>1619</v>
      </c>
      <c r="E1763" s="157">
        <v>-41.51</v>
      </c>
      <c r="F1763" s="157">
        <v>173.94</v>
      </c>
      <c r="G1763" s="156" t="str">
        <f t="shared" si="86"/>
        <v>Marlborough District NM</v>
      </c>
      <c r="H1763" s="156">
        <f t="shared" si="87"/>
        <v>3</v>
      </c>
      <c r="I1763" s="156" t="str">
        <f t="shared" si="88"/>
        <v>Marlborough District 3</v>
      </c>
    </row>
    <row r="1764" spans="1:9">
      <c r="A1764" s="156" t="s">
        <v>1900</v>
      </c>
      <c r="B1764" s="156" t="s">
        <v>126</v>
      </c>
      <c r="C1764" s="156" t="s">
        <v>93</v>
      </c>
      <c r="D1764" s="156" t="s">
        <v>1619</v>
      </c>
      <c r="E1764" s="157">
        <v>-41.68</v>
      </c>
      <c r="F1764" s="157">
        <v>174.13</v>
      </c>
      <c r="G1764" s="156" t="str">
        <f t="shared" si="86"/>
        <v>Marlborough District NM</v>
      </c>
      <c r="H1764" s="156">
        <f t="shared" si="87"/>
        <v>4</v>
      </c>
      <c r="I1764" s="156" t="str">
        <f t="shared" si="88"/>
        <v>Marlborough District 4</v>
      </c>
    </row>
    <row r="1765" spans="1:9">
      <c r="A1765" s="156" t="s">
        <v>1901</v>
      </c>
      <c r="B1765" s="156" t="s">
        <v>126</v>
      </c>
      <c r="C1765" s="156" t="s">
        <v>93</v>
      </c>
      <c r="D1765" s="156" t="s">
        <v>1619</v>
      </c>
      <c r="E1765" s="157">
        <v>-40.94</v>
      </c>
      <c r="F1765" s="157">
        <v>173.95</v>
      </c>
      <c r="G1765" s="156" t="str">
        <f t="shared" si="86"/>
        <v>Marlborough District NM</v>
      </c>
      <c r="H1765" s="156">
        <f t="shared" si="87"/>
        <v>5</v>
      </c>
      <c r="I1765" s="156" t="str">
        <f t="shared" si="88"/>
        <v>Marlborough District 5</v>
      </c>
    </row>
    <row r="1766" spans="1:9">
      <c r="A1766" s="156" t="s">
        <v>1902</v>
      </c>
      <c r="B1766" s="156" t="s">
        <v>126</v>
      </c>
      <c r="C1766" s="156" t="s">
        <v>96</v>
      </c>
      <c r="D1766" s="156" t="s">
        <v>1619</v>
      </c>
      <c r="E1766" s="157">
        <v>-41.53</v>
      </c>
      <c r="F1766" s="157">
        <v>173.93</v>
      </c>
      <c r="G1766" s="156" t="str">
        <f t="shared" si="86"/>
        <v>Marlborough District NM</v>
      </c>
      <c r="H1766" s="156">
        <f t="shared" si="87"/>
        <v>6</v>
      </c>
      <c r="I1766" s="156" t="str">
        <f t="shared" si="88"/>
        <v>Marlborough District 6</v>
      </c>
    </row>
    <row r="1767" spans="1:9">
      <c r="A1767" s="156" t="s">
        <v>1903</v>
      </c>
      <c r="B1767" s="156" t="s">
        <v>126</v>
      </c>
      <c r="C1767" s="156" t="s">
        <v>93</v>
      </c>
      <c r="D1767" s="156" t="s">
        <v>1619</v>
      </c>
      <c r="E1767" s="157">
        <v>-41.29</v>
      </c>
      <c r="F1767" s="157">
        <v>173.67</v>
      </c>
      <c r="G1767" s="156" t="str">
        <f t="shared" si="86"/>
        <v>Marlborough District NM</v>
      </c>
      <c r="H1767" s="156">
        <f t="shared" si="87"/>
        <v>7</v>
      </c>
      <c r="I1767" s="156" t="str">
        <f t="shared" si="88"/>
        <v>Marlborough District 7</v>
      </c>
    </row>
    <row r="1768" spans="1:9">
      <c r="A1768" s="156" t="s">
        <v>1904</v>
      </c>
      <c r="B1768" s="156" t="s">
        <v>126</v>
      </c>
      <c r="C1768" s="156" t="s">
        <v>93</v>
      </c>
      <c r="D1768" s="156" t="s">
        <v>1619</v>
      </c>
      <c r="E1768" s="157">
        <v>-41.21</v>
      </c>
      <c r="F1768" s="157">
        <v>173.59</v>
      </c>
      <c r="G1768" s="156" t="str">
        <f t="shared" si="86"/>
        <v>Marlborough District NM</v>
      </c>
      <c r="H1768" s="156">
        <f t="shared" si="87"/>
        <v>8</v>
      </c>
      <c r="I1768" s="156" t="str">
        <f t="shared" si="88"/>
        <v>Marlborough District 8</v>
      </c>
    </row>
    <row r="1769" spans="1:9">
      <c r="A1769" s="156" t="s">
        <v>1905</v>
      </c>
      <c r="B1769" s="156" t="s">
        <v>126</v>
      </c>
      <c r="C1769" s="156" t="s">
        <v>93</v>
      </c>
      <c r="D1769" s="156" t="s">
        <v>1619</v>
      </c>
      <c r="E1769" s="157">
        <v>-41.15</v>
      </c>
      <c r="F1769" s="157">
        <v>173.97</v>
      </c>
      <c r="G1769" s="156" t="str">
        <f t="shared" si="86"/>
        <v>Marlborough District NM</v>
      </c>
      <c r="H1769" s="156">
        <f t="shared" si="87"/>
        <v>9</v>
      </c>
      <c r="I1769" s="156" t="str">
        <f t="shared" si="88"/>
        <v>Marlborough District 9</v>
      </c>
    </row>
    <row r="1770" spans="1:9">
      <c r="A1770" s="156" t="s">
        <v>1906</v>
      </c>
      <c r="B1770" s="156" t="s">
        <v>126</v>
      </c>
      <c r="C1770" s="156" t="s">
        <v>93</v>
      </c>
      <c r="D1770" s="156" t="s">
        <v>1619</v>
      </c>
      <c r="E1770" s="157">
        <v>-41.25</v>
      </c>
      <c r="F1770" s="157">
        <v>174.11</v>
      </c>
      <c r="G1770" s="156" t="str">
        <f t="shared" si="86"/>
        <v>Marlborough District NM</v>
      </c>
      <c r="H1770" s="156">
        <f t="shared" si="87"/>
        <v>10</v>
      </c>
      <c r="I1770" s="156" t="str">
        <f t="shared" si="88"/>
        <v>Marlborough District 10</v>
      </c>
    </row>
    <row r="1771" spans="1:9">
      <c r="A1771" s="156" t="s">
        <v>1907</v>
      </c>
      <c r="B1771" s="156" t="s">
        <v>126</v>
      </c>
      <c r="C1771" s="156" t="s">
        <v>93</v>
      </c>
      <c r="D1771" s="156" t="s">
        <v>1619</v>
      </c>
      <c r="E1771" s="157">
        <v>-41.64</v>
      </c>
      <c r="F1771" s="157">
        <v>174.06</v>
      </c>
      <c r="G1771" s="156" t="str">
        <f t="shared" si="86"/>
        <v>Marlborough District NM</v>
      </c>
      <c r="H1771" s="156">
        <f t="shared" si="87"/>
        <v>11</v>
      </c>
      <c r="I1771" s="156" t="str">
        <f t="shared" si="88"/>
        <v>Marlborough District 11</v>
      </c>
    </row>
    <row r="1772" spans="1:9">
      <c r="A1772" s="156" t="s">
        <v>1908</v>
      </c>
      <c r="B1772" s="156" t="s">
        <v>126</v>
      </c>
      <c r="C1772" s="156" t="s">
        <v>93</v>
      </c>
      <c r="D1772" s="156" t="s">
        <v>1619</v>
      </c>
      <c r="E1772" s="157">
        <v>-41.89</v>
      </c>
      <c r="F1772" s="157">
        <v>172.92</v>
      </c>
      <c r="G1772" s="156" t="str">
        <f t="shared" si="86"/>
        <v>Marlborough District NM</v>
      </c>
      <c r="H1772" s="156">
        <f t="shared" si="87"/>
        <v>12</v>
      </c>
      <c r="I1772" s="156" t="str">
        <f t="shared" si="88"/>
        <v>Marlborough District 12</v>
      </c>
    </row>
    <row r="1773" spans="1:9">
      <c r="A1773" s="156" t="s">
        <v>1909</v>
      </c>
      <c r="B1773" s="156" t="s">
        <v>126</v>
      </c>
      <c r="C1773" s="156" t="s">
        <v>93</v>
      </c>
      <c r="D1773" s="156" t="s">
        <v>1619</v>
      </c>
      <c r="E1773" s="157">
        <v>-41.12</v>
      </c>
      <c r="F1773" s="157">
        <v>173.76</v>
      </c>
      <c r="G1773" s="156" t="str">
        <f t="shared" si="86"/>
        <v>Marlborough District NM</v>
      </c>
      <c r="H1773" s="156">
        <f t="shared" si="87"/>
        <v>13</v>
      </c>
      <c r="I1773" s="156" t="str">
        <f t="shared" si="88"/>
        <v>Marlborough District 13</v>
      </c>
    </row>
    <row r="1774" spans="1:9">
      <c r="A1774" s="156" t="s">
        <v>1910</v>
      </c>
      <c r="B1774" s="156" t="s">
        <v>126</v>
      </c>
      <c r="C1774" s="156" t="s">
        <v>93</v>
      </c>
      <c r="D1774" s="156" t="s">
        <v>1619</v>
      </c>
      <c r="E1774" s="157">
        <v>-41.05</v>
      </c>
      <c r="F1774" s="157">
        <v>173.76</v>
      </c>
      <c r="G1774" s="156" t="str">
        <f t="shared" si="86"/>
        <v>Marlborough District NM</v>
      </c>
      <c r="H1774" s="156">
        <f t="shared" si="87"/>
        <v>14</v>
      </c>
      <c r="I1774" s="156" t="str">
        <f t="shared" si="88"/>
        <v>Marlborough District 14</v>
      </c>
    </row>
    <row r="1775" spans="1:9">
      <c r="A1775" s="156" t="s">
        <v>1911</v>
      </c>
      <c r="B1775" s="156" t="s">
        <v>126</v>
      </c>
      <c r="C1775" s="156" t="s">
        <v>93</v>
      </c>
      <c r="D1775" s="156" t="s">
        <v>1619</v>
      </c>
      <c r="E1775" s="157">
        <v>-41.3</v>
      </c>
      <c r="F1775" s="157">
        <v>173.97</v>
      </c>
      <c r="G1775" s="156" t="str">
        <f t="shared" si="86"/>
        <v>Marlborough District NM</v>
      </c>
      <c r="H1775" s="156">
        <f t="shared" si="87"/>
        <v>15</v>
      </c>
      <c r="I1775" s="156" t="str">
        <f t="shared" si="88"/>
        <v>Marlborough District 15</v>
      </c>
    </row>
    <row r="1776" spans="1:9">
      <c r="A1776" s="156" t="s">
        <v>1912</v>
      </c>
      <c r="B1776" s="156" t="s">
        <v>126</v>
      </c>
      <c r="C1776" s="156" t="s">
        <v>93</v>
      </c>
      <c r="D1776" s="156" t="s">
        <v>1619</v>
      </c>
      <c r="E1776" s="157">
        <v>-41.08</v>
      </c>
      <c r="F1776" s="157">
        <v>174.17</v>
      </c>
      <c r="G1776" s="156" t="str">
        <f t="shared" si="86"/>
        <v>Marlborough District NM</v>
      </c>
      <c r="H1776" s="156">
        <f t="shared" si="87"/>
        <v>16</v>
      </c>
      <c r="I1776" s="156" t="str">
        <f t="shared" si="88"/>
        <v>Marlborough District 16</v>
      </c>
    </row>
    <row r="1777" spans="1:9">
      <c r="A1777" s="156" t="s">
        <v>1913</v>
      </c>
      <c r="B1777" s="156" t="s">
        <v>126</v>
      </c>
      <c r="C1777" s="156" t="s">
        <v>93</v>
      </c>
      <c r="D1777" s="156" t="s">
        <v>1619</v>
      </c>
      <c r="E1777" s="157">
        <v>-41.53</v>
      </c>
      <c r="F1777" s="157">
        <v>173.88</v>
      </c>
      <c r="G1777" s="156" t="str">
        <f t="shared" si="86"/>
        <v>Marlborough District NM</v>
      </c>
      <c r="H1777" s="156">
        <f t="shared" si="87"/>
        <v>17</v>
      </c>
      <c r="I1777" s="156" t="str">
        <f t="shared" si="88"/>
        <v>Marlborough District 17</v>
      </c>
    </row>
    <row r="1778" spans="1:9">
      <c r="A1778" s="156" t="s">
        <v>1914</v>
      </c>
      <c r="B1778" s="156" t="s">
        <v>126</v>
      </c>
      <c r="C1778" s="156" t="s">
        <v>96</v>
      </c>
      <c r="D1778" s="156" t="s">
        <v>1619</v>
      </c>
      <c r="E1778" s="157">
        <v>-41.5</v>
      </c>
      <c r="F1778" s="157">
        <v>173.93</v>
      </c>
      <c r="G1778" s="156" t="str">
        <f t="shared" si="86"/>
        <v>Marlborough District NM</v>
      </c>
      <c r="H1778" s="156">
        <f t="shared" si="87"/>
        <v>18</v>
      </c>
      <c r="I1778" s="156" t="str">
        <f t="shared" si="88"/>
        <v>Marlborough District 18</v>
      </c>
    </row>
    <row r="1779" spans="1:9">
      <c r="A1779" s="156" t="s">
        <v>1915</v>
      </c>
      <c r="B1779" s="156" t="s">
        <v>126</v>
      </c>
      <c r="C1779" s="156" t="s">
        <v>93</v>
      </c>
      <c r="D1779" s="156" t="s">
        <v>1619</v>
      </c>
      <c r="E1779" s="157">
        <v>-40.92</v>
      </c>
      <c r="F1779" s="157">
        <v>173.84</v>
      </c>
      <c r="G1779" s="156" t="str">
        <f t="shared" si="86"/>
        <v>Marlborough District NM</v>
      </c>
      <c r="H1779" s="156">
        <f t="shared" si="87"/>
        <v>19</v>
      </c>
      <c r="I1779" s="156" t="str">
        <f t="shared" si="88"/>
        <v>Marlborough District 19</v>
      </c>
    </row>
    <row r="1780" spans="1:9">
      <c r="A1780" s="156" t="s">
        <v>1916</v>
      </c>
      <c r="B1780" s="156" t="s">
        <v>126</v>
      </c>
      <c r="C1780" s="156" t="s">
        <v>93</v>
      </c>
      <c r="D1780" s="156" t="s">
        <v>1619</v>
      </c>
      <c r="E1780" s="157">
        <v>-41.48</v>
      </c>
      <c r="F1780" s="157">
        <v>173.95</v>
      </c>
      <c r="G1780" s="156" t="str">
        <f t="shared" si="86"/>
        <v>Marlborough District NM</v>
      </c>
      <c r="H1780" s="156">
        <f t="shared" si="87"/>
        <v>20</v>
      </c>
      <c r="I1780" s="156" t="str">
        <f t="shared" si="88"/>
        <v>Marlborough District 20</v>
      </c>
    </row>
    <row r="1781" spans="1:9">
      <c r="A1781" s="156" t="s">
        <v>1917</v>
      </c>
      <c r="B1781" s="156" t="s">
        <v>126</v>
      </c>
      <c r="C1781" s="156" t="s">
        <v>93</v>
      </c>
      <c r="D1781" s="156" t="s">
        <v>1619</v>
      </c>
      <c r="E1781" s="157">
        <v>-40.86</v>
      </c>
      <c r="F1781" s="157">
        <v>173.86</v>
      </c>
      <c r="G1781" s="156" t="str">
        <f t="shared" si="86"/>
        <v>Marlborough District NM</v>
      </c>
      <c r="H1781" s="156">
        <f t="shared" si="87"/>
        <v>21</v>
      </c>
      <c r="I1781" s="156" t="str">
        <f t="shared" si="88"/>
        <v>Marlborough District 21</v>
      </c>
    </row>
    <row r="1782" spans="1:9">
      <c r="A1782" s="156" t="s">
        <v>1918</v>
      </c>
      <c r="B1782" s="156" t="s">
        <v>126</v>
      </c>
      <c r="C1782" s="156" t="s">
        <v>93</v>
      </c>
      <c r="D1782" s="156" t="s">
        <v>1619</v>
      </c>
      <c r="E1782" s="157">
        <v>-41.74</v>
      </c>
      <c r="F1782" s="157">
        <v>174.15</v>
      </c>
      <c r="G1782" s="156" t="str">
        <f t="shared" si="86"/>
        <v>Marlborough District NM</v>
      </c>
      <c r="H1782" s="156">
        <f t="shared" si="87"/>
        <v>22</v>
      </c>
      <c r="I1782" s="156" t="str">
        <f t="shared" si="88"/>
        <v>Marlborough District 22</v>
      </c>
    </row>
    <row r="1783" spans="1:9">
      <c r="A1783" s="156" t="s">
        <v>1919</v>
      </c>
      <c r="B1783" s="156" t="s">
        <v>126</v>
      </c>
      <c r="C1783" s="156" t="s">
        <v>209</v>
      </c>
      <c r="D1783" s="156" t="s">
        <v>1619</v>
      </c>
      <c r="E1783" s="157">
        <v>-41.28</v>
      </c>
      <c r="F1783" s="157">
        <v>173.75</v>
      </c>
      <c r="G1783" s="156" t="str">
        <f t="shared" si="86"/>
        <v>Marlborough District NM</v>
      </c>
      <c r="H1783" s="156">
        <f t="shared" si="87"/>
        <v>23</v>
      </c>
      <c r="I1783" s="156" t="str">
        <f t="shared" si="88"/>
        <v>Marlborough District 23</v>
      </c>
    </row>
    <row r="1784" spans="1:9">
      <c r="A1784" s="156" t="s">
        <v>1920</v>
      </c>
      <c r="B1784" s="156" t="s">
        <v>126</v>
      </c>
      <c r="C1784" s="156" t="s">
        <v>93</v>
      </c>
      <c r="D1784" s="156" t="s">
        <v>1619</v>
      </c>
      <c r="E1784" s="157">
        <v>-41.59</v>
      </c>
      <c r="F1784" s="157">
        <v>173.42</v>
      </c>
      <c r="G1784" s="156" t="str">
        <f t="shared" si="86"/>
        <v>Marlborough District NM</v>
      </c>
      <c r="H1784" s="156">
        <f t="shared" si="87"/>
        <v>24</v>
      </c>
      <c r="I1784" s="156" t="str">
        <f t="shared" si="88"/>
        <v>Marlborough District 24</v>
      </c>
    </row>
    <row r="1785" spans="1:9">
      <c r="A1785" s="156" t="s">
        <v>1921</v>
      </c>
      <c r="B1785" s="156" t="s">
        <v>126</v>
      </c>
      <c r="C1785" s="156" t="s">
        <v>93</v>
      </c>
      <c r="D1785" s="156" t="s">
        <v>1619</v>
      </c>
      <c r="E1785" s="157">
        <v>-41.46</v>
      </c>
      <c r="F1785" s="157">
        <v>173.8</v>
      </c>
      <c r="G1785" s="156" t="str">
        <f t="shared" si="86"/>
        <v>Marlborough District NM</v>
      </c>
      <c r="H1785" s="156">
        <f t="shared" si="87"/>
        <v>25</v>
      </c>
      <c r="I1785" s="156" t="str">
        <f t="shared" si="88"/>
        <v>Marlborough District 25</v>
      </c>
    </row>
    <row r="1786" spans="1:9">
      <c r="A1786" s="156" t="s">
        <v>1922</v>
      </c>
      <c r="B1786" s="156" t="s">
        <v>126</v>
      </c>
      <c r="C1786" s="156" t="s">
        <v>93</v>
      </c>
      <c r="D1786" s="156" t="s">
        <v>1619</v>
      </c>
      <c r="E1786" s="157">
        <v>-41.17</v>
      </c>
      <c r="F1786" s="157">
        <v>174.12</v>
      </c>
      <c r="G1786" s="156" t="str">
        <f t="shared" si="86"/>
        <v>Marlborough District NM</v>
      </c>
      <c r="H1786" s="156">
        <f t="shared" si="87"/>
        <v>26</v>
      </c>
      <c r="I1786" s="156" t="str">
        <f t="shared" si="88"/>
        <v>Marlborough District 26</v>
      </c>
    </row>
    <row r="1787" spans="1:9">
      <c r="A1787" s="156" t="s">
        <v>1923</v>
      </c>
      <c r="B1787" s="156" t="s">
        <v>126</v>
      </c>
      <c r="C1787" s="156" t="s">
        <v>93</v>
      </c>
      <c r="D1787" s="156" t="s">
        <v>1619</v>
      </c>
      <c r="E1787" s="157">
        <v>-41.34</v>
      </c>
      <c r="F1787" s="157">
        <v>173.95</v>
      </c>
      <c r="G1787" s="156" t="str">
        <f t="shared" si="86"/>
        <v>Marlborough District NM</v>
      </c>
      <c r="H1787" s="156">
        <f t="shared" si="87"/>
        <v>27</v>
      </c>
      <c r="I1787" s="156" t="str">
        <f t="shared" si="88"/>
        <v>Marlborough District 27</v>
      </c>
    </row>
    <row r="1788" spans="1:9">
      <c r="A1788" s="156" t="s">
        <v>1924</v>
      </c>
      <c r="B1788" s="156" t="s">
        <v>126</v>
      </c>
      <c r="C1788" s="156" t="s">
        <v>93</v>
      </c>
      <c r="D1788" s="156" t="s">
        <v>1619</v>
      </c>
      <c r="E1788" s="157">
        <v>-41.72</v>
      </c>
      <c r="F1788" s="157">
        <v>174.13</v>
      </c>
      <c r="G1788" s="156" t="str">
        <f t="shared" si="86"/>
        <v>Marlborough District NM</v>
      </c>
      <c r="H1788" s="156">
        <f t="shared" si="87"/>
        <v>28</v>
      </c>
      <c r="I1788" s="156" t="str">
        <f t="shared" si="88"/>
        <v>Marlborough District 28</v>
      </c>
    </row>
    <row r="1789" spans="1:9">
      <c r="A1789" s="156" t="s">
        <v>1925</v>
      </c>
      <c r="B1789" s="156" t="s">
        <v>126</v>
      </c>
      <c r="C1789" s="156" t="s">
        <v>93</v>
      </c>
      <c r="D1789" s="156" t="s">
        <v>1619</v>
      </c>
      <c r="E1789" s="157">
        <v>-41.28</v>
      </c>
      <c r="F1789" s="157">
        <v>173.86</v>
      </c>
      <c r="G1789" s="156" t="str">
        <f t="shared" si="86"/>
        <v>Marlborough District NM</v>
      </c>
      <c r="H1789" s="156">
        <f t="shared" si="87"/>
        <v>29</v>
      </c>
      <c r="I1789" s="156" t="str">
        <f t="shared" si="88"/>
        <v>Marlborough District 29</v>
      </c>
    </row>
    <row r="1790" spans="1:9">
      <c r="A1790" s="156" t="s">
        <v>1926</v>
      </c>
      <c r="B1790" s="156" t="s">
        <v>126</v>
      </c>
      <c r="C1790" s="156" t="s">
        <v>93</v>
      </c>
      <c r="D1790" s="156" t="s">
        <v>1619</v>
      </c>
      <c r="E1790" s="157">
        <v>-41.11</v>
      </c>
      <c r="F1790" s="157">
        <v>174.02</v>
      </c>
      <c r="G1790" s="156" t="str">
        <f t="shared" si="86"/>
        <v>Marlborough District NM</v>
      </c>
      <c r="H1790" s="156">
        <f t="shared" si="87"/>
        <v>30</v>
      </c>
      <c r="I1790" s="156" t="str">
        <f t="shared" si="88"/>
        <v>Marlborough District 30</v>
      </c>
    </row>
    <row r="1791" spans="1:9">
      <c r="A1791" s="156" t="s">
        <v>1927</v>
      </c>
      <c r="B1791" s="156" t="s">
        <v>126</v>
      </c>
      <c r="C1791" s="156" t="s">
        <v>93</v>
      </c>
      <c r="D1791" s="156" t="s">
        <v>1619</v>
      </c>
      <c r="E1791" s="157">
        <v>-41.45</v>
      </c>
      <c r="F1791" s="157">
        <v>174</v>
      </c>
      <c r="G1791" s="156" t="str">
        <f t="shared" si="86"/>
        <v>Marlborough District NM</v>
      </c>
      <c r="H1791" s="156">
        <f t="shared" si="87"/>
        <v>31</v>
      </c>
      <c r="I1791" s="156" t="str">
        <f t="shared" si="88"/>
        <v>Marlborough District 31</v>
      </c>
    </row>
    <row r="1792" spans="1:9">
      <c r="A1792" s="156" t="s">
        <v>207</v>
      </c>
      <c r="B1792" s="156" t="s">
        <v>126</v>
      </c>
      <c r="C1792" s="156" t="s">
        <v>96</v>
      </c>
      <c r="D1792" s="156" t="s">
        <v>1619</v>
      </c>
      <c r="E1792" s="157">
        <v>-41.5</v>
      </c>
      <c r="F1792" s="157">
        <v>173.95</v>
      </c>
      <c r="G1792" s="156" t="str">
        <f t="shared" si="86"/>
        <v>Marlborough District NM</v>
      </c>
      <c r="H1792" s="156">
        <f t="shared" si="87"/>
        <v>32</v>
      </c>
      <c r="I1792" s="156" t="str">
        <f t="shared" si="88"/>
        <v>Marlborough District 32</v>
      </c>
    </row>
    <row r="1793" spans="1:9">
      <c r="A1793" s="156" t="s">
        <v>1928</v>
      </c>
      <c r="B1793" s="156" t="s">
        <v>126</v>
      </c>
      <c r="C1793" s="156" t="s">
        <v>93</v>
      </c>
      <c r="D1793" s="156" t="s">
        <v>1619</v>
      </c>
      <c r="E1793" s="157">
        <v>-40.909999999999997</v>
      </c>
      <c r="F1793" s="157">
        <v>173.82</v>
      </c>
      <c r="G1793" s="156" t="str">
        <f t="shared" si="86"/>
        <v>Marlborough District NM</v>
      </c>
      <c r="H1793" s="156">
        <f t="shared" si="87"/>
        <v>33</v>
      </c>
      <c r="I1793" s="156" t="str">
        <f t="shared" si="88"/>
        <v>Marlborough District 33</v>
      </c>
    </row>
    <row r="1794" spans="1:9">
      <c r="A1794" s="156" t="s">
        <v>1929</v>
      </c>
      <c r="B1794" s="156" t="s">
        <v>126</v>
      </c>
      <c r="C1794" s="156" t="s">
        <v>93</v>
      </c>
      <c r="D1794" s="156" t="s">
        <v>1619</v>
      </c>
      <c r="E1794" s="157">
        <v>-41.27</v>
      </c>
      <c r="F1794" s="157">
        <v>173.79</v>
      </c>
      <c r="G1794" s="156" t="str">
        <f t="shared" ref="G1794:G1857" si="89">B1794&amp;" "&amp;D1794</f>
        <v>Marlborough District NM</v>
      </c>
      <c r="H1794" s="156">
        <f t="shared" ref="H1794:H1857" si="90">IF(B1794=B1793,H1793+1,1)</f>
        <v>34</v>
      </c>
      <c r="I1794" s="156" t="str">
        <f t="shared" ref="I1794:I1857" si="91">B1794&amp;" "&amp;H1794</f>
        <v>Marlborough District 34</v>
      </c>
    </row>
    <row r="1795" spans="1:9">
      <c r="A1795" s="156" t="s">
        <v>576</v>
      </c>
      <c r="B1795" s="156" t="s">
        <v>126</v>
      </c>
      <c r="C1795" s="156" t="s">
        <v>93</v>
      </c>
      <c r="D1795" s="156" t="s">
        <v>1619</v>
      </c>
      <c r="E1795" s="157">
        <v>-41.33</v>
      </c>
      <c r="F1795" s="157">
        <v>173.97</v>
      </c>
      <c r="G1795" s="156" t="str">
        <f t="shared" si="89"/>
        <v>Marlborough District NM</v>
      </c>
      <c r="H1795" s="156">
        <f t="shared" si="90"/>
        <v>35</v>
      </c>
      <c r="I1795" s="156" t="str">
        <f t="shared" si="91"/>
        <v>Marlborough District 35</v>
      </c>
    </row>
    <row r="1796" spans="1:9">
      <c r="A1796" s="156" t="s">
        <v>1930</v>
      </c>
      <c r="B1796" s="156" t="s">
        <v>126</v>
      </c>
      <c r="C1796" s="156" t="s">
        <v>93</v>
      </c>
      <c r="D1796" s="156" t="s">
        <v>1619</v>
      </c>
      <c r="E1796" s="157">
        <v>-40.770000000000003</v>
      </c>
      <c r="F1796" s="157">
        <v>173.94</v>
      </c>
      <c r="G1796" s="156" t="str">
        <f t="shared" si="89"/>
        <v>Marlborough District NM</v>
      </c>
      <c r="H1796" s="156">
        <f t="shared" si="90"/>
        <v>36</v>
      </c>
      <c r="I1796" s="156" t="str">
        <f t="shared" si="91"/>
        <v>Marlborough District 36</v>
      </c>
    </row>
    <row r="1797" spans="1:9">
      <c r="A1797" s="156" t="s">
        <v>1931</v>
      </c>
      <c r="B1797" s="156" t="s">
        <v>126</v>
      </c>
      <c r="C1797" s="156" t="s">
        <v>93</v>
      </c>
      <c r="D1797" s="156" t="s">
        <v>1619</v>
      </c>
      <c r="E1797" s="157">
        <v>-41.17</v>
      </c>
      <c r="F1797" s="157">
        <v>173.97</v>
      </c>
      <c r="G1797" s="156" t="str">
        <f t="shared" si="89"/>
        <v>Marlborough District NM</v>
      </c>
      <c r="H1797" s="156">
        <f t="shared" si="90"/>
        <v>37</v>
      </c>
      <c r="I1797" s="156" t="str">
        <f t="shared" si="91"/>
        <v>Marlborough District 37</v>
      </c>
    </row>
    <row r="1798" spans="1:9">
      <c r="A1798" s="156" t="s">
        <v>1932</v>
      </c>
      <c r="B1798" s="156" t="s">
        <v>126</v>
      </c>
      <c r="C1798" s="156" t="s">
        <v>93</v>
      </c>
      <c r="D1798" s="156" t="s">
        <v>1619</v>
      </c>
      <c r="E1798" s="157">
        <v>-40.93</v>
      </c>
      <c r="F1798" s="157">
        <v>173.77</v>
      </c>
      <c r="G1798" s="156" t="str">
        <f t="shared" si="89"/>
        <v>Marlborough District NM</v>
      </c>
      <c r="H1798" s="156">
        <f t="shared" si="90"/>
        <v>38</v>
      </c>
      <c r="I1798" s="156" t="str">
        <f t="shared" si="91"/>
        <v>Marlborough District 38</v>
      </c>
    </row>
    <row r="1799" spans="1:9">
      <c r="A1799" s="156" t="s">
        <v>1933</v>
      </c>
      <c r="B1799" s="156" t="s">
        <v>126</v>
      </c>
      <c r="C1799" s="156" t="s">
        <v>93</v>
      </c>
      <c r="D1799" s="156" t="s">
        <v>1619</v>
      </c>
      <c r="E1799" s="157">
        <v>-41.42</v>
      </c>
      <c r="F1799" s="157">
        <v>173.75</v>
      </c>
      <c r="G1799" s="156" t="str">
        <f t="shared" si="89"/>
        <v>Marlborough District NM</v>
      </c>
      <c r="H1799" s="156">
        <f t="shared" si="90"/>
        <v>39</v>
      </c>
      <c r="I1799" s="156" t="str">
        <f t="shared" si="91"/>
        <v>Marlborough District 39</v>
      </c>
    </row>
    <row r="1800" spans="1:9">
      <c r="A1800" s="156" t="s">
        <v>1934</v>
      </c>
      <c r="B1800" s="156" t="s">
        <v>126</v>
      </c>
      <c r="C1800" s="156" t="s">
        <v>93</v>
      </c>
      <c r="D1800" s="156" t="s">
        <v>1619</v>
      </c>
      <c r="E1800" s="157">
        <v>-41.11</v>
      </c>
      <c r="F1800" s="157">
        <v>173.66</v>
      </c>
      <c r="G1800" s="156" t="str">
        <f t="shared" si="89"/>
        <v>Marlborough District NM</v>
      </c>
      <c r="H1800" s="156">
        <f t="shared" si="90"/>
        <v>40</v>
      </c>
      <c r="I1800" s="156" t="str">
        <f t="shared" si="91"/>
        <v>Marlborough District 40</v>
      </c>
    </row>
    <row r="1801" spans="1:9">
      <c r="A1801" s="156" t="s">
        <v>1017</v>
      </c>
      <c r="B1801" s="156" t="s">
        <v>126</v>
      </c>
      <c r="C1801" s="156" t="s">
        <v>93</v>
      </c>
      <c r="D1801" s="156" t="s">
        <v>1619</v>
      </c>
      <c r="E1801" s="157">
        <v>-40.869999999999997</v>
      </c>
      <c r="F1801" s="157">
        <v>173.77</v>
      </c>
      <c r="G1801" s="156" t="str">
        <f t="shared" si="89"/>
        <v>Marlborough District NM</v>
      </c>
      <c r="H1801" s="156">
        <f t="shared" si="90"/>
        <v>41</v>
      </c>
      <c r="I1801" s="156" t="str">
        <f t="shared" si="91"/>
        <v>Marlborough District 41</v>
      </c>
    </row>
    <row r="1802" spans="1:9">
      <c r="A1802" s="156" t="s">
        <v>1935</v>
      </c>
      <c r="B1802" s="156" t="s">
        <v>126</v>
      </c>
      <c r="C1802" s="156" t="s">
        <v>93</v>
      </c>
      <c r="D1802" s="156" t="s">
        <v>1619</v>
      </c>
      <c r="E1802" s="157">
        <v>-41.37</v>
      </c>
      <c r="F1802" s="157">
        <v>173.93</v>
      </c>
      <c r="G1802" s="156" t="str">
        <f t="shared" si="89"/>
        <v>Marlborough District NM</v>
      </c>
      <c r="H1802" s="156">
        <f t="shared" si="90"/>
        <v>42</v>
      </c>
      <c r="I1802" s="156" t="str">
        <f t="shared" si="91"/>
        <v>Marlborough District 42</v>
      </c>
    </row>
    <row r="1803" spans="1:9">
      <c r="A1803" s="156" t="s">
        <v>1936</v>
      </c>
      <c r="B1803" s="156" t="s">
        <v>126</v>
      </c>
      <c r="C1803" s="156" t="s">
        <v>93</v>
      </c>
      <c r="D1803" s="156" t="s">
        <v>1619</v>
      </c>
      <c r="E1803" s="157">
        <v>-40.729999999999997</v>
      </c>
      <c r="F1803" s="157">
        <v>173.96</v>
      </c>
      <c r="G1803" s="156" t="str">
        <f t="shared" si="89"/>
        <v>Marlborough District NM</v>
      </c>
      <c r="H1803" s="156">
        <f t="shared" si="90"/>
        <v>43</v>
      </c>
      <c r="I1803" s="156" t="str">
        <f t="shared" si="91"/>
        <v>Marlborough District 43</v>
      </c>
    </row>
    <row r="1804" spans="1:9">
      <c r="A1804" s="156" t="s">
        <v>1937</v>
      </c>
      <c r="B1804" s="156" t="s">
        <v>126</v>
      </c>
      <c r="C1804" s="156" t="s">
        <v>93</v>
      </c>
      <c r="D1804" s="156" t="s">
        <v>1619</v>
      </c>
      <c r="E1804" s="157">
        <v>-41.29</v>
      </c>
      <c r="F1804" s="157">
        <v>173.56</v>
      </c>
      <c r="G1804" s="156" t="str">
        <f t="shared" si="89"/>
        <v>Marlborough District NM</v>
      </c>
      <c r="H1804" s="156">
        <f t="shared" si="90"/>
        <v>44</v>
      </c>
      <c r="I1804" s="156" t="str">
        <f t="shared" si="91"/>
        <v>Marlborough District 44</v>
      </c>
    </row>
    <row r="1805" spans="1:9">
      <c r="A1805" s="156" t="s">
        <v>1938</v>
      </c>
      <c r="B1805" s="156" t="s">
        <v>126</v>
      </c>
      <c r="C1805" s="156" t="s">
        <v>171</v>
      </c>
      <c r="D1805" s="156" t="s">
        <v>1619</v>
      </c>
      <c r="E1805" s="157">
        <v>-41.29</v>
      </c>
      <c r="F1805" s="157">
        <v>174.01</v>
      </c>
      <c r="G1805" s="156" t="str">
        <f t="shared" si="89"/>
        <v>Marlborough District NM</v>
      </c>
      <c r="H1805" s="156">
        <f t="shared" si="90"/>
        <v>45</v>
      </c>
      <c r="I1805" s="156" t="str">
        <f t="shared" si="91"/>
        <v>Marlborough District 45</v>
      </c>
    </row>
    <row r="1806" spans="1:9">
      <c r="A1806" s="156" t="s">
        <v>1939</v>
      </c>
      <c r="B1806" s="156" t="s">
        <v>126</v>
      </c>
      <c r="C1806" s="156" t="s">
        <v>93</v>
      </c>
      <c r="D1806" s="156" t="s">
        <v>1619</v>
      </c>
      <c r="E1806" s="157">
        <v>-41.42</v>
      </c>
      <c r="F1806" s="157">
        <v>174.01</v>
      </c>
      <c r="G1806" s="156" t="str">
        <f t="shared" si="89"/>
        <v>Marlborough District NM</v>
      </c>
      <c r="H1806" s="156">
        <f t="shared" si="90"/>
        <v>46</v>
      </c>
      <c r="I1806" s="156" t="str">
        <f t="shared" si="91"/>
        <v>Marlborough District 46</v>
      </c>
    </row>
    <row r="1807" spans="1:9">
      <c r="A1807" s="156" t="s">
        <v>1940</v>
      </c>
      <c r="B1807" s="156" t="s">
        <v>126</v>
      </c>
      <c r="C1807" s="156" t="s">
        <v>93</v>
      </c>
      <c r="D1807" s="156" t="s">
        <v>1619</v>
      </c>
      <c r="E1807" s="157">
        <v>-41.2</v>
      </c>
      <c r="F1807" s="157">
        <v>174.03</v>
      </c>
      <c r="G1807" s="156" t="str">
        <f t="shared" si="89"/>
        <v>Marlborough District NM</v>
      </c>
      <c r="H1807" s="156">
        <f t="shared" si="90"/>
        <v>47</v>
      </c>
      <c r="I1807" s="156" t="str">
        <f t="shared" si="91"/>
        <v>Marlborough District 47</v>
      </c>
    </row>
    <row r="1808" spans="1:9">
      <c r="A1808" s="156" t="s">
        <v>1941</v>
      </c>
      <c r="B1808" s="156" t="s">
        <v>126</v>
      </c>
      <c r="C1808" s="156" t="s">
        <v>93</v>
      </c>
      <c r="D1808" s="156" t="s">
        <v>1619</v>
      </c>
      <c r="E1808" s="157">
        <v>-41.23</v>
      </c>
      <c r="F1808" s="157">
        <v>173.57</v>
      </c>
      <c r="G1808" s="156" t="str">
        <f t="shared" si="89"/>
        <v>Marlborough District NM</v>
      </c>
      <c r="H1808" s="156">
        <f t="shared" si="90"/>
        <v>48</v>
      </c>
      <c r="I1808" s="156" t="str">
        <f t="shared" si="91"/>
        <v>Marlborough District 48</v>
      </c>
    </row>
    <row r="1809" spans="1:9">
      <c r="A1809" s="156" t="s">
        <v>1942</v>
      </c>
      <c r="B1809" s="156" t="s">
        <v>126</v>
      </c>
      <c r="C1809" s="156" t="s">
        <v>93</v>
      </c>
      <c r="D1809" s="156" t="s">
        <v>1619</v>
      </c>
      <c r="E1809" s="157">
        <v>-41.47</v>
      </c>
      <c r="F1809" s="157">
        <v>173.89</v>
      </c>
      <c r="G1809" s="156" t="str">
        <f t="shared" si="89"/>
        <v>Marlborough District NM</v>
      </c>
      <c r="H1809" s="156">
        <f t="shared" si="90"/>
        <v>49</v>
      </c>
      <c r="I1809" s="156" t="str">
        <f t="shared" si="91"/>
        <v>Marlborough District 49</v>
      </c>
    </row>
    <row r="1810" spans="1:9">
      <c r="A1810" s="156" t="s">
        <v>1943</v>
      </c>
      <c r="B1810" s="156" t="s">
        <v>126</v>
      </c>
      <c r="C1810" s="156" t="s">
        <v>93</v>
      </c>
      <c r="D1810" s="156" t="s">
        <v>1619</v>
      </c>
      <c r="E1810" s="157">
        <v>-41.39</v>
      </c>
      <c r="F1810" s="157">
        <v>174.04</v>
      </c>
      <c r="G1810" s="156" t="str">
        <f t="shared" si="89"/>
        <v>Marlborough District NM</v>
      </c>
      <c r="H1810" s="156">
        <f t="shared" si="90"/>
        <v>50</v>
      </c>
      <c r="I1810" s="156" t="str">
        <f t="shared" si="91"/>
        <v>Marlborough District 50</v>
      </c>
    </row>
    <row r="1811" spans="1:9">
      <c r="A1811" s="156" t="s">
        <v>1944</v>
      </c>
      <c r="B1811" s="156" t="s">
        <v>126</v>
      </c>
      <c r="C1811" s="156" t="s">
        <v>96</v>
      </c>
      <c r="D1811" s="156" t="s">
        <v>1619</v>
      </c>
      <c r="E1811" s="157">
        <v>-41.53</v>
      </c>
      <c r="F1811" s="157">
        <v>173.95</v>
      </c>
      <c r="G1811" s="156" t="str">
        <f t="shared" si="89"/>
        <v>Marlborough District NM</v>
      </c>
      <c r="H1811" s="156">
        <f t="shared" si="90"/>
        <v>51</v>
      </c>
      <c r="I1811" s="156" t="str">
        <f t="shared" si="91"/>
        <v>Marlborough District 51</v>
      </c>
    </row>
    <row r="1812" spans="1:9">
      <c r="A1812" s="156" t="s">
        <v>1945</v>
      </c>
      <c r="B1812" s="156" t="s">
        <v>126</v>
      </c>
      <c r="C1812" s="156" t="s">
        <v>229</v>
      </c>
      <c r="D1812" s="156" t="s">
        <v>1619</v>
      </c>
      <c r="E1812" s="157">
        <v>-41.51</v>
      </c>
      <c r="F1812" s="157">
        <v>173.82</v>
      </c>
      <c r="G1812" s="156" t="str">
        <f t="shared" si="89"/>
        <v>Marlborough District NM</v>
      </c>
      <c r="H1812" s="156">
        <f t="shared" si="90"/>
        <v>52</v>
      </c>
      <c r="I1812" s="156" t="str">
        <f t="shared" si="91"/>
        <v>Marlborough District 52</v>
      </c>
    </row>
    <row r="1813" spans="1:9">
      <c r="A1813" s="156" t="s">
        <v>1946</v>
      </c>
      <c r="B1813" s="156" t="s">
        <v>126</v>
      </c>
      <c r="C1813" s="156" t="s">
        <v>93</v>
      </c>
      <c r="D1813" s="156" t="s">
        <v>1619</v>
      </c>
      <c r="E1813" s="157">
        <v>-41.52</v>
      </c>
      <c r="F1813" s="157">
        <v>173.98</v>
      </c>
      <c r="G1813" s="156" t="str">
        <f t="shared" si="89"/>
        <v>Marlborough District NM</v>
      </c>
      <c r="H1813" s="156">
        <f t="shared" si="90"/>
        <v>53</v>
      </c>
      <c r="I1813" s="156" t="str">
        <f t="shared" si="91"/>
        <v>Marlborough District 53</v>
      </c>
    </row>
    <row r="1814" spans="1:9">
      <c r="A1814" s="156" t="s">
        <v>1947</v>
      </c>
      <c r="B1814" s="156" t="s">
        <v>126</v>
      </c>
      <c r="C1814" s="156" t="s">
        <v>96</v>
      </c>
      <c r="D1814" s="156" t="s">
        <v>1619</v>
      </c>
      <c r="E1814" s="157">
        <v>-41.5</v>
      </c>
      <c r="F1814" s="157">
        <v>173.96</v>
      </c>
      <c r="G1814" s="156" t="str">
        <f t="shared" si="89"/>
        <v>Marlborough District NM</v>
      </c>
      <c r="H1814" s="156">
        <f t="shared" si="90"/>
        <v>54</v>
      </c>
      <c r="I1814" s="156" t="str">
        <f t="shared" si="91"/>
        <v>Marlborough District 54</v>
      </c>
    </row>
    <row r="1815" spans="1:9">
      <c r="A1815" s="156" t="s">
        <v>1948</v>
      </c>
      <c r="B1815" s="156" t="s">
        <v>126</v>
      </c>
      <c r="C1815" s="156" t="s">
        <v>93</v>
      </c>
      <c r="D1815" s="156" t="s">
        <v>1619</v>
      </c>
      <c r="E1815" s="157">
        <v>-40.880000000000003</v>
      </c>
      <c r="F1815" s="157">
        <v>173.86</v>
      </c>
      <c r="G1815" s="156" t="str">
        <f t="shared" si="89"/>
        <v>Marlborough District NM</v>
      </c>
      <c r="H1815" s="156">
        <f t="shared" si="90"/>
        <v>55</v>
      </c>
      <c r="I1815" s="156" t="str">
        <f t="shared" si="91"/>
        <v>Marlborough District 55</v>
      </c>
    </row>
    <row r="1816" spans="1:9">
      <c r="A1816" s="156" t="s">
        <v>1949</v>
      </c>
      <c r="B1816" s="156" t="s">
        <v>126</v>
      </c>
      <c r="C1816" s="156" t="s">
        <v>209</v>
      </c>
      <c r="D1816" s="156" t="s">
        <v>1619</v>
      </c>
      <c r="E1816" s="157">
        <v>-41.67</v>
      </c>
      <c r="F1816" s="157">
        <v>174.07</v>
      </c>
      <c r="G1816" s="156" t="str">
        <f t="shared" si="89"/>
        <v>Marlborough District NM</v>
      </c>
      <c r="H1816" s="156">
        <f t="shared" si="90"/>
        <v>56</v>
      </c>
      <c r="I1816" s="156" t="str">
        <f t="shared" si="91"/>
        <v>Marlborough District 56</v>
      </c>
    </row>
    <row r="1817" spans="1:9">
      <c r="A1817" s="156" t="s">
        <v>1950</v>
      </c>
      <c r="B1817" s="156" t="s">
        <v>126</v>
      </c>
      <c r="C1817" s="156" t="s">
        <v>209</v>
      </c>
      <c r="D1817" s="156" t="s">
        <v>1619</v>
      </c>
      <c r="E1817" s="157">
        <v>-41.46</v>
      </c>
      <c r="F1817" s="157">
        <v>173.96</v>
      </c>
      <c r="G1817" s="156" t="str">
        <f t="shared" si="89"/>
        <v>Marlborough District NM</v>
      </c>
      <c r="H1817" s="156">
        <f t="shared" si="90"/>
        <v>57</v>
      </c>
      <c r="I1817" s="156" t="str">
        <f t="shared" si="91"/>
        <v>Marlborough District 57</v>
      </c>
    </row>
    <row r="1818" spans="1:9">
      <c r="A1818" s="156" t="s">
        <v>1951</v>
      </c>
      <c r="B1818" s="156" t="s">
        <v>126</v>
      </c>
      <c r="C1818" s="156" t="s">
        <v>96</v>
      </c>
      <c r="D1818" s="156" t="s">
        <v>1619</v>
      </c>
      <c r="E1818" s="157">
        <v>-41.51</v>
      </c>
      <c r="F1818" s="157">
        <v>173.93</v>
      </c>
      <c r="G1818" s="156" t="str">
        <f t="shared" si="89"/>
        <v>Marlborough District NM</v>
      </c>
      <c r="H1818" s="156">
        <f t="shared" si="90"/>
        <v>58</v>
      </c>
      <c r="I1818" s="156" t="str">
        <f t="shared" si="91"/>
        <v>Marlborough District 58</v>
      </c>
    </row>
    <row r="1819" spans="1:9">
      <c r="A1819" s="156" t="s">
        <v>1952</v>
      </c>
      <c r="B1819" s="156" t="s">
        <v>126</v>
      </c>
      <c r="C1819" s="156" t="s">
        <v>93</v>
      </c>
      <c r="D1819" s="156" t="s">
        <v>1619</v>
      </c>
      <c r="E1819" s="157">
        <v>-41.21</v>
      </c>
      <c r="F1819" s="157">
        <v>173.97</v>
      </c>
      <c r="G1819" s="156" t="str">
        <f t="shared" si="89"/>
        <v>Marlborough District NM</v>
      </c>
      <c r="H1819" s="156">
        <f t="shared" si="90"/>
        <v>59</v>
      </c>
      <c r="I1819" s="156" t="str">
        <f t="shared" si="91"/>
        <v>Marlborough District 59</v>
      </c>
    </row>
    <row r="1820" spans="1:9">
      <c r="A1820" s="156" t="s">
        <v>1953</v>
      </c>
      <c r="B1820" s="156" t="s">
        <v>126</v>
      </c>
      <c r="C1820" s="156" t="s">
        <v>93</v>
      </c>
      <c r="D1820" s="156" t="s">
        <v>1619</v>
      </c>
      <c r="E1820" s="157">
        <v>-40.76</v>
      </c>
      <c r="F1820" s="157">
        <v>173.95</v>
      </c>
      <c r="G1820" s="156" t="str">
        <f t="shared" si="89"/>
        <v>Marlborough District NM</v>
      </c>
      <c r="H1820" s="156">
        <f t="shared" si="90"/>
        <v>60</v>
      </c>
      <c r="I1820" s="156" t="str">
        <f t="shared" si="91"/>
        <v>Marlborough District 60</v>
      </c>
    </row>
    <row r="1821" spans="1:9">
      <c r="A1821" s="156" t="s">
        <v>1954</v>
      </c>
      <c r="B1821" s="156" t="s">
        <v>126</v>
      </c>
      <c r="C1821" s="156" t="s">
        <v>93</v>
      </c>
      <c r="D1821" s="156" t="s">
        <v>1619</v>
      </c>
      <c r="E1821" s="157">
        <v>-41.55</v>
      </c>
      <c r="F1821" s="157">
        <v>173.47</v>
      </c>
      <c r="G1821" s="156" t="str">
        <f t="shared" si="89"/>
        <v>Marlborough District NM</v>
      </c>
      <c r="H1821" s="156">
        <f t="shared" si="90"/>
        <v>61</v>
      </c>
      <c r="I1821" s="156" t="str">
        <f t="shared" si="91"/>
        <v>Marlborough District 61</v>
      </c>
    </row>
    <row r="1822" spans="1:9">
      <c r="A1822" s="156" t="s">
        <v>1955</v>
      </c>
      <c r="B1822" s="156" t="s">
        <v>126</v>
      </c>
      <c r="C1822" s="156" t="s">
        <v>93</v>
      </c>
      <c r="D1822" s="156" t="s">
        <v>1619</v>
      </c>
      <c r="E1822" s="157">
        <v>-41.27</v>
      </c>
      <c r="F1822" s="157">
        <v>173.92</v>
      </c>
      <c r="G1822" s="156" t="str">
        <f t="shared" si="89"/>
        <v>Marlborough District NM</v>
      </c>
      <c r="H1822" s="156">
        <f t="shared" si="90"/>
        <v>62</v>
      </c>
      <c r="I1822" s="156" t="str">
        <f t="shared" si="91"/>
        <v>Marlborough District 62</v>
      </c>
    </row>
    <row r="1823" spans="1:9">
      <c r="A1823" s="156" t="s">
        <v>1956</v>
      </c>
      <c r="B1823" s="156" t="s">
        <v>126</v>
      </c>
      <c r="C1823" s="156" t="s">
        <v>209</v>
      </c>
      <c r="D1823" s="156" t="s">
        <v>1619</v>
      </c>
      <c r="E1823" s="157">
        <v>-41.43</v>
      </c>
      <c r="F1823" s="157">
        <v>173.96</v>
      </c>
      <c r="G1823" s="156" t="str">
        <f t="shared" si="89"/>
        <v>Marlborough District NM</v>
      </c>
      <c r="H1823" s="156">
        <f t="shared" si="90"/>
        <v>63</v>
      </c>
      <c r="I1823" s="156" t="str">
        <f t="shared" si="91"/>
        <v>Marlborough District 63</v>
      </c>
    </row>
    <row r="1824" spans="1:9">
      <c r="A1824" s="156" t="s">
        <v>1957</v>
      </c>
      <c r="B1824" s="156" t="s">
        <v>126</v>
      </c>
      <c r="C1824" s="156" t="s">
        <v>209</v>
      </c>
      <c r="D1824" s="156" t="s">
        <v>1619</v>
      </c>
      <c r="E1824" s="157">
        <v>-41.27</v>
      </c>
      <c r="F1824" s="157">
        <v>174.04</v>
      </c>
      <c r="G1824" s="156" t="str">
        <f t="shared" si="89"/>
        <v>Marlborough District NM</v>
      </c>
      <c r="H1824" s="156">
        <f t="shared" si="90"/>
        <v>64</v>
      </c>
      <c r="I1824" s="156" t="str">
        <f t="shared" si="91"/>
        <v>Marlborough District 64</v>
      </c>
    </row>
    <row r="1825" spans="1:9">
      <c r="A1825" s="156" t="s">
        <v>1958</v>
      </c>
      <c r="B1825" s="156" t="s">
        <v>126</v>
      </c>
      <c r="C1825" s="156" t="s">
        <v>93</v>
      </c>
      <c r="D1825" s="156" t="s">
        <v>1619</v>
      </c>
      <c r="E1825" s="157">
        <v>-41.5</v>
      </c>
      <c r="F1825" s="157">
        <v>174.05</v>
      </c>
      <c r="G1825" s="156" t="str">
        <f t="shared" si="89"/>
        <v>Marlborough District NM</v>
      </c>
      <c r="H1825" s="156">
        <f t="shared" si="90"/>
        <v>65</v>
      </c>
      <c r="I1825" s="156" t="str">
        <f t="shared" si="91"/>
        <v>Marlborough District 65</v>
      </c>
    </row>
    <row r="1826" spans="1:9">
      <c r="A1826" s="156" t="s">
        <v>1959</v>
      </c>
      <c r="B1826" s="156" t="s">
        <v>126</v>
      </c>
      <c r="C1826" s="156" t="s">
        <v>93</v>
      </c>
      <c r="D1826" s="156" t="s">
        <v>1619</v>
      </c>
      <c r="E1826" s="157">
        <v>-41.46</v>
      </c>
      <c r="F1826" s="157">
        <v>173.98</v>
      </c>
      <c r="G1826" s="156" t="str">
        <f t="shared" si="89"/>
        <v>Marlborough District NM</v>
      </c>
      <c r="H1826" s="156">
        <f t="shared" si="90"/>
        <v>66</v>
      </c>
      <c r="I1826" s="156" t="str">
        <f t="shared" si="91"/>
        <v>Marlborough District 66</v>
      </c>
    </row>
    <row r="1827" spans="1:9">
      <c r="A1827" s="156" t="s">
        <v>1960</v>
      </c>
      <c r="B1827" s="156" t="s">
        <v>126</v>
      </c>
      <c r="C1827" s="156" t="s">
        <v>93</v>
      </c>
      <c r="D1827" s="156" t="s">
        <v>1619</v>
      </c>
      <c r="E1827" s="157">
        <v>-41.56</v>
      </c>
      <c r="F1827" s="157">
        <v>173.52</v>
      </c>
      <c r="G1827" s="156" t="str">
        <f t="shared" si="89"/>
        <v>Marlborough District NM</v>
      </c>
      <c r="H1827" s="156">
        <f t="shared" si="90"/>
        <v>67</v>
      </c>
      <c r="I1827" s="156" t="str">
        <f t="shared" si="91"/>
        <v>Marlborough District 67</v>
      </c>
    </row>
    <row r="1828" spans="1:9">
      <c r="A1828" s="156" t="s">
        <v>1961</v>
      </c>
      <c r="B1828" s="156" t="s">
        <v>126</v>
      </c>
      <c r="C1828" s="156" t="s">
        <v>93</v>
      </c>
      <c r="D1828" s="156" t="s">
        <v>1619</v>
      </c>
      <c r="E1828" s="157">
        <v>-41.16</v>
      </c>
      <c r="F1828" s="157">
        <v>174.04</v>
      </c>
      <c r="G1828" s="156" t="str">
        <f t="shared" si="89"/>
        <v>Marlborough District NM</v>
      </c>
      <c r="H1828" s="156">
        <f t="shared" si="90"/>
        <v>68</v>
      </c>
      <c r="I1828" s="156" t="str">
        <f t="shared" si="91"/>
        <v>Marlborough District 68</v>
      </c>
    </row>
    <row r="1829" spans="1:9">
      <c r="A1829" s="156" t="s">
        <v>1962</v>
      </c>
      <c r="B1829" s="156" t="s">
        <v>126</v>
      </c>
      <c r="C1829" s="156" t="s">
        <v>93</v>
      </c>
      <c r="D1829" s="156" t="s">
        <v>1619</v>
      </c>
      <c r="E1829" s="157">
        <v>-41.82</v>
      </c>
      <c r="F1829" s="157">
        <v>174.14</v>
      </c>
      <c r="G1829" s="156" t="str">
        <f t="shared" si="89"/>
        <v>Marlborough District NM</v>
      </c>
      <c r="H1829" s="156">
        <f t="shared" si="90"/>
        <v>69</v>
      </c>
      <c r="I1829" s="156" t="str">
        <f t="shared" si="91"/>
        <v>Marlborough District 69</v>
      </c>
    </row>
    <row r="1830" spans="1:9">
      <c r="A1830" s="156" t="s">
        <v>1963</v>
      </c>
      <c r="B1830" s="156" t="s">
        <v>126</v>
      </c>
      <c r="C1830" s="156" t="s">
        <v>93</v>
      </c>
      <c r="D1830" s="156" t="s">
        <v>1619</v>
      </c>
      <c r="E1830" s="157">
        <v>-41.92</v>
      </c>
      <c r="F1830" s="157">
        <v>174.09</v>
      </c>
      <c r="G1830" s="156" t="str">
        <f t="shared" si="89"/>
        <v>Marlborough District NM</v>
      </c>
      <c r="H1830" s="156">
        <f t="shared" si="90"/>
        <v>70</v>
      </c>
      <c r="I1830" s="156" t="str">
        <f t="shared" si="91"/>
        <v>Marlborough District 70</v>
      </c>
    </row>
    <row r="1831" spans="1:9">
      <c r="A1831" s="156" t="s">
        <v>1964</v>
      </c>
      <c r="B1831" s="156" t="s">
        <v>126</v>
      </c>
      <c r="C1831" s="156" t="s">
        <v>93</v>
      </c>
      <c r="D1831" s="156" t="s">
        <v>1619</v>
      </c>
      <c r="E1831" s="157">
        <v>-40.81</v>
      </c>
      <c r="F1831" s="157">
        <v>173.92</v>
      </c>
      <c r="G1831" s="156" t="str">
        <f t="shared" si="89"/>
        <v>Marlborough District NM</v>
      </c>
      <c r="H1831" s="156">
        <f t="shared" si="90"/>
        <v>71</v>
      </c>
      <c r="I1831" s="156" t="str">
        <f t="shared" si="91"/>
        <v>Marlborough District 71</v>
      </c>
    </row>
    <row r="1832" spans="1:9">
      <c r="A1832" s="156" t="s">
        <v>1965</v>
      </c>
      <c r="B1832" s="156" t="s">
        <v>126</v>
      </c>
      <c r="C1832" s="156" t="s">
        <v>96</v>
      </c>
      <c r="D1832" s="156" t="s">
        <v>1619</v>
      </c>
      <c r="E1832" s="157">
        <v>-41.53</v>
      </c>
      <c r="F1832" s="157">
        <v>173.95</v>
      </c>
      <c r="G1832" s="156" t="str">
        <f t="shared" si="89"/>
        <v>Marlborough District NM</v>
      </c>
      <c r="H1832" s="156">
        <f t="shared" si="90"/>
        <v>72</v>
      </c>
      <c r="I1832" s="156" t="str">
        <f t="shared" si="91"/>
        <v>Marlborough District 72</v>
      </c>
    </row>
    <row r="1833" spans="1:9">
      <c r="A1833" s="156" t="s">
        <v>1966</v>
      </c>
      <c r="B1833" s="156" t="s">
        <v>126</v>
      </c>
      <c r="C1833" s="156" t="s">
        <v>93</v>
      </c>
      <c r="D1833" s="156" t="s">
        <v>1619</v>
      </c>
      <c r="E1833" s="157">
        <v>-41.51</v>
      </c>
      <c r="F1833" s="157">
        <v>173.86</v>
      </c>
      <c r="G1833" s="156" t="str">
        <f t="shared" si="89"/>
        <v>Marlborough District NM</v>
      </c>
      <c r="H1833" s="156">
        <f t="shared" si="90"/>
        <v>73</v>
      </c>
      <c r="I1833" s="156" t="str">
        <f t="shared" si="91"/>
        <v>Marlborough District 73</v>
      </c>
    </row>
    <row r="1834" spans="1:9">
      <c r="A1834" s="156" t="s">
        <v>1967</v>
      </c>
      <c r="B1834" s="156" t="s">
        <v>127</v>
      </c>
      <c r="C1834" s="156" t="s">
        <v>93</v>
      </c>
      <c r="D1834" s="156" t="s">
        <v>398</v>
      </c>
      <c r="E1834" s="157">
        <v>-40.93</v>
      </c>
      <c r="F1834" s="157">
        <v>175.64</v>
      </c>
      <c r="G1834" s="156" t="str">
        <f t="shared" si="89"/>
        <v>Masterton District WI</v>
      </c>
      <c r="H1834" s="156">
        <f t="shared" si="90"/>
        <v>1</v>
      </c>
      <c r="I1834" s="156" t="str">
        <f t="shared" si="91"/>
        <v>Masterton District 1</v>
      </c>
    </row>
    <row r="1835" spans="1:9">
      <c r="A1835" s="156" t="s">
        <v>1968</v>
      </c>
      <c r="B1835" s="156" t="s">
        <v>127</v>
      </c>
      <c r="C1835" s="156" t="s">
        <v>93</v>
      </c>
      <c r="D1835" s="156" t="s">
        <v>398</v>
      </c>
      <c r="E1835" s="157">
        <v>-40.93</v>
      </c>
      <c r="F1835" s="157">
        <v>175.93</v>
      </c>
      <c r="G1835" s="156" t="str">
        <f t="shared" si="89"/>
        <v>Masterton District WI</v>
      </c>
      <c r="H1835" s="156">
        <f t="shared" si="90"/>
        <v>2</v>
      </c>
      <c r="I1835" s="156" t="str">
        <f t="shared" si="91"/>
        <v>Masterton District 2</v>
      </c>
    </row>
    <row r="1836" spans="1:9">
      <c r="A1836" s="156" t="s">
        <v>1969</v>
      </c>
      <c r="B1836" s="156" t="s">
        <v>127</v>
      </c>
      <c r="C1836" s="156" t="s">
        <v>93</v>
      </c>
      <c r="D1836" s="156" t="s">
        <v>398</v>
      </c>
      <c r="E1836" s="157">
        <v>-40.86</v>
      </c>
      <c r="F1836" s="157">
        <v>175.86</v>
      </c>
      <c r="G1836" s="156" t="str">
        <f t="shared" si="89"/>
        <v>Masterton District WI</v>
      </c>
      <c r="H1836" s="156">
        <f t="shared" si="90"/>
        <v>3</v>
      </c>
      <c r="I1836" s="156" t="str">
        <f t="shared" si="91"/>
        <v>Masterton District 3</v>
      </c>
    </row>
    <row r="1837" spans="1:9">
      <c r="A1837" s="156" t="s">
        <v>1970</v>
      </c>
      <c r="B1837" s="156" t="s">
        <v>127</v>
      </c>
      <c r="C1837" s="156" t="s">
        <v>93</v>
      </c>
      <c r="D1837" s="156" t="s">
        <v>398</v>
      </c>
      <c r="E1837" s="157">
        <v>-40.96</v>
      </c>
      <c r="F1837" s="157">
        <v>175.97</v>
      </c>
      <c r="G1837" s="156" t="str">
        <f t="shared" si="89"/>
        <v>Masterton District WI</v>
      </c>
      <c r="H1837" s="156">
        <f t="shared" si="90"/>
        <v>4</v>
      </c>
      <c r="I1837" s="156" t="str">
        <f t="shared" si="91"/>
        <v>Masterton District 4</v>
      </c>
    </row>
    <row r="1838" spans="1:9">
      <c r="A1838" s="156" t="s">
        <v>1971</v>
      </c>
      <c r="B1838" s="156" t="s">
        <v>127</v>
      </c>
      <c r="C1838" s="156" t="s">
        <v>93</v>
      </c>
      <c r="D1838" s="156" t="s">
        <v>398</v>
      </c>
      <c r="E1838" s="157">
        <v>-40.93</v>
      </c>
      <c r="F1838" s="157">
        <v>175.92</v>
      </c>
      <c r="G1838" s="156" t="str">
        <f t="shared" si="89"/>
        <v>Masterton District WI</v>
      </c>
      <c r="H1838" s="156">
        <f t="shared" si="90"/>
        <v>5</v>
      </c>
      <c r="I1838" s="156" t="str">
        <f t="shared" si="91"/>
        <v>Masterton District 5</v>
      </c>
    </row>
    <row r="1839" spans="1:9">
      <c r="A1839" s="156" t="s">
        <v>1972</v>
      </c>
      <c r="B1839" s="156" t="s">
        <v>127</v>
      </c>
      <c r="C1839" s="156" t="s">
        <v>93</v>
      </c>
      <c r="D1839" s="156" t="s">
        <v>398</v>
      </c>
      <c r="E1839" s="157">
        <v>-40.9</v>
      </c>
      <c r="F1839" s="157">
        <v>176.22</v>
      </c>
      <c r="G1839" s="156" t="str">
        <f t="shared" si="89"/>
        <v>Masterton District WI</v>
      </c>
      <c r="H1839" s="156">
        <f t="shared" si="90"/>
        <v>6</v>
      </c>
      <c r="I1839" s="156" t="str">
        <f t="shared" si="91"/>
        <v>Masterton District 6</v>
      </c>
    </row>
    <row r="1840" spans="1:9">
      <c r="A1840" s="156" t="s">
        <v>1973</v>
      </c>
      <c r="B1840" s="156" t="s">
        <v>127</v>
      </c>
      <c r="C1840" s="156" t="s">
        <v>93</v>
      </c>
      <c r="D1840" s="156" t="s">
        <v>398</v>
      </c>
      <c r="E1840" s="157">
        <v>-40.78</v>
      </c>
      <c r="F1840" s="157">
        <v>175.77</v>
      </c>
      <c r="G1840" s="156" t="str">
        <f t="shared" si="89"/>
        <v>Masterton District WI</v>
      </c>
      <c r="H1840" s="156">
        <f t="shared" si="90"/>
        <v>7</v>
      </c>
      <c r="I1840" s="156" t="str">
        <f t="shared" si="91"/>
        <v>Masterton District 7</v>
      </c>
    </row>
    <row r="1841" spans="1:9">
      <c r="A1841" s="156" t="s">
        <v>1974</v>
      </c>
      <c r="B1841" s="156" t="s">
        <v>127</v>
      </c>
      <c r="C1841" s="156" t="s">
        <v>93</v>
      </c>
      <c r="D1841" s="156" t="s">
        <v>398</v>
      </c>
      <c r="E1841" s="157">
        <v>-40.72</v>
      </c>
      <c r="F1841" s="157">
        <v>175.69</v>
      </c>
      <c r="G1841" s="156" t="str">
        <f t="shared" si="89"/>
        <v>Masterton District WI</v>
      </c>
      <c r="H1841" s="156">
        <f t="shared" si="90"/>
        <v>8</v>
      </c>
      <c r="I1841" s="156" t="str">
        <f t="shared" si="91"/>
        <v>Masterton District 8</v>
      </c>
    </row>
    <row r="1842" spans="1:9">
      <c r="A1842" s="156" t="s">
        <v>1975</v>
      </c>
      <c r="B1842" s="156" t="s">
        <v>127</v>
      </c>
      <c r="C1842" s="156" t="s">
        <v>93</v>
      </c>
      <c r="D1842" s="156" t="s">
        <v>398</v>
      </c>
      <c r="E1842" s="157">
        <v>-40.97</v>
      </c>
      <c r="F1842" s="157">
        <v>175.66</v>
      </c>
      <c r="G1842" s="156" t="str">
        <f t="shared" si="89"/>
        <v>Masterton District WI</v>
      </c>
      <c r="H1842" s="156">
        <f t="shared" si="90"/>
        <v>9</v>
      </c>
      <c r="I1842" s="156" t="str">
        <f t="shared" si="91"/>
        <v>Masterton District 9</v>
      </c>
    </row>
    <row r="1843" spans="1:9">
      <c r="A1843" s="156" t="s">
        <v>1921</v>
      </c>
      <c r="B1843" s="156" t="s">
        <v>127</v>
      </c>
      <c r="C1843" s="156" t="s">
        <v>93</v>
      </c>
      <c r="D1843" s="156" t="s">
        <v>398</v>
      </c>
      <c r="E1843" s="157">
        <v>-40.89</v>
      </c>
      <c r="F1843" s="157">
        <v>175.54</v>
      </c>
      <c r="G1843" s="156" t="str">
        <f t="shared" si="89"/>
        <v>Masterton District WI</v>
      </c>
      <c r="H1843" s="156">
        <f t="shared" si="90"/>
        <v>10</v>
      </c>
      <c r="I1843" s="156" t="str">
        <f t="shared" si="91"/>
        <v>Masterton District 10</v>
      </c>
    </row>
    <row r="1844" spans="1:9">
      <c r="A1844" s="156" t="s">
        <v>1976</v>
      </c>
      <c r="B1844" s="156" t="s">
        <v>127</v>
      </c>
      <c r="C1844" s="156" t="s">
        <v>93</v>
      </c>
      <c r="D1844" s="156" t="s">
        <v>398</v>
      </c>
      <c r="E1844" s="157">
        <v>-40.81</v>
      </c>
      <c r="F1844" s="157">
        <v>175.57</v>
      </c>
      <c r="G1844" s="156" t="str">
        <f t="shared" si="89"/>
        <v>Masterton District WI</v>
      </c>
      <c r="H1844" s="156">
        <f t="shared" si="90"/>
        <v>11</v>
      </c>
      <c r="I1844" s="156" t="str">
        <f t="shared" si="91"/>
        <v>Masterton District 11</v>
      </c>
    </row>
    <row r="1845" spans="1:9">
      <c r="A1845" s="156" t="s">
        <v>1977</v>
      </c>
      <c r="B1845" s="156" t="s">
        <v>127</v>
      </c>
      <c r="C1845" s="156" t="s">
        <v>93</v>
      </c>
      <c r="D1845" s="156" t="s">
        <v>398</v>
      </c>
      <c r="E1845" s="157">
        <v>-40.83</v>
      </c>
      <c r="F1845" s="157">
        <v>175.66</v>
      </c>
      <c r="G1845" s="156" t="str">
        <f t="shared" si="89"/>
        <v>Masterton District WI</v>
      </c>
      <c r="H1845" s="156">
        <f t="shared" si="90"/>
        <v>12</v>
      </c>
      <c r="I1845" s="156" t="str">
        <f t="shared" si="91"/>
        <v>Masterton District 12</v>
      </c>
    </row>
    <row r="1846" spans="1:9">
      <c r="A1846" s="156" t="s">
        <v>1978</v>
      </c>
      <c r="B1846" s="156" t="s">
        <v>127</v>
      </c>
      <c r="C1846" s="156" t="s">
        <v>93</v>
      </c>
      <c r="D1846" s="156" t="s">
        <v>398</v>
      </c>
      <c r="E1846" s="157">
        <v>-40.93</v>
      </c>
      <c r="F1846" s="157">
        <v>176.04</v>
      </c>
      <c r="G1846" s="156" t="str">
        <f t="shared" si="89"/>
        <v>Masterton District WI</v>
      </c>
      <c r="H1846" s="156">
        <f t="shared" si="90"/>
        <v>13</v>
      </c>
      <c r="I1846" s="156" t="str">
        <f t="shared" si="91"/>
        <v>Masterton District 13</v>
      </c>
    </row>
    <row r="1847" spans="1:9">
      <c r="A1847" s="156" t="s">
        <v>1979</v>
      </c>
      <c r="B1847" s="156" t="s">
        <v>127</v>
      </c>
      <c r="C1847" s="156" t="s">
        <v>93</v>
      </c>
      <c r="D1847" s="156" t="s">
        <v>398</v>
      </c>
      <c r="E1847" s="157">
        <v>-40.9</v>
      </c>
      <c r="F1847" s="157">
        <v>176</v>
      </c>
      <c r="G1847" s="156" t="str">
        <f t="shared" si="89"/>
        <v>Masterton District WI</v>
      </c>
      <c r="H1847" s="156">
        <f t="shared" si="90"/>
        <v>14</v>
      </c>
      <c r="I1847" s="156" t="str">
        <f t="shared" si="91"/>
        <v>Masterton District 14</v>
      </c>
    </row>
    <row r="1848" spans="1:9">
      <c r="A1848" s="156" t="s">
        <v>1980</v>
      </c>
      <c r="B1848" s="156" t="s">
        <v>127</v>
      </c>
      <c r="C1848" s="156" t="s">
        <v>171</v>
      </c>
      <c r="D1848" s="156" t="s">
        <v>398</v>
      </c>
      <c r="E1848" s="157">
        <v>-40.96</v>
      </c>
      <c r="F1848" s="157">
        <v>175.66</v>
      </c>
      <c r="G1848" s="156" t="str">
        <f t="shared" si="89"/>
        <v>Masterton District WI</v>
      </c>
      <c r="H1848" s="156">
        <f t="shared" si="90"/>
        <v>15</v>
      </c>
      <c r="I1848" s="156" t="str">
        <f t="shared" si="91"/>
        <v>Masterton District 15</v>
      </c>
    </row>
    <row r="1849" spans="1:9">
      <c r="A1849" s="156" t="s">
        <v>1981</v>
      </c>
      <c r="B1849" s="156" t="s">
        <v>127</v>
      </c>
      <c r="C1849" s="156" t="s">
        <v>93</v>
      </c>
      <c r="D1849" s="156" t="s">
        <v>398</v>
      </c>
      <c r="E1849" s="157">
        <v>-40.869999999999997</v>
      </c>
      <c r="F1849" s="157">
        <v>175.57</v>
      </c>
      <c r="G1849" s="156" t="str">
        <f t="shared" si="89"/>
        <v>Masterton District WI</v>
      </c>
      <c r="H1849" s="156">
        <f t="shared" si="90"/>
        <v>16</v>
      </c>
      <c r="I1849" s="156" t="str">
        <f t="shared" si="91"/>
        <v>Masterton District 16</v>
      </c>
    </row>
    <row r="1850" spans="1:9">
      <c r="A1850" s="156" t="s">
        <v>1982</v>
      </c>
      <c r="B1850" s="156" t="s">
        <v>127</v>
      </c>
      <c r="C1850" s="156" t="s">
        <v>93</v>
      </c>
      <c r="D1850" s="156" t="s">
        <v>398</v>
      </c>
      <c r="E1850" s="157">
        <v>-40.78</v>
      </c>
      <c r="F1850" s="157">
        <v>176.26</v>
      </c>
      <c r="G1850" s="156" t="str">
        <f t="shared" si="89"/>
        <v>Masterton District WI</v>
      </c>
      <c r="H1850" s="156">
        <f t="shared" si="90"/>
        <v>17</v>
      </c>
      <c r="I1850" s="156" t="str">
        <f t="shared" si="91"/>
        <v>Masterton District 17</v>
      </c>
    </row>
    <row r="1851" spans="1:9">
      <c r="A1851" s="156" t="s">
        <v>1983</v>
      </c>
      <c r="B1851" s="156" t="s">
        <v>127</v>
      </c>
      <c r="C1851" s="156" t="s">
        <v>93</v>
      </c>
      <c r="D1851" s="156" t="s">
        <v>398</v>
      </c>
      <c r="E1851" s="157">
        <v>-40.770000000000003</v>
      </c>
      <c r="F1851" s="157">
        <v>175.7</v>
      </c>
      <c r="G1851" s="156" t="str">
        <f t="shared" si="89"/>
        <v>Masterton District WI</v>
      </c>
      <c r="H1851" s="156">
        <f t="shared" si="90"/>
        <v>18</v>
      </c>
      <c r="I1851" s="156" t="str">
        <f t="shared" si="91"/>
        <v>Masterton District 18</v>
      </c>
    </row>
    <row r="1852" spans="1:9">
      <c r="A1852" s="156" t="s">
        <v>1984</v>
      </c>
      <c r="B1852" s="156" t="s">
        <v>127</v>
      </c>
      <c r="C1852" s="156" t="s">
        <v>93</v>
      </c>
      <c r="D1852" s="156" t="s">
        <v>398</v>
      </c>
      <c r="E1852" s="157">
        <v>-40.76</v>
      </c>
      <c r="F1852" s="157">
        <v>175.67</v>
      </c>
      <c r="G1852" s="156" t="str">
        <f t="shared" si="89"/>
        <v>Masterton District WI</v>
      </c>
      <c r="H1852" s="156">
        <f t="shared" si="90"/>
        <v>19</v>
      </c>
      <c r="I1852" s="156" t="str">
        <f t="shared" si="91"/>
        <v>Masterton District 19</v>
      </c>
    </row>
    <row r="1853" spans="1:9">
      <c r="A1853" s="156" t="s">
        <v>1985</v>
      </c>
      <c r="B1853" s="156" t="s">
        <v>127</v>
      </c>
      <c r="C1853" s="156" t="s">
        <v>93</v>
      </c>
      <c r="D1853" s="156" t="s">
        <v>398</v>
      </c>
      <c r="E1853" s="157">
        <v>-40.840000000000003</v>
      </c>
      <c r="F1853" s="157">
        <v>175.6</v>
      </c>
      <c r="G1853" s="156" t="str">
        <f t="shared" si="89"/>
        <v>Masterton District WI</v>
      </c>
      <c r="H1853" s="156">
        <f t="shared" si="90"/>
        <v>20</v>
      </c>
      <c r="I1853" s="156" t="str">
        <f t="shared" si="91"/>
        <v>Masterton District 20</v>
      </c>
    </row>
    <row r="1854" spans="1:9">
      <c r="A1854" s="156" t="s">
        <v>1986</v>
      </c>
      <c r="B1854" s="156" t="s">
        <v>127</v>
      </c>
      <c r="C1854" s="156" t="s">
        <v>93</v>
      </c>
      <c r="D1854" s="156" t="s">
        <v>398</v>
      </c>
      <c r="E1854" s="157">
        <v>-40.75</v>
      </c>
      <c r="F1854" s="157">
        <v>175.59</v>
      </c>
      <c r="G1854" s="156" t="str">
        <f t="shared" si="89"/>
        <v>Masterton District WI</v>
      </c>
      <c r="H1854" s="156">
        <f t="shared" si="90"/>
        <v>21</v>
      </c>
      <c r="I1854" s="156" t="str">
        <f t="shared" si="91"/>
        <v>Masterton District 21</v>
      </c>
    </row>
    <row r="1855" spans="1:9">
      <c r="A1855" s="156" t="s">
        <v>1987</v>
      </c>
      <c r="B1855" s="156" t="s">
        <v>127</v>
      </c>
      <c r="C1855" s="156" t="s">
        <v>93</v>
      </c>
      <c r="D1855" s="156" t="s">
        <v>398</v>
      </c>
      <c r="E1855" s="157">
        <v>-41.13</v>
      </c>
      <c r="F1855" s="157">
        <v>175.9</v>
      </c>
      <c r="G1855" s="156" t="str">
        <f t="shared" si="89"/>
        <v>Masterton District WI</v>
      </c>
      <c r="H1855" s="156">
        <f t="shared" si="90"/>
        <v>22</v>
      </c>
      <c r="I1855" s="156" t="str">
        <f t="shared" si="91"/>
        <v>Masterton District 22</v>
      </c>
    </row>
    <row r="1856" spans="1:9">
      <c r="A1856" s="156" t="s">
        <v>1988</v>
      </c>
      <c r="B1856" s="156" t="s">
        <v>127</v>
      </c>
      <c r="C1856" s="156" t="s">
        <v>93</v>
      </c>
      <c r="D1856" s="156" t="s">
        <v>398</v>
      </c>
      <c r="E1856" s="157">
        <v>-40.89</v>
      </c>
      <c r="F1856" s="157">
        <v>175.66</v>
      </c>
      <c r="G1856" s="156" t="str">
        <f t="shared" si="89"/>
        <v>Masterton District WI</v>
      </c>
      <c r="H1856" s="156">
        <f t="shared" si="90"/>
        <v>23</v>
      </c>
      <c r="I1856" s="156" t="str">
        <f t="shared" si="91"/>
        <v>Masterton District 23</v>
      </c>
    </row>
    <row r="1857" spans="1:9">
      <c r="A1857" s="156" t="s">
        <v>1989</v>
      </c>
      <c r="B1857" s="156" t="s">
        <v>127</v>
      </c>
      <c r="C1857" s="156" t="s">
        <v>93</v>
      </c>
      <c r="D1857" s="156" t="s">
        <v>398</v>
      </c>
      <c r="E1857" s="157">
        <v>-40.840000000000003</v>
      </c>
      <c r="F1857" s="157">
        <v>175.71</v>
      </c>
      <c r="G1857" s="156" t="str">
        <f t="shared" si="89"/>
        <v>Masterton District WI</v>
      </c>
      <c r="H1857" s="156">
        <f t="shared" si="90"/>
        <v>24</v>
      </c>
      <c r="I1857" s="156" t="str">
        <f t="shared" si="91"/>
        <v>Masterton District 24</v>
      </c>
    </row>
    <row r="1858" spans="1:9">
      <c r="A1858" s="156" t="s">
        <v>1990</v>
      </c>
      <c r="B1858" s="156" t="s">
        <v>127</v>
      </c>
      <c r="C1858" s="156" t="s">
        <v>96</v>
      </c>
      <c r="D1858" s="156" t="s">
        <v>398</v>
      </c>
      <c r="E1858" s="157">
        <v>-40.96</v>
      </c>
      <c r="F1858" s="157">
        <v>175.61</v>
      </c>
      <c r="G1858" s="156" t="str">
        <f t="shared" ref="G1858:G1921" si="92">B1858&amp;" "&amp;D1858</f>
        <v>Masterton District WI</v>
      </c>
      <c r="H1858" s="156">
        <f t="shared" ref="H1858:H1921" si="93">IF(B1858=B1857,H1857+1,1)</f>
        <v>25</v>
      </c>
      <c r="I1858" s="156" t="str">
        <f t="shared" ref="I1858:I1921" si="94">B1858&amp;" "&amp;H1858</f>
        <v>Masterton District 25</v>
      </c>
    </row>
    <row r="1859" spans="1:9">
      <c r="A1859" s="156" t="s">
        <v>1991</v>
      </c>
      <c r="B1859" s="156" t="s">
        <v>127</v>
      </c>
      <c r="C1859" s="156" t="s">
        <v>93</v>
      </c>
      <c r="D1859" s="156" t="s">
        <v>398</v>
      </c>
      <c r="E1859" s="157">
        <v>-41.06</v>
      </c>
      <c r="F1859" s="157">
        <v>175.93</v>
      </c>
      <c r="G1859" s="156" t="str">
        <f t="shared" si="92"/>
        <v>Masterton District WI</v>
      </c>
      <c r="H1859" s="156">
        <f t="shared" si="93"/>
        <v>26</v>
      </c>
      <c r="I1859" s="156" t="str">
        <f t="shared" si="94"/>
        <v>Masterton District 26</v>
      </c>
    </row>
    <row r="1860" spans="1:9">
      <c r="A1860" s="156" t="s">
        <v>1992</v>
      </c>
      <c r="B1860" s="156" t="s">
        <v>127</v>
      </c>
      <c r="C1860" s="156" t="s">
        <v>93</v>
      </c>
      <c r="D1860" s="156" t="s">
        <v>398</v>
      </c>
      <c r="E1860" s="157">
        <v>-40.96</v>
      </c>
      <c r="F1860" s="157">
        <v>175.79</v>
      </c>
      <c r="G1860" s="156" t="str">
        <f t="shared" si="92"/>
        <v>Masterton District WI</v>
      </c>
      <c r="H1860" s="156">
        <f t="shared" si="93"/>
        <v>27</v>
      </c>
      <c r="I1860" s="156" t="str">
        <f t="shared" si="94"/>
        <v>Masterton District 27</v>
      </c>
    </row>
    <row r="1861" spans="1:9">
      <c r="A1861" s="156" t="s">
        <v>1993</v>
      </c>
      <c r="B1861" s="156" t="s">
        <v>127</v>
      </c>
      <c r="C1861" s="156" t="s">
        <v>93</v>
      </c>
      <c r="D1861" s="156" t="s">
        <v>398</v>
      </c>
      <c r="E1861" s="157">
        <v>-40.950000000000003</v>
      </c>
      <c r="F1861" s="157">
        <v>175.69</v>
      </c>
      <c r="G1861" s="156" t="str">
        <f t="shared" si="92"/>
        <v>Masterton District WI</v>
      </c>
      <c r="H1861" s="156">
        <f t="shared" si="93"/>
        <v>28</v>
      </c>
      <c r="I1861" s="156" t="str">
        <f t="shared" si="94"/>
        <v>Masterton District 28</v>
      </c>
    </row>
    <row r="1862" spans="1:9">
      <c r="A1862" s="156" t="s">
        <v>1994</v>
      </c>
      <c r="B1862" s="156" t="s">
        <v>127</v>
      </c>
      <c r="C1862" s="156" t="s">
        <v>93</v>
      </c>
      <c r="D1862" s="156" t="s">
        <v>398</v>
      </c>
      <c r="E1862" s="157">
        <v>-40.869999999999997</v>
      </c>
      <c r="F1862" s="157">
        <v>176.06</v>
      </c>
      <c r="G1862" s="156" t="str">
        <f t="shared" si="92"/>
        <v>Masterton District WI</v>
      </c>
      <c r="H1862" s="156">
        <f t="shared" si="93"/>
        <v>29</v>
      </c>
      <c r="I1862" s="156" t="str">
        <f t="shared" si="94"/>
        <v>Masterton District 29</v>
      </c>
    </row>
    <row r="1863" spans="1:9">
      <c r="A1863" s="156" t="s">
        <v>1995</v>
      </c>
      <c r="B1863" s="156" t="s">
        <v>127</v>
      </c>
      <c r="C1863" s="156" t="s">
        <v>93</v>
      </c>
      <c r="D1863" s="156" t="s">
        <v>398</v>
      </c>
      <c r="E1863" s="157">
        <v>-41.03</v>
      </c>
      <c r="F1863" s="157">
        <v>175.81</v>
      </c>
      <c r="G1863" s="156" t="str">
        <f t="shared" si="92"/>
        <v>Masterton District WI</v>
      </c>
      <c r="H1863" s="156">
        <f t="shared" si="93"/>
        <v>30</v>
      </c>
      <c r="I1863" s="156" t="str">
        <f t="shared" si="94"/>
        <v>Masterton District 30</v>
      </c>
    </row>
    <row r="1864" spans="1:9">
      <c r="A1864" s="156" t="s">
        <v>327</v>
      </c>
      <c r="B1864" s="156" t="s">
        <v>127</v>
      </c>
      <c r="C1864" s="156" t="s">
        <v>93</v>
      </c>
      <c r="D1864" s="156" t="s">
        <v>398</v>
      </c>
      <c r="E1864" s="157">
        <v>-41.08</v>
      </c>
      <c r="F1864" s="157">
        <v>175.76</v>
      </c>
      <c r="G1864" s="156" t="str">
        <f t="shared" si="92"/>
        <v>Masterton District WI</v>
      </c>
      <c r="H1864" s="156">
        <f t="shared" si="93"/>
        <v>31</v>
      </c>
      <c r="I1864" s="156" t="str">
        <f t="shared" si="94"/>
        <v>Masterton District 31</v>
      </c>
    </row>
    <row r="1865" spans="1:9">
      <c r="A1865" s="156" t="s">
        <v>1996</v>
      </c>
      <c r="B1865" s="156" t="s">
        <v>127</v>
      </c>
      <c r="C1865" s="156" t="s">
        <v>93</v>
      </c>
      <c r="D1865" s="156" t="s">
        <v>398</v>
      </c>
      <c r="E1865" s="157">
        <v>-40.869999999999997</v>
      </c>
      <c r="F1865" s="157">
        <v>176.21</v>
      </c>
      <c r="G1865" s="156" t="str">
        <f t="shared" si="92"/>
        <v>Masterton District WI</v>
      </c>
      <c r="H1865" s="156">
        <f t="shared" si="93"/>
        <v>32</v>
      </c>
      <c r="I1865" s="156" t="str">
        <f t="shared" si="94"/>
        <v>Masterton District 32</v>
      </c>
    </row>
    <row r="1866" spans="1:9">
      <c r="A1866" s="156" t="s">
        <v>1997</v>
      </c>
      <c r="B1866" s="156" t="s">
        <v>127</v>
      </c>
      <c r="C1866" s="156" t="s">
        <v>93</v>
      </c>
      <c r="D1866" s="156" t="s">
        <v>398</v>
      </c>
      <c r="E1866" s="157">
        <v>-40.92</v>
      </c>
      <c r="F1866" s="157">
        <v>175.77</v>
      </c>
      <c r="G1866" s="156" t="str">
        <f t="shared" si="92"/>
        <v>Masterton District WI</v>
      </c>
      <c r="H1866" s="156">
        <f t="shared" si="93"/>
        <v>33</v>
      </c>
      <c r="I1866" s="156" t="str">
        <f t="shared" si="94"/>
        <v>Masterton District 33</v>
      </c>
    </row>
    <row r="1867" spans="1:9">
      <c r="A1867" s="156" t="s">
        <v>1998</v>
      </c>
      <c r="B1867" s="156" t="s">
        <v>127</v>
      </c>
      <c r="C1867" s="156" t="s">
        <v>93</v>
      </c>
      <c r="D1867" s="156" t="s">
        <v>398</v>
      </c>
      <c r="E1867" s="157">
        <v>-40.950000000000003</v>
      </c>
      <c r="F1867" s="157">
        <v>176.03</v>
      </c>
      <c r="G1867" s="156" t="str">
        <f t="shared" si="92"/>
        <v>Masterton District WI</v>
      </c>
      <c r="H1867" s="156">
        <f t="shared" si="93"/>
        <v>34</v>
      </c>
      <c r="I1867" s="156" t="str">
        <f t="shared" si="94"/>
        <v>Masterton District 34</v>
      </c>
    </row>
    <row r="1868" spans="1:9">
      <c r="A1868" s="156" t="s">
        <v>1159</v>
      </c>
      <c r="B1868" s="156" t="s">
        <v>128</v>
      </c>
      <c r="C1868" s="156" t="s">
        <v>93</v>
      </c>
      <c r="D1868" s="156" t="s">
        <v>1413</v>
      </c>
      <c r="E1868" s="157">
        <v>-37.880000000000003</v>
      </c>
      <c r="F1868" s="157">
        <v>175.63</v>
      </c>
      <c r="G1868" s="156" t="str">
        <f t="shared" si="92"/>
        <v>Matamata-Piako District HN</v>
      </c>
      <c r="H1868" s="156">
        <f t="shared" si="93"/>
        <v>1</v>
      </c>
      <c r="I1868" s="156" t="str">
        <f t="shared" si="94"/>
        <v>Matamata-Piako District 1</v>
      </c>
    </row>
    <row r="1869" spans="1:9">
      <c r="A1869" s="156" t="s">
        <v>1999</v>
      </c>
      <c r="B1869" s="156" t="s">
        <v>128</v>
      </c>
      <c r="C1869" s="156" t="s">
        <v>93</v>
      </c>
      <c r="D1869" s="156" t="s">
        <v>1413</v>
      </c>
      <c r="E1869" s="157">
        <v>-37.520000000000003</v>
      </c>
      <c r="F1869" s="157">
        <v>175.63</v>
      </c>
      <c r="G1869" s="156" t="str">
        <f t="shared" si="92"/>
        <v>Matamata-Piako District HN</v>
      </c>
      <c r="H1869" s="156">
        <f t="shared" si="93"/>
        <v>2</v>
      </c>
      <c r="I1869" s="156" t="str">
        <f t="shared" si="94"/>
        <v>Matamata-Piako District 2</v>
      </c>
    </row>
    <row r="1870" spans="1:9">
      <c r="A1870" s="156" t="s">
        <v>2000</v>
      </c>
      <c r="B1870" s="156" t="s">
        <v>128</v>
      </c>
      <c r="C1870" s="156" t="s">
        <v>93</v>
      </c>
      <c r="D1870" s="156" t="s">
        <v>1413</v>
      </c>
      <c r="E1870" s="157">
        <v>-37.69</v>
      </c>
      <c r="F1870" s="157">
        <v>175.82</v>
      </c>
      <c r="G1870" s="156" t="str">
        <f t="shared" si="92"/>
        <v>Matamata-Piako District HN</v>
      </c>
      <c r="H1870" s="156">
        <f t="shared" si="93"/>
        <v>3</v>
      </c>
      <c r="I1870" s="156" t="str">
        <f t="shared" si="94"/>
        <v>Matamata-Piako District 3</v>
      </c>
    </row>
    <row r="1871" spans="1:9">
      <c r="A1871" s="156" t="s">
        <v>2001</v>
      </c>
      <c r="B1871" s="156" t="s">
        <v>128</v>
      </c>
      <c r="C1871" s="156" t="s">
        <v>93</v>
      </c>
      <c r="D1871" s="156" t="s">
        <v>1413</v>
      </c>
      <c r="E1871" s="157">
        <v>-37.880000000000003</v>
      </c>
      <c r="F1871" s="157">
        <v>175.76</v>
      </c>
      <c r="G1871" s="156" t="str">
        <f t="shared" si="92"/>
        <v>Matamata-Piako District HN</v>
      </c>
      <c r="H1871" s="156">
        <f t="shared" si="93"/>
        <v>4</v>
      </c>
      <c r="I1871" s="156" t="str">
        <f t="shared" si="94"/>
        <v>Matamata-Piako District 4</v>
      </c>
    </row>
    <row r="1872" spans="1:9">
      <c r="A1872" s="156" t="s">
        <v>2002</v>
      </c>
      <c r="B1872" s="156" t="s">
        <v>128</v>
      </c>
      <c r="C1872" s="156" t="s">
        <v>93</v>
      </c>
      <c r="D1872" s="156" t="s">
        <v>1413</v>
      </c>
      <c r="E1872" s="157">
        <v>-37.51</v>
      </c>
      <c r="F1872" s="157">
        <v>175.41</v>
      </c>
      <c r="G1872" s="156" t="str">
        <f t="shared" si="92"/>
        <v>Matamata-Piako District HN</v>
      </c>
      <c r="H1872" s="156">
        <f t="shared" si="93"/>
        <v>5</v>
      </c>
      <c r="I1872" s="156" t="str">
        <f t="shared" si="94"/>
        <v>Matamata-Piako District 5</v>
      </c>
    </row>
    <row r="1873" spans="1:9">
      <c r="A1873" s="156" t="s">
        <v>2003</v>
      </c>
      <c r="B1873" s="156" t="s">
        <v>128</v>
      </c>
      <c r="C1873" s="156" t="s">
        <v>93</v>
      </c>
      <c r="D1873" s="156" t="s">
        <v>1413</v>
      </c>
      <c r="E1873" s="157">
        <v>-37.68</v>
      </c>
      <c r="F1873" s="157">
        <v>175.73</v>
      </c>
      <c r="G1873" s="156" t="str">
        <f t="shared" si="92"/>
        <v>Matamata-Piako District HN</v>
      </c>
      <c r="H1873" s="156">
        <f t="shared" si="93"/>
        <v>6</v>
      </c>
      <c r="I1873" s="156" t="str">
        <f t="shared" si="94"/>
        <v>Matamata-Piako District 6</v>
      </c>
    </row>
    <row r="1874" spans="1:9">
      <c r="A1874" s="156" t="s">
        <v>2004</v>
      </c>
      <c r="B1874" s="156" t="s">
        <v>128</v>
      </c>
      <c r="C1874" s="156" t="s">
        <v>93</v>
      </c>
      <c r="D1874" s="156" t="s">
        <v>1413</v>
      </c>
      <c r="E1874" s="157">
        <v>-37.700000000000003</v>
      </c>
      <c r="F1874" s="157">
        <v>175.62</v>
      </c>
      <c r="G1874" s="156" t="str">
        <f t="shared" si="92"/>
        <v>Matamata-Piako District HN</v>
      </c>
      <c r="H1874" s="156">
        <f t="shared" si="93"/>
        <v>7</v>
      </c>
      <c r="I1874" s="156" t="str">
        <f t="shared" si="94"/>
        <v>Matamata-Piako District 7</v>
      </c>
    </row>
    <row r="1875" spans="1:9">
      <c r="A1875" s="156" t="s">
        <v>2005</v>
      </c>
      <c r="B1875" s="156" t="s">
        <v>128</v>
      </c>
      <c r="C1875" s="156" t="s">
        <v>93</v>
      </c>
      <c r="D1875" s="156" t="s">
        <v>1413</v>
      </c>
      <c r="E1875" s="157">
        <v>-37.74</v>
      </c>
      <c r="F1875" s="157">
        <v>175.57</v>
      </c>
      <c r="G1875" s="156" t="str">
        <f t="shared" si="92"/>
        <v>Matamata-Piako District HN</v>
      </c>
      <c r="H1875" s="156">
        <f t="shared" si="93"/>
        <v>8</v>
      </c>
      <c r="I1875" s="156" t="str">
        <f t="shared" si="94"/>
        <v>Matamata-Piako District 8</v>
      </c>
    </row>
    <row r="1876" spans="1:9">
      <c r="A1876" s="156" t="s">
        <v>2006</v>
      </c>
      <c r="B1876" s="156" t="s">
        <v>128</v>
      </c>
      <c r="C1876" s="156" t="s">
        <v>93</v>
      </c>
      <c r="D1876" s="156" t="s">
        <v>1413</v>
      </c>
      <c r="E1876" s="157">
        <v>-37.659999999999997</v>
      </c>
      <c r="F1876" s="157">
        <v>175.5</v>
      </c>
      <c r="G1876" s="156" t="str">
        <f t="shared" si="92"/>
        <v>Matamata-Piako District HN</v>
      </c>
      <c r="H1876" s="156">
        <f t="shared" si="93"/>
        <v>9</v>
      </c>
      <c r="I1876" s="156" t="str">
        <f t="shared" si="94"/>
        <v>Matamata-Piako District 9</v>
      </c>
    </row>
    <row r="1877" spans="1:9">
      <c r="A1877" s="156" t="s">
        <v>2007</v>
      </c>
      <c r="B1877" s="156" t="s">
        <v>128</v>
      </c>
      <c r="C1877" s="156" t="s">
        <v>93</v>
      </c>
      <c r="D1877" s="156" t="s">
        <v>1413</v>
      </c>
      <c r="E1877" s="157">
        <v>-37.630000000000003</v>
      </c>
      <c r="F1877" s="157">
        <v>175.76</v>
      </c>
      <c r="G1877" s="156" t="str">
        <f t="shared" si="92"/>
        <v>Matamata-Piako District HN</v>
      </c>
      <c r="H1877" s="156">
        <f t="shared" si="93"/>
        <v>10</v>
      </c>
      <c r="I1877" s="156" t="str">
        <f t="shared" si="94"/>
        <v>Matamata-Piako District 10</v>
      </c>
    </row>
    <row r="1878" spans="1:9">
      <c r="A1878" s="156" t="s">
        <v>2008</v>
      </c>
      <c r="B1878" s="156" t="s">
        <v>128</v>
      </c>
      <c r="C1878" s="156" t="s">
        <v>93</v>
      </c>
      <c r="D1878" s="156" t="s">
        <v>1413</v>
      </c>
      <c r="E1878" s="157">
        <v>-37.49</v>
      </c>
      <c r="F1878" s="157">
        <v>175.68</v>
      </c>
      <c r="G1878" s="156" t="str">
        <f t="shared" si="92"/>
        <v>Matamata-Piako District HN</v>
      </c>
      <c r="H1878" s="156">
        <f t="shared" si="93"/>
        <v>11</v>
      </c>
      <c r="I1878" s="156" t="str">
        <f t="shared" si="94"/>
        <v>Matamata-Piako District 11</v>
      </c>
    </row>
    <row r="1879" spans="1:9">
      <c r="A1879" s="156" t="s">
        <v>2009</v>
      </c>
      <c r="B1879" s="156" t="s">
        <v>128</v>
      </c>
      <c r="C1879" s="156" t="s">
        <v>93</v>
      </c>
      <c r="D1879" s="156" t="s">
        <v>1413</v>
      </c>
      <c r="E1879" s="157">
        <v>-37.590000000000003</v>
      </c>
      <c r="F1879" s="157">
        <v>175.49</v>
      </c>
      <c r="G1879" s="156" t="str">
        <f t="shared" si="92"/>
        <v>Matamata-Piako District HN</v>
      </c>
      <c r="H1879" s="156">
        <f t="shared" si="93"/>
        <v>12</v>
      </c>
      <c r="I1879" s="156" t="str">
        <f t="shared" si="94"/>
        <v>Matamata-Piako District 12</v>
      </c>
    </row>
    <row r="1880" spans="1:9">
      <c r="A1880" s="156" t="s">
        <v>1383</v>
      </c>
      <c r="B1880" s="156" t="s">
        <v>128</v>
      </c>
      <c r="C1880" s="156" t="s">
        <v>93</v>
      </c>
      <c r="D1880" s="156" t="s">
        <v>1413</v>
      </c>
      <c r="E1880" s="157">
        <v>-37.83</v>
      </c>
      <c r="F1880" s="157">
        <v>175.72</v>
      </c>
      <c r="G1880" s="156" t="str">
        <f t="shared" si="92"/>
        <v>Matamata-Piako District HN</v>
      </c>
      <c r="H1880" s="156">
        <f t="shared" si="93"/>
        <v>13</v>
      </c>
      <c r="I1880" s="156" t="str">
        <f t="shared" si="94"/>
        <v>Matamata-Piako District 13</v>
      </c>
    </row>
    <row r="1881" spans="1:9">
      <c r="A1881" s="156" t="s">
        <v>2010</v>
      </c>
      <c r="B1881" s="156" t="s">
        <v>128</v>
      </c>
      <c r="C1881" s="156" t="s">
        <v>209</v>
      </c>
      <c r="D1881" s="156" t="s">
        <v>1413</v>
      </c>
      <c r="E1881" s="157">
        <v>-37.799999999999997</v>
      </c>
      <c r="F1881" s="157">
        <v>175.77</v>
      </c>
      <c r="G1881" s="156" t="str">
        <f t="shared" si="92"/>
        <v>Matamata-Piako District HN</v>
      </c>
      <c r="H1881" s="156">
        <f t="shared" si="93"/>
        <v>14</v>
      </c>
      <c r="I1881" s="156" t="str">
        <f t="shared" si="94"/>
        <v>Matamata-Piako District 14</v>
      </c>
    </row>
    <row r="1882" spans="1:9">
      <c r="A1882" s="156" t="s">
        <v>2011</v>
      </c>
      <c r="B1882" s="156" t="s">
        <v>128</v>
      </c>
      <c r="C1882" s="156" t="s">
        <v>209</v>
      </c>
      <c r="D1882" s="156" t="s">
        <v>1413</v>
      </c>
      <c r="E1882" s="157">
        <v>-37.65</v>
      </c>
      <c r="F1882" s="157">
        <v>175.52</v>
      </c>
      <c r="G1882" s="156" t="str">
        <f t="shared" si="92"/>
        <v>Matamata-Piako District HN</v>
      </c>
      <c r="H1882" s="156">
        <f t="shared" si="93"/>
        <v>15</v>
      </c>
      <c r="I1882" s="156" t="str">
        <f t="shared" si="94"/>
        <v>Matamata-Piako District 15</v>
      </c>
    </row>
    <row r="1883" spans="1:9">
      <c r="A1883" s="156" t="s">
        <v>2012</v>
      </c>
      <c r="B1883" s="156" t="s">
        <v>128</v>
      </c>
      <c r="C1883" s="156" t="s">
        <v>93</v>
      </c>
      <c r="D1883" s="156" t="s">
        <v>1413</v>
      </c>
      <c r="E1883" s="157">
        <v>-37.68</v>
      </c>
      <c r="F1883" s="157">
        <v>175.46</v>
      </c>
      <c r="G1883" s="156" t="str">
        <f t="shared" si="92"/>
        <v>Matamata-Piako District HN</v>
      </c>
      <c r="H1883" s="156">
        <f t="shared" si="93"/>
        <v>16</v>
      </c>
      <c r="I1883" s="156" t="str">
        <f t="shared" si="94"/>
        <v>Matamata-Piako District 16</v>
      </c>
    </row>
    <row r="1884" spans="1:9">
      <c r="A1884" s="156" t="s">
        <v>2013</v>
      </c>
      <c r="B1884" s="156" t="s">
        <v>128</v>
      </c>
      <c r="C1884" s="156" t="s">
        <v>93</v>
      </c>
      <c r="D1884" s="156" t="s">
        <v>1413</v>
      </c>
      <c r="E1884" s="157">
        <v>-37.67</v>
      </c>
      <c r="F1884" s="157">
        <v>175.67</v>
      </c>
      <c r="G1884" s="156" t="str">
        <f t="shared" si="92"/>
        <v>Matamata-Piako District HN</v>
      </c>
      <c r="H1884" s="156">
        <f t="shared" si="93"/>
        <v>17</v>
      </c>
      <c r="I1884" s="156" t="str">
        <f t="shared" si="94"/>
        <v>Matamata-Piako District 17</v>
      </c>
    </row>
    <row r="1885" spans="1:9">
      <c r="A1885" s="156" t="s">
        <v>2014</v>
      </c>
      <c r="B1885" s="156" t="s">
        <v>128</v>
      </c>
      <c r="C1885" s="156" t="s">
        <v>93</v>
      </c>
      <c r="D1885" s="156" t="s">
        <v>1413</v>
      </c>
      <c r="E1885" s="157">
        <v>-37.78</v>
      </c>
      <c r="F1885" s="157">
        <v>175.83</v>
      </c>
      <c r="G1885" s="156" t="str">
        <f t="shared" si="92"/>
        <v>Matamata-Piako District HN</v>
      </c>
      <c r="H1885" s="156">
        <f t="shared" si="93"/>
        <v>18</v>
      </c>
      <c r="I1885" s="156" t="str">
        <f t="shared" si="94"/>
        <v>Matamata-Piako District 18</v>
      </c>
    </row>
    <row r="1886" spans="1:9">
      <c r="A1886" s="156" t="s">
        <v>2015</v>
      </c>
      <c r="B1886" s="156" t="s">
        <v>128</v>
      </c>
      <c r="C1886" s="156" t="s">
        <v>93</v>
      </c>
      <c r="D1886" s="156" t="s">
        <v>1413</v>
      </c>
      <c r="E1886" s="157">
        <v>-37.799999999999997</v>
      </c>
      <c r="F1886" s="157">
        <v>175.86</v>
      </c>
      <c r="G1886" s="156" t="str">
        <f t="shared" si="92"/>
        <v>Matamata-Piako District HN</v>
      </c>
      <c r="H1886" s="156">
        <f t="shared" si="93"/>
        <v>19</v>
      </c>
      <c r="I1886" s="156" t="str">
        <f t="shared" si="94"/>
        <v>Matamata-Piako District 19</v>
      </c>
    </row>
    <row r="1887" spans="1:9">
      <c r="A1887" s="156" t="s">
        <v>2016</v>
      </c>
      <c r="B1887" s="156" t="s">
        <v>128</v>
      </c>
      <c r="C1887" s="156" t="s">
        <v>93</v>
      </c>
      <c r="D1887" s="156" t="s">
        <v>1413</v>
      </c>
      <c r="E1887" s="157">
        <v>-37.49</v>
      </c>
      <c r="F1887" s="157">
        <v>175.6</v>
      </c>
      <c r="G1887" s="156" t="str">
        <f t="shared" si="92"/>
        <v>Matamata-Piako District HN</v>
      </c>
      <c r="H1887" s="156">
        <f t="shared" si="93"/>
        <v>20</v>
      </c>
      <c r="I1887" s="156" t="str">
        <f t="shared" si="94"/>
        <v>Matamata-Piako District 20</v>
      </c>
    </row>
    <row r="1888" spans="1:9">
      <c r="A1888" s="156" t="s">
        <v>1035</v>
      </c>
      <c r="B1888" s="156" t="s">
        <v>128</v>
      </c>
      <c r="C1888" s="156" t="s">
        <v>93</v>
      </c>
      <c r="D1888" s="156" t="s">
        <v>1413</v>
      </c>
      <c r="E1888" s="157">
        <v>-37.799999999999997</v>
      </c>
      <c r="F1888" s="157">
        <v>175.71</v>
      </c>
      <c r="G1888" s="156" t="str">
        <f t="shared" si="92"/>
        <v>Matamata-Piako District HN</v>
      </c>
      <c r="H1888" s="156">
        <f t="shared" si="93"/>
        <v>21</v>
      </c>
      <c r="I1888" s="156" t="str">
        <f t="shared" si="94"/>
        <v>Matamata-Piako District 21</v>
      </c>
    </row>
    <row r="1889" spans="1:9">
      <c r="A1889" s="156" t="s">
        <v>2017</v>
      </c>
      <c r="B1889" s="156" t="s">
        <v>128</v>
      </c>
      <c r="C1889" s="156" t="s">
        <v>93</v>
      </c>
      <c r="D1889" s="156" t="s">
        <v>1413</v>
      </c>
      <c r="E1889" s="157">
        <v>-37.93</v>
      </c>
      <c r="F1889" s="157">
        <v>175.67</v>
      </c>
      <c r="G1889" s="156" t="str">
        <f t="shared" si="92"/>
        <v>Matamata-Piako District HN</v>
      </c>
      <c r="H1889" s="156">
        <f t="shared" si="93"/>
        <v>22</v>
      </c>
      <c r="I1889" s="156" t="str">
        <f t="shared" si="94"/>
        <v>Matamata-Piako District 22</v>
      </c>
    </row>
    <row r="1890" spans="1:9">
      <c r="A1890" s="156" t="s">
        <v>2018</v>
      </c>
      <c r="B1890" s="156" t="s">
        <v>128</v>
      </c>
      <c r="C1890" s="156" t="s">
        <v>93</v>
      </c>
      <c r="D1890" s="156" t="s">
        <v>1413</v>
      </c>
      <c r="E1890" s="157">
        <v>-37.79</v>
      </c>
      <c r="F1890" s="157">
        <v>175.66</v>
      </c>
      <c r="G1890" s="156" t="str">
        <f t="shared" si="92"/>
        <v>Matamata-Piako District HN</v>
      </c>
      <c r="H1890" s="156">
        <f t="shared" si="93"/>
        <v>23</v>
      </c>
      <c r="I1890" s="156" t="str">
        <f t="shared" si="94"/>
        <v>Matamata-Piako District 23</v>
      </c>
    </row>
    <row r="1891" spans="1:9">
      <c r="A1891" s="156" t="s">
        <v>2019</v>
      </c>
      <c r="B1891" s="156" t="s">
        <v>128</v>
      </c>
      <c r="C1891" s="156" t="s">
        <v>93</v>
      </c>
      <c r="D1891" s="156" t="s">
        <v>1413</v>
      </c>
      <c r="E1891" s="157">
        <v>-37.909999999999997</v>
      </c>
      <c r="F1891" s="157">
        <v>175.84</v>
      </c>
      <c r="G1891" s="156" t="str">
        <f t="shared" si="92"/>
        <v>Matamata-Piako District HN</v>
      </c>
      <c r="H1891" s="156">
        <f t="shared" si="93"/>
        <v>24</v>
      </c>
      <c r="I1891" s="156" t="str">
        <f t="shared" si="94"/>
        <v>Matamata-Piako District 24</v>
      </c>
    </row>
    <row r="1892" spans="1:9">
      <c r="A1892" s="156" t="s">
        <v>2020</v>
      </c>
      <c r="B1892" s="156" t="s">
        <v>128</v>
      </c>
      <c r="C1892" s="156" t="s">
        <v>93</v>
      </c>
      <c r="D1892" s="156" t="s">
        <v>1413</v>
      </c>
      <c r="E1892" s="157">
        <v>-37.619999999999997</v>
      </c>
      <c r="F1892" s="157">
        <v>175.78</v>
      </c>
      <c r="G1892" s="156" t="str">
        <f t="shared" si="92"/>
        <v>Matamata-Piako District HN</v>
      </c>
      <c r="H1892" s="156">
        <f t="shared" si="93"/>
        <v>25</v>
      </c>
      <c r="I1892" s="156" t="str">
        <f t="shared" si="94"/>
        <v>Matamata-Piako District 25</v>
      </c>
    </row>
    <row r="1893" spans="1:9">
      <c r="A1893" s="156" t="s">
        <v>2021</v>
      </c>
      <c r="B1893" s="156" t="s">
        <v>128</v>
      </c>
      <c r="C1893" s="156" t="s">
        <v>93</v>
      </c>
      <c r="D1893" s="156" t="s">
        <v>1413</v>
      </c>
      <c r="E1893" s="157">
        <v>-37.53</v>
      </c>
      <c r="F1893" s="157">
        <v>175.56</v>
      </c>
      <c r="G1893" s="156" t="str">
        <f t="shared" si="92"/>
        <v>Matamata-Piako District HN</v>
      </c>
      <c r="H1893" s="156">
        <f t="shared" si="93"/>
        <v>26</v>
      </c>
      <c r="I1893" s="156" t="str">
        <f t="shared" si="94"/>
        <v>Matamata-Piako District 26</v>
      </c>
    </row>
    <row r="1894" spans="1:9">
      <c r="A1894" s="156" t="s">
        <v>2022</v>
      </c>
      <c r="B1894" s="156" t="s">
        <v>128</v>
      </c>
      <c r="C1894" s="156" t="s">
        <v>93</v>
      </c>
      <c r="D1894" s="156" t="s">
        <v>1413</v>
      </c>
      <c r="E1894" s="157">
        <v>-37.49</v>
      </c>
      <c r="F1894" s="157">
        <v>175.49</v>
      </c>
      <c r="G1894" s="156" t="str">
        <f t="shared" si="92"/>
        <v>Matamata-Piako District HN</v>
      </c>
      <c r="H1894" s="156">
        <f t="shared" si="93"/>
        <v>27</v>
      </c>
      <c r="I1894" s="156" t="str">
        <f t="shared" si="94"/>
        <v>Matamata-Piako District 27</v>
      </c>
    </row>
    <row r="1895" spans="1:9">
      <c r="A1895" s="156" t="s">
        <v>2023</v>
      </c>
      <c r="B1895" s="156" t="s">
        <v>128</v>
      </c>
      <c r="C1895" s="156" t="s">
        <v>93</v>
      </c>
      <c r="D1895" s="156" t="s">
        <v>1413</v>
      </c>
      <c r="E1895" s="157">
        <v>-37.72</v>
      </c>
      <c r="F1895" s="157">
        <v>175.52</v>
      </c>
      <c r="G1895" s="156" t="str">
        <f t="shared" si="92"/>
        <v>Matamata-Piako District HN</v>
      </c>
      <c r="H1895" s="156">
        <f t="shared" si="93"/>
        <v>28</v>
      </c>
      <c r="I1895" s="156" t="str">
        <f t="shared" si="94"/>
        <v>Matamata-Piako District 28</v>
      </c>
    </row>
    <row r="1896" spans="1:9">
      <c r="A1896" s="156" t="s">
        <v>2024</v>
      </c>
      <c r="B1896" s="156" t="s">
        <v>128</v>
      </c>
      <c r="C1896" s="156" t="s">
        <v>93</v>
      </c>
      <c r="D1896" s="156" t="s">
        <v>1413</v>
      </c>
      <c r="E1896" s="157">
        <v>-37.83</v>
      </c>
      <c r="F1896" s="157">
        <v>175.81</v>
      </c>
      <c r="G1896" s="156" t="str">
        <f t="shared" si="92"/>
        <v>Matamata-Piako District HN</v>
      </c>
      <c r="H1896" s="156">
        <f t="shared" si="93"/>
        <v>29</v>
      </c>
      <c r="I1896" s="156" t="str">
        <f t="shared" si="94"/>
        <v>Matamata-Piako District 29</v>
      </c>
    </row>
    <row r="1897" spans="1:9">
      <c r="A1897" s="156" t="s">
        <v>2025</v>
      </c>
      <c r="B1897" s="156" t="s">
        <v>128</v>
      </c>
      <c r="C1897" s="156" t="s">
        <v>93</v>
      </c>
      <c r="D1897" s="156" t="s">
        <v>1413</v>
      </c>
      <c r="E1897" s="157">
        <v>-37.74</v>
      </c>
      <c r="F1897" s="157">
        <v>175.72</v>
      </c>
      <c r="G1897" s="156" t="str">
        <f t="shared" si="92"/>
        <v>Matamata-Piako District HN</v>
      </c>
      <c r="H1897" s="156">
        <f t="shared" si="93"/>
        <v>30</v>
      </c>
      <c r="I1897" s="156" t="str">
        <f t="shared" si="94"/>
        <v>Matamata-Piako District 30</v>
      </c>
    </row>
    <row r="1898" spans="1:9">
      <c r="A1898" s="156" t="s">
        <v>2026</v>
      </c>
      <c r="B1898" s="156" t="s">
        <v>128</v>
      </c>
      <c r="C1898" s="156" t="s">
        <v>93</v>
      </c>
      <c r="D1898" s="156" t="s">
        <v>1413</v>
      </c>
      <c r="E1898" s="157">
        <v>-37.619999999999997</v>
      </c>
      <c r="F1898" s="157">
        <v>175.59</v>
      </c>
      <c r="G1898" s="156" t="str">
        <f t="shared" si="92"/>
        <v>Matamata-Piako District HN</v>
      </c>
      <c r="H1898" s="156">
        <f t="shared" si="93"/>
        <v>31</v>
      </c>
      <c r="I1898" s="156" t="str">
        <f t="shared" si="94"/>
        <v>Matamata-Piako District 31</v>
      </c>
    </row>
    <row r="1899" spans="1:9">
      <c r="A1899" s="156" t="s">
        <v>2027</v>
      </c>
      <c r="B1899" s="156" t="s">
        <v>128</v>
      </c>
      <c r="C1899" s="156" t="s">
        <v>93</v>
      </c>
      <c r="D1899" s="156" t="s">
        <v>1413</v>
      </c>
      <c r="E1899" s="157">
        <v>-37.6</v>
      </c>
      <c r="F1899" s="157">
        <v>175.42</v>
      </c>
      <c r="G1899" s="156" t="str">
        <f t="shared" si="92"/>
        <v>Matamata-Piako District HN</v>
      </c>
      <c r="H1899" s="156">
        <f t="shared" si="93"/>
        <v>32</v>
      </c>
      <c r="I1899" s="156" t="str">
        <f t="shared" si="94"/>
        <v>Matamata-Piako District 32</v>
      </c>
    </row>
    <row r="1900" spans="1:9">
      <c r="A1900" s="156" t="s">
        <v>2028</v>
      </c>
      <c r="B1900" s="156" t="s">
        <v>128</v>
      </c>
      <c r="C1900" s="156" t="s">
        <v>209</v>
      </c>
      <c r="D1900" s="156" t="s">
        <v>1413</v>
      </c>
      <c r="E1900" s="157">
        <v>-37.53</v>
      </c>
      <c r="F1900" s="157">
        <v>175.71</v>
      </c>
      <c r="G1900" s="156" t="str">
        <f t="shared" si="92"/>
        <v>Matamata-Piako District HN</v>
      </c>
      <c r="H1900" s="156">
        <f t="shared" si="93"/>
        <v>33</v>
      </c>
      <c r="I1900" s="156" t="str">
        <f t="shared" si="94"/>
        <v>Matamata-Piako District 33</v>
      </c>
    </row>
    <row r="1901" spans="1:9">
      <c r="A1901" s="156" t="s">
        <v>2029</v>
      </c>
      <c r="B1901" s="156" t="s">
        <v>128</v>
      </c>
      <c r="C1901" s="156" t="s">
        <v>93</v>
      </c>
      <c r="D1901" s="156" t="s">
        <v>1413</v>
      </c>
      <c r="E1901" s="157">
        <v>-37.58</v>
      </c>
      <c r="F1901" s="157">
        <v>175.72</v>
      </c>
      <c r="G1901" s="156" t="str">
        <f t="shared" si="92"/>
        <v>Matamata-Piako District HN</v>
      </c>
      <c r="H1901" s="156">
        <f t="shared" si="93"/>
        <v>34</v>
      </c>
      <c r="I1901" s="156" t="str">
        <f t="shared" si="94"/>
        <v>Matamata-Piako District 34</v>
      </c>
    </row>
    <row r="1902" spans="1:9">
      <c r="A1902" s="156" t="s">
        <v>2030</v>
      </c>
      <c r="B1902" s="156" t="s">
        <v>128</v>
      </c>
      <c r="C1902" s="156" t="s">
        <v>93</v>
      </c>
      <c r="D1902" s="156" t="s">
        <v>1413</v>
      </c>
      <c r="E1902" s="157">
        <v>-37.79</v>
      </c>
      <c r="F1902" s="157">
        <v>175.85</v>
      </c>
      <c r="G1902" s="156" t="str">
        <f t="shared" si="92"/>
        <v>Matamata-Piako District HN</v>
      </c>
      <c r="H1902" s="156">
        <f t="shared" si="93"/>
        <v>35</v>
      </c>
      <c r="I1902" s="156" t="str">
        <f t="shared" si="94"/>
        <v>Matamata-Piako District 35</v>
      </c>
    </row>
    <row r="1903" spans="1:9">
      <c r="A1903" s="156" t="s">
        <v>2031</v>
      </c>
      <c r="B1903" s="156" t="s">
        <v>128</v>
      </c>
      <c r="C1903" s="156" t="s">
        <v>93</v>
      </c>
      <c r="D1903" s="156" t="s">
        <v>1413</v>
      </c>
      <c r="E1903" s="157">
        <v>-37.869999999999997</v>
      </c>
      <c r="F1903" s="157">
        <v>175.83</v>
      </c>
      <c r="G1903" s="156" t="str">
        <f t="shared" si="92"/>
        <v>Matamata-Piako District HN</v>
      </c>
      <c r="H1903" s="156">
        <f t="shared" si="93"/>
        <v>36</v>
      </c>
      <c r="I1903" s="156" t="str">
        <f t="shared" si="94"/>
        <v>Matamata-Piako District 36</v>
      </c>
    </row>
    <row r="1904" spans="1:9">
      <c r="A1904" s="156" t="s">
        <v>2032</v>
      </c>
      <c r="B1904" s="156" t="s">
        <v>128</v>
      </c>
      <c r="C1904" s="156" t="s">
        <v>93</v>
      </c>
      <c r="D1904" s="156" t="s">
        <v>1413</v>
      </c>
      <c r="E1904" s="157">
        <v>-37.57</v>
      </c>
      <c r="F1904" s="157">
        <v>175.54</v>
      </c>
      <c r="G1904" s="156" t="str">
        <f t="shared" si="92"/>
        <v>Matamata-Piako District HN</v>
      </c>
      <c r="H1904" s="156">
        <f t="shared" si="93"/>
        <v>37</v>
      </c>
      <c r="I1904" s="156" t="str">
        <f t="shared" si="94"/>
        <v>Matamata-Piako District 37</v>
      </c>
    </row>
    <row r="1905" spans="1:9">
      <c r="A1905" s="156" t="s">
        <v>2033</v>
      </c>
      <c r="B1905" s="156" t="s">
        <v>128</v>
      </c>
      <c r="C1905" s="156" t="s">
        <v>93</v>
      </c>
      <c r="D1905" s="156" t="s">
        <v>1413</v>
      </c>
      <c r="E1905" s="157">
        <v>-37.75</v>
      </c>
      <c r="F1905" s="157">
        <v>175.81</v>
      </c>
      <c r="G1905" s="156" t="str">
        <f t="shared" si="92"/>
        <v>Matamata-Piako District HN</v>
      </c>
      <c r="H1905" s="156">
        <f t="shared" si="93"/>
        <v>38</v>
      </c>
      <c r="I1905" s="156" t="str">
        <f t="shared" si="94"/>
        <v>Matamata-Piako District 38</v>
      </c>
    </row>
    <row r="1906" spans="1:9">
      <c r="A1906" s="156" t="s">
        <v>2034</v>
      </c>
      <c r="B1906" s="156" t="s">
        <v>128</v>
      </c>
      <c r="C1906" s="156" t="s">
        <v>209</v>
      </c>
      <c r="D1906" s="156" t="s">
        <v>1413</v>
      </c>
      <c r="E1906" s="157">
        <v>-37.75</v>
      </c>
      <c r="F1906" s="157">
        <v>175.75</v>
      </c>
      <c r="G1906" s="156" t="str">
        <f t="shared" si="92"/>
        <v>Matamata-Piako District HN</v>
      </c>
      <c r="H1906" s="156">
        <f t="shared" si="93"/>
        <v>39</v>
      </c>
      <c r="I1906" s="156" t="str">
        <f t="shared" si="94"/>
        <v>Matamata-Piako District 39</v>
      </c>
    </row>
    <row r="1907" spans="1:9">
      <c r="A1907" s="156" t="s">
        <v>2035</v>
      </c>
      <c r="B1907" s="156" t="s">
        <v>128</v>
      </c>
      <c r="C1907" s="156" t="s">
        <v>209</v>
      </c>
      <c r="D1907" s="156" t="s">
        <v>1413</v>
      </c>
      <c r="E1907" s="157">
        <v>-37.57</v>
      </c>
      <c r="F1907" s="157">
        <v>175.67</v>
      </c>
      <c r="G1907" s="156" t="str">
        <f t="shared" si="92"/>
        <v>Matamata-Piako District HN</v>
      </c>
      <c r="H1907" s="156">
        <f t="shared" si="93"/>
        <v>40</v>
      </c>
      <c r="I1907" s="156" t="str">
        <f t="shared" si="94"/>
        <v>Matamata-Piako District 40</v>
      </c>
    </row>
    <row r="1908" spans="1:9">
      <c r="A1908" s="156" t="s">
        <v>2036</v>
      </c>
      <c r="B1908" s="156" t="s">
        <v>128</v>
      </c>
      <c r="C1908" s="156" t="s">
        <v>93</v>
      </c>
      <c r="D1908" s="156" t="s">
        <v>1413</v>
      </c>
      <c r="E1908" s="157">
        <v>-37.56</v>
      </c>
      <c r="F1908" s="157">
        <v>175.75</v>
      </c>
      <c r="G1908" s="156" t="str">
        <f t="shared" si="92"/>
        <v>Matamata-Piako District HN</v>
      </c>
      <c r="H1908" s="156">
        <f t="shared" si="93"/>
        <v>41</v>
      </c>
      <c r="I1908" s="156" t="str">
        <f t="shared" si="94"/>
        <v>Matamata-Piako District 41</v>
      </c>
    </row>
    <row r="1909" spans="1:9">
      <c r="A1909" s="156" t="s">
        <v>2037</v>
      </c>
      <c r="B1909" s="156" t="s">
        <v>128</v>
      </c>
      <c r="C1909" s="156" t="s">
        <v>93</v>
      </c>
      <c r="D1909" s="156" t="s">
        <v>1413</v>
      </c>
      <c r="E1909" s="157">
        <v>-37.590000000000003</v>
      </c>
      <c r="F1909" s="157">
        <v>175.76</v>
      </c>
      <c r="G1909" s="156" t="str">
        <f t="shared" si="92"/>
        <v>Matamata-Piako District HN</v>
      </c>
      <c r="H1909" s="156">
        <f t="shared" si="93"/>
        <v>42</v>
      </c>
      <c r="I1909" s="156" t="str">
        <f t="shared" si="94"/>
        <v>Matamata-Piako District 42</v>
      </c>
    </row>
    <row r="1910" spans="1:9">
      <c r="A1910" s="156" t="s">
        <v>2038</v>
      </c>
      <c r="B1910" s="156" t="s">
        <v>128</v>
      </c>
      <c r="C1910" s="156" t="s">
        <v>93</v>
      </c>
      <c r="D1910" s="156" t="s">
        <v>1413</v>
      </c>
      <c r="E1910" s="157">
        <v>-37.5</v>
      </c>
      <c r="F1910" s="157">
        <v>175.44</v>
      </c>
      <c r="G1910" s="156" t="str">
        <f t="shared" si="92"/>
        <v>Matamata-Piako District HN</v>
      </c>
      <c r="H1910" s="156">
        <f t="shared" si="93"/>
        <v>43</v>
      </c>
      <c r="I1910" s="156" t="str">
        <f t="shared" si="94"/>
        <v>Matamata-Piako District 43</v>
      </c>
    </row>
    <row r="1911" spans="1:9">
      <c r="A1911" s="156" t="s">
        <v>2039</v>
      </c>
      <c r="B1911" s="156" t="s">
        <v>128</v>
      </c>
      <c r="C1911" s="156" t="s">
        <v>209</v>
      </c>
      <c r="D1911" s="156" t="s">
        <v>1413</v>
      </c>
      <c r="E1911" s="157">
        <v>-37.590000000000003</v>
      </c>
      <c r="F1911" s="157">
        <v>175.62</v>
      </c>
      <c r="G1911" s="156" t="str">
        <f t="shared" si="92"/>
        <v>Matamata-Piako District HN</v>
      </c>
      <c r="H1911" s="156">
        <f t="shared" si="93"/>
        <v>44</v>
      </c>
      <c r="I1911" s="156" t="str">
        <f t="shared" si="94"/>
        <v>Matamata-Piako District 44</v>
      </c>
    </row>
    <row r="1912" spans="1:9">
      <c r="A1912" s="156" t="s">
        <v>2040</v>
      </c>
      <c r="B1912" s="156" t="s">
        <v>128</v>
      </c>
      <c r="C1912" s="156" t="s">
        <v>93</v>
      </c>
      <c r="D1912" s="156" t="s">
        <v>1413</v>
      </c>
      <c r="E1912" s="157">
        <v>-37.729999999999997</v>
      </c>
      <c r="F1912" s="157">
        <v>175.7</v>
      </c>
      <c r="G1912" s="156" t="str">
        <f t="shared" si="92"/>
        <v>Matamata-Piako District HN</v>
      </c>
      <c r="H1912" s="156">
        <f t="shared" si="93"/>
        <v>45</v>
      </c>
      <c r="I1912" s="156" t="str">
        <f t="shared" si="94"/>
        <v>Matamata-Piako District 45</v>
      </c>
    </row>
    <row r="1913" spans="1:9">
      <c r="A1913" s="156" t="s">
        <v>2041</v>
      </c>
      <c r="B1913" s="156" t="s">
        <v>128</v>
      </c>
      <c r="C1913" s="156" t="s">
        <v>93</v>
      </c>
      <c r="D1913" s="156" t="s">
        <v>1413</v>
      </c>
      <c r="E1913" s="157">
        <v>-37.71</v>
      </c>
      <c r="F1913" s="157">
        <v>175.78</v>
      </c>
      <c r="G1913" s="156" t="str">
        <f t="shared" si="92"/>
        <v>Matamata-Piako District HN</v>
      </c>
      <c r="H1913" s="156">
        <f t="shared" si="93"/>
        <v>46</v>
      </c>
      <c r="I1913" s="156" t="str">
        <f t="shared" si="94"/>
        <v>Matamata-Piako District 46</v>
      </c>
    </row>
    <row r="1914" spans="1:9">
      <c r="A1914" s="156" t="s">
        <v>2042</v>
      </c>
      <c r="B1914" s="156" t="s">
        <v>129</v>
      </c>
      <c r="C1914" s="156" t="s">
        <v>96</v>
      </c>
      <c r="D1914" s="156" t="s">
        <v>411</v>
      </c>
      <c r="E1914" s="157">
        <v>-39.479999999999997</v>
      </c>
      <c r="F1914" s="157">
        <v>176.9</v>
      </c>
      <c r="G1914" s="156" t="str">
        <f t="shared" si="92"/>
        <v>Napier City EC</v>
      </c>
      <c r="H1914" s="156">
        <f t="shared" si="93"/>
        <v>1</v>
      </c>
      <c r="I1914" s="156" t="str">
        <f t="shared" si="94"/>
        <v>Napier City 1</v>
      </c>
    </row>
    <row r="1915" spans="1:9">
      <c r="A1915" s="156" t="s">
        <v>2043</v>
      </c>
      <c r="B1915" s="156" t="s">
        <v>129</v>
      </c>
      <c r="C1915" s="156" t="s">
        <v>93</v>
      </c>
      <c r="D1915" s="156" t="s">
        <v>411</v>
      </c>
      <c r="E1915" s="157">
        <v>-39.54</v>
      </c>
      <c r="F1915" s="157">
        <v>176.91</v>
      </c>
      <c r="G1915" s="156" t="str">
        <f t="shared" si="92"/>
        <v>Napier City EC</v>
      </c>
      <c r="H1915" s="156">
        <f t="shared" si="93"/>
        <v>2</v>
      </c>
      <c r="I1915" s="156" t="str">
        <f t="shared" si="94"/>
        <v>Napier City 2</v>
      </c>
    </row>
    <row r="1916" spans="1:9">
      <c r="A1916" s="156" t="s">
        <v>2044</v>
      </c>
      <c r="B1916" s="156" t="s">
        <v>129</v>
      </c>
      <c r="C1916" s="156" t="s">
        <v>96</v>
      </c>
      <c r="D1916" s="156" t="s">
        <v>411</v>
      </c>
      <c r="E1916" s="157">
        <v>-39.479999999999997</v>
      </c>
      <c r="F1916" s="157">
        <v>176.91</v>
      </c>
      <c r="G1916" s="156" t="str">
        <f t="shared" si="92"/>
        <v>Napier City EC</v>
      </c>
      <c r="H1916" s="156">
        <f t="shared" si="93"/>
        <v>3</v>
      </c>
      <c r="I1916" s="156" t="str">
        <f t="shared" si="94"/>
        <v>Napier City 3</v>
      </c>
    </row>
    <row r="1917" spans="1:9">
      <c r="A1917" s="156" t="s">
        <v>2045</v>
      </c>
      <c r="B1917" s="156" t="s">
        <v>129</v>
      </c>
      <c r="C1917" s="156" t="s">
        <v>96</v>
      </c>
      <c r="D1917" s="156" t="s">
        <v>411</v>
      </c>
      <c r="E1917" s="157">
        <v>-39.520000000000003</v>
      </c>
      <c r="F1917" s="157">
        <v>176.86</v>
      </c>
      <c r="G1917" s="156" t="str">
        <f t="shared" si="92"/>
        <v>Napier City EC</v>
      </c>
      <c r="H1917" s="156">
        <f t="shared" si="93"/>
        <v>4</v>
      </c>
      <c r="I1917" s="156" t="str">
        <f t="shared" si="94"/>
        <v>Napier City 4</v>
      </c>
    </row>
    <row r="1918" spans="1:9">
      <c r="A1918" s="156" t="s">
        <v>2046</v>
      </c>
      <c r="B1918" s="156" t="s">
        <v>129</v>
      </c>
      <c r="C1918" s="156" t="s">
        <v>96</v>
      </c>
      <c r="D1918" s="156" t="s">
        <v>411</v>
      </c>
      <c r="E1918" s="157">
        <v>-39.49</v>
      </c>
      <c r="F1918" s="157">
        <v>176.9</v>
      </c>
      <c r="G1918" s="156" t="str">
        <f t="shared" si="92"/>
        <v>Napier City EC</v>
      </c>
      <c r="H1918" s="156">
        <f t="shared" si="93"/>
        <v>5</v>
      </c>
      <c r="I1918" s="156" t="str">
        <f t="shared" si="94"/>
        <v>Napier City 5</v>
      </c>
    </row>
    <row r="1919" spans="1:9">
      <c r="A1919" s="156" t="s">
        <v>2047</v>
      </c>
      <c r="B1919" s="156" t="s">
        <v>129</v>
      </c>
      <c r="C1919" s="156" t="s">
        <v>93</v>
      </c>
      <c r="D1919" s="156" t="s">
        <v>411</v>
      </c>
      <c r="E1919" s="157">
        <v>-39.53</v>
      </c>
      <c r="F1919" s="157">
        <v>176.86</v>
      </c>
      <c r="G1919" s="156" t="str">
        <f t="shared" si="92"/>
        <v>Napier City EC</v>
      </c>
      <c r="H1919" s="156">
        <f t="shared" si="93"/>
        <v>6</v>
      </c>
      <c r="I1919" s="156" t="str">
        <f t="shared" si="94"/>
        <v>Napier City 6</v>
      </c>
    </row>
    <row r="1920" spans="1:9">
      <c r="A1920" s="156" t="s">
        <v>2048</v>
      </c>
      <c r="B1920" s="156" t="s">
        <v>129</v>
      </c>
      <c r="C1920" s="156" t="s">
        <v>93</v>
      </c>
      <c r="D1920" s="156" t="s">
        <v>411</v>
      </c>
      <c r="E1920" s="157">
        <v>-39.44</v>
      </c>
      <c r="F1920" s="157">
        <v>176.86</v>
      </c>
      <c r="G1920" s="156" t="str">
        <f t="shared" si="92"/>
        <v>Napier City EC</v>
      </c>
      <c r="H1920" s="156">
        <f t="shared" si="93"/>
        <v>7</v>
      </c>
      <c r="I1920" s="156" t="str">
        <f t="shared" si="94"/>
        <v>Napier City 7</v>
      </c>
    </row>
    <row r="1921" spans="1:9">
      <c r="A1921" s="156" t="s">
        <v>2049</v>
      </c>
      <c r="B1921" s="156" t="s">
        <v>129</v>
      </c>
      <c r="C1921" s="156" t="s">
        <v>96</v>
      </c>
      <c r="D1921" s="156" t="s">
        <v>411</v>
      </c>
      <c r="E1921" s="157">
        <v>-39.51</v>
      </c>
      <c r="F1921" s="157">
        <v>176.9</v>
      </c>
      <c r="G1921" s="156" t="str">
        <f t="shared" si="92"/>
        <v>Napier City EC</v>
      </c>
      <c r="H1921" s="156">
        <f t="shared" si="93"/>
        <v>8</v>
      </c>
      <c r="I1921" s="156" t="str">
        <f t="shared" si="94"/>
        <v>Napier City 8</v>
      </c>
    </row>
    <row r="1922" spans="1:9">
      <c r="A1922" s="156" t="s">
        <v>2050</v>
      </c>
      <c r="B1922" s="156" t="s">
        <v>129</v>
      </c>
      <c r="C1922" s="156" t="s">
        <v>96</v>
      </c>
      <c r="D1922" s="156" t="s">
        <v>411</v>
      </c>
      <c r="E1922" s="157">
        <v>-39.5</v>
      </c>
      <c r="F1922" s="157">
        <v>176.9</v>
      </c>
      <c r="G1922" s="156" t="str">
        <f t="shared" ref="G1922:G1985" si="95">B1922&amp;" "&amp;D1922</f>
        <v>Napier City EC</v>
      </c>
      <c r="H1922" s="156">
        <f t="shared" ref="H1922:H1985" si="96">IF(B1922=B1921,H1921+1,1)</f>
        <v>9</v>
      </c>
      <c r="I1922" s="156" t="str">
        <f t="shared" ref="I1922:I1985" si="97">B1922&amp;" "&amp;H1922</f>
        <v>Napier City 9</v>
      </c>
    </row>
    <row r="1923" spans="1:9">
      <c r="A1923" s="156" t="s">
        <v>2051</v>
      </c>
      <c r="B1923" s="156" t="s">
        <v>129</v>
      </c>
      <c r="C1923" s="156" t="s">
        <v>93</v>
      </c>
      <c r="D1923" s="156" t="s">
        <v>411</v>
      </c>
      <c r="E1923" s="157">
        <v>-39.54</v>
      </c>
      <c r="F1923" s="157">
        <v>176.88</v>
      </c>
      <c r="G1923" s="156" t="str">
        <f t="shared" si="95"/>
        <v>Napier City EC</v>
      </c>
      <c r="H1923" s="156">
        <f t="shared" si="96"/>
        <v>10</v>
      </c>
      <c r="I1923" s="156" t="str">
        <f t="shared" si="97"/>
        <v>Napier City 10</v>
      </c>
    </row>
    <row r="1924" spans="1:9">
      <c r="A1924" s="156" t="s">
        <v>2052</v>
      </c>
      <c r="B1924" s="156" t="s">
        <v>129</v>
      </c>
      <c r="C1924" s="156" t="s">
        <v>171</v>
      </c>
      <c r="D1924" s="156" t="s">
        <v>411</v>
      </c>
      <c r="E1924" s="157">
        <v>-39.5</v>
      </c>
      <c r="F1924" s="157">
        <v>176.89</v>
      </c>
      <c r="G1924" s="156" t="str">
        <f t="shared" si="95"/>
        <v>Napier City EC</v>
      </c>
      <c r="H1924" s="156">
        <f t="shared" si="96"/>
        <v>11</v>
      </c>
      <c r="I1924" s="156" t="str">
        <f t="shared" si="97"/>
        <v>Napier City 11</v>
      </c>
    </row>
    <row r="1925" spans="1:9">
      <c r="A1925" s="156" t="s">
        <v>2053</v>
      </c>
      <c r="B1925" s="156" t="s">
        <v>129</v>
      </c>
      <c r="C1925" s="156" t="s">
        <v>96</v>
      </c>
      <c r="D1925" s="156" t="s">
        <v>411</v>
      </c>
      <c r="E1925" s="157">
        <v>-39.5</v>
      </c>
      <c r="F1925" s="157">
        <v>176.9</v>
      </c>
      <c r="G1925" s="156" t="str">
        <f t="shared" si="95"/>
        <v>Napier City EC</v>
      </c>
      <c r="H1925" s="156">
        <f t="shared" si="96"/>
        <v>12</v>
      </c>
      <c r="I1925" s="156" t="str">
        <f t="shared" si="97"/>
        <v>Napier City 12</v>
      </c>
    </row>
    <row r="1926" spans="1:9">
      <c r="A1926" s="156" t="s">
        <v>2054</v>
      </c>
      <c r="B1926" s="156" t="s">
        <v>129</v>
      </c>
      <c r="C1926" s="156" t="s">
        <v>96</v>
      </c>
      <c r="D1926" s="156" t="s">
        <v>411</v>
      </c>
      <c r="E1926" s="157">
        <v>-39.5</v>
      </c>
      <c r="F1926" s="157">
        <v>176.88</v>
      </c>
      <c r="G1926" s="156" t="str">
        <f t="shared" si="95"/>
        <v>Napier City EC</v>
      </c>
      <c r="H1926" s="156">
        <f t="shared" si="96"/>
        <v>13</v>
      </c>
      <c r="I1926" s="156" t="str">
        <f t="shared" si="97"/>
        <v>Napier City 13</v>
      </c>
    </row>
    <row r="1927" spans="1:9">
      <c r="A1927" s="156" t="s">
        <v>2055</v>
      </c>
      <c r="B1927" s="156" t="s">
        <v>129</v>
      </c>
      <c r="C1927" s="156" t="s">
        <v>96</v>
      </c>
      <c r="D1927" s="156" t="s">
        <v>411</v>
      </c>
      <c r="E1927" s="157">
        <v>-39.51</v>
      </c>
      <c r="F1927" s="157">
        <v>176.88</v>
      </c>
      <c r="G1927" s="156" t="str">
        <f t="shared" si="95"/>
        <v>Napier City EC</v>
      </c>
      <c r="H1927" s="156">
        <f t="shared" si="96"/>
        <v>14</v>
      </c>
      <c r="I1927" s="156" t="str">
        <f t="shared" si="97"/>
        <v>Napier City 14</v>
      </c>
    </row>
    <row r="1928" spans="1:9">
      <c r="A1928" s="156" t="s">
        <v>2056</v>
      </c>
      <c r="B1928" s="156" t="s">
        <v>129</v>
      </c>
      <c r="C1928" s="156" t="s">
        <v>93</v>
      </c>
      <c r="D1928" s="156" t="s">
        <v>411</v>
      </c>
      <c r="E1928" s="157">
        <v>-39.49</v>
      </c>
      <c r="F1928" s="157">
        <v>176.83</v>
      </c>
      <c r="G1928" s="156" t="str">
        <f t="shared" si="95"/>
        <v>Napier City EC</v>
      </c>
      <c r="H1928" s="156">
        <f t="shared" si="96"/>
        <v>15</v>
      </c>
      <c r="I1928" s="156" t="str">
        <f t="shared" si="97"/>
        <v>Napier City 15</v>
      </c>
    </row>
    <row r="1929" spans="1:9">
      <c r="A1929" s="156" t="s">
        <v>2057</v>
      </c>
      <c r="B1929" s="156" t="s">
        <v>129</v>
      </c>
      <c r="C1929" s="156" t="s">
        <v>96</v>
      </c>
      <c r="D1929" s="156" t="s">
        <v>411</v>
      </c>
      <c r="E1929" s="157">
        <v>-39.51</v>
      </c>
      <c r="F1929" s="157">
        <v>176.86</v>
      </c>
      <c r="G1929" s="156" t="str">
        <f t="shared" si="95"/>
        <v>Napier City EC</v>
      </c>
      <c r="H1929" s="156">
        <f t="shared" si="96"/>
        <v>16</v>
      </c>
      <c r="I1929" s="156" t="str">
        <f t="shared" si="97"/>
        <v>Napier City 16</v>
      </c>
    </row>
    <row r="1930" spans="1:9">
      <c r="A1930" s="156" t="s">
        <v>2058</v>
      </c>
      <c r="B1930" s="156" t="s">
        <v>129</v>
      </c>
      <c r="C1930" s="156" t="s">
        <v>96</v>
      </c>
      <c r="D1930" s="156" t="s">
        <v>411</v>
      </c>
      <c r="E1930" s="157">
        <v>-39.54</v>
      </c>
      <c r="F1930" s="157">
        <v>176.84</v>
      </c>
      <c r="G1930" s="156" t="str">
        <f t="shared" si="95"/>
        <v>Napier City EC</v>
      </c>
      <c r="H1930" s="156">
        <f t="shared" si="96"/>
        <v>17</v>
      </c>
      <c r="I1930" s="156" t="str">
        <f t="shared" si="97"/>
        <v>Napier City 17</v>
      </c>
    </row>
    <row r="1931" spans="1:9">
      <c r="A1931" s="156" t="s">
        <v>2059</v>
      </c>
      <c r="B1931" s="156" t="s">
        <v>129</v>
      </c>
      <c r="C1931" s="156" t="s">
        <v>93</v>
      </c>
      <c r="D1931" s="156" t="s">
        <v>411</v>
      </c>
      <c r="E1931" s="157">
        <v>-39.51</v>
      </c>
      <c r="F1931" s="157">
        <v>176.91</v>
      </c>
      <c r="G1931" s="156" t="str">
        <f t="shared" si="95"/>
        <v>Napier City EC</v>
      </c>
      <c r="H1931" s="156">
        <f t="shared" si="96"/>
        <v>18</v>
      </c>
      <c r="I1931" s="156" t="str">
        <f t="shared" si="97"/>
        <v>Napier City 18</v>
      </c>
    </row>
    <row r="1932" spans="1:9">
      <c r="A1932" s="156" t="s">
        <v>2060</v>
      </c>
      <c r="B1932" s="156" t="s">
        <v>129</v>
      </c>
      <c r="C1932" s="156" t="s">
        <v>96</v>
      </c>
      <c r="D1932" s="156" t="s">
        <v>411</v>
      </c>
      <c r="E1932" s="157">
        <v>-39.47</v>
      </c>
      <c r="F1932" s="157">
        <v>176.87</v>
      </c>
      <c r="G1932" s="156" t="str">
        <f t="shared" si="95"/>
        <v>Napier City EC</v>
      </c>
      <c r="H1932" s="156">
        <f t="shared" si="96"/>
        <v>19</v>
      </c>
      <c r="I1932" s="156" t="str">
        <f t="shared" si="97"/>
        <v>Napier City 19</v>
      </c>
    </row>
    <row r="1933" spans="1:9">
      <c r="A1933" s="156" t="s">
        <v>2061</v>
      </c>
      <c r="B1933" s="156" t="s">
        <v>130</v>
      </c>
      <c r="C1933" s="156" t="s">
        <v>96</v>
      </c>
      <c r="D1933" s="156" t="s">
        <v>1619</v>
      </c>
      <c r="E1933" s="157">
        <v>-41.29</v>
      </c>
      <c r="F1933" s="157">
        <v>173.24</v>
      </c>
      <c r="G1933" s="156" t="str">
        <f t="shared" si="95"/>
        <v>Nelson City NM</v>
      </c>
      <c r="H1933" s="156">
        <f t="shared" si="96"/>
        <v>1</v>
      </c>
      <c r="I1933" s="156" t="str">
        <f t="shared" si="97"/>
        <v>Nelson City 1</v>
      </c>
    </row>
    <row r="1934" spans="1:9">
      <c r="A1934" s="156" t="s">
        <v>2062</v>
      </c>
      <c r="B1934" s="156" t="s">
        <v>130</v>
      </c>
      <c r="C1934" s="156" t="s">
        <v>96</v>
      </c>
      <c r="D1934" s="156" t="s">
        <v>1619</v>
      </c>
      <c r="E1934" s="157">
        <v>-41.23</v>
      </c>
      <c r="F1934" s="157">
        <v>173.31</v>
      </c>
      <c r="G1934" s="156" t="str">
        <f t="shared" si="95"/>
        <v>Nelson City NM</v>
      </c>
      <c r="H1934" s="156">
        <f t="shared" si="96"/>
        <v>2</v>
      </c>
      <c r="I1934" s="156" t="str">
        <f t="shared" si="97"/>
        <v>Nelson City 2</v>
      </c>
    </row>
    <row r="1935" spans="1:9">
      <c r="A1935" s="156" t="s">
        <v>527</v>
      </c>
      <c r="B1935" s="156" t="s">
        <v>130</v>
      </c>
      <c r="C1935" s="156" t="s">
        <v>96</v>
      </c>
      <c r="D1935" s="156" t="s">
        <v>1619</v>
      </c>
      <c r="E1935" s="157">
        <v>-41.3</v>
      </c>
      <c r="F1935" s="157">
        <v>173.26</v>
      </c>
      <c r="G1935" s="156" t="str">
        <f t="shared" si="95"/>
        <v>Nelson City NM</v>
      </c>
      <c r="H1935" s="156">
        <f t="shared" si="96"/>
        <v>3</v>
      </c>
      <c r="I1935" s="156" t="str">
        <f t="shared" si="97"/>
        <v>Nelson City 3</v>
      </c>
    </row>
    <row r="1936" spans="1:9">
      <c r="A1936" s="156" t="s">
        <v>530</v>
      </c>
      <c r="B1936" s="156" t="s">
        <v>130</v>
      </c>
      <c r="C1936" s="156" t="s">
        <v>96</v>
      </c>
      <c r="D1936" s="156" t="s">
        <v>1619</v>
      </c>
      <c r="E1936" s="157">
        <v>-41.25</v>
      </c>
      <c r="F1936" s="157">
        <v>173.29</v>
      </c>
      <c r="G1936" s="156" t="str">
        <f t="shared" si="95"/>
        <v>Nelson City NM</v>
      </c>
      <c r="H1936" s="156">
        <f t="shared" si="96"/>
        <v>4</v>
      </c>
      <c r="I1936" s="156" t="str">
        <f t="shared" si="97"/>
        <v>Nelson City 4</v>
      </c>
    </row>
    <row r="1937" spans="1:9">
      <c r="A1937" s="156" t="s">
        <v>2063</v>
      </c>
      <c r="B1937" s="156" t="s">
        <v>130</v>
      </c>
      <c r="C1937" s="156" t="s">
        <v>96</v>
      </c>
      <c r="D1937" s="156" t="s">
        <v>1619</v>
      </c>
      <c r="E1937" s="157">
        <v>-41.24</v>
      </c>
      <c r="F1937" s="157">
        <v>173.32</v>
      </c>
      <c r="G1937" s="156" t="str">
        <f t="shared" si="95"/>
        <v>Nelson City NM</v>
      </c>
      <c r="H1937" s="156">
        <f t="shared" si="96"/>
        <v>5</v>
      </c>
      <c r="I1937" s="156" t="str">
        <f t="shared" si="97"/>
        <v>Nelson City 5</v>
      </c>
    </row>
    <row r="1938" spans="1:9">
      <c r="A1938" s="156" t="s">
        <v>2064</v>
      </c>
      <c r="B1938" s="156" t="s">
        <v>130</v>
      </c>
      <c r="C1938" s="156" t="s">
        <v>96</v>
      </c>
      <c r="D1938" s="156" t="s">
        <v>1619</v>
      </c>
      <c r="E1938" s="157">
        <v>-41.3</v>
      </c>
      <c r="F1938" s="157">
        <v>173.25</v>
      </c>
      <c r="G1938" s="156" t="str">
        <f t="shared" si="95"/>
        <v>Nelson City NM</v>
      </c>
      <c r="H1938" s="156">
        <f t="shared" si="96"/>
        <v>6</v>
      </c>
      <c r="I1938" s="156" t="str">
        <f t="shared" si="97"/>
        <v>Nelson City 6</v>
      </c>
    </row>
    <row r="1939" spans="1:9">
      <c r="A1939" s="156" t="s">
        <v>2065</v>
      </c>
      <c r="B1939" s="156" t="s">
        <v>130</v>
      </c>
      <c r="C1939" s="156" t="s">
        <v>93</v>
      </c>
      <c r="D1939" s="156" t="s">
        <v>1619</v>
      </c>
      <c r="E1939" s="157">
        <v>-41.18</v>
      </c>
      <c r="F1939" s="157">
        <v>173.36</v>
      </c>
      <c r="G1939" s="156" t="str">
        <f t="shared" si="95"/>
        <v>Nelson City NM</v>
      </c>
      <c r="H1939" s="156">
        <f t="shared" si="96"/>
        <v>7</v>
      </c>
      <c r="I1939" s="156" t="str">
        <f t="shared" si="97"/>
        <v>Nelson City 7</v>
      </c>
    </row>
    <row r="1940" spans="1:9">
      <c r="A1940" s="156" t="s">
        <v>2066</v>
      </c>
      <c r="B1940" s="156" t="s">
        <v>130</v>
      </c>
      <c r="C1940" s="156" t="s">
        <v>93</v>
      </c>
      <c r="D1940" s="156" t="s">
        <v>1619</v>
      </c>
      <c r="E1940" s="157">
        <v>-41.21</v>
      </c>
      <c r="F1940" s="157">
        <v>173.39</v>
      </c>
      <c r="G1940" s="156" t="str">
        <f t="shared" si="95"/>
        <v>Nelson City NM</v>
      </c>
      <c r="H1940" s="156">
        <f t="shared" si="96"/>
        <v>8</v>
      </c>
      <c r="I1940" s="156" t="str">
        <f t="shared" si="97"/>
        <v>Nelson City 8</v>
      </c>
    </row>
    <row r="1941" spans="1:9">
      <c r="A1941" s="156" t="s">
        <v>2067</v>
      </c>
      <c r="B1941" s="156" t="s">
        <v>130</v>
      </c>
      <c r="C1941" s="156" t="s">
        <v>96</v>
      </c>
      <c r="D1941" s="156" t="s">
        <v>1619</v>
      </c>
      <c r="E1941" s="157">
        <v>-41.22</v>
      </c>
      <c r="F1941" s="157">
        <v>173.31</v>
      </c>
      <c r="G1941" s="156" t="str">
        <f t="shared" si="95"/>
        <v>Nelson City NM</v>
      </c>
      <c r="H1941" s="156">
        <f t="shared" si="96"/>
        <v>9</v>
      </c>
      <c r="I1941" s="156" t="str">
        <f t="shared" si="97"/>
        <v>Nelson City 9</v>
      </c>
    </row>
    <row r="1942" spans="1:9">
      <c r="A1942" s="156" t="s">
        <v>1385</v>
      </c>
      <c r="B1942" s="156" t="s">
        <v>130</v>
      </c>
      <c r="C1942" s="156" t="s">
        <v>96</v>
      </c>
      <c r="D1942" s="156" t="s">
        <v>1619</v>
      </c>
      <c r="E1942" s="157">
        <v>-41.28</v>
      </c>
      <c r="F1942" s="157">
        <v>173.25</v>
      </c>
      <c r="G1942" s="156" t="str">
        <f t="shared" si="95"/>
        <v>Nelson City NM</v>
      </c>
      <c r="H1942" s="156">
        <f t="shared" si="96"/>
        <v>10</v>
      </c>
      <c r="I1942" s="156" t="str">
        <f t="shared" si="97"/>
        <v>Nelson City 10</v>
      </c>
    </row>
    <row r="1943" spans="1:9">
      <c r="A1943" s="156" t="s">
        <v>2068</v>
      </c>
      <c r="B1943" s="156" t="s">
        <v>130</v>
      </c>
      <c r="C1943" s="156" t="s">
        <v>96</v>
      </c>
      <c r="D1943" s="156" t="s">
        <v>1619</v>
      </c>
      <c r="E1943" s="157">
        <v>-41.3</v>
      </c>
      <c r="F1943" s="157">
        <v>173.21</v>
      </c>
      <c r="G1943" s="156" t="str">
        <f t="shared" si="95"/>
        <v>Nelson City NM</v>
      </c>
      <c r="H1943" s="156">
        <f t="shared" si="96"/>
        <v>11</v>
      </c>
      <c r="I1943" s="156" t="str">
        <f t="shared" si="97"/>
        <v>Nelson City 11</v>
      </c>
    </row>
    <row r="1944" spans="1:9">
      <c r="A1944" s="156" t="s">
        <v>2069</v>
      </c>
      <c r="B1944" s="156" t="s">
        <v>130</v>
      </c>
      <c r="C1944" s="156" t="s">
        <v>171</v>
      </c>
      <c r="D1944" s="156" t="s">
        <v>1619</v>
      </c>
      <c r="E1944" s="157">
        <v>-41.27</v>
      </c>
      <c r="F1944" s="157">
        <v>173.29</v>
      </c>
      <c r="G1944" s="156" t="str">
        <f t="shared" si="95"/>
        <v>Nelson City NM</v>
      </c>
      <c r="H1944" s="156">
        <f t="shared" si="96"/>
        <v>12</v>
      </c>
      <c r="I1944" s="156" t="str">
        <f t="shared" si="97"/>
        <v>Nelson City 12</v>
      </c>
    </row>
    <row r="1945" spans="1:9">
      <c r="A1945" s="156" t="s">
        <v>2070</v>
      </c>
      <c r="B1945" s="156" t="s">
        <v>130</v>
      </c>
      <c r="C1945" s="156" t="s">
        <v>96</v>
      </c>
      <c r="D1945" s="156" t="s">
        <v>1619</v>
      </c>
      <c r="E1945" s="157">
        <v>-41.27</v>
      </c>
      <c r="F1945" s="157">
        <v>173.29</v>
      </c>
      <c r="G1945" s="156" t="str">
        <f t="shared" si="95"/>
        <v>Nelson City NM</v>
      </c>
      <c r="H1945" s="156">
        <f t="shared" si="96"/>
        <v>13</v>
      </c>
      <c r="I1945" s="156" t="str">
        <f t="shared" si="97"/>
        <v>Nelson City 13</v>
      </c>
    </row>
    <row r="1946" spans="1:9">
      <c r="A1946" s="156" t="s">
        <v>2071</v>
      </c>
      <c r="B1946" s="156" t="s">
        <v>130</v>
      </c>
      <c r="C1946" s="156" t="s">
        <v>96</v>
      </c>
      <c r="D1946" s="156" t="s">
        <v>1619</v>
      </c>
      <c r="E1946" s="157">
        <v>-41.28</v>
      </c>
      <c r="F1946" s="157">
        <v>173.27</v>
      </c>
      <c r="G1946" s="156" t="str">
        <f t="shared" si="95"/>
        <v>Nelson City NM</v>
      </c>
      <c r="H1946" s="156">
        <f t="shared" si="96"/>
        <v>14</v>
      </c>
      <c r="I1946" s="156" t="str">
        <f t="shared" si="97"/>
        <v>Nelson City 14</v>
      </c>
    </row>
    <row r="1947" spans="1:9">
      <c r="A1947" s="156" t="s">
        <v>2072</v>
      </c>
      <c r="B1947" s="156" t="s">
        <v>130</v>
      </c>
      <c r="C1947" s="156" t="s">
        <v>93</v>
      </c>
      <c r="D1947" s="156" t="s">
        <v>1619</v>
      </c>
      <c r="E1947" s="157">
        <v>-41.26</v>
      </c>
      <c r="F1947" s="157">
        <v>173.26</v>
      </c>
      <c r="G1947" s="156" t="str">
        <f t="shared" si="95"/>
        <v>Nelson City NM</v>
      </c>
      <c r="H1947" s="156">
        <f t="shared" si="96"/>
        <v>15</v>
      </c>
      <c r="I1947" s="156" t="str">
        <f t="shared" si="97"/>
        <v>Nelson City 15</v>
      </c>
    </row>
    <row r="1948" spans="1:9">
      <c r="A1948" s="156" t="s">
        <v>2073</v>
      </c>
      <c r="B1948" s="156" t="s">
        <v>130</v>
      </c>
      <c r="C1948" s="156" t="s">
        <v>229</v>
      </c>
      <c r="D1948" s="156" t="s">
        <v>1619</v>
      </c>
      <c r="E1948" s="157">
        <v>-41.31</v>
      </c>
      <c r="F1948" s="157">
        <v>173.23</v>
      </c>
      <c r="G1948" s="156" t="str">
        <f t="shared" si="95"/>
        <v>Nelson City NM</v>
      </c>
      <c r="H1948" s="156">
        <f t="shared" si="96"/>
        <v>16</v>
      </c>
      <c r="I1948" s="156" t="str">
        <f t="shared" si="97"/>
        <v>Nelson City 16</v>
      </c>
    </row>
    <row r="1949" spans="1:9">
      <c r="A1949" s="156" t="s">
        <v>2074</v>
      </c>
      <c r="B1949" s="156" t="s">
        <v>130</v>
      </c>
      <c r="C1949" s="156" t="s">
        <v>96</v>
      </c>
      <c r="D1949" s="156" t="s">
        <v>1619</v>
      </c>
      <c r="E1949" s="157">
        <v>-41.28</v>
      </c>
      <c r="F1949" s="157">
        <v>173.23</v>
      </c>
      <c r="G1949" s="156" t="str">
        <f t="shared" si="95"/>
        <v>Nelson City NM</v>
      </c>
      <c r="H1949" s="156">
        <f t="shared" si="96"/>
        <v>17</v>
      </c>
      <c r="I1949" s="156" t="str">
        <f t="shared" si="97"/>
        <v>Nelson City 17</v>
      </c>
    </row>
    <row r="1950" spans="1:9">
      <c r="A1950" s="156" t="s">
        <v>2075</v>
      </c>
      <c r="B1950" s="156" t="s">
        <v>130</v>
      </c>
      <c r="C1950" s="156" t="s">
        <v>93</v>
      </c>
      <c r="D1950" s="156" t="s">
        <v>1619</v>
      </c>
      <c r="E1950" s="157">
        <v>-41.21</v>
      </c>
      <c r="F1950" s="157">
        <v>173.34</v>
      </c>
      <c r="G1950" s="156" t="str">
        <f t="shared" si="95"/>
        <v>Nelson City NM</v>
      </c>
      <c r="H1950" s="156">
        <f t="shared" si="96"/>
        <v>18</v>
      </c>
      <c r="I1950" s="156" t="str">
        <f t="shared" si="97"/>
        <v>Nelson City 18</v>
      </c>
    </row>
    <row r="1951" spans="1:9">
      <c r="A1951" s="156" t="s">
        <v>2076</v>
      </c>
      <c r="B1951" s="156" t="s">
        <v>130</v>
      </c>
      <c r="C1951" s="156" t="s">
        <v>96</v>
      </c>
      <c r="D1951" s="156" t="s">
        <v>1619</v>
      </c>
      <c r="E1951" s="157">
        <v>-41.24</v>
      </c>
      <c r="F1951" s="157">
        <v>173.31</v>
      </c>
      <c r="G1951" s="156" t="str">
        <f t="shared" si="95"/>
        <v>Nelson City NM</v>
      </c>
      <c r="H1951" s="156">
        <f t="shared" si="96"/>
        <v>19</v>
      </c>
      <c r="I1951" s="156" t="str">
        <f t="shared" si="97"/>
        <v>Nelson City 19</v>
      </c>
    </row>
    <row r="1952" spans="1:9">
      <c r="A1952" s="156" t="s">
        <v>2077</v>
      </c>
      <c r="B1952" s="156" t="s">
        <v>130</v>
      </c>
      <c r="C1952" s="156" t="s">
        <v>93</v>
      </c>
      <c r="D1952" s="156" t="s">
        <v>1619</v>
      </c>
      <c r="E1952" s="157">
        <v>-41.2</v>
      </c>
      <c r="F1952" s="157">
        <v>173.35</v>
      </c>
      <c r="G1952" s="156" t="str">
        <f t="shared" si="95"/>
        <v>Nelson City NM</v>
      </c>
      <c r="H1952" s="156">
        <f t="shared" si="96"/>
        <v>20</v>
      </c>
      <c r="I1952" s="156" t="str">
        <f t="shared" si="97"/>
        <v>Nelson City 20</v>
      </c>
    </row>
    <row r="1953" spans="1:9">
      <c r="A1953" s="156" t="s">
        <v>2078</v>
      </c>
      <c r="B1953" s="156" t="s">
        <v>130</v>
      </c>
      <c r="C1953" s="156" t="s">
        <v>96</v>
      </c>
      <c r="D1953" s="156" t="s">
        <v>1619</v>
      </c>
      <c r="E1953" s="157">
        <v>-41.3</v>
      </c>
      <c r="F1953" s="157">
        <v>173.24</v>
      </c>
      <c r="G1953" s="156" t="str">
        <f t="shared" si="95"/>
        <v>Nelson City NM</v>
      </c>
      <c r="H1953" s="156">
        <f t="shared" si="96"/>
        <v>21</v>
      </c>
      <c r="I1953" s="156" t="str">
        <f t="shared" si="97"/>
        <v>Nelson City 21</v>
      </c>
    </row>
    <row r="1954" spans="1:9">
      <c r="A1954" s="156" t="s">
        <v>2079</v>
      </c>
      <c r="B1954" s="156" t="s">
        <v>130</v>
      </c>
      <c r="C1954" s="156" t="s">
        <v>96</v>
      </c>
      <c r="D1954" s="156" t="s">
        <v>1619</v>
      </c>
      <c r="E1954" s="157">
        <v>-41.27</v>
      </c>
      <c r="F1954" s="157">
        <v>173.26</v>
      </c>
      <c r="G1954" s="156" t="str">
        <f t="shared" si="95"/>
        <v>Nelson City NM</v>
      </c>
      <c r="H1954" s="156">
        <f t="shared" si="96"/>
        <v>22</v>
      </c>
      <c r="I1954" s="156" t="str">
        <f t="shared" si="97"/>
        <v>Nelson City 22</v>
      </c>
    </row>
    <row r="1955" spans="1:9">
      <c r="A1955" s="156" t="s">
        <v>2080</v>
      </c>
      <c r="B1955" s="156" t="s">
        <v>131</v>
      </c>
      <c r="C1955" s="156" t="s">
        <v>93</v>
      </c>
      <c r="D1955" s="156" t="s">
        <v>2081</v>
      </c>
      <c r="E1955" s="157">
        <v>-38.86</v>
      </c>
      <c r="F1955" s="157">
        <v>174.6</v>
      </c>
      <c r="G1955" s="156" t="str">
        <f t="shared" si="95"/>
        <v>New Plymouth District NP</v>
      </c>
      <c r="H1955" s="156">
        <f t="shared" si="96"/>
        <v>1</v>
      </c>
      <c r="I1955" s="156" t="str">
        <f t="shared" si="97"/>
        <v>New Plymouth District 1</v>
      </c>
    </row>
    <row r="1956" spans="1:9">
      <c r="A1956" s="156" t="s">
        <v>2082</v>
      </c>
      <c r="B1956" s="156" t="s">
        <v>131</v>
      </c>
      <c r="C1956" s="156" t="s">
        <v>229</v>
      </c>
      <c r="D1956" s="156" t="s">
        <v>2081</v>
      </c>
      <c r="E1956" s="157">
        <v>-39.03</v>
      </c>
      <c r="F1956" s="157">
        <v>174.14</v>
      </c>
      <c r="G1956" s="156" t="str">
        <f t="shared" si="95"/>
        <v>New Plymouth District NP</v>
      </c>
      <c r="H1956" s="156">
        <f t="shared" si="96"/>
        <v>2</v>
      </c>
      <c r="I1956" s="156" t="str">
        <f t="shared" si="97"/>
        <v>New Plymouth District 2</v>
      </c>
    </row>
    <row r="1957" spans="1:9">
      <c r="A1957" s="156" t="s">
        <v>2083</v>
      </c>
      <c r="B1957" s="156" t="s">
        <v>131</v>
      </c>
      <c r="C1957" s="156" t="s">
        <v>93</v>
      </c>
      <c r="D1957" s="156" t="s">
        <v>2081</v>
      </c>
      <c r="E1957" s="157">
        <v>-39.01</v>
      </c>
      <c r="F1957" s="157">
        <v>174.21</v>
      </c>
      <c r="G1957" s="156" t="str">
        <f t="shared" si="95"/>
        <v>New Plymouth District NP</v>
      </c>
      <c r="H1957" s="156">
        <f t="shared" si="96"/>
        <v>3</v>
      </c>
      <c r="I1957" s="156" t="str">
        <f t="shared" si="97"/>
        <v>New Plymouth District 3</v>
      </c>
    </row>
    <row r="1958" spans="1:9">
      <c r="A1958" s="156" t="s">
        <v>530</v>
      </c>
      <c r="B1958" s="156" t="s">
        <v>131</v>
      </c>
      <c r="C1958" s="156" t="s">
        <v>96</v>
      </c>
      <c r="D1958" s="156" t="s">
        <v>2081</v>
      </c>
      <c r="E1958" s="157">
        <v>-39.07</v>
      </c>
      <c r="F1958" s="157">
        <v>174.08</v>
      </c>
      <c r="G1958" s="156" t="str">
        <f t="shared" si="95"/>
        <v>New Plymouth District NP</v>
      </c>
      <c r="H1958" s="156">
        <f t="shared" si="96"/>
        <v>4</v>
      </c>
      <c r="I1958" s="156" t="str">
        <f t="shared" si="97"/>
        <v>New Plymouth District 4</v>
      </c>
    </row>
    <row r="1959" spans="1:9">
      <c r="A1959" s="156" t="s">
        <v>1588</v>
      </c>
      <c r="B1959" s="156" t="s">
        <v>131</v>
      </c>
      <c r="C1959" s="156" t="s">
        <v>96</v>
      </c>
      <c r="D1959" s="156" t="s">
        <v>2081</v>
      </c>
      <c r="E1959" s="157">
        <v>-39.049999999999997</v>
      </c>
      <c r="F1959" s="157">
        <v>174.09</v>
      </c>
      <c r="G1959" s="156" t="str">
        <f t="shared" si="95"/>
        <v>New Plymouth District NP</v>
      </c>
      <c r="H1959" s="156">
        <f t="shared" si="96"/>
        <v>5</v>
      </c>
      <c r="I1959" s="156" t="str">
        <f t="shared" si="97"/>
        <v>New Plymouth District 5</v>
      </c>
    </row>
    <row r="1960" spans="1:9">
      <c r="A1960" s="156" t="s">
        <v>2084</v>
      </c>
      <c r="B1960" s="156" t="s">
        <v>131</v>
      </c>
      <c r="C1960" s="156" t="s">
        <v>209</v>
      </c>
      <c r="D1960" s="156" t="s">
        <v>2081</v>
      </c>
      <c r="E1960" s="157">
        <v>-39.14</v>
      </c>
      <c r="F1960" s="157">
        <v>174.14</v>
      </c>
      <c r="G1960" s="156" t="str">
        <f t="shared" si="95"/>
        <v>New Plymouth District NP</v>
      </c>
      <c r="H1960" s="156">
        <f t="shared" si="96"/>
        <v>6</v>
      </c>
      <c r="I1960" s="156" t="str">
        <f t="shared" si="97"/>
        <v>New Plymouth District 6</v>
      </c>
    </row>
    <row r="1961" spans="1:9">
      <c r="A1961" s="156" t="s">
        <v>1327</v>
      </c>
      <c r="B1961" s="156" t="s">
        <v>131</v>
      </c>
      <c r="C1961" s="156" t="s">
        <v>96</v>
      </c>
      <c r="D1961" s="156" t="s">
        <v>2081</v>
      </c>
      <c r="E1961" s="157">
        <v>-39.08</v>
      </c>
      <c r="F1961" s="157">
        <v>174.05</v>
      </c>
      <c r="G1961" s="156" t="str">
        <f t="shared" si="95"/>
        <v>New Plymouth District NP</v>
      </c>
      <c r="H1961" s="156">
        <f t="shared" si="96"/>
        <v>7</v>
      </c>
      <c r="I1961" s="156" t="str">
        <f t="shared" si="97"/>
        <v>New Plymouth District 7</v>
      </c>
    </row>
    <row r="1962" spans="1:9">
      <c r="A1962" s="156" t="s">
        <v>2085</v>
      </c>
      <c r="B1962" s="156" t="s">
        <v>131</v>
      </c>
      <c r="C1962" s="156" t="s">
        <v>96</v>
      </c>
      <c r="D1962" s="156" t="s">
        <v>2081</v>
      </c>
      <c r="E1962" s="157">
        <v>-39.049999999999997</v>
      </c>
      <c r="F1962" s="157">
        <v>174.1</v>
      </c>
      <c r="G1962" s="156" t="str">
        <f t="shared" si="95"/>
        <v>New Plymouth District NP</v>
      </c>
      <c r="H1962" s="156">
        <f t="shared" si="96"/>
        <v>8</v>
      </c>
      <c r="I1962" s="156" t="str">
        <f t="shared" si="97"/>
        <v>New Plymouth District 8</v>
      </c>
    </row>
    <row r="1963" spans="1:9">
      <c r="A1963" s="156" t="s">
        <v>2086</v>
      </c>
      <c r="B1963" s="156" t="s">
        <v>131</v>
      </c>
      <c r="C1963" s="156" t="s">
        <v>96</v>
      </c>
      <c r="D1963" s="156" t="s">
        <v>2081</v>
      </c>
      <c r="E1963" s="157">
        <v>-39.08</v>
      </c>
      <c r="F1963" s="157">
        <v>174.06</v>
      </c>
      <c r="G1963" s="156" t="str">
        <f t="shared" si="95"/>
        <v>New Plymouth District NP</v>
      </c>
      <c r="H1963" s="156">
        <f t="shared" si="96"/>
        <v>9</v>
      </c>
      <c r="I1963" s="156" t="str">
        <f t="shared" si="97"/>
        <v>New Plymouth District 9</v>
      </c>
    </row>
    <row r="1964" spans="1:9">
      <c r="A1964" s="156" t="s">
        <v>2087</v>
      </c>
      <c r="B1964" s="156" t="s">
        <v>131</v>
      </c>
      <c r="C1964" s="156" t="s">
        <v>96</v>
      </c>
      <c r="D1964" s="156" t="s">
        <v>2081</v>
      </c>
      <c r="E1964" s="157">
        <v>-39.049999999999997</v>
      </c>
      <c r="F1964" s="157">
        <v>174.1</v>
      </c>
      <c r="G1964" s="156" t="str">
        <f t="shared" si="95"/>
        <v>New Plymouth District NP</v>
      </c>
      <c r="H1964" s="156">
        <f t="shared" si="96"/>
        <v>10</v>
      </c>
      <c r="I1964" s="156" t="str">
        <f t="shared" si="97"/>
        <v>New Plymouth District 10</v>
      </c>
    </row>
    <row r="1965" spans="1:9">
      <c r="A1965" s="156" t="s">
        <v>2088</v>
      </c>
      <c r="B1965" s="156" t="s">
        <v>131</v>
      </c>
      <c r="C1965" s="156" t="s">
        <v>96</v>
      </c>
      <c r="D1965" s="156" t="s">
        <v>2081</v>
      </c>
      <c r="E1965" s="157">
        <v>-39.08</v>
      </c>
      <c r="F1965" s="157">
        <v>174.1</v>
      </c>
      <c r="G1965" s="156" t="str">
        <f t="shared" si="95"/>
        <v>New Plymouth District NP</v>
      </c>
      <c r="H1965" s="156">
        <f t="shared" si="96"/>
        <v>11</v>
      </c>
      <c r="I1965" s="156" t="str">
        <f t="shared" si="97"/>
        <v>New Plymouth District 11</v>
      </c>
    </row>
    <row r="1966" spans="1:9">
      <c r="A1966" s="156" t="s">
        <v>261</v>
      </c>
      <c r="B1966" s="156" t="s">
        <v>131</v>
      </c>
      <c r="C1966" s="156" t="s">
        <v>93</v>
      </c>
      <c r="D1966" s="156" t="s">
        <v>2081</v>
      </c>
      <c r="E1966" s="157">
        <v>-39.07</v>
      </c>
      <c r="F1966" s="157">
        <v>174.14</v>
      </c>
      <c r="G1966" s="156" t="str">
        <f t="shared" si="95"/>
        <v>New Plymouth District NP</v>
      </c>
      <c r="H1966" s="156">
        <f t="shared" si="96"/>
        <v>12</v>
      </c>
      <c r="I1966" s="156" t="str">
        <f t="shared" si="97"/>
        <v>New Plymouth District 12</v>
      </c>
    </row>
    <row r="1967" spans="1:9">
      <c r="A1967" s="156" t="s">
        <v>2089</v>
      </c>
      <c r="B1967" s="156" t="s">
        <v>131</v>
      </c>
      <c r="C1967" s="156" t="s">
        <v>93</v>
      </c>
      <c r="D1967" s="156" t="s">
        <v>2081</v>
      </c>
      <c r="E1967" s="157">
        <v>-39.049999999999997</v>
      </c>
      <c r="F1967" s="157">
        <v>174.23</v>
      </c>
      <c r="G1967" s="156" t="str">
        <f t="shared" si="95"/>
        <v>New Plymouth District NP</v>
      </c>
      <c r="H1967" s="156">
        <f t="shared" si="96"/>
        <v>13</v>
      </c>
      <c r="I1967" s="156" t="str">
        <f t="shared" si="97"/>
        <v>New Plymouth District 13</v>
      </c>
    </row>
    <row r="1968" spans="1:9">
      <c r="A1968" s="156" t="s">
        <v>2090</v>
      </c>
      <c r="B1968" s="156" t="s">
        <v>131</v>
      </c>
      <c r="C1968" s="156" t="s">
        <v>96</v>
      </c>
      <c r="D1968" s="156" t="s">
        <v>2081</v>
      </c>
      <c r="E1968" s="157">
        <v>-39.08</v>
      </c>
      <c r="F1968" s="157">
        <v>174.04</v>
      </c>
      <c r="G1968" s="156" t="str">
        <f t="shared" si="95"/>
        <v>New Plymouth District NP</v>
      </c>
      <c r="H1968" s="156">
        <f t="shared" si="96"/>
        <v>14</v>
      </c>
      <c r="I1968" s="156" t="str">
        <f t="shared" si="97"/>
        <v>New Plymouth District 14</v>
      </c>
    </row>
    <row r="1969" spans="1:9">
      <c r="A1969" s="156" t="s">
        <v>2091</v>
      </c>
      <c r="B1969" s="156" t="s">
        <v>131</v>
      </c>
      <c r="C1969" s="156" t="s">
        <v>93</v>
      </c>
      <c r="D1969" s="156" t="s">
        <v>2081</v>
      </c>
      <c r="E1969" s="157">
        <v>-39.119999999999997</v>
      </c>
      <c r="F1969" s="157">
        <v>174</v>
      </c>
      <c r="G1969" s="156" t="str">
        <f t="shared" si="95"/>
        <v>New Plymouth District NP</v>
      </c>
      <c r="H1969" s="156">
        <f t="shared" si="96"/>
        <v>15</v>
      </c>
      <c r="I1969" s="156" t="str">
        <f t="shared" si="97"/>
        <v>New Plymouth District 15</v>
      </c>
    </row>
    <row r="1970" spans="1:9">
      <c r="A1970" s="156" t="s">
        <v>2092</v>
      </c>
      <c r="B1970" s="156" t="s">
        <v>131</v>
      </c>
      <c r="C1970" s="156" t="s">
        <v>93</v>
      </c>
      <c r="D1970" s="156" t="s">
        <v>2081</v>
      </c>
      <c r="E1970" s="157">
        <v>-39.130000000000003</v>
      </c>
      <c r="F1970" s="157">
        <v>174.06</v>
      </c>
      <c r="G1970" s="156" t="str">
        <f t="shared" si="95"/>
        <v>New Plymouth District NP</v>
      </c>
      <c r="H1970" s="156">
        <f t="shared" si="96"/>
        <v>16</v>
      </c>
      <c r="I1970" s="156" t="str">
        <f t="shared" si="97"/>
        <v>New Plymouth District 16</v>
      </c>
    </row>
    <row r="1971" spans="1:9">
      <c r="A1971" s="156" t="s">
        <v>2093</v>
      </c>
      <c r="B1971" s="156" t="s">
        <v>131</v>
      </c>
      <c r="C1971" s="156" t="s">
        <v>209</v>
      </c>
      <c r="D1971" s="156" t="s">
        <v>2081</v>
      </c>
      <c r="E1971" s="157">
        <v>-39.159999999999997</v>
      </c>
      <c r="F1971" s="157">
        <v>174.18</v>
      </c>
      <c r="G1971" s="156" t="str">
        <f t="shared" si="95"/>
        <v>New Plymouth District NP</v>
      </c>
      <c r="H1971" s="156">
        <f t="shared" si="96"/>
        <v>17</v>
      </c>
      <c r="I1971" s="156" t="str">
        <f t="shared" si="97"/>
        <v>New Plymouth District 17</v>
      </c>
    </row>
    <row r="1972" spans="1:9">
      <c r="A1972" s="156" t="s">
        <v>1377</v>
      </c>
      <c r="B1972" s="156" t="s">
        <v>131</v>
      </c>
      <c r="C1972" s="156" t="s">
        <v>93</v>
      </c>
      <c r="D1972" s="156" t="s">
        <v>2081</v>
      </c>
      <c r="E1972" s="157">
        <v>-39.159999999999997</v>
      </c>
      <c r="F1972" s="157">
        <v>174.29</v>
      </c>
      <c r="G1972" s="156" t="str">
        <f t="shared" si="95"/>
        <v>New Plymouth District NP</v>
      </c>
      <c r="H1972" s="156">
        <f t="shared" si="96"/>
        <v>18</v>
      </c>
      <c r="I1972" s="156" t="str">
        <f t="shared" si="97"/>
        <v>New Plymouth District 18</v>
      </c>
    </row>
    <row r="1973" spans="1:9">
      <c r="A1973" s="156" t="s">
        <v>2094</v>
      </c>
      <c r="B1973" s="156" t="s">
        <v>131</v>
      </c>
      <c r="C1973" s="156" t="s">
        <v>93</v>
      </c>
      <c r="D1973" s="156" t="s">
        <v>2081</v>
      </c>
      <c r="E1973" s="157">
        <v>-39.19</v>
      </c>
      <c r="F1973" s="157">
        <v>174.14</v>
      </c>
      <c r="G1973" s="156" t="str">
        <f t="shared" si="95"/>
        <v>New Plymouth District NP</v>
      </c>
      <c r="H1973" s="156">
        <f t="shared" si="96"/>
        <v>19</v>
      </c>
      <c r="I1973" s="156" t="str">
        <f t="shared" si="97"/>
        <v>New Plymouth District 19</v>
      </c>
    </row>
    <row r="1974" spans="1:9">
      <c r="A1974" s="156" t="s">
        <v>2095</v>
      </c>
      <c r="B1974" s="156" t="s">
        <v>131</v>
      </c>
      <c r="C1974" s="156" t="s">
        <v>93</v>
      </c>
      <c r="D1974" s="156" t="s">
        <v>2081</v>
      </c>
      <c r="E1974" s="157">
        <v>-39.03</v>
      </c>
      <c r="F1974" s="157">
        <v>174.4</v>
      </c>
      <c r="G1974" s="156" t="str">
        <f t="shared" si="95"/>
        <v>New Plymouth District NP</v>
      </c>
      <c r="H1974" s="156">
        <f t="shared" si="96"/>
        <v>20</v>
      </c>
      <c r="I1974" s="156" t="str">
        <f t="shared" si="97"/>
        <v>New Plymouth District 20</v>
      </c>
    </row>
    <row r="1975" spans="1:9">
      <c r="A1975" s="156" t="s">
        <v>2096</v>
      </c>
      <c r="B1975" s="156" t="s">
        <v>131</v>
      </c>
      <c r="C1975" s="156" t="s">
        <v>93</v>
      </c>
      <c r="D1975" s="156" t="s">
        <v>2081</v>
      </c>
      <c r="E1975" s="157">
        <v>-39.159999999999997</v>
      </c>
      <c r="F1975" s="157">
        <v>174.09</v>
      </c>
      <c r="G1975" s="156" t="str">
        <f t="shared" si="95"/>
        <v>New Plymouth District NP</v>
      </c>
      <c r="H1975" s="156">
        <f t="shared" si="96"/>
        <v>21</v>
      </c>
      <c r="I1975" s="156" t="str">
        <f t="shared" si="97"/>
        <v>New Plymouth District 21</v>
      </c>
    </row>
    <row r="1976" spans="1:9">
      <c r="A1976" s="156" t="s">
        <v>2097</v>
      </c>
      <c r="B1976" s="156" t="s">
        <v>131</v>
      </c>
      <c r="C1976" s="156" t="s">
        <v>93</v>
      </c>
      <c r="D1976" s="156" t="s">
        <v>2081</v>
      </c>
      <c r="E1976" s="157">
        <v>-39.130000000000003</v>
      </c>
      <c r="F1976" s="157">
        <v>173.99</v>
      </c>
      <c r="G1976" s="156" t="str">
        <f t="shared" si="95"/>
        <v>New Plymouth District NP</v>
      </c>
      <c r="H1976" s="156">
        <f t="shared" si="96"/>
        <v>22</v>
      </c>
      <c r="I1976" s="156" t="str">
        <f t="shared" si="97"/>
        <v>New Plymouth District 22</v>
      </c>
    </row>
    <row r="1977" spans="1:9">
      <c r="A1977" s="156" t="s">
        <v>2098</v>
      </c>
      <c r="B1977" s="156" t="s">
        <v>131</v>
      </c>
      <c r="C1977" s="156" t="s">
        <v>93</v>
      </c>
      <c r="D1977" s="156" t="s">
        <v>2081</v>
      </c>
      <c r="E1977" s="157">
        <v>-38.880000000000003</v>
      </c>
      <c r="F1977" s="157">
        <v>174.72</v>
      </c>
      <c r="G1977" s="156" t="str">
        <f t="shared" si="95"/>
        <v>New Plymouth District NP</v>
      </c>
      <c r="H1977" s="156">
        <f t="shared" si="96"/>
        <v>23</v>
      </c>
      <c r="I1977" s="156" t="str">
        <f t="shared" si="97"/>
        <v>New Plymouth District 23</v>
      </c>
    </row>
    <row r="1978" spans="1:9">
      <c r="A1978" s="156" t="s">
        <v>2099</v>
      </c>
      <c r="B1978" s="156" t="s">
        <v>131</v>
      </c>
      <c r="C1978" s="156" t="s">
        <v>209</v>
      </c>
      <c r="D1978" s="156" t="s">
        <v>2081</v>
      </c>
      <c r="E1978" s="157">
        <v>-39.06</v>
      </c>
      <c r="F1978" s="157">
        <v>174.21</v>
      </c>
      <c r="G1978" s="156" t="str">
        <f t="shared" si="95"/>
        <v>New Plymouth District NP</v>
      </c>
      <c r="H1978" s="156">
        <f t="shared" si="96"/>
        <v>24</v>
      </c>
      <c r="I1978" s="156" t="str">
        <f t="shared" si="97"/>
        <v>New Plymouth District 24</v>
      </c>
    </row>
    <row r="1979" spans="1:9">
      <c r="A1979" s="156" t="s">
        <v>2100</v>
      </c>
      <c r="B1979" s="156" t="s">
        <v>131</v>
      </c>
      <c r="C1979" s="156" t="s">
        <v>96</v>
      </c>
      <c r="D1979" s="156" t="s">
        <v>2081</v>
      </c>
      <c r="E1979" s="157">
        <v>-39.06</v>
      </c>
      <c r="F1979" s="157">
        <v>174.04</v>
      </c>
      <c r="G1979" s="156" t="str">
        <f t="shared" si="95"/>
        <v>New Plymouth District NP</v>
      </c>
      <c r="H1979" s="156">
        <f t="shared" si="96"/>
        <v>25</v>
      </c>
      <c r="I1979" s="156" t="str">
        <f t="shared" si="97"/>
        <v>New Plymouth District 25</v>
      </c>
    </row>
    <row r="1980" spans="1:9">
      <c r="A1980" s="156" t="s">
        <v>2101</v>
      </c>
      <c r="B1980" s="156" t="s">
        <v>131</v>
      </c>
      <c r="C1980" s="156" t="s">
        <v>93</v>
      </c>
      <c r="D1980" s="156" t="s">
        <v>2081</v>
      </c>
      <c r="E1980" s="157">
        <v>-39.090000000000003</v>
      </c>
      <c r="F1980" s="157">
        <v>174.1</v>
      </c>
      <c r="G1980" s="156" t="str">
        <f t="shared" si="95"/>
        <v>New Plymouth District NP</v>
      </c>
      <c r="H1980" s="156">
        <f t="shared" si="96"/>
        <v>26</v>
      </c>
      <c r="I1980" s="156" t="str">
        <f t="shared" si="97"/>
        <v>New Plymouth District 26</v>
      </c>
    </row>
    <row r="1981" spans="1:9">
      <c r="A1981" s="156" t="s">
        <v>2102</v>
      </c>
      <c r="B1981" s="156" t="s">
        <v>131</v>
      </c>
      <c r="C1981" s="156" t="s">
        <v>96</v>
      </c>
      <c r="D1981" s="156" t="s">
        <v>2081</v>
      </c>
      <c r="E1981" s="157">
        <v>-39.06</v>
      </c>
      <c r="F1981" s="157">
        <v>174.1</v>
      </c>
      <c r="G1981" s="156" t="str">
        <f t="shared" si="95"/>
        <v>New Plymouth District NP</v>
      </c>
      <c r="H1981" s="156">
        <f t="shared" si="96"/>
        <v>27</v>
      </c>
      <c r="I1981" s="156" t="str">
        <f t="shared" si="97"/>
        <v>New Plymouth District 27</v>
      </c>
    </row>
    <row r="1982" spans="1:9">
      <c r="A1982" s="156" t="s">
        <v>2103</v>
      </c>
      <c r="B1982" s="156" t="s">
        <v>131</v>
      </c>
      <c r="C1982" s="156" t="s">
        <v>93</v>
      </c>
      <c r="D1982" s="156" t="s">
        <v>2081</v>
      </c>
      <c r="E1982" s="157">
        <v>-38.97</v>
      </c>
      <c r="F1982" s="157">
        <v>174.44</v>
      </c>
      <c r="G1982" s="156" t="str">
        <f t="shared" si="95"/>
        <v>New Plymouth District NP</v>
      </c>
      <c r="H1982" s="156">
        <f t="shared" si="96"/>
        <v>28</v>
      </c>
      <c r="I1982" s="156" t="str">
        <f t="shared" si="97"/>
        <v>New Plymouth District 28</v>
      </c>
    </row>
    <row r="1983" spans="1:9">
      <c r="A1983" s="156" t="s">
        <v>2104</v>
      </c>
      <c r="B1983" s="156" t="s">
        <v>131</v>
      </c>
      <c r="C1983" s="156" t="s">
        <v>93</v>
      </c>
      <c r="D1983" s="156" t="s">
        <v>2081</v>
      </c>
      <c r="E1983" s="157">
        <v>-38.99</v>
      </c>
      <c r="F1983" s="157">
        <v>174.29</v>
      </c>
      <c r="G1983" s="156" t="str">
        <f t="shared" si="95"/>
        <v>New Plymouth District NP</v>
      </c>
      <c r="H1983" s="156">
        <f t="shared" si="96"/>
        <v>29</v>
      </c>
      <c r="I1983" s="156" t="str">
        <f t="shared" si="97"/>
        <v>New Plymouth District 29</v>
      </c>
    </row>
    <row r="1984" spans="1:9">
      <c r="A1984" s="156" t="s">
        <v>2105</v>
      </c>
      <c r="B1984" s="156" t="s">
        <v>131</v>
      </c>
      <c r="C1984" s="156" t="s">
        <v>96</v>
      </c>
      <c r="D1984" s="156" t="s">
        <v>2081</v>
      </c>
      <c r="E1984" s="157">
        <v>-39.06</v>
      </c>
      <c r="F1984" s="157">
        <v>174.04</v>
      </c>
      <c r="G1984" s="156" t="str">
        <f t="shared" si="95"/>
        <v>New Plymouth District NP</v>
      </c>
      <c r="H1984" s="156">
        <f t="shared" si="96"/>
        <v>30</v>
      </c>
      <c r="I1984" s="156" t="str">
        <f t="shared" si="97"/>
        <v>New Plymouth District 30</v>
      </c>
    </row>
    <row r="1985" spans="1:9">
      <c r="A1985" s="156" t="s">
        <v>2106</v>
      </c>
      <c r="B1985" s="156" t="s">
        <v>131</v>
      </c>
      <c r="C1985" s="156" t="s">
        <v>171</v>
      </c>
      <c r="D1985" s="156" t="s">
        <v>2081</v>
      </c>
      <c r="E1985" s="157">
        <v>-39.008000000000003</v>
      </c>
      <c r="F1985" s="157">
        <v>174.178</v>
      </c>
      <c r="G1985" s="156" t="str">
        <f t="shared" si="95"/>
        <v>New Plymouth District NP</v>
      </c>
      <c r="H1985" s="156">
        <f t="shared" si="96"/>
        <v>31</v>
      </c>
      <c r="I1985" s="156" t="str">
        <f t="shared" si="97"/>
        <v>New Plymouth District 31</v>
      </c>
    </row>
    <row r="1986" spans="1:9">
      <c r="A1986" s="156" t="s">
        <v>2107</v>
      </c>
      <c r="B1986" s="156" t="s">
        <v>131</v>
      </c>
      <c r="C1986" s="156" t="s">
        <v>93</v>
      </c>
      <c r="D1986" s="156" t="s">
        <v>2081</v>
      </c>
      <c r="E1986" s="157">
        <v>-39.200000000000003</v>
      </c>
      <c r="F1986" s="157">
        <v>174.23</v>
      </c>
      <c r="G1986" s="156" t="str">
        <f t="shared" ref="G1986:G2049" si="98">B1986&amp;" "&amp;D1986</f>
        <v>New Plymouth District NP</v>
      </c>
      <c r="H1986" s="156">
        <f t="shared" ref="H1986:H2049" si="99">IF(B1986=B1985,H1985+1,1)</f>
        <v>32</v>
      </c>
      <c r="I1986" s="156" t="str">
        <f t="shared" ref="I1986:I2049" si="100">B1986&amp;" "&amp;H1986</f>
        <v>New Plymouth District 32</v>
      </c>
    </row>
    <row r="1987" spans="1:9">
      <c r="A1987" s="156" t="s">
        <v>2108</v>
      </c>
      <c r="B1987" s="156" t="s">
        <v>131</v>
      </c>
      <c r="C1987" s="156" t="s">
        <v>93</v>
      </c>
      <c r="D1987" s="156" t="s">
        <v>2081</v>
      </c>
      <c r="E1987" s="157">
        <v>-39.270000000000003</v>
      </c>
      <c r="F1987" s="157">
        <v>174.08</v>
      </c>
      <c r="G1987" s="156" t="str">
        <f t="shared" si="98"/>
        <v>New Plymouth District NP</v>
      </c>
      <c r="H1987" s="156">
        <f t="shared" si="99"/>
        <v>33</v>
      </c>
      <c r="I1987" s="156" t="str">
        <f t="shared" si="100"/>
        <v>New Plymouth District 33</v>
      </c>
    </row>
    <row r="1988" spans="1:9">
      <c r="A1988" s="156" t="s">
        <v>2109</v>
      </c>
      <c r="B1988" s="156" t="s">
        <v>131</v>
      </c>
      <c r="C1988" s="156" t="s">
        <v>209</v>
      </c>
      <c r="D1988" s="156" t="s">
        <v>2081</v>
      </c>
      <c r="E1988" s="157">
        <v>-39.11</v>
      </c>
      <c r="F1988" s="157">
        <v>173.95</v>
      </c>
      <c r="G1988" s="156" t="str">
        <f t="shared" si="98"/>
        <v>New Plymouth District NP</v>
      </c>
      <c r="H1988" s="156">
        <f t="shared" si="99"/>
        <v>34</v>
      </c>
      <c r="I1988" s="156" t="str">
        <f t="shared" si="100"/>
        <v>New Plymouth District 34</v>
      </c>
    </row>
    <row r="1989" spans="1:9">
      <c r="A1989" s="156" t="s">
        <v>2110</v>
      </c>
      <c r="B1989" s="156" t="s">
        <v>131</v>
      </c>
      <c r="C1989" s="156" t="s">
        <v>209</v>
      </c>
      <c r="D1989" s="156" t="s">
        <v>2081</v>
      </c>
      <c r="E1989" s="157">
        <v>-39.19</v>
      </c>
      <c r="F1989" s="157">
        <v>173.87</v>
      </c>
      <c r="G1989" s="156" t="str">
        <f t="shared" si="98"/>
        <v>New Plymouth District NP</v>
      </c>
      <c r="H1989" s="156">
        <f t="shared" si="99"/>
        <v>35</v>
      </c>
      <c r="I1989" s="156" t="str">
        <f t="shared" si="100"/>
        <v>New Plymouth District 35</v>
      </c>
    </row>
    <row r="1990" spans="1:9">
      <c r="A1990" s="156" t="s">
        <v>2111</v>
      </c>
      <c r="B1990" s="156" t="s">
        <v>131</v>
      </c>
      <c r="C1990" s="156" t="s">
        <v>93</v>
      </c>
      <c r="D1990" s="156" t="s">
        <v>2081</v>
      </c>
      <c r="E1990" s="157">
        <v>-38.869999999999997</v>
      </c>
      <c r="F1990" s="157">
        <v>174.64</v>
      </c>
      <c r="G1990" s="156" t="str">
        <f t="shared" si="98"/>
        <v>New Plymouth District NP</v>
      </c>
      <c r="H1990" s="156">
        <f t="shared" si="99"/>
        <v>36</v>
      </c>
      <c r="I1990" s="156" t="str">
        <f t="shared" si="100"/>
        <v>New Plymouth District 36</v>
      </c>
    </row>
    <row r="1991" spans="1:9">
      <c r="A1991" s="156" t="s">
        <v>2112</v>
      </c>
      <c r="B1991" s="156" t="s">
        <v>131</v>
      </c>
      <c r="C1991" s="156" t="s">
        <v>93</v>
      </c>
      <c r="D1991" s="156" t="s">
        <v>2081</v>
      </c>
      <c r="E1991" s="157">
        <v>-39.01</v>
      </c>
      <c r="F1991" s="157">
        <v>174.48</v>
      </c>
      <c r="G1991" s="156" t="str">
        <f t="shared" si="98"/>
        <v>New Plymouth District NP</v>
      </c>
      <c r="H1991" s="156">
        <f t="shared" si="99"/>
        <v>37</v>
      </c>
      <c r="I1991" s="156" t="str">
        <f t="shared" si="100"/>
        <v>New Plymouth District 37</v>
      </c>
    </row>
    <row r="1992" spans="1:9">
      <c r="A1992" s="156" t="s">
        <v>2113</v>
      </c>
      <c r="B1992" s="156" t="s">
        <v>131</v>
      </c>
      <c r="C1992" s="156" t="s">
        <v>93</v>
      </c>
      <c r="D1992" s="156" t="s">
        <v>2081</v>
      </c>
      <c r="E1992" s="157">
        <v>-39.090000000000003</v>
      </c>
      <c r="F1992" s="157">
        <v>174.01</v>
      </c>
      <c r="G1992" s="156" t="str">
        <f t="shared" si="98"/>
        <v>New Plymouth District NP</v>
      </c>
      <c r="H1992" s="156">
        <f t="shared" si="99"/>
        <v>38</v>
      </c>
      <c r="I1992" s="156" t="str">
        <f t="shared" si="100"/>
        <v>New Plymouth District 38</v>
      </c>
    </row>
    <row r="1993" spans="1:9">
      <c r="A1993" s="156" t="s">
        <v>2114</v>
      </c>
      <c r="B1993" s="156" t="s">
        <v>131</v>
      </c>
      <c r="C1993" s="156" t="s">
        <v>93</v>
      </c>
      <c r="D1993" s="156" t="s">
        <v>2081</v>
      </c>
      <c r="E1993" s="157">
        <v>-39</v>
      </c>
      <c r="F1993" s="157">
        <v>174.35</v>
      </c>
      <c r="G1993" s="156" t="str">
        <f t="shared" si="98"/>
        <v>New Plymouth District NP</v>
      </c>
      <c r="H1993" s="156">
        <f t="shared" si="99"/>
        <v>39</v>
      </c>
      <c r="I1993" s="156" t="str">
        <f t="shared" si="100"/>
        <v>New Plymouth District 39</v>
      </c>
    </row>
    <row r="1994" spans="1:9">
      <c r="A1994" s="156" t="s">
        <v>2115</v>
      </c>
      <c r="B1994" s="156" t="s">
        <v>131</v>
      </c>
      <c r="C1994" s="156" t="s">
        <v>93</v>
      </c>
      <c r="D1994" s="156" t="s">
        <v>2081</v>
      </c>
      <c r="E1994" s="157">
        <v>-39.049999999999997</v>
      </c>
      <c r="F1994" s="157">
        <v>174.57</v>
      </c>
      <c r="G1994" s="156" t="str">
        <f t="shared" si="98"/>
        <v>New Plymouth District NP</v>
      </c>
      <c r="H1994" s="156">
        <f t="shared" si="99"/>
        <v>40</v>
      </c>
      <c r="I1994" s="156" t="str">
        <f t="shared" si="100"/>
        <v>New Plymouth District 40</v>
      </c>
    </row>
    <row r="1995" spans="1:9">
      <c r="A1995" s="156" t="s">
        <v>2116</v>
      </c>
      <c r="B1995" s="156" t="s">
        <v>131</v>
      </c>
      <c r="C1995" s="156" t="s">
        <v>93</v>
      </c>
      <c r="D1995" s="156" t="s">
        <v>2081</v>
      </c>
      <c r="E1995" s="157">
        <v>-38.89</v>
      </c>
      <c r="F1995" s="157">
        <v>174.5</v>
      </c>
      <c r="G1995" s="156" t="str">
        <f t="shared" si="98"/>
        <v>New Plymouth District NP</v>
      </c>
      <c r="H1995" s="156">
        <f t="shared" si="99"/>
        <v>41</v>
      </c>
      <c r="I1995" s="156" t="str">
        <f t="shared" si="100"/>
        <v>New Plymouth District 41</v>
      </c>
    </row>
    <row r="1996" spans="1:9">
      <c r="A1996" s="156" t="s">
        <v>2117</v>
      </c>
      <c r="B1996" s="156" t="s">
        <v>131</v>
      </c>
      <c r="C1996" s="156" t="s">
        <v>93</v>
      </c>
      <c r="D1996" s="156" t="s">
        <v>2081</v>
      </c>
      <c r="E1996" s="157">
        <v>-39.15</v>
      </c>
      <c r="F1996" s="157">
        <v>174.52</v>
      </c>
      <c r="G1996" s="156" t="str">
        <f t="shared" si="98"/>
        <v>New Plymouth District NP</v>
      </c>
      <c r="H1996" s="156">
        <f t="shared" si="99"/>
        <v>42</v>
      </c>
      <c r="I1996" s="156" t="str">
        <f t="shared" si="100"/>
        <v>New Plymouth District 42</v>
      </c>
    </row>
    <row r="1997" spans="1:9">
      <c r="A1997" s="156" t="s">
        <v>2118</v>
      </c>
      <c r="B1997" s="156" t="s">
        <v>131</v>
      </c>
      <c r="C1997" s="156" t="s">
        <v>93</v>
      </c>
      <c r="D1997" s="156" t="s">
        <v>2081</v>
      </c>
      <c r="E1997" s="157">
        <v>-39.200000000000003</v>
      </c>
      <c r="F1997" s="157">
        <v>174.31</v>
      </c>
      <c r="G1997" s="156" t="str">
        <f t="shared" si="98"/>
        <v>New Plymouth District NP</v>
      </c>
      <c r="H1997" s="156">
        <f t="shared" si="99"/>
        <v>43</v>
      </c>
      <c r="I1997" s="156" t="str">
        <f t="shared" si="100"/>
        <v>New Plymouth District 43</v>
      </c>
    </row>
    <row r="1998" spans="1:9">
      <c r="A1998" s="156" t="s">
        <v>2119</v>
      </c>
      <c r="B1998" s="156" t="s">
        <v>131</v>
      </c>
      <c r="C1998" s="156" t="s">
        <v>93</v>
      </c>
      <c r="D1998" s="156" t="s">
        <v>2081</v>
      </c>
      <c r="E1998" s="157">
        <v>-39.04</v>
      </c>
      <c r="F1998" s="157">
        <v>174.2</v>
      </c>
      <c r="G1998" s="156" t="str">
        <f t="shared" si="98"/>
        <v>New Plymouth District NP</v>
      </c>
      <c r="H1998" s="156">
        <f t="shared" si="99"/>
        <v>44</v>
      </c>
      <c r="I1998" s="156" t="str">
        <f t="shared" si="100"/>
        <v>New Plymouth District 44</v>
      </c>
    </row>
    <row r="1999" spans="1:9">
      <c r="A1999" s="156" t="s">
        <v>1577</v>
      </c>
      <c r="B1999" s="156" t="s">
        <v>131</v>
      </c>
      <c r="C1999" s="156" t="s">
        <v>96</v>
      </c>
      <c r="D1999" s="156" t="s">
        <v>2081</v>
      </c>
      <c r="E1999" s="157">
        <v>-39.07</v>
      </c>
      <c r="F1999" s="157">
        <v>174.03</v>
      </c>
      <c r="G1999" s="156" t="str">
        <f t="shared" si="98"/>
        <v>New Plymouth District NP</v>
      </c>
      <c r="H1999" s="156">
        <f t="shared" si="99"/>
        <v>45</v>
      </c>
      <c r="I1999" s="156" t="str">
        <f t="shared" si="100"/>
        <v>New Plymouth District 45</v>
      </c>
    </row>
    <row r="2000" spans="1:9">
      <c r="A2000" s="156" t="s">
        <v>2120</v>
      </c>
      <c r="B2000" s="156" t="s">
        <v>131</v>
      </c>
      <c r="C2000" s="156" t="s">
        <v>96</v>
      </c>
      <c r="D2000" s="156" t="s">
        <v>2081</v>
      </c>
      <c r="E2000" s="157">
        <v>-39.049999999999997</v>
      </c>
      <c r="F2000" s="157">
        <v>174.09</v>
      </c>
      <c r="G2000" s="156" t="str">
        <f t="shared" si="98"/>
        <v>New Plymouth District NP</v>
      </c>
      <c r="H2000" s="156">
        <f t="shared" si="99"/>
        <v>46</v>
      </c>
      <c r="I2000" s="156" t="str">
        <f t="shared" si="100"/>
        <v>New Plymouth District 46</v>
      </c>
    </row>
    <row r="2001" spans="1:9">
      <c r="A2001" s="156" t="s">
        <v>2121</v>
      </c>
      <c r="B2001" s="156" t="s">
        <v>131</v>
      </c>
      <c r="C2001" s="156" t="s">
        <v>93</v>
      </c>
      <c r="D2001" s="156" t="s">
        <v>2081</v>
      </c>
      <c r="E2001" s="157">
        <v>-39.15</v>
      </c>
      <c r="F2001" s="157">
        <v>174.36</v>
      </c>
      <c r="G2001" s="156" t="str">
        <f t="shared" si="98"/>
        <v>New Plymouth District NP</v>
      </c>
      <c r="H2001" s="156">
        <f t="shared" si="99"/>
        <v>47</v>
      </c>
      <c r="I2001" s="156" t="str">
        <f t="shared" si="100"/>
        <v>New Plymouth District 47</v>
      </c>
    </row>
    <row r="2002" spans="1:9">
      <c r="A2002" s="156" t="s">
        <v>2122</v>
      </c>
      <c r="B2002" s="156" t="s">
        <v>131</v>
      </c>
      <c r="C2002" s="156" t="s">
        <v>93</v>
      </c>
      <c r="D2002" s="156" t="s">
        <v>2081</v>
      </c>
      <c r="E2002" s="157">
        <v>-39.24</v>
      </c>
      <c r="F2002" s="157">
        <v>174.24</v>
      </c>
      <c r="G2002" s="156" t="str">
        <f t="shared" si="98"/>
        <v>New Plymouth District NP</v>
      </c>
      <c r="H2002" s="156">
        <f t="shared" si="99"/>
        <v>48</v>
      </c>
      <c r="I2002" s="156" t="str">
        <f t="shared" si="100"/>
        <v>New Plymouth District 48</v>
      </c>
    </row>
    <row r="2003" spans="1:9">
      <c r="A2003" s="156" t="s">
        <v>2123</v>
      </c>
      <c r="B2003" s="156" t="s">
        <v>131</v>
      </c>
      <c r="C2003" s="156" t="s">
        <v>93</v>
      </c>
      <c r="D2003" s="156" t="s">
        <v>2081</v>
      </c>
      <c r="E2003" s="157">
        <v>-39.08</v>
      </c>
      <c r="F2003" s="157">
        <v>174.17</v>
      </c>
      <c r="G2003" s="156" t="str">
        <f t="shared" si="98"/>
        <v>New Plymouth District NP</v>
      </c>
      <c r="H2003" s="156">
        <f t="shared" si="99"/>
        <v>49</v>
      </c>
      <c r="I2003" s="156" t="str">
        <f t="shared" si="100"/>
        <v>New Plymouth District 49</v>
      </c>
    </row>
    <row r="2004" spans="1:9">
      <c r="A2004" s="156" t="s">
        <v>2124</v>
      </c>
      <c r="B2004" s="156" t="s">
        <v>131</v>
      </c>
      <c r="C2004" s="156" t="s">
        <v>93</v>
      </c>
      <c r="D2004" s="156" t="s">
        <v>2081</v>
      </c>
      <c r="E2004" s="157">
        <v>-39.15</v>
      </c>
      <c r="F2004" s="157">
        <v>173.91</v>
      </c>
      <c r="G2004" s="156" t="str">
        <f t="shared" si="98"/>
        <v>New Plymouth District NP</v>
      </c>
      <c r="H2004" s="156">
        <f t="shared" si="99"/>
        <v>50</v>
      </c>
      <c r="I2004" s="156" t="str">
        <f t="shared" si="100"/>
        <v>New Plymouth District 50</v>
      </c>
    </row>
    <row r="2005" spans="1:9">
      <c r="A2005" s="156" t="s">
        <v>2125</v>
      </c>
      <c r="B2005" s="156" t="s">
        <v>131</v>
      </c>
      <c r="C2005" s="156" t="s">
        <v>93</v>
      </c>
      <c r="D2005" s="156" t="s">
        <v>2081</v>
      </c>
      <c r="E2005" s="157">
        <v>-39.15</v>
      </c>
      <c r="F2005" s="157">
        <v>174.06</v>
      </c>
      <c r="G2005" s="156" t="str">
        <f t="shared" si="98"/>
        <v>New Plymouth District NP</v>
      </c>
      <c r="H2005" s="156">
        <f t="shared" si="99"/>
        <v>51</v>
      </c>
      <c r="I2005" s="156" t="str">
        <f t="shared" si="100"/>
        <v>New Plymouth District 51</v>
      </c>
    </row>
    <row r="2006" spans="1:9">
      <c r="A2006" s="156" t="s">
        <v>2126</v>
      </c>
      <c r="B2006" s="156" t="s">
        <v>131</v>
      </c>
      <c r="C2006" s="156" t="s">
        <v>93</v>
      </c>
      <c r="D2006" s="156" t="s">
        <v>2081</v>
      </c>
      <c r="E2006" s="157">
        <v>-39.03</v>
      </c>
      <c r="F2006" s="157">
        <v>174.28</v>
      </c>
      <c r="G2006" s="156" t="str">
        <f t="shared" si="98"/>
        <v>New Plymouth District NP</v>
      </c>
      <c r="H2006" s="156">
        <f t="shared" si="99"/>
        <v>52</v>
      </c>
      <c r="I2006" s="156" t="str">
        <f t="shared" si="100"/>
        <v>New Plymouth District 52</v>
      </c>
    </row>
    <row r="2007" spans="1:9">
      <c r="A2007" s="156" t="s">
        <v>2127</v>
      </c>
      <c r="B2007" s="156" t="s">
        <v>131</v>
      </c>
      <c r="C2007" s="156" t="s">
        <v>93</v>
      </c>
      <c r="D2007" s="156" t="s">
        <v>2081</v>
      </c>
      <c r="E2007" s="157">
        <v>-38.82</v>
      </c>
      <c r="F2007" s="157">
        <v>174.59</v>
      </c>
      <c r="G2007" s="156" t="str">
        <f t="shared" si="98"/>
        <v>New Plymouth District NP</v>
      </c>
      <c r="H2007" s="156">
        <f t="shared" si="99"/>
        <v>53</v>
      </c>
      <c r="I2007" s="156" t="str">
        <f t="shared" si="100"/>
        <v>New Plymouth District 53</v>
      </c>
    </row>
    <row r="2008" spans="1:9">
      <c r="A2008" s="156" t="s">
        <v>2128</v>
      </c>
      <c r="B2008" s="156" t="s">
        <v>131</v>
      </c>
      <c r="C2008" s="156" t="s">
        <v>209</v>
      </c>
      <c r="D2008" s="156" t="s">
        <v>2081</v>
      </c>
      <c r="E2008" s="157">
        <v>-38.99</v>
      </c>
      <c r="F2008" s="157">
        <v>174.38</v>
      </c>
      <c r="G2008" s="156" t="str">
        <f t="shared" si="98"/>
        <v>New Plymouth District NP</v>
      </c>
      <c r="H2008" s="156">
        <f t="shared" si="99"/>
        <v>54</v>
      </c>
      <c r="I2008" s="156" t="str">
        <f t="shared" si="100"/>
        <v>New Plymouth District 54</v>
      </c>
    </row>
    <row r="2009" spans="1:9">
      <c r="A2009" s="156" t="s">
        <v>2129</v>
      </c>
      <c r="B2009" s="156" t="s">
        <v>131</v>
      </c>
      <c r="C2009" s="156" t="s">
        <v>93</v>
      </c>
      <c r="D2009" s="156" t="s">
        <v>2081</v>
      </c>
      <c r="E2009" s="157">
        <v>-38.950000000000003</v>
      </c>
      <c r="F2009" s="157">
        <v>174.52</v>
      </c>
      <c r="G2009" s="156" t="str">
        <f t="shared" si="98"/>
        <v>New Plymouth District NP</v>
      </c>
      <c r="H2009" s="156">
        <f t="shared" si="99"/>
        <v>55</v>
      </c>
      <c r="I2009" s="156" t="str">
        <f t="shared" si="100"/>
        <v>New Plymouth District 55</v>
      </c>
    </row>
    <row r="2010" spans="1:9">
      <c r="A2010" s="156" t="s">
        <v>2129</v>
      </c>
      <c r="B2010" s="156" t="s">
        <v>131</v>
      </c>
      <c r="C2010" s="156" t="s">
        <v>93</v>
      </c>
      <c r="D2010" s="156" t="s">
        <v>2081</v>
      </c>
      <c r="E2010" s="157">
        <v>-38.94</v>
      </c>
      <c r="F2010" s="157">
        <v>174.53</v>
      </c>
      <c r="G2010" s="156" t="str">
        <f t="shared" si="98"/>
        <v>New Plymouth District NP</v>
      </c>
      <c r="H2010" s="156">
        <f t="shared" si="99"/>
        <v>56</v>
      </c>
      <c r="I2010" s="156" t="str">
        <f t="shared" si="100"/>
        <v>New Plymouth District 56</v>
      </c>
    </row>
    <row r="2011" spans="1:9">
      <c r="A2011" s="156" t="s">
        <v>2130</v>
      </c>
      <c r="B2011" s="156" t="s">
        <v>131</v>
      </c>
      <c r="C2011" s="156" t="s">
        <v>96</v>
      </c>
      <c r="D2011" s="156" t="s">
        <v>2081</v>
      </c>
      <c r="E2011" s="157">
        <v>-39.08</v>
      </c>
      <c r="F2011" s="157">
        <v>174.08</v>
      </c>
      <c r="G2011" s="156" t="str">
        <f t="shared" si="98"/>
        <v>New Plymouth District NP</v>
      </c>
      <c r="H2011" s="156">
        <f t="shared" si="99"/>
        <v>57</v>
      </c>
      <c r="I2011" s="156" t="str">
        <f t="shared" si="100"/>
        <v>New Plymouth District 57</v>
      </c>
    </row>
    <row r="2012" spans="1:9">
      <c r="A2012" s="156" t="s">
        <v>2131</v>
      </c>
      <c r="B2012" s="156" t="s">
        <v>131</v>
      </c>
      <c r="C2012" s="156" t="s">
        <v>93</v>
      </c>
      <c r="D2012" s="156" t="s">
        <v>2081</v>
      </c>
      <c r="E2012" s="157">
        <v>-38.92</v>
      </c>
      <c r="F2012" s="157">
        <v>174.47</v>
      </c>
      <c r="G2012" s="156" t="str">
        <f t="shared" si="98"/>
        <v>New Plymouth District NP</v>
      </c>
      <c r="H2012" s="156">
        <f t="shared" si="99"/>
        <v>58</v>
      </c>
      <c r="I2012" s="156" t="str">
        <f t="shared" si="100"/>
        <v>New Plymouth District 58</v>
      </c>
    </row>
    <row r="2013" spans="1:9">
      <c r="A2013" s="156" t="s">
        <v>2132</v>
      </c>
      <c r="B2013" s="156" t="s">
        <v>131</v>
      </c>
      <c r="C2013" s="156" t="s">
        <v>93</v>
      </c>
      <c r="D2013" s="156" t="s">
        <v>2081</v>
      </c>
      <c r="E2013" s="157">
        <v>-39.11</v>
      </c>
      <c r="F2013" s="157">
        <v>174.2</v>
      </c>
      <c r="G2013" s="156" t="str">
        <f t="shared" si="98"/>
        <v>New Plymouth District NP</v>
      </c>
      <c r="H2013" s="156">
        <f t="shared" si="99"/>
        <v>59</v>
      </c>
      <c r="I2013" s="156" t="str">
        <f t="shared" si="100"/>
        <v>New Plymouth District 59</v>
      </c>
    </row>
    <row r="2014" spans="1:9">
      <c r="A2014" s="156" t="s">
        <v>1135</v>
      </c>
      <c r="B2014" s="156" t="s">
        <v>131</v>
      </c>
      <c r="C2014" s="156" t="s">
        <v>93</v>
      </c>
      <c r="D2014" s="156" t="s">
        <v>2081</v>
      </c>
      <c r="E2014" s="157">
        <v>-38.99</v>
      </c>
      <c r="F2014" s="157">
        <v>174.26</v>
      </c>
      <c r="G2014" s="156" t="str">
        <f t="shared" si="98"/>
        <v>New Plymouth District NP</v>
      </c>
      <c r="H2014" s="156">
        <f t="shared" si="99"/>
        <v>60</v>
      </c>
      <c r="I2014" s="156" t="str">
        <f t="shared" si="100"/>
        <v>New Plymouth District 60</v>
      </c>
    </row>
    <row r="2015" spans="1:9">
      <c r="A2015" s="156" t="s">
        <v>2133</v>
      </c>
      <c r="B2015" s="156" t="s">
        <v>131</v>
      </c>
      <c r="C2015" s="156" t="s">
        <v>209</v>
      </c>
      <c r="D2015" s="156" t="s">
        <v>2081</v>
      </c>
      <c r="E2015" s="157">
        <v>-38.99</v>
      </c>
      <c r="F2015" s="157">
        <v>174.21</v>
      </c>
      <c r="G2015" s="156" t="str">
        <f t="shared" si="98"/>
        <v>New Plymouth District NP</v>
      </c>
      <c r="H2015" s="156">
        <f t="shared" si="99"/>
        <v>61</v>
      </c>
      <c r="I2015" s="156" t="str">
        <f t="shared" si="100"/>
        <v>New Plymouth District 61</v>
      </c>
    </row>
    <row r="2016" spans="1:9">
      <c r="A2016" s="156" t="s">
        <v>2134</v>
      </c>
      <c r="B2016" s="156" t="s">
        <v>131</v>
      </c>
      <c r="C2016" s="156" t="s">
        <v>93</v>
      </c>
      <c r="D2016" s="156" t="s">
        <v>2081</v>
      </c>
      <c r="E2016" s="157">
        <v>-38.979999999999997</v>
      </c>
      <c r="F2016" s="157">
        <v>174.43</v>
      </c>
      <c r="G2016" s="156" t="str">
        <f t="shared" si="98"/>
        <v>New Plymouth District NP</v>
      </c>
      <c r="H2016" s="156">
        <f t="shared" si="99"/>
        <v>62</v>
      </c>
      <c r="I2016" s="156" t="str">
        <f t="shared" si="100"/>
        <v>New Plymouth District 62</v>
      </c>
    </row>
    <row r="2017" spans="1:9">
      <c r="A2017" s="156" t="s">
        <v>2135</v>
      </c>
      <c r="B2017" s="156" t="s">
        <v>131</v>
      </c>
      <c r="C2017" s="156" t="s">
        <v>93</v>
      </c>
      <c r="D2017" s="156" t="s">
        <v>2081</v>
      </c>
      <c r="E2017" s="157">
        <v>-39.130000000000003</v>
      </c>
      <c r="F2017" s="157">
        <v>174.23</v>
      </c>
      <c r="G2017" s="156" t="str">
        <f t="shared" si="98"/>
        <v>New Plymouth District NP</v>
      </c>
      <c r="H2017" s="156">
        <f t="shared" si="99"/>
        <v>63</v>
      </c>
      <c r="I2017" s="156" t="str">
        <f t="shared" si="100"/>
        <v>New Plymouth District 63</v>
      </c>
    </row>
    <row r="2018" spans="1:9">
      <c r="A2018" s="156" t="s">
        <v>2136</v>
      </c>
      <c r="B2018" s="156" t="s">
        <v>131</v>
      </c>
      <c r="C2018" s="156" t="s">
        <v>93</v>
      </c>
      <c r="D2018" s="156" t="s">
        <v>2081</v>
      </c>
      <c r="E2018" s="157">
        <v>-39.130000000000003</v>
      </c>
      <c r="F2018" s="157">
        <v>174.3</v>
      </c>
      <c r="G2018" s="156" t="str">
        <f t="shared" si="98"/>
        <v>New Plymouth District NP</v>
      </c>
      <c r="H2018" s="156">
        <f t="shared" si="99"/>
        <v>64</v>
      </c>
      <c r="I2018" s="156" t="str">
        <f t="shared" si="100"/>
        <v>New Plymouth District 64</v>
      </c>
    </row>
    <row r="2019" spans="1:9">
      <c r="A2019" s="156" t="s">
        <v>2137</v>
      </c>
      <c r="B2019" s="156" t="s">
        <v>131</v>
      </c>
      <c r="C2019" s="156" t="s">
        <v>96</v>
      </c>
      <c r="D2019" s="156" t="s">
        <v>2081</v>
      </c>
      <c r="E2019" s="157">
        <v>-39.07</v>
      </c>
      <c r="F2019" s="157">
        <v>174.09</v>
      </c>
      <c r="G2019" s="156" t="str">
        <f t="shared" si="98"/>
        <v>New Plymouth District NP</v>
      </c>
      <c r="H2019" s="156">
        <f t="shared" si="99"/>
        <v>65</v>
      </c>
      <c r="I2019" s="156" t="str">
        <f t="shared" si="100"/>
        <v>New Plymouth District 65</v>
      </c>
    </row>
    <row r="2020" spans="1:9">
      <c r="A2020" s="156" t="s">
        <v>2138</v>
      </c>
      <c r="B2020" s="156" t="s">
        <v>131</v>
      </c>
      <c r="C2020" s="156" t="s">
        <v>96</v>
      </c>
      <c r="D2020" s="156" t="s">
        <v>2081</v>
      </c>
      <c r="E2020" s="157">
        <v>-39.07</v>
      </c>
      <c r="F2020" s="157">
        <v>174.05</v>
      </c>
      <c r="G2020" s="156" t="str">
        <f t="shared" si="98"/>
        <v>New Plymouth District NP</v>
      </c>
      <c r="H2020" s="156">
        <f t="shared" si="99"/>
        <v>66</v>
      </c>
      <c r="I2020" s="156" t="str">
        <f t="shared" si="100"/>
        <v>New Plymouth District 66</v>
      </c>
    </row>
    <row r="2021" spans="1:9">
      <c r="A2021" s="156" t="s">
        <v>2139</v>
      </c>
      <c r="B2021" s="156" t="s">
        <v>132</v>
      </c>
      <c r="C2021" s="156" t="s">
        <v>93</v>
      </c>
      <c r="D2021" s="156" t="s">
        <v>241</v>
      </c>
      <c r="E2021" s="157">
        <v>-36.71</v>
      </c>
      <c r="F2021" s="157">
        <v>174.67</v>
      </c>
      <c r="G2021" s="156" t="str">
        <f t="shared" si="98"/>
        <v>North Shore City AK</v>
      </c>
      <c r="H2021" s="156">
        <f t="shared" si="99"/>
        <v>1</v>
      </c>
      <c r="I2021" s="156" t="str">
        <f t="shared" si="100"/>
        <v>North Shore City 1</v>
      </c>
    </row>
    <row r="2022" spans="1:9">
      <c r="A2022" s="156" t="s">
        <v>2140</v>
      </c>
      <c r="B2022" s="156" t="s">
        <v>132</v>
      </c>
      <c r="C2022" s="156" t="s">
        <v>93</v>
      </c>
      <c r="D2022" s="156" t="s">
        <v>241</v>
      </c>
      <c r="E2022" s="157">
        <v>-36.72</v>
      </c>
      <c r="F2022" s="157">
        <v>174.68</v>
      </c>
      <c r="G2022" s="156" t="str">
        <f t="shared" si="98"/>
        <v>North Shore City AK</v>
      </c>
      <c r="H2022" s="156">
        <f t="shared" si="99"/>
        <v>2</v>
      </c>
      <c r="I2022" s="156" t="str">
        <f t="shared" si="100"/>
        <v>North Shore City 2</v>
      </c>
    </row>
    <row r="2023" spans="1:9">
      <c r="A2023" s="156" t="s">
        <v>2141</v>
      </c>
      <c r="B2023" s="156" t="s">
        <v>132</v>
      </c>
      <c r="C2023" s="156" t="s">
        <v>96</v>
      </c>
      <c r="D2023" s="156" t="s">
        <v>241</v>
      </c>
      <c r="E2023" s="157">
        <v>-36.81</v>
      </c>
      <c r="F2023" s="157">
        <v>174.77</v>
      </c>
      <c r="G2023" s="156" t="str">
        <f t="shared" si="98"/>
        <v>North Shore City AK</v>
      </c>
      <c r="H2023" s="156">
        <f t="shared" si="99"/>
        <v>3</v>
      </c>
      <c r="I2023" s="156" t="str">
        <f t="shared" si="100"/>
        <v>North Shore City 3</v>
      </c>
    </row>
    <row r="2024" spans="1:9">
      <c r="A2024" s="156" t="s">
        <v>2142</v>
      </c>
      <c r="B2024" s="156" t="s">
        <v>132</v>
      </c>
      <c r="C2024" s="156" t="s">
        <v>96</v>
      </c>
      <c r="D2024" s="156" t="s">
        <v>241</v>
      </c>
      <c r="E2024" s="157">
        <v>-36.79</v>
      </c>
      <c r="F2024" s="157">
        <v>174.68</v>
      </c>
      <c r="G2024" s="156" t="str">
        <f t="shared" si="98"/>
        <v>North Shore City AK</v>
      </c>
      <c r="H2024" s="156">
        <f t="shared" si="99"/>
        <v>4</v>
      </c>
      <c r="I2024" s="156" t="str">
        <f t="shared" si="100"/>
        <v>North Shore City 4</v>
      </c>
    </row>
    <row r="2025" spans="1:9">
      <c r="A2025" s="156" t="s">
        <v>1731</v>
      </c>
      <c r="B2025" s="156" t="s">
        <v>132</v>
      </c>
      <c r="C2025" s="156" t="s">
        <v>96</v>
      </c>
      <c r="D2025" s="156" t="s">
        <v>241</v>
      </c>
      <c r="E2025" s="157">
        <v>-36.81</v>
      </c>
      <c r="F2025" s="157">
        <v>174.78</v>
      </c>
      <c r="G2025" s="156" t="str">
        <f t="shared" si="98"/>
        <v>North Shore City AK</v>
      </c>
      <c r="H2025" s="156">
        <f t="shared" si="99"/>
        <v>5</v>
      </c>
      <c r="I2025" s="156" t="str">
        <f t="shared" si="100"/>
        <v>North Shore City 5</v>
      </c>
    </row>
    <row r="2026" spans="1:9">
      <c r="A2026" s="156" t="s">
        <v>2143</v>
      </c>
      <c r="B2026" s="156" t="s">
        <v>132</v>
      </c>
      <c r="C2026" s="156" t="s">
        <v>96</v>
      </c>
      <c r="D2026" s="156" t="s">
        <v>241</v>
      </c>
      <c r="E2026" s="157">
        <v>-36.79</v>
      </c>
      <c r="F2026" s="157">
        <v>174.69</v>
      </c>
      <c r="G2026" s="156" t="str">
        <f t="shared" si="98"/>
        <v>North Shore City AK</v>
      </c>
      <c r="H2026" s="156">
        <f t="shared" si="99"/>
        <v>6</v>
      </c>
      <c r="I2026" s="156" t="str">
        <f t="shared" si="100"/>
        <v>North Shore City 6</v>
      </c>
    </row>
    <row r="2027" spans="1:9">
      <c r="A2027" s="156" t="s">
        <v>2144</v>
      </c>
      <c r="B2027" s="156" t="s">
        <v>132</v>
      </c>
      <c r="C2027" s="156" t="s">
        <v>96</v>
      </c>
      <c r="D2027" s="156" t="s">
        <v>241</v>
      </c>
      <c r="E2027" s="157">
        <v>-36.81</v>
      </c>
      <c r="F2027" s="157">
        <v>174.72</v>
      </c>
      <c r="G2027" s="156" t="str">
        <f t="shared" si="98"/>
        <v>North Shore City AK</v>
      </c>
      <c r="H2027" s="156">
        <f t="shared" si="99"/>
        <v>7</v>
      </c>
      <c r="I2027" s="156" t="str">
        <f t="shared" si="100"/>
        <v>North Shore City 7</v>
      </c>
    </row>
    <row r="2028" spans="1:9">
      <c r="A2028" s="156" t="s">
        <v>2145</v>
      </c>
      <c r="B2028" s="156" t="s">
        <v>132</v>
      </c>
      <c r="C2028" s="156" t="s">
        <v>96</v>
      </c>
      <c r="D2028" s="156" t="s">
        <v>241</v>
      </c>
      <c r="E2028" s="157">
        <v>-36.81</v>
      </c>
      <c r="F2028" s="157">
        <v>174.71</v>
      </c>
      <c r="G2028" s="156" t="str">
        <f t="shared" si="98"/>
        <v>North Shore City AK</v>
      </c>
      <c r="H2028" s="156">
        <f t="shared" si="99"/>
        <v>8</v>
      </c>
      <c r="I2028" s="156" t="str">
        <f t="shared" si="100"/>
        <v>North Shore City 8</v>
      </c>
    </row>
    <row r="2029" spans="1:9">
      <c r="A2029" s="156" t="s">
        <v>1798</v>
      </c>
      <c r="B2029" s="156" t="s">
        <v>132</v>
      </c>
      <c r="C2029" s="156" t="s">
        <v>96</v>
      </c>
      <c r="D2029" s="156" t="s">
        <v>241</v>
      </c>
      <c r="E2029" s="157">
        <v>-36.82</v>
      </c>
      <c r="F2029" s="157">
        <v>174.8</v>
      </c>
      <c r="G2029" s="156" t="str">
        <f t="shared" si="98"/>
        <v>North Shore City AK</v>
      </c>
      <c r="H2029" s="156">
        <f t="shared" si="99"/>
        <v>9</v>
      </c>
      <c r="I2029" s="156" t="str">
        <f t="shared" si="100"/>
        <v>North Shore City 9</v>
      </c>
    </row>
    <row r="2030" spans="1:9">
      <c r="A2030" s="156" t="s">
        <v>2146</v>
      </c>
      <c r="B2030" s="156" t="s">
        <v>132</v>
      </c>
      <c r="C2030" s="156" t="s">
        <v>93</v>
      </c>
      <c r="D2030" s="156" t="s">
        <v>241</v>
      </c>
      <c r="E2030" s="157">
        <v>-36.76</v>
      </c>
      <c r="F2030" s="157">
        <v>174.75</v>
      </c>
      <c r="G2030" s="156" t="str">
        <f t="shared" si="98"/>
        <v>North Shore City AK</v>
      </c>
      <c r="H2030" s="156">
        <f t="shared" si="99"/>
        <v>10</v>
      </c>
      <c r="I2030" s="156" t="str">
        <f t="shared" si="100"/>
        <v>North Shore City 10</v>
      </c>
    </row>
    <row r="2031" spans="1:9">
      <c r="A2031" s="156" t="s">
        <v>2147</v>
      </c>
      <c r="B2031" s="156" t="s">
        <v>132</v>
      </c>
      <c r="C2031" s="156" t="s">
        <v>93</v>
      </c>
      <c r="D2031" s="156" t="s">
        <v>241</v>
      </c>
      <c r="E2031" s="157">
        <v>-36.76</v>
      </c>
      <c r="F2031" s="157">
        <v>174.7</v>
      </c>
      <c r="G2031" s="156" t="str">
        <f t="shared" si="98"/>
        <v>North Shore City AK</v>
      </c>
      <c r="H2031" s="156">
        <f t="shared" si="99"/>
        <v>11</v>
      </c>
      <c r="I2031" s="156" t="str">
        <f t="shared" si="100"/>
        <v>North Shore City 11</v>
      </c>
    </row>
    <row r="2032" spans="1:9">
      <c r="A2032" s="156" t="s">
        <v>2148</v>
      </c>
      <c r="B2032" s="156" t="s">
        <v>132</v>
      </c>
      <c r="C2032" s="156" t="s">
        <v>229</v>
      </c>
      <c r="D2032" s="156" t="s">
        <v>241</v>
      </c>
      <c r="E2032" s="157">
        <v>-36.83</v>
      </c>
      <c r="F2032" s="157">
        <v>174.79</v>
      </c>
      <c r="G2032" s="156" t="str">
        <f t="shared" si="98"/>
        <v>North Shore City AK</v>
      </c>
      <c r="H2032" s="156">
        <f t="shared" si="99"/>
        <v>12</v>
      </c>
      <c r="I2032" s="156" t="str">
        <f t="shared" si="100"/>
        <v>North Shore City 12</v>
      </c>
    </row>
    <row r="2033" spans="1:9">
      <c r="A2033" s="156" t="s">
        <v>2149</v>
      </c>
      <c r="B2033" s="156" t="s">
        <v>132</v>
      </c>
      <c r="C2033" s="156" t="s">
        <v>96</v>
      </c>
      <c r="D2033" s="156" t="s">
        <v>241</v>
      </c>
      <c r="E2033" s="157">
        <v>-36.76</v>
      </c>
      <c r="F2033" s="157">
        <v>174.74</v>
      </c>
      <c r="G2033" s="156" t="str">
        <f t="shared" si="98"/>
        <v>North Shore City AK</v>
      </c>
      <c r="H2033" s="156">
        <f t="shared" si="99"/>
        <v>13</v>
      </c>
      <c r="I2033" s="156" t="str">
        <f t="shared" si="100"/>
        <v>North Shore City 13</v>
      </c>
    </row>
    <row r="2034" spans="1:9">
      <c r="A2034" s="156" t="s">
        <v>2150</v>
      </c>
      <c r="B2034" s="156" t="s">
        <v>132</v>
      </c>
      <c r="C2034" s="156" t="s">
        <v>229</v>
      </c>
      <c r="D2034" s="156" t="s">
        <v>241</v>
      </c>
      <c r="E2034" s="157">
        <v>-36.770000000000003</v>
      </c>
      <c r="F2034" s="157">
        <v>174.72</v>
      </c>
      <c r="G2034" s="156" t="str">
        <f t="shared" si="98"/>
        <v>North Shore City AK</v>
      </c>
      <c r="H2034" s="156">
        <f t="shared" si="99"/>
        <v>14</v>
      </c>
      <c r="I2034" s="156" t="str">
        <f t="shared" si="100"/>
        <v>North Shore City 14</v>
      </c>
    </row>
    <row r="2035" spans="1:9">
      <c r="A2035" s="156" t="s">
        <v>2151</v>
      </c>
      <c r="B2035" s="156" t="s">
        <v>132</v>
      </c>
      <c r="C2035" s="156" t="s">
        <v>93</v>
      </c>
      <c r="D2035" s="156" t="s">
        <v>241</v>
      </c>
      <c r="E2035" s="157">
        <v>-36.69</v>
      </c>
      <c r="F2035" s="157">
        <v>174.71</v>
      </c>
      <c r="G2035" s="156" t="str">
        <f t="shared" si="98"/>
        <v>North Shore City AK</v>
      </c>
      <c r="H2035" s="156">
        <f t="shared" si="99"/>
        <v>15</v>
      </c>
      <c r="I2035" s="156" t="str">
        <f t="shared" si="100"/>
        <v>North Shore City 15</v>
      </c>
    </row>
    <row r="2036" spans="1:9">
      <c r="A2036" s="156" t="s">
        <v>2152</v>
      </c>
      <c r="B2036" s="156" t="s">
        <v>132</v>
      </c>
      <c r="C2036" s="156" t="s">
        <v>96</v>
      </c>
      <c r="D2036" s="156" t="s">
        <v>241</v>
      </c>
      <c r="E2036" s="157">
        <v>-36.770000000000003</v>
      </c>
      <c r="F2036" s="157">
        <v>174.66</v>
      </c>
      <c r="G2036" s="156" t="str">
        <f t="shared" si="98"/>
        <v>North Shore City AK</v>
      </c>
      <c r="H2036" s="156">
        <f t="shared" si="99"/>
        <v>16</v>
      </c>
      <c r="I2036" s="156" t="str">
        <f t="shared" si="100"/>
        <v>North Shore City 16</v>
      </c>
    </row>
    <row r="2037" spans="1:9">
      <c r="A2037" s="156" t="s">
        <v>2153</v>
      </c>
      <c r="B2037" s="156" t="s">
        <v>132</v>
      </c>
      <c r="C2037" s="156" t="s">
        <v>96</v>
      </c>
      <c r="D2037" s="156" t="s">
        <v>241</v>
      </c>
      <c r="E2037" s="157">
        <v>-36.79</v>
      </c>
      <c r="F2037" s="157">
        <v>174.77</v>
      </c>
      <c r="G2037" s="156" t="str">
        <f t="shared" si="98"/>
        <v>North Shore City AK</v>
      </c>
      <c r="H2037" s="156">
        <f t="shared" si="99"/>
        <v>17</v>
      </c>
      <c r="I2037" s="156" t="str">
        <f t="shared" si="100"/>
        <v>North Shore City 17</v>
      </c>
    </row>
    <row r="2038" spans="1:9">
      <c r="A2038" s="156" t="s">
        <v>2154</v>
      </c>
      <c r="B2038" s="156" t="s">
        <v>132</v>
      </c>
      <c r="C2038" s="156" t="s">
        <v>96</v>
      </c>
      <c r="D2038" s="156" t="s">
        <v>241</v>
      </c>
      <c r="E2038" s="157">
        <v>-36.81</v>
      </c>
      <c r="F2038" s="157">
        <v>174.72</v>
      </c>
      <c r="G2038" s="156" t="str">
        <f t="shared" si="98"/>
        <v>North Shore City AK</v>
      </c>
      <c r="H2038" s="156">
        <f t="shared" si="99"/>
        <v>18</v>
      </c>
      <c r="I2038" s="156" t="str">
        <f t="shared" si="100"/>
        <v>North Shore City 18</v>
      </c>
    </row>
    <row r="2039" spans="1:9">
      <c r="A2039" s="156" t="s">
        <v>2155</v>
      </c>
      <c r="B2039" s="156" t="s">
        <v>132</v>
      </c>
      <c r="C2039" s="156" t="s">
        <v>96</v>
      </c>
      <c r="D2039" s="156" t="s">
        <v>241</v>
      </c>
      <c r="E2039" s="157">
        <v>-36.79</v>
      </c>
      <c r="F2039" s="157">
        <v>174.73</v>
      </c>
      <c r="G2039" s="156" t="str">
        <f t="shared" si="98"/>
        <v>North Shore City AK</v>
      </c>
      <c r="H2039" s="156">
        <f t="shared" si="99"/>
        <v>19</v>
      </c>
      <c r="I2039" s="156" t="str">
        <f t="shared" si="100"/>
        <v>North Shore City 19</v>
      </c>
    </row>
    <row r="2040" spans="1:9">
      <c r="A2040" s="156" t="s">
        <v>2156</v>
      </c>
      <c r="B2040" s="156" t="s">
        <v>132</v>
      </c>
      <c r="C2040" s="156" t="s">
        <v>93</v>
      </c>
      <c r="D2040" s="156" t="s">
        <v>241</v>
      </c>
      <c r="E2040" s="157">
        <v>-36.68</v>
      </c>
      <c r="F2040" s="157">
        <v>174.74</v>
      </c>
      <c r="G2040" s="156" t="str">
        <f t="shared" si="98"/>
        <v>North Shore City AK</v>
      </c>
      <c r="H2040" s="156">
        <f t="shared" si="99"/>
        <v>20</v>
      </c>
      <c r="I2040" s="156" t="str">
        <f t="shared" si="100"/>
        <v>North Shore City 20</v>
      </c>
    </row>
    <row r="2041" spans="1:9">
      <c r="A2041" s="156" t="s">
        <v>2157</v>
      </c>
      <c r="B2041" s="156" t="s">
        <v>132</v>
      </c>
      <c r="C2041" s="156" t="s">
        <v>96</v>
      </c>
      <c r="D2041" s="156" t="s">
        <v>241</v>
      </c>
      <c r="E2041" s="157">
        <v>-36.78</v>
      </c>
      <c r="F2041" s="157">
        <v>174.72</v>
      </c>
      <c r="G2041" s="156" t="str">
        <f t="shared" si="98"/>
        <v>North Shore City AK</v>
      </c>
      <c r="H2041" s="156">
        <f t="shared" si="99"/>
        <v>21</v>
      </c>
      <c r="I2041" s="156" t="str">
        <f t="shared" si="100"/>
        <v>North Shore City 21</v>
      </c>
    </row>
    <row r="2042" spans="1:9">
      <c r="A2042" s="156" t="s">
        <v>2158</v>
      </c>
      <c r="B2042" s="156" t="s">
        <v>132</v>
      </c>
      <c r="C2042" s="156" t="s">
        <v>96</v>
      </c>
      <c r="D2042" s="156" t="s">
        <v>241</v>
      </c>
      <c r="E2042" s="157">
        <v>-36.81</v>
      </c>
      <c r="F2042" s="157">
        <v>174.79</v>
      </c>
      <c r="G2042" s="156" t="str">
        <f t="shared" si="98"/>
        <v>North Shore City AK</v>
      </c>
      <c r="H2042" s="156">
        <f t="shared" si="99"/>
        <v>22</v>
      </c>
      <c r="I2042" s="156" t="str">
        <f t="shared" si="100"/>
        <v>North Shore City 22</v>
      </c>
    </row>
    <row r="2043" spans="1:9">
      <c r="A2043" s="156" t="s">
        <v>2159</v>
      </c>
      <c r="B2043" s="156" t="s">
        <v>132</v>
      </c>
      <c r="C2043" s="156" t="s">
        <v>93</v>
      </c>
      <c r="D2043" s="156" t="s">
        <v>241</v>
      </c>
      <c r="E2043" s="157">
        <v>-36.74</v>
      </c>
      <c r="F2043" s="157">
        <v>174.69</v>
      </c>
      <c r="G2043" s="156" t="str">
        <f t="shared" si="98"/>
        <v>North Shore City AK</v>
      </c>
      <c r="H2043" s="156">
        <f t="shared" si="99"/>
        <v>23</v>
      </c>
      <c r="I2043" s="156" t="str">
        <f t="shared" si="100"/>
        <v>North Shore City 23</v>
      </c>
    </row>
    <row r="2044" spans="1:9">
      <c r="A2044" s="156" t="s">
        <v>2160</v>
      </c>
      <c r="B2044" s="156" t="s">
        <v>132</v>
      </c>
      <c r="C2044" s="156" t="s">
        <v>229</v>
      </c>
      <c r="D2044" s="156" t="s">
        <v>241</v>
      </c>
      <c r="E2044" s="157">
        <v>-36.81</v>
      </c>
      <c r="F2044" s="157">
        <v>174.74</v>
      </c>
      <c r="G2044" s="156" t="str">
        <f t="shared" si="98"/>
        <v>North Shore City AK</v>
      </c>
      <c r="H2044" s="156">
        <f t="shared" si="99"/>
        <v>24</v>
      </c>
      <c r="I2044" s="156" t="str">
        <f t="shared" si="100"/>
        <v>North Shore City 24</v>
      </c>
    </row>
    <row r="2045" spans="1:9">
      <c r="A2045" s="156" t="s">
        <v>2161</v>
      </c>
      <c r="B2045" s="156" t="s">
        <v>132</v>
      </c>
      <c r="C2045" s="156" t="s">
        <v>96</v>
      </c>
      <c r="D2045" s="156" t="s">
        <v>241</v>
      </c>
      <c r="E2045" s="157">
        <v>-36.799999999999997</v>
      </c>
      <c r="F2045" s="157">
        <v>174.73</v>
      </c>
      <c r="G2045" s="156" t="str">
        <f t="shared" si="98"/>
        <v>North Shore City AK</v>
      </c>
      <c r="H2045" s="156">
        <f t="shared" si="99"/>
        <v>25</v>
      </c>
      <c r="I2045" s="156" t="str">
        <f t="shared" si="100"/>
        <v>North Shore City 25</v>
      </c>
    </row>
    <row r="2046" spans="1:9">
      <c r="A2046" s="156" t="s">
        <v>2162</v>
      </c>
      <c r="B2046" s="156" t="s">
        <v>132</v>
      </c>
      <c r="C2046" s="156" t="s">
        <v>93</v>
      </c>
      <c r="D2046" s="156" t="s">
        <v>241</v>
      </c>
      <c r="E2046" s="157">
        <v>-36.71</v>
      </c>
      <c r="F2046" s="157">
        <v>174.72</v>
      </c>
      <c r="G2046" s="156" t="str">
        <f t="shared" si="98"/>
        <v>North Shore City AK</v>
      </c>
      <c r="H2046" s="156">
        <f t="shared" si="99"/>
        <v>26</v>
      </c>
      <c r="I2046" s="156" t="str">
        <f t="shared" si="100"/>
        <v>North Shore City 26</v>
      </c>
    </row>
    <row r="2047" spans="1:9">
      <c r="A2047" s="156" t="s">
        <v>2163</v>
      </c>
      <c r="B2047" s="156" t="s">
        <v>132</v>
      </c>
      <c r="C2047" s="156" t="s">
        <v>93</v>
      </c>
      <c r="D2047" s="156" t="s">
        <v>241</v>
      </c>
      <c r="E2047" s="157">
        <v>-36.67</v>
      </c>
      <c r="F2047" s="157">
        <v>174.72</v>
      </c>
      <c r="G2047" s="156" t="str">
        <f t="shared" si="98"/>
        <v>North Shore City AK</v>
      </c>
      <c r="H2047" s="156">
        <f t="shared" si="99"/>
        <v>27</v>
      </c>
      <c r="I2047" s="156" t="str">
        <f t="shared" si="100"/>
        <v>North Shore City 27</v>
      </c>
    </row>
    <row r="2048" spans="1:9">
      <c r="A2048" s="156" t="s">
        <v>2164</v>
      </c>
      <c r="B2048" s="156" t="s">
        <v>132</v>
      </c>
      <c r="C2048" s="156" t="s">
        <v>93</v>
      </c>
      <c r="D2048" s="156" t="s">
        <v>241</v>
      </c>
      <c r="E2048" s="157">
        <v>-36.75</v>
      </c>
      <c r="F2048" s="157">
        <v>174.64</v>
      </c>
      <c r="G2048" s="156" t="str">
        <f t="shared" si="98"/>
        <v>North Shore City AK</v>
      </c>
      <c r="H2048" s="156">
        <f t="shared" si="99"/>
        <v>28</v>
      </c>
      <c r="I2048" s="156" t="str">
        <f t="shared" si="100"/>
        <v>North Shore City 28</v>
      </c>
    </row>
    <row r="2049" spans="1:9">
      <c r="A2049" s="156" t="s">
        <v>2165</v>
      </c>
      <c r="B2049" s="156" t="s">
        <v>132</v>
      </c>
      <c r="C2049" s="156" t="s">
        <v>93</v>
      </c>
      <c r="D2049" s="156" t="s">
        <v>241</v>
      </c>
      <c r="E2049" s="157">
        <v>-36.729999999999997</v>
      </c>
      <c r="F2049" s="157">
        <v>174.72</v>
      </c>
      <c r="G2049" s="156" t="str">
        <f t="shared" si="98"/>
        <v>North Shore City AK</v>
      </c>
      <c r="H2049" s="156">
        <f t="shared" si="99"/>
        <v>29</v>
      </c>
      <c r="I2049" s="156" t="str">
        <f t="shared" si="100"/>
        <v>North Shore City 29</v>
      </c>
    </row>
    <row r="2050" spans="1:9">
      <c r="A2050" s="156" t="s">
        <v>2166</v>
      </c>
      <c r="B2050" s="156" t="s">
        <v>132</v>
      </c>
      <c r="C2050" s="156" t="s">
        <v>93</v>
      </c>
      <c r="D2050" s="156" t="s">
        <v>241</v>
      </c>
      <c r="E2050" s="157">
        <v>-36.82</v>
      </c>
      <c r="F2050" s="157">
        <v>174.77</v>
      </c>
      <c r="G2050" s="156" t="str">
        <f t="shared" ref="G2050:G2113" si="101">B2050&amp;" "&amp;D2050</f>
        <v>North Shore City AK</v>
      </c>
      <c r="H2050" s="156">
        <f t="shared" ref="H2050:H2113" si="102">IF(B2050=B2049,H2049+1,1)</f>
        <v>30</v>
      </c>
      <c r="I2050" s="156" t="str">
        <f t="shared" ref="I2050:I2113" si="103">B2050&amp;" "&amp;H2050</f>
        <v>North Shore City 30</v>
      </c>
    </row>
    <row r="2051" spans="1:9">
      <c r="A2051" s="156" t="s">
        <v>2167</v>
      </c>
      <c r="B2051" s="156" t="s">
        <v>132</v>
      </c>
      <c r="C2051" s="156" t="s">
        <v>93</v>
      </c>
      <c r="D2051" s="156" t="s">
        <v>241</v>
      </c>
      <c r="E2051" s="157">
        <v>-36.75</v>
      </c>
      <c r="F2051" s="157">
        <v>174.73</v>
      </c>
      <c r="G2051" s="156" t="str">
        <f t="shared" si="101"/>
        <v>North Shore City AK</v>
      </c>
      <c r="H2051" s="156">
        <f t="shared" si="102"/>
        <v>31</v>
      </c>
      <c r="I2051" s="156" t="str">
        <f t="shared" si="103"/>
        <v>North Shore City 31</v>
      </c>
    </row>
    <row r="2052" spans="1:9">
      <c r="A2052" s="156" t="s">
        <v>2168</v>
      </c>
      <c r="B2052" s="156" t="s">
        <v>132</v>
      </c>
      <c r="C2052" s="156" t="s">
        <v>229</v>
      </c>
      <c r="D2052" s="156" t="s">
        <v>241</v>
      </c>
      <c r="E2052" s="157">
        <v>-36.78</v>
      </c>
      <c r="F2052" s="157">
        <v>174.75</v>
      </c>
      <c r="G2052" s="156" t="str">
        <f t="shared" si="101"/>
        <v>North Shore City AK</v>
      </c>
      <c r="H2052" s="156">
        <f t="shared" si="102"/>
        <v>32</v>
      </c>
      <c r="I2052" s="156" t="str">
        <f t="shared" si="103"/>
        <v>North Shore City 32</v>
      </c>
    </row>
    <row r="2053" spans="1:9">
      <c r="A2053" s="156" t="s">
        <v>2169</v>
      </c>
      <c r="B2053" s="156" t="s">
        <v>132</v>
      </c>
      <c r="C2053" s="156" t="s">
        <v>96</v>
      </c>
      <c r="D2053" s="156" t="s">
        <v>241</v>
      </c>
      <c r="E2053" s="157">
        <v>-36.700000000000003</v>
      </c>
      <c r="F2053" s="157">
        <v>174.74</v>
      </c>
      <c r="G2053" s="156" t="str">
        <f t="shared" si="101"/>
        <v>North Shore City AK</v>
      </c>
      <c r="H2053" s="156">
        <f t="shared" si="102"/>
        <v>33</v>
      </c>
      <c r="I2053" s="156" t="str">
        <f t="shared" si="103"/>
        <v>North Shore City 33</v>
      </c>
    </row>
    <row r="2054" spans="1:9">
      <c r="A2054" s="156" t="s">
        <v>876</v>
      </c>
      <c r="B2054" s="156" t="s">
        <v>132</v>
      </c>
      <c r="C2054" s="156" t="s">
        <v>96</v>
      </c>
      <c r="D2054" s="156" t="s">
        <v>241</v>
      </c>
      <c r="E2054" s="157">
        <v>-36.82</v>
      </c>
      <c r="F2054" s="157">
        <v>174.8</v>
      </c>
      <c r="G2054" s="156" t="str">
        <f t="shared" si="101"/>
        <v>North Shore City AK</v>
      </c>
      <c r="H2054" s="156">
        <f t="shared" si="102"/>
        <v>34</v>
      </c>
      <c r="I2054" s="156" t="str">
        <f t="shared" si="103"/>
        <v>North Shore City 34</v>
      </c>
    </row>
    <row r="2055" spans="1:9">
      <c r="A2055" s="156" t="s">
        <v>2170</v>
      </c>
      <c r="B2055" s="156" t="s">
        <v>132</v>
      </c>
      <c r="C2055" s="156" t="s">
        <v>93</v>
      </c>
      <c r="D2055" s="156" t="s">
        <v>241</v>
      </c>
      <c r="E2055" s="157">
        <v>-36.700000000000003</v>
      </c>
      <c r="F2055" s="157">
        <v>174.74</v>
      </c>
      <c r="G2055" s="156" t="str">
        <f t="shared" si="101"/>
        <v>North Shore City AK</v>
      </c>
      <c r="H2055" s="156">
        <f t="shared" si="102"/>
        <v>35</v>
      </c>
      <c r="I2055" s="156" t="str">
        <f t="shared" si="103"/>
        <v>North Shore City 35</v>
      </c>
    </row>
    <row r="2056" spans="1:9">
      <c r="A2056" s="156" t="s">
        <v>620</v>
      </c>
      <c r="B2056" s="156" t="s">
        <v>132</v>
      </c>
      <c r="C2056" s="156" t="s">
        <v>93</v>
      </c>
      <c r="D2056" s="156" t="s">
        <v>241</v>
      </c>
      <c r="E2056" s="157">
        <v>-36.76</v>
      </c>
      <c r="F2056" s="157">
        <v>174.67</v>
      </c>
      <c r="G2056" s="156" t="str">
        <f t="shared" si="101"/>
        <v>North Shore City AK</v>
      </c>
      <c r="H2056" s="156">
        <f t="shared" si="102"/>
        <v>36</v>
      </c>
      <c r="I2056" s="156" t="str">
        <f t="shared" si="103"/>
        <v>North Shore City 36</v>
      </c>
    </row>
    <row r="2057" spans="1:9">
      <c r="A2057" s="156" t="s">
        <v>2171</v>
      </c>
      <c r="B2057" s="156" t="s">
        <v>132</v>
      </c>
      <c r="C2057" s="156" t="s">
        <v>93</v>
      </c>
      <c r="D2057" s="156" t="s">
        <v>241</v>
      </c>
      <c r="E2057" s="157">
        <v>-36.770000000000003</v>
      </c>
      <c r="F2057" s="157">
        <v>174.74</v>
      </c>
      <c r="G2057" s="156" t="str">
        <f t="shared" si="101"/>
        <v>North Shore City AK</v>
      </c>
      <c r="H2057" s="156">
        <f t="shared" si="102"/>
        <v>37</v>
      </c>
      <c r="I2057" s="156" t="str">
        <f t="shared" si="103"/>
        <v>North Shore City 37</v>
      </c>
    </row>
    <row r="2058" spans="1:9">
      <c r="A2058" s="156" t="s">
        <v>2172</v>
      </c>
      <c r="B2058" s="156" t="s">
        <v>133</v>
      </c>
      <c r="C2058" s="156" t="s">
        <v>93</v>
      </c>
      <c r="D2058" s="156" t="s">
        <v>1725</v>
      </c>
      <c r="E2058" s="157">
        <v>-38.04</v>
      </c>
      <c r="F2058" s="157">
        <v>177.27</v>
      </c>
      <c r="G2058" s="156" t="str">
        <f t="shared" si="101"/>
        <v>Opotiki District BP</v>
      </c>
      <c r="H2058" s="156">
        <f t="shared" si="102"/>
        <v>1</v>
      </c>
      <c r="I2058" s="156" t="str">
        <f t="shared" si="103"/>
        <v>Opotiki District 1</v>
      </c>
    </row>
    <row r="2059" spans="1:9">
      <c r="A2059" s="156" t="s">
        <v>895</v>
      </c>
      <c r="B2059" s="156" t="s">
        <v>133</v>
      </c>
      <c r="C2059" s="156" t="s">
        <v>93</v>
      </c>
      <c r="D2059" s="156" t="s">
        <v>1725</v>
      </c>
      <c r="E2059" s="157">
        <v>-37.78</v>
      </c>
      <c r="F2059" s="157">
        <v>177.65</v>
      </c>
      <c r="G2059" s="156" t="str">
        <f t="shared" si="101"/>
        <v>Opotiki District BP</v>
      </c>
      <c r="H2059" s="156">
        <f t="shared" si="102"/>
        <v>2</v>
      </c>
      <c r="I2059" s="156" t="str">
        <f t="shared" si="103"/>
        <v>Opotiki District 2</v>
      </c>
    </row>
    <row r="2060" spans="1:9">
      <c r="A2060" s="156" t="s">
        <v>2173</v>
      </c>
      <c r="B2060" s="156" t="s">
        <v>133</v>
      </c>
      <c r="C2060" s="156" t="s">
        <v>93</v>
      </c>
      <c r="D2060" s="156" t="s">
        <v>1725</v>
      </c>
      <c r="E2060" s="157">
        <v>-38.020000000000003</v>
      </c>
      <c r="F2060" s="157">
        <v>177.1</v>
      </c>
      <c r="G2060" s="156" t="str">
        <f t="shared" si="101"/>
        <v>Opotiki District BP</v>
      </c>
      <c r="H2060" s="156">
        <f t="shared" si="102"/>
        <v>3</v>
      </c>
      <c r="I2060" s="156" t="str">
        <f t="shared" si="103"/>
        <v>Opotiki District 3</v>
      </c>
    </row>
    <row r="2061" spans="1:9">
      <c r="A2061" s="156" t="s">
        <v>2174</v>
      </c>
      <c r="B2061" s="156" t="s">
        <v>133</v>
      </c>
      <c r="C2061" s="156" t="s">
        <v>93</v>
      </c>
      <c r="D2061" s="156" t="s">
        <v>1725</v>
      </c>
      <c r="E2061" s="157">
        <v>-37.75</v>
      </c>
      <c r="F2061" s="157">
        <v>177.68</v>
      </c>
      <c r="G2061" s="156" t="str">
        <f t="shared" si="101"/>
        <v>Opotiki District BP</v>
      </c>
      <c r="H2061" s="156">
        <f t="shared" si="102"/>
        <v>4</v>
      </c>
      <c r="I2061" s="156" t="str">
        <f t="shared" si="103"/>
        <v>Opotiki District 4</v>
      </c>
    </row>
    <row r="2062" spans="1:9">
      <c r="A2062" s="156" t="s">
        <v>2175</v>
      </c>
      <c r="B2062" s="156" t="s">
        <v>133</v>
      </c>
      <c r="C2062" s="156" t="s">
        <v>93</v>
      </c>
      <c r="D2062" s="156" t="s">
        <v>1725</v>
      </c>
      <c r="E2062" s="157">
        <v>-37.92</v>
      </c>
      <c r="F2062" s="157">
        <v>177.52</v>
      </c>
      <c r="G2062" s="156" t="str">
        <f t="shared" si="101"/>
        <v>Opotiki District BP</v>
      </c>
      <c r="H2062" s="156">
        <f t="shared" si="102"/>
        <v>5</v>
      </c>
      <c r="I2062" s="156" t="str">
        <f t="shared" si="103"/>
        <v>Opotiki District 5</v>
      </c>
    </row>
    <row r="2063" spans="1:9">
      <c r="A2063" s="156" t="s">
        <v>2046</v>
      </c>
      <c r="B2063" s="156" t="s">
        <v>133</v>
      </c>
      <c r="C2063" s="156" t="s">
        <v>93</v>
      </c>
      <c r="D2063" s="156" t="s">
        <v>1725</v>
      </c>
      <c r="E2063" s="157">
        <v>-38.020000000000003</v>
      </c>
      <c r="F2063" s="157">
        <v>177.26</v>
      </c>
      <c r="G2063" s="156" t="str">
        <f t="shared" si="101"/>
        <v>Opotiki District BP</v>
      </c>
      <c r="H2063" s="156">
        <f t="shared" si="102"/>
        <v>6</v>
      </c>
      <c r="I2063" s="156" t="str">
        <f t="shared" si="103"/>
        <v>Opotiki District 6</v>
      </c>
    </row>
    <row r="2064" spans="1:9">
      <c r="A2064" s="156" t="s">
        <v>2176</v>
      </c>
      <c r="B2064" s="156" t="s">
        <v>133</v>
      </c>
      <c r="C2064" s="156" t="s">
        <v>93</v>
      </c>
      <c r="D2064" s="156" t="s">
        <v>1725</v>
      </c>
      <c r="E2064" s="157">
        <v>-37.869999999999997</v>
      </c>
      <c r="F2064" s="157">
        <v>177.58</v>
      </c>
      <c r="G2064" s="156" t="str">
        <f t="shared" si="101"/>
        <v>Opotiki District BP</v>
      </c>
      <c r="H2064" s="156">
        <f t="shared" si="102"/>
        <v>7</v>
      </c>
      <c r="I2064" s="156" t="str">
        <f t="shared" si="103"/>
        <v>Opotiki District 7</v>
      </c>
    </row>
    <row r="2065" spans="1:9">
      <c r="A2065" s="156" t="s">
        <v>2177</v>
      </c>
      <c r="B2065" s="156" t="s">
        <v>133</v>
      </c>
      <c r="C2065" s="156" t="s">
        <v>93</v>
      </c>
      <c r="D2065" s="156" t="s">
        <v>1725</v>
      </c>
      <c r="E2065" s="157">
        <v>-38.049999999999997</v>
      </c>
      <c r="F2065" s="157">
        <v>177.11</v>
      </c>
      <c r="G2065" s="156" t="str">
        <f t="shared" si="101"/>
        <v>Opotiki District BP</v>
      </c>
      <c r="H2065" s="156">
        <f t="shared" si="102"/>
        <v>8</v>
      </c>
      <c r="I2065" s="156" t="str">
        <f t="shared" si="103"/>
        <v>Opotiki District 8</v>
      </c>
    </row>
    <row r="2066" spans="1:9">
      <c r="A2066" s="156" t="s">
        <v>2178</v>
      </c>
      <c r="B2066" s="156" t="s">
        <v>133</v>
      </c>
      <c r="C2066" s="156" t="s">
        <v>93</v>
      </c>
      <c r="D2066" s="156" t="s">
        <v>1725</v>
      </c>
      <c r="E2066" s="157">
        <v>-38</v>
      </c>
      <c r="F2066" s="157">
        <v>177.25</v>
      </c>
      <c r="G2066" s="156" t="str">
        <f t="shared" si="101"/>
        <v>Opotiki District BP</v>
      </c>
      <c r="H2066" s="156">
        <f t="shared" si="102"/>
        <v>9</v>
      </c>
      <c r="I2066" s="156" t="str">
        <f t="shared" si="103"/>
        <v>Opotiki District 9</v>
      </c>
    </row>
    <row r="2067" spans="1:9">
      <c r="A2067" s="156" t="s">
        <v>2179</v>
      </c>
      <c r="B2067" s="156" t="s">
        <v>133</v>
      </c>
      <c r="C2067" s="156" t="s">
        <v>93</v>
      </c>
      <c r="D2067" s="156" t="s">
        <v>1725</v>
      </c>
      <c r="E2067" s="157">
        <v>-38.04</v>
      </c>
      <c r="F2067" s="157">
        <v>177.13</v>
      </c>
      <c r="G2067" s="156" t="str">
        <f t="shared" si="101"/>
        <v>Opotiki District BP</v>
      </c>
      <c r="H2067" s="156">
        <f t="shared" si="102"/>
        <v>10</v>
      </c>
      <c r="I2067" s="156" t="str">
        <f t="shared" si="103"/>
        <v>Opotiki District 10</v>
      </c>
    </row>
    <row r="2068" spans="1:9">
      <c r="A2068" s="156" t="s">
        <v>2180</v>
      </c>
      <c r="B2068" s="156" t="s">
        <v>133</v>
      </c>
      <c r="C2068" s="156" t="s">
        <v>93</v>
      </c>
      <c r="D2068" s="156" t="s">
        <v>1725</v>
      </c>
      <c r="E2068" s="157">
        <v>-38.119999999999997</v>
      </c>
      <c r="F2068" s="157">
        <v>177.26</v>
      </c>
      <c r="G2068" s="156" t="str">
        <f t="shared" si="101"/>
        <v>Opotiki District BP</v>
      </c>
      <c r="H2068" s="156">
        <f t="shared" si="102"/>
        <v>11</v>
      </c>
      <c r="I2068" s="156" t="str">
        <f t="shared" si="103"/>
        <v>Opotiki District 11</v>
      </c>
    </row>
    <row r="2069" spans="1:9">
      <c r="A2069" s="156" t="s">
        <v>2181</v>
      </c>
      <c r="B2069" s="156" t="s">
        <v>133</v>
      </c>
      <c r="C2069" s="156" t="s">
        <v>93</v>
      </c>
      <c r="D2069" s="156" t="s">
        <v>1725</v>
      </c>
      <c r="E2069" s="157">
        <v>-37.99</v>
      </c>
      <c r="F2069" s="157">
        <v>177.16</v>
      </c>
      <c r="G2069" s="156" t="str">
        <f t="shared" si="101"/>
        <v>Opotiki District BP</v>
      </c>
      <c r="H2069" s="156">
        <f t="shared" si="102"/>
        <v>12</v>
      </c>
      <c r="I2069" s="156" t="str">
        <f t="shared" si="103"/>
        <v>Opotiki District 12</v>
      </c>
    </row>
    <row r="2070" spans="1:9">
      <c r="A2070" s="156" t="s">
        <v>2182</v>
      </c>
      <c r="B2070" s="156" t="s">
        <v>133</v>
      </c>
      <c r="C2070" s="156" t="s">
        <v>93</v>
      </c>
      <c r="D2070" s="156" t="s">
        <v>1725</v>
      </c>
      <c r="E2070" s="157">
        <v>-38.17</v>
      </c>
      <c r="F2070" s="157">
        <v>177.28</v>
      </c>
      <c r="G2070" s="156" t="str">
        <f t="shared" si="101"/>
        <v>Opotiki District BP</v>
      </c>
      <c r="H2070" s="156">
        <f t="shared" si="102"/>
        <v>13</v>
      </c>
      <c r="I2070" s="156" t="str">
        <f t="shared" si="103"/>
        <v>Opotiki District 13</v>
      </c>
    </row>
    <row r="2071" spans="1:9">
      <c r="A2071" s="156" t="s">
        <v>2183</v>
      </c>
      <c r="B2071" s="156" t="s">
        <v>133</v>
      </c>
      <c r="C2071" s="156" t="s">
        <v>93</v>
      </c>
      <c r="D2071" s="156" t="s">
        <v>1725</v>
      </c>
      <c r="E2071" s="157">
        <v>-37.81</v>
      </c>
      <c r="F2071" s="157">
        <v>177.63</v>
      </c>
      <c r="G2071" s="156" t="str">
        <f t="shared" si="101"/>
        <v>Opotiki District BP</v>
      </c>
      <c r="H2071" s="156">
        <f t="shared" si="102"/>
        <v>14</v>
      </c>
      <c r="I2071" s="156" t="str">
        <f t="shared" si="103"/>
        <v>Opotiki District 14</v>
      </c>
    </row>
    <row r="2072" spans="1:9">
      <c r="A2072" s="156" t="s">
        <v>2184</v>
      </c>
      <c r="B2072" s="156" t="s">
        <v>133</v>
      </c>
      <c r="C2072" s="156" t="s">
        <v>93</v>
      </c>
      <c r="D2072" s="156" t="s">
        <v>1725</v>
      </c>
      <c r="E2072" s="157">
        <v>-37.979999999999997</v>
      </c>
      <c r="F2072" s="157">
        <v>177.39</v>
      </c>
      <c r="G2072" s="156" t="str">
        <f t="shared" si="101"/>
        <v>Opotiki District BP</v>
      </c>
      <c r="H2072" s="156">
        <f t="shared" si="102"/>
        <v>15</v>
      </c>
      <c r="I2072" s="156" t="str">
        <f t="shared" si="103"/>
        <v>Opotiki District 15</v>
      </c>
    </row>
    <row r="2073" spans="1:9">
      <c r="A2073" s="156" t="s">
        <v>2185</v>
      </c>
      <c r="B2073" s="156" t="s">
        <v>133</v>
      </c>
      <c r="C2073" s="156" t="s">
        <v>93</v>
      </c>
      <c r="D2073" s="156" t="s">
        <v>1725</v>
      </c>
      <c r="E2073" s="157">
        <v>-37.979999999999997</v>
      </c>
      <c r="F2073" s="157">
        <v>177.41</v>
      </c>
      <c r="G2073" s="156" t="str">
        <f t="shared" si="101"/>
        <v>Opotiki District BP</v>
      </c>
      <c r="H2073" s="156">
        <f t="shared" si="102"/>
        <v>16</v>
      </c>
      <c r="I2073" s="156" t="str">
        <f t="shared" si="103"/>
        <v>Opotiki District 16</v>
      </c>
    </row>
    <row r="2074" spans="1:9">
      <c r="A2074" s="156" t="s">
        <v>2186</v>
      </c>
      <c r="B2074" s="156" t="s">
        <v>133</v>
      </c>
      <c r="C2074" s="156" t="s">
        <v>93</v>
      </c>
      <c r="D2074" s="156" t="s">
        <v>1725</v>
      </c>
      <c r="E2074" s="157">
        <v>-38.25</v>
      </c>
      <c r="F2074" s="157">
        <v>177.29</v>
      </c>
      <c r="G2074" s="156" t="str">
        <f t="shared" si="101"/>
        <v>Opotiki District BP</v>
      </c>
      <c r="H2074" s="156">
        <f t="shared" si="102"/>
        <v>17</v>
      </c>
      <c r="I2074" s="156" t="str">
        <f t="shared" si="103"/>
        <v>Opotiki District 17</v>
      </c>
    </row>
    <row r="2075" spans="1:9">
      <c r="A2075" s="156" t="s">
        <v>2187</v>
      </c>
      <c r="B2075" s="156" t="s">
        <v>133</v>
      </c>
      <c r="C2075" s="156" t="s">
        <v>209</v>
      </c>
      <c r="D2075" s="156" t="s">
        <v>1725</v>
      </c>
      <c r="E2075" s="157">
        <v>-38</v>
      </c>
      <c r="F2075" s="157">
        <v>177.29</v>
      </c>
      <c r="G2075" s="156" t="str">
        <f t="shared" si="101"/>
        <v>Opotiki District BP</v>
      </c>
      <c r="H2075" s="156">
        <f t="shared" si="102"/>
        <v>18</v>
      </c>
      <c r="I2075" s="156" t="str">
        <f t="shared" si="103"/>
        <v>Opotiki District 18</v>
      </c>
    </row>
    <row r="2076" spans="1:9">
      <c r="A2076" s="156" t="s">
        <v>2188</v>
      </c>
      <c r="B2076" s="156" t="s">
        <v>133</v>
      </c>
      <c r="C2076" s="156" t="s">
        <v>93</v>
      </c>
      <c r="D2076" s="156" t="s">
        <v>1725</v>
      </c>
      <c r="E2076" s="157">
        <v>-37.619999999999997</v>
      </c>
      <c r="F2076" s="157">
        <v>177.94</v>
      </c>
      <c r="G2076" s="156" t="str">
        <f t="shared" si="101"/>
        <v>Opotiki District BP</v>
      </c>
      <c r="H2076" s="156">
        <f t="shared" si="102"/>
        <v>19</v>
      </c>
      <c r="I2076" s="156" t="str">
        <f t="shared" si="103"/>
        <v>Opotiki District 19</v>
      </c>
    </row>
    <row r="2077" spans="1:9">
      <c r="A2077" s="156" t="s">
        <v>2189</v>
      </c>
      <c r="B2077" s="156" t="s">
        <v>133</v>
      </c>
      <c r="C2077" s="156" t="s">
        <v>93</v>
      </c>
      <c r="D2077" s="156" t="s">
        <v>1725</v>
      </c>
      <c r="E2077" s="157">
        <v>-37.590000000000003</v>
      </c>
      <c r="F2077" s="157">
        <v>177.97</v>
      </c>
      <c r="G2077" s="156" t="str">
        <f t="shared" si="101"/>
        <v>Opotiki District BP</v>
      </c>
      <c r="H2077" s="156">
        <f t="shared" si="102"/>
        <v>20</v>
      </c>
      <c r="I2077" s="156" t="str">
        <f t="shared" si="103"/>
        <v>Opotiki District 20</v>
      </c>
    </row>
    <row r="2078" spans="1:9">
      <c r="A2078" s="156" t="s">
        <v>1886</v>
      </c>
      <c r="B2078" s="156" t="s">
        <v>133</v>
      </c>
      <c r="C2078" s="156" t="s">
        <v>93</v>
      </c>
      <c r="D2078" s="156" t="s">
        <v>1725</v>
      </c>
      <c r="E2078" s="157">
        <v>-38.04</v>
      </c>
      <c r="F2078" s="157">
        <v>177.32</v>
      </c>
      <c r="G2078" s="156" t="str">
        <f t="shared" si="101"/>
        <v>Opotiki District BP</v>
      </c>
      <c r="H2078" s="156">
        <f t="shared" si="102"/>
        <v>21</v>
      </c>
      <c r="I2078" s="156" t="str">
        <f t="shared" si="103"/>
        <v>Opotiki District 21</v>
      </c>
    </row>
    <row r="2079" spans="1:9">
      <c r="A2079" s="156" t="s">
        <v>2190</v>
      </c>
      <c r="B2079" s="156" t="s">
        <v>133</v>
      </c>
      <c r="C2079" s="156" t="s">
        <v>93</v>
      </c>
      <c r="D2079" s="156" t="s">
        <v>1725</v>
      </c>
      <c r="E2079" s="157">
        <v>-37.82</v>
      </c>
      <c r="F2079" s="157">
        <v>177.61</v>
      </c>
      <c r="G2079" s="156" t="str">
        <f t="shared" si="101"/>
        <v>Opotiki District BP</v>
      </c>
      <c r="H2079" s="156">
        <f t="shared" si="102"/>
        <v>22</v>
      </c>
      <c r="I2079" s="156" t="str">
        <f t="shared" si="103"/>
        <v>Opotiki District 22</v>
      </c>
    </row>
    <row r="2080" spans="1:9">
      <c r="A2080" s="156" t="s">
        <v>2191</v>
      </c>
      <c r="B2080" s="156" t="s">
        <v>133</v>
      </c>
      <c r="C2080" s="156" t="s">
        <v>93</v>
      </c>
      <c r="D2080" s="156" t="s">
        <v>1725</v>
      </c>
      <c r="E2080" s="157">
        <v>-38.03</v>
      </c>
      <c r="F2080" s="157">
        <v>177.22</v>
      </c>
      <c r="G2080" s="156" t="str">
        <f t="shared" si="101"/>
        <v>Opotiki District BP</v>
      </c>
      <c r="H2080" s="156">
        <f t="shared" si="102"/>
        <v>23</v>
      </c>
      <c r="I2080" s="156" t="str">
        <f t="shared" si="103"/>
        <v>Opotiki District 23</v>
      </c>
    </row>
    <row r="2081" spans="1:9">
      <c r="A2081" s="156" t="s">
        <v>2192</v>
      </c>
      <c r="B2081" s="156" t="s">
        <v>133</v>
      </c>
      <c r="C2081" s="156" t="s">
        <v>93</v>
      </c>
      <c r="D2081" s="156" t="s">
        <v>1725</v>
      </c>
      <c r="E2081" s="157">
        <v>-37.659999999999997</v>
      </c>
      <c r="F2081" s="157">
        <v>177.85</v>
      </c>
      <c r="G2081" s="156" t="str">
        <f t="shared" si="101"/>
        <v>Opotiki District BP</v>
      </c>
      <c r="H2081" s="156">
        <f t="shared" si="102"/>
        <v>24</v>
      </c>
      <c r="I2081" s="156" t="str">
        <f t="shared" si="103"/>
        <v>Opotiki District 24</v>
      </c>
    </row>
    <row r="2082" spans="1:9">
      <c r="A2082" s="156" t="s">
        <v>2193</v>
      </c>
      <c r="B2082" s="156" t="s">
        <v>133</v>
      </c>
      <c r="C2082" s="156" t="s">
        <v>93</v>
      </c>
      <c r="D2082" s="156" t="s">
        <v>1725</v>
      </c>
      <c r="E2082" s="157">
        <v>-37.79</v>
      </c>
      <c r="F2082" s="157">
        <v>177.66</v>
      </c>
      <c r="G2082" s="156" t="str">
        <f t="shared" si="101"/>
        <v>Opotiki District BP</v>
      </c>
      <c r="H2082" s="156">
        <f t="shared" si="102"/>
        <v>25</v>
      </c>
      <c r="I2082" s="156" t="str">
        <f t="shared" si="103"/>
        <v>Opotiki District 25</v>
      </c>
    </row>
    <row r="2083" spans="1:9">
      <c r="A2083" s="156" t="s">
        <v>2194</v>
      </c>
      <c r="B2083" s="156" t="s">
        <v>133</v>
      </c>
      <c r="C2083" s="156" t="s">
        <v>93</v>
      </c>
      <c r="D2083" s="156" t="s">
        <v>1725</v>
      </c>
      <c r="E2083" s="157">
        <v>-37.64</v>
      </c>
      <c r="F2083" s="157">
        <v>177.88</v>
      </c>
      <c r="G2083" s="156" t="str">
        <f t="shared" si="101"/>
        <v>Opotiki District BP</v>
      </c>
      <c r="H2083" s="156">
        <f t="shared" si="102"/>
        <v>26</v>
      </c>
      <c r="I2083" s="156" t="str">
        <f t="shared" si="103"/>
        <v>Opotiki District 26</v>
      </c>
    </row>
    <row r="2084" spans="1:9">
      <c r="A2084" s="156" t="s">
        <v>2195</v>
      </c>
      <c r="B2084" s="156" t="s">
        <v>133</v>
      </c>
      <c r="C2084" s="156" t="s">
        <v>93</v>
      </c>
      <c r="D2084" s="156" t="s">
        <v>1725</v>
      </c>
      <c r="E2084" s="157">
        <v>-38</v>
      </c>
      <c r="F2084" s="157">
        <v>177.3</v>
      </c>
      <c r="G2084" s="156" t="str">
        <f t="shared" si="101"/>
        <v>Opotiki District BP</v>
      </c>
      <c r="H2084" s="156">
        <f t="shared" si="102"/>
        <v>27</v>
      </c>
      <c r="I2084" s="156" t="str">
        <f t="shared" si="103"/>
        <v>Opotiki District 27</v>
      </c>
    </row>
    <row r="2085" spans="1:9">
      <c r="A2085" s="156" t="s">
        <v>2196</v>
      </c>
      <c r="B2085" s="156" t="s">
        <v>133</v>
      </c>
      <c r="C2085" s="156" t="s">
        <v>93</v>
      </c>
      <c r="D2085" s="156" t="s">
        <v>1725</v>
      </c>
      <c r="E2085" s="157">
        <v>-38.08</v>
      </c>
      <c r="F2085" s="157">
        <v>177.57</v>
      </c>
      <c r="G2085" s="156" t="str">
        <f t="shared" si="101"/>
        <v>Opotiki District BP</v>
      </c>
      <c r="H2085" s="156">
        <f t="shared" si="102"/>
        <v>28</v>
      </c>
      <c r="I2085" s="156" t="str">
        <f t="shared" si="103"/>
        <v>Opotiki District 28</v>
      </c>
    </row>
    <row r="2086" spans="1:9">
      <c r="A2086" s="156" t="s">
        <v>2197</v>
      </c>
      <c r="B2086" s="156" t="s">
        <v>133</v>
      </c>
      <c r="C2086" s="156" t="s">
        <v>93</v>
      </c>
      <c r="D2086" s="156" t="s">
        <v>1725</v>
      </c>
      <c r="E2086" s="157">
        <v>-37.74</v>
      </c>
      <c r="F2086" s="157">
        <v>177.68</v>
      </c>
      <c r="G2086" s="156" t="str">
        <f t="shared" si="101"/>
        <v>Opotiki District BP</v>
      </c>
      <c r="H2086" s="156">
        <f t="shared" si="102"/>
        <v>29</v>
      </c>
      <c r="I2086" s="156" t="str">
        <f t="shared" si="103"/>
        <v>Opotiki District 29</v>
      </c>
    </row>
    <row r="2087" spans="1:9">
      <c r="A2087" s="156" t="s">
        <v>2198</v>
      </c>
      <c r="B2087" s="156" t="s">
        <v>133</v>
      </c>
      <c r="C2087" s="156" t="s">
        <v>93</v>
      </c>
      <c r="D2087" s="156" t="s">
        <v>1725</v>
      </c>
      <c r="E2087" s="157">
        <v>-37.69</v>
      </c>
      <c r="F2087" s="157">
        <v>177.72</v>
      </c>
      <c r="G2087" s="156" t="str">
        <f t="shared" si="101"/>
        <v>Opotiki District BP</v>
      </c>
      <c r="H2087" s="156">
        <f t="shared" si="102"/>
        <v>30</v>
      </c>
      <c r="I2087" s="156" t="str">
        <f t="shared" si="103"/>
        <v>Opotiki District 30</v>
      </c>
    </row>
    <row r="2088" spans="1:9">
      <c r="A2088" s="156" t="s">
        <v>732</v>
      </c>
      <c r="B2088" s="156" t="s">
        <v>133</v>
      </c>
      <c r="C2088" s="156" t="s">
        <v>93</v>
      </c>
      <c r="D2088" s="156" t="s">
        <v>1725</v>
      </c>
      <c r="E2088" s="157">
        <v>-37.99</v>
      </c>
      <c r="F2088" s="157">
        <v>177.34</v>
      </c>
      <c r="G2088" s="156" t="str">
        <f t="shared" si="101"/>
        <v>Opotiki District BP</v>
      </c>
      <c r="H2088" s="156">
        <f t="shared" si="102"/>
        <v>31</v>
      </c>
      <c r="I2088" s="156" t="str">
        <f t="shared" si="103"/>
        <v>Opotiki District 31</v>
      </c>
    </row>
    <row r="2089" spans="1:9">
      <c r="A2089" s="156" t="s">
        <v>1105</v>
      </c>
      <c r="B2089" s="156" t="s">
        <v>133</v>
      </c>
      <c r="C2089" s="156" t="s">
        <v>93</v>
      </c>
      <c r="D2089" s="156" t="s">
        <v>1725</v>
      </c>
      <c r="E2089" s="157">
        <v>-38.11</v>
      </c>
      <c r="F2089" s="157">
        <v>177.5</v>
      </c>
      <c r="G2089" s="156" t="str">
        <f t="shared" si="101"/>
        <v>Opotiki District BP</v>
      </c>
      <c r="H2089" s="156">
        <f t="shared" si="102"/>
        <v>32</v>
      </c>
      <c r="I2089" s="156" t="str">
        <f t="shared" si="103"/>
        <v>Opotiki District 32</v>
      </c>
    </row>
    <row r="2090" spans="1:9">
      <c r="A2090" s="156" t="s">
        <v>2199</v>
      </c>
      <c r="B2090" s="156" t="s">
        <v>133</v>
      </c>
      <c r="C2090" s="156" t="s">
        <v>93</v>
      </c>
      <c r="D2090" s="156" t="s">
        <v>1725</v>
      </c>
      <c r="E2090" s="157">
        <v>-37.950000000000003</v>
      </c>
      <c r="F2090" s="157">
        <v>177.49</v>
      </c>
      <c r="G2090" s="156" t="str">
        <f t="shared" si="101"/>
        <v>Opotiki District BP</v>
      </c>
      <c r="H2090" s="156">
        <f t="shared" si="102"/>
        <v>33</v>
      </c>
      <c r="I2090" s="156" t="str">
        <f t="shared" si="103"/>
        <v>Opotiki District 33</v>
      </c>
    </row>
    <row r="2091" spans="1:9">
      <c r="A2091" s="156" t="s">
        <v>2200</v>
      </c>
      <c r="B2091" s="156" t="s">
        <v>133</v>
      </c>
      <c r="C2091" s="156" t="s">
        <v>93</v>
      </c>
      <c r="D2091" s="156" t="s">
        <v>1725</v>
      </c>
      <c r="E2091" s="157">
        <v>-38</v>
      </c>
      <c r="F2091" s="157">
        <v>177.39</v>
      </c>
      <c r="G2091" s="156" t="str">
        <f t="shared" si="101"/>
        <v>Opotiki District BP</v>
      </c>
      <c r="H2091" s="156">
        <f t="shared" si="102"/>
        <v>34</v>
      </c>
      <c r="I2091" s="156" t="str">
        <f t="shared" si="103"/>
        <v>Opotiki District 34</v>
      </c>
    </row>
    <row r="2092" spans="1:9">
      <c r="A2092" s="156" t="s">
        <v>2201</v>
      </c>
      <c r="B2092" s="156" t="s">
        <v>133</v>
      </c>
      <c r="C2092" s="156" t="s">
        <v>93</v>
      </c>
      <c r="D2092" s="156" t="s">
        <v>1725</v>
      </c>
      <c r="E2092" s="157">
        <v>-37.61</v>
      </c>
      <c r="F2092" s="157">
        <v>177.9</v>
      </c>
      <c r="G2092" s="156" t="str">
        <f t="shared" si="101"/>
        <v>Opotiki District BP</v>
      </c>
      <c r="H2092" s="156">
        <f t="shared" si="102"/>
        <v>35</v>
      </c>
      <c r="I2092" s="156" t="str">
        <f t="shared" si="103"/>
        <v>Opotiki District 35</v>
      </c>
    </row>
    <row r="2093" spans="1:9">
      <c r="A2093" s="156" t="s">
        <v>2202</v>
      </c>
      <c r="B2093" s="156" t="s">
        <v>133</v>
      </c>
      <c r="C2093" s="156" t="s">
        <v>93</v>
      </c>
      <c r="D2093" s="156" t="s">
        <v>1725</v>
      </c>
      <c r="E2093" s="157">
        <v>-38.049999999999997</v>
      </c>
      <c r="F2093" s="157">
        <v>177.28</v>
      </c>
      <c r="G2093" s="156" t="str">
        <f t="shared" si="101"/>
        <v>Opotiki District BP</v>
      </c>
      <c r="H2093" s="156">
        <f t="shared" si="102"/>
        <v>36</v>
      </c>
      <c r="I2093" s="156" t="str">
        <f t="shared" si="103"/>
        <v>Opotiki District 36</v>
      </c>
    </row>
    <row r="2094" spans="1:9">
      <c r="A2094" s="156" t="s">
        <v>2203</v>
      </c>
      <c r="B2094" s="156" t="s">
        <v>133</v>
      </c>
      <c r="C2094" s="156" t="s">
        <v>93</v>
      </c>
      <c r="D2094" s="156" t="s">
        <v>1725</v>
      </c>
      <c r="E2094" s="157">
        <v>-38.08</v>
      </c>
      <c r="F2094" s="157">
        <v>177.28</v>
      </c>
      <c r="G2094" s="156" t="str">
        <f t="shared" si="101"/>
        <v>Opotiki District BP</v>
      </c>
      <c r="H2094" s="156">
        <f t="shared" si="102"/>
        <v>37</v>
      </c>
      <c r="I2094" s="156" t="str">
        <f t="shared" si="103"/>
        <v>Opotiki District 37</v>
      </c>
    </row>
    <row r="2095" spans="1:9">
      <c r="A2095" s="156" t="s">
        <v>2204</v>
      </c>
      <c r="B2095" s="156" t="s">
        <v>133</v>
      </c>
      <c r="C2095" s="156" t="s">
        <v>93</v>
      </c>
      <c r="D2095" s="156" t="s">
        <v>1725</v>
      </c>
      <c r="E2095" s="157">
        <v>-37.76</v>
      </c>
      <c r="F2095" s="157">
        <v>177.67</v>
      </c>
      <c r="G2095" s="156" t="str">
        <f t="shared" si="101"/>
        <v>Opotiki District BP</v>
      </c>
      <c r="H2095" s="156">
        <f t="shared" si="102"/>
        <v>38</v>
      </c>
      <c r="I2095" s="156" t="str">
        <f t="shared" si="103"/>
        <v>Opotiki District 38</v>
      </c>
    </row>
    <row r="2096" spans="1:9">
      <c r="A2096" s="156" t="s">
        <v>2205</v>
      </c>
      <c r="B2096" s="156" t="s">
        <v>133</v>
      </c>
      <c r="C2096" s="156" t="s">
        <v>93</v>
      </c>
      <c r="D2096" s="156" t="s">
        <v>1725</v>
      </c>
      <c r="E2096" s="157">
        <v>-38.020000000000003</v>
      </c>
      <c r="F2096" s="157">
        <v>177.19</v>
      </c>
      <c r="G2096" s="156" t="str">
        <f t="shared" si="101"/>
        <v>Opotiki District BP</v>
      </c>
      <c r="H2096" s="156">
        <f t="shared" si="102"/>
        <v>39</v>
      </c>
      <c r="I2096" s="156" t="str">
        <f t="shared" si="103"/>
        <v>Opotiki District 39</v>
      </c>
    </row>
    <row r="2097" spans="1:9">
      <c r="A2097" s="156" t="s">
        <v>2206</v>
      </c>
      <c r="B2097" s="156" t="s">
        <v>133</v>
      </c>
      <c r="C2097" s="156" t="s">
        <v>93</v>
      </c>
      <c r="D2097" s="156" t="s">
        <v>1725</v>
      </c>
      <c r="E2097" s="157">
        <v>-37.99</v>
      </c>
      <c r="F2097" s="157">
        <v>177.24</v>
      </c>
      <c r="G2097" s="156" t="str">
        <f t="shared" si="101"/>
        <v>Opotiki District BP</v>
      </c>
      <c r="H2097" s="156">
        <f t="shared" si="102"/>
        <v>40</v>
      </c>
      <c r="I2097" s="156" t="str">
        <f t="shared" si="103"/>
        <v>Opotiki District 40</v>
      </c>
    </row>
    <row r="2098" spans="1:9">
      <c r="A2098" s="156" t="s">
        <v>2207</v>
      </c>
      <c r="B2098" s="156" t="s">
        <v>133</v>
      </c>
      <c r="C2098" s="156" t="s">
        <v>93</v>
      </c>
      <c r="D2098" s="156" t="s">
        <v>1725</v>
      </c>
      <c r="E2098" s="157">
        <v>-38.08</v>
      </c>
      <c r="F2098" s="157">
        <v>177.18</v>
      </c>
      <c r="G2098" s="156" t="str">
        <f t="shared" si="101"/>
        <v>Opotiki District BP</v>
      </c>
      <c r="H2098" s="156">
        <f t="shared" si="102"/>
        <v>41</v>
      </c>
      <c r="I2098" s="156" t="str">
        <f t="shared" si="103"/>
        <v>Opotiki District 41</v>
      </c>
    </row>
    <row r="2099" spans="1:9">
      <c r="A2099" s="156" t="s">
        <v>2208</v>
      </c>
      <c r="B2099" s="156" t="s">
        <v>133</v>
      </c>
      <c r="C2099" s="156" t="s">
        <v>93</v>
      </c>
      <c r="D2099" s="156" t="s">
        <v>1725</v>
      </c>
      <c r="E2099" s="157">
        <v>-38.270000000000003</v>
      </c>
      <c r="F2099" s="157">
        <v>177.33</v>
      </c>
      <c r="G2099" s="156" t="str">
        <f t="shared" si="101"/>
        <v>Opotiki District BP</v>
      </c>
      <c r="H2099" s="156">
        <f t="shared" si="102"/>
        <v>42</v>
      </c>
      <c r="I2099" s="156" t="str">
        <f t="shared" si="103"/>
        <v>Opotiki District 42</v>
      </c>
    </row>
    <row r="2100" spans="1:9">
      <c r="A2100" s="156" t="s">
        <v>2209</v>
      </c>
      <c r="B2100" s="156" t="s">
        <v>133</v>
      </c>
      <c r="C2100" s="156" t="s">
        <v>93</v>
      </c>
      <c r="D2100" s="156" t="s">
        <v>1725</v>
      </c>
      <c r="E2100" s="157">
        <v>-37.68</v>
      </c>
      <c r="F2100" s="157">
        <v>177.78</v>
      </c>
      <c r="G2100" s="156" t="str">
        <f t="shared" si="101"/>
        <v>Opotiki District BP</v>
      </c>
      <c r="H2100" s="156">
        <f t="shared" si="102"/>
        <v>43</v>
      </c>
      <c r="I2100" s="156" t="str">
        <f t="shared" si="103"/>
        <v>Opotiki District 43</v>
      </c>
    </row>
    <row r="2101" spans="1:9">
      <c r="A2101" s="156" t="s">
        <v>2210</v>
      </c>
      <c r="B2101" s="156" t="s">
        <v>133</v>
      </c>
      <c r="C2101" s="156" t="s">
        <v>93</v>
      </c>
      <c r="D2101" s="156" t="s">
        <v>1725</v>
      </c>
      <c r="E2101" s="157">
        <v>-37.57</v>
      </c>
      <c r="F2101" s="157">
        <v>177.99</v>
      </c>
      <c r="G2101" s="156" t="str">
        <f t="shared" si="101"/>
        <v>Opotiki District BP</v>
      </c>
      <c r="H2101" s="156">
        <f t="shared" si="102"/>
        <v>44</v>
      </c>
      <c r="I2101" s="156" t="str">
        <f t="shared" si="103"/>
        <v>Opotiki District 44</v>
      </c>
    </row>
    <row r="2102" spans="1:9">
      <c r="A2102" s="156" t="s">
        <v>2211</v>
      </c>
      <c r="B2102" s="156" t="s">
        <v>133</v>
      </c>
      <c r="C2102" s="156" t="s">
        <v>93</v>
      </c>
      <c r="D2102" s="156" t="s">
        <v>1725</v>
      </c>
      <c r="E2102" s="157">
        <v>-37.840000000000003</v>
      </c>
      <c r="F2102" s="157">
        <v>177.59</v>
      </c>
      <c r="G2102" s="156" t="str">
        <f t="shared" si="101"/>
        <v>Opotiki District BP</v>
      </c>
      <c r="H2102" s="156">
        <f t="shared" si="102"/>
        <v>45</v>
      </c>
      <c r="I2102" s="156" t="str">
        <f t="shared" si="103"/>
        <v>Opotiki District 45</v>
      </c>
    </row>
    <row r="2103" spans="1:9">
      <c r="A2103" s="156" t="s">
        <v>2212</v>
      </c>
      <c r="B2103" s="156" t="s">
        <v>133</v>
      </c>
      <c r="C2103" s="156" t="s">
        <v>93</v>
      </c>
      <c r="D2103" s="156" t="s">
        <v>1725</v>
      </c>
      <c r="E2103" s="157">
        <v>-38.14</v>
      </c>
      <c r="F2103" s="157">
        <v>177.5</v>
      </c>
      <c r="G2103" s="156" t="str">
        <f t="shared" si="101"/>
        <v>Opotiki District BP</v>
      </c>
      <c r="H2103" s="156">
        <f t="shared" si="102"/>
        <v>46</v>
      </c>
      <c r="I2103" s="156" t="str">
        <f t="shared" si="103"/>
        <v>Opotiki District 46</v>
      </c>
    </row>
    <row r="2104" spans="1:9">
      <c r="A2104" s="156" t="s">
        <v>2213</v>
      </c>
      <c r="B2104" s="156" t="s">
        <v>133</v>
      </c>
      <c r="C2104" s="156" t="s">
        <v>93</v>
      </c>
      <c r="D2104" s="156" t="s">
        <v>1725</v>
      </c>
      <c r="E2104" s="157">
        <v>-38.04</v>
      </c>
      <c r="F2104" s="157">
        <v>177.26</v>
      </c>
      <c r="G2104" s="156" t="str">
        <f t="shared" si="101"/>
        <v>Opotiki District BP</v>
      </c>
      <c r="H2104" s="156">
        <f t="shared" si="102"/>
        <v>47</v>
      </c>
      <c r="I2104" s="156" t="str">
        <f t="shared" si="103"/>
        <v>Opotiki District 47</v>
      </c>
    </row>
    <row r="2105" spans="1:9">
      <c r="A2105" s="156" t="s">
        <v>2214</v>
      </c>
      <c r="B2105" s="156" t="s">
        <v>134</v>
      </c>
      <c r="C2105" s="156" t="s">
        <v>93</v>
      </c>
      <c r="D2105" s="156" t="s">
        <v>1413</v>
      </c>
      <c r="E2105" s="157">
        <v>-38</v>
      </c>
      <c r="F2105" s="157">
        <v>174.82</v>
      </c>
      <c r="G2105" s="156" t="str">
        <f t="shared" si="101"/>
        <v>Otorohanga District HN</v>
      </c>
      <c r="H2105" s="156">
        <f t="shared" si="102"/>
        <v>1</v>
      </c>
      <c r="I2105" s="156" t="str">
        <f t="shared" si="103"/>
        <v>Otorohanga District 1</v>
      </c>
    </row>
    <row r="2106" spans="1:9">
      <c r="A2106" s="156" t="s">
        <v>2215</v>
      </c>
      <c r="B2106" s="156" t="s">
        <v>134</v>
      </c>
      <c r="C2106" s="156" t="s">
        <v>93</v>
      </c>
      <c r="D2106" s="156" t="s">
        <v>1413</v>
      </c>
      <c r="E2106" s="157">
        <v>-38.19</v>
      </c>
      <c r="F2106" s="157">
        <v>175.61</v>
      </c>
      <c r="G2106" s="156" t="str">
        <f t="shared" si="101"/>
        <v>Otorohanga District HN</v>
      </c>
      <c r="H2106" s="156">
        <f t="shared" si="102"/>
        <v>2</v>
      </c>
      <c r="I2106" s="156" t="str">
        <f t="shared" si="103"/>
        <v>Otorohanga District 2</v>
      </c>
    </row>
    <row r="2107" spans="1:9">
      <c r="A2107" s="156" t="s">
        <v>2216</v>
      </c>
      <c r="B2107" s="156" t="s">
        <v>134</v>
      </c>
      <c r="C2107" s="156" t="s">
        <v>93</v>
      </c>
      <c r="D2107" s="156" t="s">
        <v>1413</v>
      </c>
      <c r="E2107" s="157">
        <v>-38.159999999999997</v>
      </c>
      <c r="F2107" s="157">
        <v>175.3</v>
      </c>
      <c r="G2107" s="156" t="str">
        <f t="shared" si="101"/>
        <v>Otorohanga District HN</v>
      </c>
      <c r="H2107" s="156">
        <f t="shared" si="102"/>
        <v>3</v>
      </c>
      <c r="I2107" s="156" t="str">
        <f t="shared" si="103"/>
        <v>Otorohanga District 3</v>
      </c>
    </row>
    <row r="2108" spans="1:9">
      <c r="A2108" s="156" t="s">
        <v>2217</v>
      </c>
      <c r="B2108" s="156" t="s">
        <v>134</v>
      </c>
      <c r="C2108" s="156" t="s">
        <v>93</v>
      </c>
      <c r="D2108" s="156" t="s">
        <v>1413</v>
      </c>
      <c r="E2108" s="157">
        <v>-38.1</v>
      </c>
      <c r="F2108" s="157">
        <v>174.93</v>
      </c>
      <c r="G2108" s="156" t="str">
        <f t="shared" si="101"/>
        <v>Otorohanga District HN</v>
      </c>
      <c r="H2108" s="156">
        <f t="shared" si="102"/>
        <v>4</v>
      </c>
      <c r="I2108" s="156" t="str">
        <f t="shared" si="103"/>
        <v>Otorohanga District 4</v>
      </c>
    </row>
    <row r="2109" spans="1:9">
      <c r="A2109" s="156" t="s">
        <v>2218</v>
      </c>
      <c r="B2109" s="156" t="s">
        <v>134</v>
      </c>
      <c r="C2109" s="156" t="s">
        <v>93</v>
      </c>
      <c r="D2109" s="156" t="s">
        <v>1413</v>
      </c>
      <c r="E2109" s="157">
        <v>-38.14</v>
      </c>
      <c r="F2109" s="157">
        <v>175.11</v>
      </c>
      <c r="G2109" s="156" t="str">
        <f t="shared" si="101"/>
        <v>Otorohanga District HN</v>
      </c>
      <c r="H2109" s="156">
        <f t="shared" si="102"/>
        <v>5</v>
      </c>
      <c r="I2109" s="156" t="str">
        <f t="shared" si="103"/>
        <v>Otorohanga District 5</v>
      </c>
    </row>
    <row r="2110" spans="1:9">
      <c r="A2110" s="156" t="s">
        <v>2219</v>
      </c>
      <c r="B2110" s="156" t="s">
        <v>134</v>
      </c>
      <c r="C2110" s="156" t="s">
        <v>93</v>
      </c>
      <c r="D2110" s="156" t="s">
        <v>1413</v>
      </c>
      <c r="E2110" s="157">
        <v>-38.15</v>
      </c>
      <c r="F2110" s="157">
        <v>175.19</v>
      </c>
      <c r="G2110" s="156" t="str">
        <f t="shared" si="101"/>
        <v>Otorohanga District HN</v>
      </c>
      <c r="H2110" s="156">
        <f t="shared" si="102"/>
        <v>6</v>
      </c>
      <c r="I2110" s="156" t="str">
        <f t="shared" si="103"/>
        <v>Otorohanga District 6</v>
      </c>
    </row>
    <row r="2111" spans="1:9">
      <c r="A2111" s="156" t="s">
        <v>2220</v>
      </c>
      <c r="B2111" s="156" t="s">
        <v>134</v>
      </c>
      <c r="C2111" s="156" t="s">
        <v>209</v>
      </c>
      <c r="D2111" s="156" t="s">
        <v>1413</v>
      </c>
      <c r="E2111" s="157">
        <v>-38.06</v>
      </c>
      <c r="F2111" s="157">
        <v>174.82</v>
      </c>
      <c r="G2111" s="156" t="str">
        <f t="shared" si="101"/>
        <v>Otorohanga District HN</v>
      </c>
      <c r="H2111" s="156">
        <f t="shared" si="102"/>
        <v>7</v>
      </c>
      <c r="I2111" s="156" t="str">
        <f t="shared" si="103"/>
        <v>Otorohanga District 7</v>
      </c>
    </row>
    <row r="2112" spans="1:9">
      <c r="A2112" s="156" t="s">
        <v>2221</v>
      </c>
      <c r="B2112" s="156" t="s">
        <v>134</v>
      </c>
      <c r="C2112" s="156" t="s">
        <v>93</v>
      </c>
      <c r="D2112" s="156" t="s">
        <v>1413</v>
      </c>
      <c r="E2112" s="157">
        <v>-38.159999999999997</v>
      </c>
      <c r="F2112" s="157">
        <v>175.27</v>
      </c>
      <c r="G2112" s="156" t="str">
        <f t="shared" si="101"/>
        <v>Otorohanga District HN</v>
      </c>
      <c r="H2112" s="156">
        <f t="shared" si="102"/>
        <v>8</v>
      </c>
      <c r="I2112" s="156" t="str">
        <f t="shared" si="103"/>
        <v>Otorohanga District 8</v>
      </c>
    </row>
    <row r="2113" spans="1:9">
      <c r="A2113" s="156" t="s">
        <v>2222</v>
      </c>
      <c r="B2113" s="156" t="s">
        <v>134</v>
      </c>
      <c r="C2113" s="156" t="s">
        <v>93</v>
      </c>
      <c r="D2113" s="156" t="s">
        <v>1413</v>
      </c>
      <c r="E2113" s="157">
        <v>-38.15</v>
      </c>
      <c r="F2113" s="157">
        <v>175.42</v>
      </c>
      <c r="G2113" s="156" t="str">
        <f t="shared" si="101"/>
        <v>Otorohanga District HN</v>
      </c>
      <c r="H2113" s="156">
        <f t="shared" si="102"/>
        <v>9</v>
      </c>
      <c r="I2113" s="156" t="str">
        <f t="shared" si="103"/>
        <v>Otorohanga District 9</v>
      </c>
    </row>
    <row r="2114" spans="1:9">
      <c r="A2114" s="156" t="s">
        <v>2223</v>
      </c>
      <c r="B2114" s="156" t="s">
        <v>134</v>
      </c>
      <c r="C2114" s="156" t="s">
        <v>93</v>
      </c>
      <c r="D2114" s="156" t="s">
        <v>1413</v>
      </c>
      <c r="E2114" s="157">
        <v>-38.21</v>
      </c>
      <c r="F2114" s="157">
        <v>175.38</v>
      </c>
      <c r="G2114" s="156" t="str">
        <f t="shared" ref="G2114:G2177" si="104">B2114&amp;" "&amp;D2114</f>
        <v>Otorohanga District HN</v>
      </c>
      <c r="H2114" s="156">
        <f t="shared" ref="H2114:H2177" si="105">IF(B2114=B2113,H2113+1,1)</f>
        <v>10</v>
      </c>
      <c r="I2114" s="156" t="str">
        <f t="shared" ref="I2114:I2177" si="106">B2114&amp;" "&amp;H2114</f>
        <v>Otorohanga District 10</v>
      </c>
    </row>
    <row r="2115" spans="1:9">
      <c r="A2115" s="156" t="s">
        <v>2224</v>
      </c>
      <c r="B2115" s="156" t="s">
        <v>134</v>
      </c>
      <c r="C2115" s="156" t="s">
        <v>93</v>
      </c>
      <c r="D2115" s="156" t="s">
        <v>1413</v>
      </c>
      <c r="E2115" s="157">
        <v>-38.07</v>
      </c>
      <c r="F2115" s="157">
        <v>174.81</v>
      </c>
      <c r="G2115" s="156" t="str">
        <f t="shared" si="104"/>
        <v>Otorohanga District HN</v>
      </c>
      <c r="H2115" s="156">
        <f t="shared" si="105"/>
        <v>11</v>
      </c>
      <c r="I2115" s="156" t="str">
        <f t="shared" si="106"/>
        <v>Otorohanga District 11</v>
      </c>
    </row>
    <row r="2116" spans="1:9">
      <c r="A2116" s="156" t="s">
        <v>2225</v>
      </c>
      <c r="B2116" s="156" t="s">
        <v>134</v>
      </c>
      <c r="C2116" s="156" t="s">
        <v>93</v>
      </c>
      <c r="D2116" s="156" t="s">
        <v>1413</v>
      </c>
      <c r="E2116" s="157">
        <v>-38.19</v>
      </c>
      <c r="F2116" s="157">
        <v>175.33</v>
      </c>
      <c r="G2116" s="156" t="str">
        <f t="shared" si="104"/>
        <v>Otorohanga District HN</v>
      </c>
      <c r="H2116" s="156">
        <f t="shared" si="105"/>
        <v>12</v>
      </c>
      <c r="I2116" s="156" t="str">
        <f t="shared" si="106"/>
        <v>Otorohanga District 12</v>
      </c>
    </row>
    <row r="2117" spans="1:9">
      <c r="A2117" s="156" t="s">
        <v>2226</v>
      </c>
      <c r="B2117" s="156" t="s">
        <v>134</v>
      </c>
      <c r="C2117" s="156" t="s">
        <v>93</v>
      </c>
      <c r="D2117" s="156" t="s">
        <v>1413</v>
      </c>
      <c r="E2117" s="157">
        <v>-38.049999999999997</v>
      </c>
      <c r="F2117" s="157">
        <v>175.12</v>
      </c>
      <c r="G2117" s="156" t="str">
        <f t="shared" si="104"/>
        <v>Otorohanga District HN</v>
      </c>
      <c r="H2117" s="156">
        <f t="shared" si="105"/>
        <v>13</v>
      </c>
      <c r="I2117" s="156" t="str">
        <f t="shared" si="106"/>
        <v>Otorohanga District 13</v>
      </c>
    </row>
    <row r="2118" spans="1:9">
      <c r="A2118" s="156" t="s">
        <v>2227</v>
      </c>
      <c r="B2118" s="156" t="s">
        <v>134</v>
      </c>
      <c r="C2118" s="156" t="s">
        <v>93</v>
      </c>
      <c r="D2118" s="156" t="s">
        <v>1413</v>
      </c>
      <c r="E2118" s="157">
        <v>-38.22</v>
      </c>
      <c r="F2118" s="157">
        <v>175.44</v>
      </c>
      <c r="G2118" s="156" t="str">
        <f t="shared" si="104"/>
        <v>Otorohanga District HN</v>
      </c>
      <c r="H2118" s="156">
        <f t="shared" si="105"/>
        <v>14</v>
      </c>
      <c r="I2118" s="156" t="str">
        <f t="shared" si="106"/>
        <v>Otorohanga District 14</v>
      </c>
    </row>
    <row r="2119" spans="1:9">
      <c r="A2119" s="156" t="s">
        <v>953</v>
      </c>
      <c r="B2119" s="156" t="s">
        <v>134</v>
      </c>
      <c r="C2119" s="156" t="s">
        <v>93</v>
      </c>
      <c r="D2119" s="156" t="s">
        <v>1413</v>
      </c>
      <c r="E2119" s="157">
        <v>-38.24</v>
      </c>
      <c r="F2119" s="157">
        <v>175.26</v>
      </c>
      <c r="G2119" s="156" t="str">
        <f t="shared" si="104"/>
        <v>Otorohanga District HN</v>
      </c>
      <c r="H2119" s="156">
        <f t="shared" si="105"/>
        <v>15</v>
      </c>
      <c r="I2119" s="156" t="str">
        <f t="shared" si="106"/>
        <v>Otorohanga District 15</v>
      </c>
    </row>
    <row r="2120" spans="1:9">
      <c r="A2120" s="156" t="s">
        <v>2228</v>
      </c>
      <c r="B2120" s="156" t="s">
        <v>134</v>
      </c>
      <c r="C2120" s="156" t="s">
        <v>93</v>
      </c>
      <c r="D2120" s="156" t="s">
        <v>1413</v>
      </c>
      <c r="E2120" s="157">
        <v>-37.979999999999997</v>
      </c>
      <c r="F2120" s="157">
        <v>174.94</v>
      </c>
      <c r="G2120" s="156" t="str">
        <f t="shared" si="104"/>
        <v>Otorohanga District HN</v>
      </c>
      <c r="H2120" s="156">
        <f t="shared" si="105"/>
        <v>16</v>
      </c>
      <c r="I2120" s="156" t="str">
        <f t="shared" si="106"/>
        <v>Otorohanga District 16</v>
      </c>
    </row>
    <row r="2121" spans="1:9">
      <c r="A2121" s="156" t="s">
        <v>1987</v>
      </c>
      <c r="B2121" s="156" t="s">
        <v>134</v>
      </c>
      <c r="C2121" s="156" t="s">
        <v>93</v>
      </c>
      <c r="D2121" s="156" t="s">
        <v>1413</v>
      </c>
      <c r="E2121" s="157">
        <v>-38.15</v>
      </c>
      <c r="F2121" s="157">
        <v>175.35</v>
      </c>
      <c r="G2121" s="156" t="str">
        <f t="shared" si="104"/>
        <v>Otorohanga District HN</v>
      </c>
      <c r="H2121" s="156">
        <f t="shared" si="105"/>
        <v>17</v>
      </c>
      <c r="I2121" s="156" t="str">
        <f t="shared" si="106"/>
        <v>Otorohanga District 17</v>
      </c>
    </row>
    <row r="2122" spans="1:9">
      <c r="A2122" s="156" t="s">
        <v>2229</v>
      </c>
      <c r="B2122" s="156" t="s">
        <v>134</v>
      </c>
      <c r="C2122" s="156" t="s">
        <v>93</v>
      </c>
      <c r="D2122" s="156" t="s">
        <v>1413</v>
      </c>
      <c r="E2122" s="157">
        <v>-38.299999999999997</v>
      </c>
      <c r="F2122" s="157">
        <v>175.56</v>
      </c>
      <c r="G2122" s="156" t="str">
        <f t="shared" si="104"/>
        <v>Otorohanga District HN</v>
      </c>
      <c r="H2122" s="156">
        <f t="shared" si="105"/>
        <v>18</v>
      </c>
      <c r="I2122" s="156" t="str">
        <f t="shared" si="106"/>
        <v>Otorohanga District 18</v>
      </c>
    </row>
    <row r="2123" spans="1:9">
      <c r="A2123" s="156" t="s">
        <v>2230</v>
      </c>
      <c r="B2123" s="156" t="s">
        <v>134</v>
      </c>
      <c r="C2123" s="156" t="s">
        <v>93</v>
      </c>
      <c r="D2123" s="156" t="s">
        <v>1413</v>
      </c>
      <c r="E2123" s="157">
        <v>-38.07</v>
      </c>
      <c r="F2123" s="157">
        <v>175.11</v>
      </c>
      <c r="G2123" s="156" t="str">
        <f t="shared" si="104"/>
        <v>Otorohanga District HN</v>
      </c>
      <c r="H2123" s="156">
        <f t="shared" si="105"/>
        <v>19</v>
      </c>
      <c r="I2123" s="156" t="str">
        <f t="shared" si="106"/>
        <v>Otorohanga District 19</v>
      </c>
    </row>
    <row r="2124" spans="1:9">
      <c r="A2124" s="156" t="s">
        <v>2231</v>
      </c>
      <c r="B2124" s="156" t="s">
        <v>134</v>
      </c>
      <c r="C2124" s="156" t="s">
        <v>93</v>
      </c>
      <c r="D2124" s="156" t="s">
        <v>1413</v>
      </c>
      <c r="E2124" s="157">
        <v>-38.020000000000003</v>
      </c>
      <c r="F2124" s="157">
        <v>174.84</v>
      </c>
      <c r="G2124" s="156" t="str">
        <f t="shared" si="104"/>
        <v>Otorohanga District HN</v>
      </c>
      <c r="H2124" s="156">
        <f t="shared" si="105"/>
        <v>20</v>
      </c>
      <c r="I2124" s="156" t="str">
        <f t="shared" si="106"/>
        <v>Otorohanga District 20</v>
      </c>
    </row>
    <row r="2125" spans="1:9">
      <c r="A2125" s="156" t="s">
        <v>2232</v>
      </c>
      <c r="B2125" s="156" t="s">
        <v>134</v>
      </c>
      <c r="C2125" s="156" t="s">
        <v>93</v>
      </c>
      <c r="D2125" s="156" t="s">
        <v>1413</v>
      </c>
      <c r="E2125" s="157">
        <v>-38.049999999999997</v>
      </c>
      <c r="F2125" s="157">
        <v>174.92</v>
      </c>
      <c r="G2125" s="156" t="str">
        <f t="shared" si="104"/>
        <v>Otorohanga District HN</v>
      </c>
      <c r="H2125" s="156">
        <f t="shared" si="105"/>
        <v>21</v>
      </c>
      <c r="I2125" s="156" t="str">
        <f t="shared" si="106"/>
        <v>Otorohanga District 21</v>
      </c>
    </row>
    <row r="2126" spans="1:9">
      <c r="A2126" s="156" t="s">
        <v>2233</v>
      </c>
      <c r="B2126" s="156" t="s">
        <v>134</v>
      </c>
      <c r="C2126" s="156" t="s">
        <v>93</v>
      </c>
      <c r="D2126" s="156" t="s">
        <v>1413</v>
      </c>
      <c r="E2126" s="157">
        <v>-38.22</v>
      </c>
      <c r="F2126" s="157">
        <v>175.28</v>
      </c>
      <c r="G2126" s="156" t="str">
        <f t="shared" si="104"/>
        <v>Otorohanga District HN</v>
      </c>
      <c r="H2126" s="156">
        <f t="shared" si="105"/>
        <v>22</v>
      </c>
      <c r="I2126" s="156" t="str">
        <f t="shared" si="106"/>
        <v>Otorohanga District 22</v>
      </c>
    </row>
    <row r="2127" spans="1:9">
      <c r="A2127" s="156" t="s">
        <v>2234</v>
      </c>
      <c r="B2127" s="156" t="s">
        <v>134</v>
      </c>
      <c r="C2127" s="156" t="s">
        <v>209</v>
      </c>
      <c r="D2127" s="156" t="s">
        <v>1413</v>
      </c>
      <c r="E2127" s="157">
        <v>-38.17</v>
      </c>
      <c r="F2127" s="157">
        <v>175.2</v>
      </c>
      <c r="G2127" s="156" t="str">
        <f t="shared" si="104"/>
        <v>Otorohanga District HN</v>
      </c>
      <c r="H2127" s="156">
        <f t="shared" si="105"/>
        <v>23</v>
      </c>
      <c r="I2127" s="156" t="str">
        <f t="shared" si="106"/>
        <v>Otorohanga District 23</v>
      </c>
    </row>
    <row r="2128" spans="1:9">
      <c r="A2128" s="156" t="s">
        <v>841</v>
      </c>
      <c r="B2128" s="156" t="s">
        <v>134</v>
      </c>
      <c r="C2128" s="156" t="s">
        <v>93</v>
      </c>
      <c r="D2128" s="156" t="s">
        <v>1413</v>
      </c>
      <c r="E2128" s="157">
        <v>-38.159999999999997</v>
      </c>
      <c r="F2128" s="157">
        <v>174.86</v>
      </c>
      <c r="G2128" s="156" t="str">
        <f t="shared" si="104"/>
        <v>Otorohanga District HN</v>
      </c>
      <c r="H2128" s="156">
        <f t="shared" si="105"/>
        <v>24</v>
      </c>
      <c r="I2128" s="156" t="str">
        <f t="shared" si="106"/>
        <v>Otorohanga District 24</v>
      </c>
    </row>
    <row r="2129" spans="1:9">
      <c r="A2129" s="156" t="s">
        <v>2235</v>
      </c>
      <c r="B2129" s="156" t="s">
        <v>134</v>
      </c>
      <c r="C2129" s="156" t="s">
        <v>93</v>
      </c>
      <c r="D2129" s="156" t="s">
        <v>1413</v>
      </c>
      <c r="E2129" s="157">
        <v>-38.26</v>
      </c>
      <c r="F2129" s="157">
        <v>175.4</v>
      </c>
      <c r="G2129" s="156" t="str">
        <f t="shared" si="104"/>
        <v>Otorohanga District HN</v>
      </c>
      <c r="H2129" s="156">
        <f t="shared" si="105"/>
        <v>25</v>
      </c>
      <c r="I2129" s="156" t="str">
        <f t="shared" si="106"/>
        <v>Otorohanga District 25</v>
      </c>
    </row>
    <row r="2130" spans="1:9">
      <c r="A2130" s="156" t="s">
        <v>2236</v>
      </c>
      <c r="B2130" s="156" t="s">
        <v>134</v>
      </c>
      <c r="C2130" s="156" t="s">
        <v>93</v>
      </c>
      <c r="D2130" s="156" t="s">
        <v>1413</v>
      </c>
      <c r="E2130" s="157">
        <v>-38.15</v>
      </c>
      <c r="F2130" s="157">
        <v>175.47</v>
      </c>
      <c r="G2130" s="156" t="str">
        <f t="shared" si="104"/>
        <v>Otorohanga District HN</v>
      </c>
      <c r="H2130" s="156">
        <f t="shared" si="105"/>
        <v>26</v>
      </c>
      <c r="I2130" s="156" t="str">
        <f t="shared" si="106"/>
        <v>Otorohanga District 26</v>
      </c>
    </row>
    <row r="2131" spans="1:9">
      <c r="A2131" s="156" t="s">
        <v>2237</v>
      </c>
      <c r="B2131" s="156" t="s">
        <v>134</v>
      </c>
      <c r="C2131" s="156" t="s">
        <v>93</v>
      </c>
      <c r="D2131" s="156" t="s">
        <v>1413</v>
      </c>
      <c r="E2131" s="157">
        <v>-38.119999999999997</v>
      </c>
      <c r="F2131" s="157">
        <v>174.87</v>
      </c>
      <c r="G2131" s="156" t="str">
        <f t="shared" si="104"/>
        <v>Otorohanga District HN</v>
      </c>
      <c r="H2131" s="156">
        <f t="shared" si="105"/>
        <v>27</v>
      </c>
      <c r="I2131" s="156" t="str">
        <f t="shared" si="106"/>
        <v>Otorohanga District 27</v>
      </c>
    </row>
    <row r="2132" spans="1:9">
      <c r="A2132" s="156" t="s">
        <v>2238</v>
      </c>
      <c r="B2132" s="156" t="s">
        <v>134</v>
      </c>
      <c r="C2132" s="156" t="s">
        <v>93</v>
      </c>
      <c r="D2132" s="156" t="s">
        <v>1413</v>
      </c>
      <c r="E2132" s="157">
        <v>-38.04</v>
      </c>
      <c r="F2132" s="157">
        <v>175.16</v>
      </c>
      <c r="G2132" s="156" t="str">
        <f t="shared" si="104"/>
        <v>Otorohanga District HN</v>
      </c>
      <c r="H2132" s="156">
        <f t="shared" si="105"/>
        <v>28</v>
      </c>
      <c r="I2132" s="156" t="str">
        <f t="shared" si="106"/>
        <v>Otorohanga District 28</v>
      </c>
    </row>
    <row r="2133" spans="1:9">
      <c r="A2133" s="156" t="s">
        <v>2239</v>
      </c>
      <c r="B2133" s="156" t="s">
        <v>134</v>
      </c>
      <c r="C2133" s="156" t="s">
        <v>93</v>
      </c>
      <c r="D2133" s="156" t="s">
        <v>1413</v>
      </c>
      <c r="E2133" s="157">
        <v>-38.1</v>
      </c>
      <c r="F2133" s="157">
        <v>174.88</v>
      </c>
      <c r="G2133" s="156" t="str">
        <f t="shared" si="104"/>
        <v>Otorohanga District HN</v>
      </c>
      <c r="H2133" s="156">
        <f t="shared" si="105"/>
        <v>29</v>
      </c>
      <c r="I2133" s="156" t="str">
        <f t="shared" si="106"/>
        <v>Otorohanga District 29</v>
      </c>
    </row>
    <row r="2134" spans="1:9">
      <c r="A2134" s="156" t="s">
        <v>2240</v>
      </c>
      <c r="B2134" s="156" t="s">
        <v>134</v>
      </c>
      <c r="C2134" s="156" t="s">
        <v>93</v>
      </c>
      <c r="D2134" s="156" t="s">
        <v>1413</v>
      </c>
      <c r="E2134" s="157">
        <v>-38.21</v>
      </c>
      <c r="F2134" s="157">
        <v>175.32</v>
      </c>
      <c r="G2134" s="156" t="str">
        <f t="shared" si="104"/>
        <v>Otorohanga District HN</v>
      </c>
      <c r="H2134" s="156">
        <f t="shared" si="105"/>
        <v>30</v>
      </c>
      <c r="I2134" s="156" t="str">
        <f t="shared" si="106"/>
        <v>Otorohanga District 30</v>
      </c>
    </row>
    <row r="2135" spans="1:9">
      <c r="A2135" s="156" t="s">
        <v>2241</v>
      </c>
      <c r="B2135" s="156" t="s">
        <v>134</v>
      </c>
      <c r="C2135" s="156" t="s">
        <v>93</v>
      </c>
      <c r="D2135" s="156" t="s">
        <v>1413</v>
      </c>
      <c r="E2135" s="157">
        <v>-38.29</v>
      </c>
      <c r="F2135" s="157">
        <v>175.3</v>
      </c>
      <c r="G2135" s="156" t="str">
        <f t="shared" si="104"/>
        <v>Otorohanga District HN</v>
      </c>
      <c r="H2135" s="156">
        <f t="shared" si="105"/>
        <v>31</v>
      </c>
      <c r="I2135" s="156" t="str">
        <f t="shared" si="106"/>
        <v>Otorohanga District 31</v>
      </c>
    </row>
    <row r="2136" spans="1:9">
      <c r="A2136" s="156" t="s">
        <v>2242</v>
      </c>
      <c r="B2136" s="156" t="s">
        <v>134</v>
      </c>
      <c r="C2136" s="156" t="s">
        <v>93</v>
      </c>
      <c r="D2136" s="156" t="s">
        <v>1413</v>
      </c>
      <c r="E2136" s="157">
        <v>-38.26</v>
      </c>
      <c r="F2136" s="157">
        <v>175.27</v>
      </c>
      <c r="G2136" s="156" t="str">
        <f t="shared" si="104"/>
        <v>Otorohanga District HN</v>
      </c>
      <c r="H2136" s="156">
        <f t="shared" si="105"/>
        <v>32</v>
      </c>
      <c r="I2136" s="156" t="str">
        <f t="shared" si="106"/>
        <v>Otorohanga District 32</v>
      </c>
    </row>
    <row r="2137" spans="1:9">
      <c r="A2137" s="156" t="s">
        <v>2243</v>
      </c>
      <c r="B2137" s="156" t="s">
        <v>134</v>
      </c>
      <c r="C2137" s="156" t="s">
        <v>93</v>
      </c>
      <c r="D2137" s="156" t="s">
        <v>1413</v>
      </c>
      <c r="E2137" s="157">
        <v>-38.29</v>
      </c>
      <c r="F2137" s="157">
        <v>175.39</v>
      </c>
      <c r="G2137" s="156" t="str">
        <f t="shared" si="104"/>
        <v>Otorohanga District HN</v>
      </c>
      <c r="H2137" s="156">
        <f t="shared" si="105"/>
        <v>33</v>
      </c>
      <c r="I2137" s="156" t="str">
        <f t="shared" si="106"/>
        <v>Otorohanga District 33</v>
      </c>
    </row>
    <row r="2138" spans="1:9">
      <c r="A2138" s="156" t="s">
        <v>2244</v>
      </c>
      <c r="B2138" s="156" t="s">
        <v>134</v>
      </c>
      <c r="C2138" s="156" t="s">
        <v>93</v>
      </c>
      <c r="D2138" s="156" t="s">
        <v>1413</v>
      </c>
      <c r="E2138" s="157">
        <v>-38.090000000000003</v>
      </c>
      <c r="F2138" s="157">
        <v>175.28</v>
      </c>
      <c r="G2138" s="156" t="str">
        <f t="shared" si="104"/>
        <v>Otorohanga District HN</v>
      </c>
      <c r="H2138" s="156">
        <f t="shared" si="105"/>
        <v>34</v>
      </c>
      <c r="I2138" s="156" t="str">
        <f t="shared" si="106"/>
        <v>Otorohanga District 34</v>
      </c>
    </row>
    <row r="2139" spans="1:9">
      <c r="A2139" s="156" t="s">
        <v>2245</v>
      </c>
      <c r="B2139" s="156" t="s">
        <v>134</v>
      </c>
      <c r="C2139" s="156" t="s">
        <v>93</v>
      </c>
      <c r="D2139" s="156" t="s">
        <v>1413</v>
      </c>
      <c r="E2139" s="157">
        <v>-38.1</v>
      </c>
      <c r="F2139" s="157">
        <v>175.23</v>
      </c>
      <c r="G2139" s="156" t="str">
        <f t="shared" si="104"/>
        <v>Otorohanga District HN</v>
      </c>
      <c r="H2139" s="156">
        <f t="shared" si="105"/>
        <v>35</v>
      </c>
      <c r="I2139" s="156" t="str">
        <f t="shared" si="106"/>
        <v>Otorohanga District 35</v>
      </c>
    </row>
    <row r="2140" spans="1:9">
      <c r="A2140" s="156" t="s">
        <v>2246</v>
      </c>
      <c r="B2140" s="156" t="s">
        <v>134</v>
      </c>
      <c r="C2140" s="156" t="s">
        <v>93</v>
      </c>
      <c r="D2140" s="156" t="s">
        <v>1413</v>
      </c>
      <c r="E2140" s="157">
        <v>-38.08</v>
      </c>
      <c r="F2140" s="157">
        <v>175.05</v>
      </c>
      <c r="G2140" s="156" t="str">
        <f t="shared" si="104"/>
        <v>Otorohanga District HN</v>
      </c>
      <c r="H2140" s="156">
        <f t="shared" si="105"/>
        <v>36</v>
      </c>
      <c r="I2140" s="156" t="str">
        <f t="shared" si="106"/>
        <v>Otorohanga District 36</v>
      </c>
    </row>
    <row r="2141" spans="1:9">
      <c r="A2141" s="156" t="s">
        <v>2247</v>
      </c>
      <c r="B2141" s="156" t="s">
        <v>134</v>
      </c>
      <c r="C2141" s="156" t="s">
        <v>93</v>
      </c>
      <c r="D2141" s="156" t="s">
        <v>1413</v>
      </c>
      <c r="E2141" s="157">
        <v>-38.17</v>
      </c>
      <c r="F2141" s="157">
        <v>175.15</v>
      </c>
      <c r="G2141" s="156" t="str">
        <f t="shared" si="104"/>
        <v>Otorohanga District HN</v>
      </c>
      <c r="H2141" s="156">
        <f t="shared" si="105"/>
        <v>37</v>
      </c>
      <c r="I2141" s="156" t="str">
        <f t="shared" si="106"/>
        <v>Otorohanga District 37</v>
      </c>
    </row>
    <row r="2142" spans="1:9">
      <c r="A2142" s="156" t="s">
        <v>2248</v>
      </c>
      <c r="B2142" s="156" t="s">
        <v>134</v>
      </c>
      <c r="C2142" s="156" t="s">
        <v>93</v>
      </c>
      <c r="D2142" s="156" t="s">
        <v>1413</v>
      </c>
      <c r="E2142" s="157">
        <v>-38.03</v>
      </c>
      <c r="F2142" s="157">
        <v>175.13</v>
      </c>
      <c r="G2142" s="156" t="str">
        <f t="shared" si="104"/>
        <v>Otorohanga District HN</v>
      </c>
      <c r="H2142" s="156">
        <f t="shared" si="105"/>
        <v>38</v>
      </c>
      <c r="I2142" s="156" t="str">
        <f t="shared" si="106"/>
        <v>Otorohanga District 38</v>
      </c>
    </row>
    <row r="2143" spans="1:9">
      <c r="A2143" s="156" t="s">
        <v>2249</v>
      </c>
      <c r="B2143" s="156" t="s">
        <v>134</v>
      </c>
      <c r="C2143" s="156" t="s">
        <v>93</v>
      </c>
      <c r="D2143" s="156" t="s">
        <v>1413</v>
      </c>
      <c r="E2143" s="157">
        <v>-38.1</v>
      </c>
      <c r="F2143" s="157">
        <v>175.18</v>
      </c>
      <c r="G2143" s="156" t="str">
        <f t="shared" si="104"/>
        <v>Otorohanga District HN</v>
      </c>
      <c r="H2143" s="156">
        <f t="shared" si="105"/>
        <v>39</v>
      </c>
      <c r="I2143" s="156" t="str">
        <f t="shared" si="106"/>
        <v>Otorohanga District 39</v>
      </c>
    </row>
    <row r="2144" spans="1:9">
      <c r="A2144" s="156" t="s">
        <v>2250</v>
      </c>
      <c r="B2144" s="156" t="s">
        <v>134</v>
      </c>
      <c r="C2144" s="156" t="s">
        <v>93</v>
      </c>
      <c r="D2144" s="156" t="s">
        <v>1413</v>
      </c>
      <c r="E2144" s="157">
        <v>-38.28</v>
      </c>
      <c r="F2144" s="157">
        <v>175.35</v>
      </c>
      <c r="G2144" s="156" t="str">
        <f t="shared" si="104"/>
        <v>Otorohanga District HN</v>
      </c>
      <c r="H2144" s="156">
        <f t="shared" si="105"/>
        <v>40</v>
      </c>
      <c r="I2144" s="156" t="str">
        <f t="shared" si="106"/>
        <v>Otorohanga District 40</v>
      </c>
    </row>
    <row r="2145" spans="1:9">
      <c r="A2145" s="156" t="s">
        <v>1504</v>
      </c>
      <c r="B2145" s="156" t="s">
        <v>134</v>
      </c>
      <c r="C2145" s="156" t="s">
        <v>93</v>
      </c>
      <c r="D2145" s="156" t="s">
        <v>1413</v>
      </c>
      <c r="E2145" s="157">
        <v>-38.130000000000003</v>
      </c>
      <c r="F2145" s="157">
        <v>174.86</v>
      </c>
      <c r="G2145" s="156" t="str">
        <f t="shared" si="104"/>
        <v>Otorohanga District HN</v>
      </c>
      <c r="H2145" s="156">
        <f t="shared" si="105"/>
        <v>41</v>
      </c>
      <c r="I2145" s="156" t="str">
        <f t="shared" si="106"/>
        <v>Otorohanga District 41</v>
      </c>
    </row>
    <row r="2146" spans="1:9">
      <c r="A2146" s="156" t="s">
        <v>2251</v>
      </c>
      <c r="B2146" s="156" t="s">
        <v>134</v>
      </c>
      <c r="C2146" s="156" t="s">
        <v>93</v>
      </c>
      <c r="D2146" s="156" t="s">
        <v>1413</v>
      </c>
      <c r="E2146" s="157">
        <v>-38.119999999999997</v>
      </c>
      <c r="F2146" s="157">
        <v>175.38</v>
      </c>
      <c r="G2146" s="156" t="str">
        <f t="shared" si="104"/>
        <v>Otorohanga District HN</v>
      </c>
      <c r="H2146" s="156">
        <f t="shared" si="105"/>
        <v>42</v>
      </c>
      <c r="I2146" s="156" t="str">
        <f t="shared" si="106"/>
        <v>Otorohanga District 42</v>
      </c>
    </row>
    <row r="2147" spans="1:9">
      <c r="A2147" s="156" t="s">
        <v>2252</v>
      </c>
      <c r="B2147" s="156" t="s">
        <v>134</v>
      </c>
      <c r="C2147" s="156" t="s">
        <v>93</v>
      </c>
      <c r="D2147" s="156" t="s">
        <v>1413</v>
      </c>
      <c r="E2147" s="157">
        <v>-38.29</v>
      </c>
      <c r="F2147" s="157">
        <v>175.36</v>
      </c>
      <c r="G2147" s="156" t="str">
        <f t="shared" si="104"/>
        <v>Otorohanga District HN</v>
      </c>
      <c r="H2147" s="156">
        <f t="shared" si="105"/>
        <v>43</v>
      </c>
      <c r="I2147" s="156" t="str">
        <f t="shared" si="106"/>
        <v>Otorohanga District 43</v>
      </c>
    </row>
    <row r="2148" spans="1:9">
      <c r="A2148" s="156" t="s">
        <v>2253</v>
      </c>
      <c r="B2148" s="156" t="s">
        <v>134</v>
      </c>
      <c r="C2148" s="156" t="s">
        <v>93</v>
      </c>
      <c r="D2148" s="156" t="s">
        <v>1413</v>
      </c>
      <c r="E2148" s="157">
        <v>-38.21</v>
      </c>
      <c r="F2148" s="157">
        <v>175.49</v>
      </c>
      <c r="G2148" s="156" t="str">
        <f t="shared" si="104"/>
        <v>Otorohanga District HN</v>
      </c>
      <c r="H2148" s="156">
        <f t="shared" si="105"/>
        <v>44</v>
      </c>
      <c r="I2148" s="156" t="str">
        <f t="shared" si="106"/>
        <v>Otorohanga District 44</v>
      </c>
    </row>
    <row r="2149" spans="1:9">
      <c r="A2149" s="156" t="s">
        <v>2254</v>
      </c>
      <c r="B2149" s="156" t="s">
        <v>134</v>
      </c>
      <c r="C2149" s="156" t="s">
        <v>93</v>
      </c>
      <c r="D2149" s="156" t="s">
        <v>1413</v>
      </c>
      <c r="E2149" s="157">
        <v>-38.25</v>
      </c>
      <c r="F2149" s="157">
        <v>175.21</v>
      </c>
      <c r="G2149" s="156" t="str">
        <f t="shared" si="104"/>
        <v>Otorohanga District HN</v>
      </c>
      <c r="H2149" s="156">
        <f t="shared" si="105"/>
        <v>45</v>
      </c>
      <c r="I2149" s="156" t="str">
        <f t="shared" si="106"/>
        <v>Otorohanga District 45</v>
      </c>
    </row>
    <row r="2150" spans="1:9">
      <c r="A2150" s="156" t="s">
        <v>2255</v>
      </c>
      <c r="B2150" s="156" t="s">
        <v>135</v>
      </c>
      <c r="C2150" s="156" t="s">
        <v>93</v>
      </c>
      <c r="D2150" s="156" t="s">
        <v>1511</v>
      </c>
      <c r="E2150" s="157">
        <v>-40.36</v>
      </c>
      <c r="F2150" s="157">
        <v>175.66</v>
      </c>
      <c r="G2150" s="156" t="str">
        <f t="shared" si="104"/>
        <v>Palmerston North City MW</v>
      </c>
      <c r="H2150" s="156">
        <f t="shared" si="105"/>
        <v>1</v>
      </c>
      <c r="I2150" s="156" t="str">
        <f t="shared" si="106"/>
        <v>Palmerston North City 1</v>
      </c>
    </row>
    <row r="2151" spans="1:9">
      <c r="A2151" s="156" t="s">
        <v>2256</v>
      </c>
      <c r="B2151" s="156" t="s">
        <v>135</v>
      </c>
      <c r="C2151" s="156" t="s">
        <v>209</v>
      </c>
      <c r="D2151" s="156" t="s">
        <v>1511</v>
      </c>
      <c r="E2151" s="157">
        <v>-40.29</v>
      </c>
      <c r="F2151" s="157">
        <v>175.75</v>
      </c>
      <c r="G2151" s="156" t="str">
        <f t="shared" si="104"/>
        <v>Palmerston North City MW</v>
      </c>
      <c r="H2151" s="156">
        <f t="shared" si="105"/>
        <v>2</v>
      </c>
      <c r="I2151" s="156" t="str">
        <f t="shared" si="106"/>
        <v>Palmerston North City 2</v>
      </c>
    </row>
    <row r="2152" spans="1:9">
      <c r="A2152" s="156" t="s">
        <v>1225</v>
      </c>
      <c r="B2152" s="156" t="s">
        <v>135</v>
      </c>
      <c r="C2152" s="156" t="s">
        <v>96</v>
      </c>
      <c r="D2152" s="156" t="s">
        <v>1511</v>
      </c>
      <c r="E2152" s="157">
        <v>-40.369999999999997</v>
      </c>
      <c r="F2152" s="157">
        <v>175.58</v>
      </c>
      <c r="G2152" s="156" t="str">
        <f t="shared" si="104"/>
        <v>Palmerston North City MW</v>
      </c>
      <c r="H2152" s="156">
        <f t="shared" si="105"/>
        <v>3</v>
      </c>
      <c r="I2152" s="156" t="str">
        <f t="shared" si="106"/>
        <v>Palmerston North City 3</v>
      </c>
    </row>
    <row r="2153" spans="1:9">
      <c r="A2153" s="156" t="s">
        <v>2257</v>
      </c>
      <c r="B2153" s="156" t="s">
        <v>135</v>
      </c>
      <c r="C2153" s="156" t="s">
        <v>96</v>
      </c>
      <c r="D2153" s="156" t="s">
        <v>1511</v>
      </c>
      <c r="E2153" s="157">
        <v>-40.36</v>
      </c>
      <c r="F2153" s="157">
        <v>175.62</v>
      </c>
      <c r="G2153" s="156" t="str">
        <f t="shared" si="104"/>
        <v>Palmerston North City MW</v>
      </c>
      <c r="H2153" s="156">
        <f t="shared" si="105"/>
        <v>4</v>
      </c>
      <c r="I2153" s="156" t="str">
        <f t="shared" si="106"/>
        <v>Palmerston North City 4</v>
      </c>
    </row>
    <row r="2154" spans="1:9">
      <c r="A2154" s="156" t="s">
        <v>2258</v>
      </c>
      <c r="B2154" s="156" t="s">
        <v>135</v>
      </c>
      <c r="C2154" s="156" t="s">
        <v>96</v>
      </c>
      <c r="D2154" s="156" t="s">
        <v>1511</v>
      </c>
      <c r="E2154" s="157">
        <v>-40.33</v>
      </c>
      <c r="F2154" s="157">
        <v>175.63</v>
      </c>
      <c r="G2154" s="156" t="str">
        <f t="shared" si="104"/>
        <v>Palmerston North City MW</v>
      </c>
      <c r="H2154" s="156">
        <f t="shared" si="105"/>
        <v>5</v>
      </c>
      <c r="I2154" s="156" t="str">
        <f t="shared" si="106"/>
        <v>Palmerston North City 5</v>
      </c>
    </row>
    <row r="2155" spans="1:9">
      <c r="A2155" s="156" t="s">
        <v>2259</v>
      </c>
      <c r="B2155" s="156" t="s">
        <v>135</v>
      </c>
      <c r="C2155" s="156" t="s">
        <v>93</v>
      </c>
      <c r="D2155" s="156" t="s">
        <v>1511</v>
      </c>
      <c r="E2155" s="157">
        <v>-40.43</v>
      </c>
      <c r="F2155" s="157">
        <v>175.55</v>
      </c>
      <c r="G2155" s="156" t="str">
        <f t="shared" si="104"/>
        <v>Palmerston North City MW</v>
      </c>
      <c r="H2155" s="156">
        <f t="shared" si="105"/>
        <v>6</v>
      </c>
      <c r="I2155" s="156" t="str">
        <f t="shared" si="106"/>
        <v>Palmerston North City 6</v>
      </c>
    </row>
    <row r="2156" spans="1:9">
      <c r="A2156" s="156" t="s">
        <v>2260</v>
      </c>
      <c r="B2156" s="156" t="s">
        <v>135</v>
      </c>
      <c r="C2156" s="156" t="s">
        <v>96</v>
      </c>
      <c r="D2156" s="156" t="s">
        <v>1511</v>
      </c>
      <c r="E2156" s="157">
        <v>-40.33</v>
      </c>
      <c r="F2156" s="157">
        <v>175.61</v>
      </c>
      <c r="G2156" s="156" t="str">
        <f t="shared" si="104"/>
        <v>Palmerston North City MW</v>
      </c>
      <c r="H2156" s="156">
        <f t="shared" si="105"/>
        <v>7</v>
      </c>
      <c r="I2156" s="156" t="str">
        <f t="shared" si="106"/>
        <v>Palmerston North City 7</v>
      </c>
    </row>
    <row r="2157" spans="1:9">
      <c r="A2157" s="156" t="s">
        <v>2261</v>
      </c>
      <c r="B2157" s="156" t="s">
        <v>135</v>
      </c>
      <c r="C2157" s="156" t="s">
        <v>171</v>
      </c>
      <c r="D2157" s="156" t="s">
        <v>1511</v>
      </c>
      <c r="E2157" s="157">
        <v>-40.35</v>
      </c>
      <c r="F2157" s="157">
        <v>175.61</v>
      </c>
      <c r="G2157" s="156" t="str">
        <f t="shared" si="104"/>
        <v>Palmerston North City MW</v>
      </c>
      <c r="H2157" s="156">
        <f t="shared" si="105"/>
        <v>8</v>
      </c>
      <c r="I2157" s="156" t="str">
        <f t="shared" si="106"/>
        <v>Palmerston North City 8</v>
      </c>
    </row>
    <row r="2158" spans="1:9">
      <c r="A2158" s="156" t="s">
        <v>852</v>
      </c>
      <c r="B2158" s="156" t="s">
        <v>135</v>
      </c>
      <c r="C2158" s="156" t="s">
        <v>96</v>
      </c>
      <c r="D2158" s="156" t="s">
        <v>1511</v>
      </c>
      <c r="E2158" s="157">
        <v>-40.33</v>
      </c>
      <c r="F2158" s="157">
        <v>175.63</v>
      </c>
      <c r="G2158" s="156" t="str">
        <f t="shared" si="104"/>
        <v>Palmerston North City MW</v>
      </c>
      <c r="H2158" s="156">
        <f t="shared" si="105"/>
        <v>9</v>
      </c>
      <c r="I2158" s="156" t="str">
        <f t="shared" si="106"/>
        <v>Palmerston North City 9</v>
      </c>
    </row>
    <row r="2159" spans="1:9">
      <c r="A2159" s="156" t="s">
        <v>2262</v>
      </c>
      <c r="B2159" s="156" t="s">
        <v>135</v>
      </c>
      <c r="C2159" s="156" t="s">
        <v>96</v>
      </c>
      <c r="D2159" s="156" t="s">
        <v>1511</v>
      </c>
      <c r="E2159" s="157">
        <v>-40.380000000000003</v>
      </c>
      <c r="F2159" s="157">
        <v>175.63</v>
      </c>
      <c r="G2159" s="156" t="str">
        <f t="shared" si="104"/>
        <v>Palmerston North City MW</v>
      </c>
      <c r="H2159" s="156">
        <f t="shared" si="105"/>
        <v>10</v>
      </c>
      <c r="I2159" s="156" t="str">
        <f t="shared" si="106"/>
        <v>Palmerston North City 10</v>
      </c>
    </row>
    <row r="2160" spans="1:9">
      <c r="A2160" s="156" t="s">
        <v>2263</v>
      </c>
      <c r="B2160" s="156" t="s">
        <v>135</v>
      </c>
      <c r="C2160" s="156" t="s">
        <v>96</v>
      </c>
      <c r="D2160" s="156" t="s">
        <v>1511</v>
      </c>
      <c r="E2160" s="157">
        <v>-40.35</v>
      </c>
      <c r="F2160" s="157">
        <v>175.59</v>
      </c>
      <c r="G2160" s="156" t="str">
        <f t="shared" si="104"/>
        <v>Palmerston North City MW</v>
      </c>
      <c r="H2160" s="156">
        <f t="shared" si="105"/>
        <v>11</v>
      </c>
      <c r="I2160" s="156" t="str">
        <f t="shared" si="106"/>
        <v>Palmerston North City 11</v>
      </c>
    </row>
    <row r="2161" spans="1:9">
      <c r="A2161" s="156" t="s">
        <v>2264</v>
      </c>
      <c r="B2161" s="156" t="s">
        <v>135</v>
      </c>
      <c r="C2161" s="156" t="s">
        <v>96</v>
      </c>
      <c r="D2161" s="156" t="s">
        <v>1511</v>
      </c>
      <c r="E2161" s="157">
        <v>-40.35</v>
      </c>
      <c r="F2161" s="157">
        <v>175.63</v>
      </c>
      <c r="G2161" s="156" t="str">
        <f t="shared" si="104"/>
        <v>Palmerston North City MW</v>
      </c>
      <c r="H2161" s="156">
        <f t="shared" si="105"/>
        <v>12</v>
      </c>
      <c r="I2161" s="156" t="str">
        <f t="shared" si="106"/>
        <v>Palmerston North City 12</v>
      </c>
    </row>
    <row r="2162" spans="1:9">
      <c r="A2162" s="156" t="s">
        <v>2265</v>
      </c>
      <c r="B2162" s="156" t="s">
        <v>135</v>
      </c>
      <c r="C2162" s="156" t="s">
        <v>93</v>
      </c>
      <c r="D2162" s="156" t="s">
        <v>1511</v>
      </c>
      <c r="E2162" s="157">
        <v>-40.409999999999997</v>
      </c>
      <c r="F2162" s="157">
        <v>175.65</v>
      </c>
      <c r="G2162" s="156" t="str">
        <f t="shared" si="104"/>
        <v>Palmerston North City MW</v>
      </c>
      <c r="H2162" s="156">
        <f t="shared" si="105"/>
        <v>13</v>
      </c>
      <c r="I2162" s="156" t="str">
        <f t="shared" si="106"/>
        <v>Palmerston North City 13</v>
      </c>
    </row>
    <row r="2163" spans="1:9">
      <c r="A2163" s="156" t="s">
        <v>1614</v>
      </c>
      <c r="B2163" s="156" t="s">
        <v>135</v>
      </c>
      <c r="C2163" s="156" t="s">
        <v>96</v>
      </c>
      <c r="D2163" s="156" t="s">
        <v>1511</v>
      </c>
      <c r="E2163" s="157">
        <v>-40.36</v>
      </c>
      <c r="F2163" s="157">
        <v>175.59</v>
      </c>
      <c r="G2163" s="156" t="str">
        <f t="shared" si="104"/>
        <v>Palmerston North City MW</v>
      </c>
      <c r="H2163" s="156">
        <f t="shared" si="105"/>
        <v>14</v>
      </c>
      <c r="I2163" s="156" t="str">
        <f t="shared" si="106"/>
        <v>Palmerston North City 14</v>
      </c>
    </row>
    <row r="2164" spans="1:9">
      <c r="A2164" s="156" t="s">
        <v>2266</v>
      </c>
      <c r="B2164" s="156" t="s">
        <v>135</v>
      </c>
      <c r="C2164" s="156" t="s">
        <v>93</v>
      </c>
      <c r="D2164" s="156" t="s">
        <v>1511</v>
      </c>
      <c r="E2164" s="157">
        <v>-40.32</v>
      </c>
      <c r="F2164" s="157">
        <v>175.67</v>
      </c>
      <c r="G2164" s="156" t="str">
        <f t="shared" si="104"/>
        <v>Palmerston North City MW</v>
      </c>
      <c r="H2164" s="156">
        <f t="shared" si="105"/>
        <v>15</v>
      </c>
      <c r="I2164" s="156" t="str">
        <f t="shared" si="106"/>
        <v>Palmerston North City 15</v>
      </c>
    </row>
    <row r="2165" spans="1:9">
      <c r="A2165" s="156" t="s">
        <v>2267</v>
      </c>
      <c r="B2165" s="156" t="s">
        <v>136</v>
      </c>
      <c r="C2165" s="156" t="s">
        <v>93</v>
      </c>
      <c r="D2165" s="156" t="s">
        <v>241</v>
      </c>
      <c r="E2165" s="157">
        <v>-37.01</v>
      </c>
      <c r="F2165" s="157">
        <v>174.94</v>
      </c>
      <c r="G2165" s="156" t="str">
        <f t="shared" si="104"/>
        <v>Papakura District AK</v>
      </c>
      <c r="H2165" s="156">
        <f t="shared" si="105"/>
        <v>1</v>
      </c>
      <c r="I2165" s="156" t="str">
        <f t="shared" si="106"/>
        <v>Papakura District 1</v>
      </c>
    </row>
    <row r="2166" spans="1:9">
      <c r="A2166" s="156" t="s">
        <v>2268</v>
      </c>
      <c r="B2166" s="156" t="s">
        <v>136</v>
      </c>
      <c r="C2166" s="156" t="s">
        <v>93</v>
      </c>
      <c r="D2166" s="156" t="s">
        <v>241</v>
      </c>
      <c r="E2166" s="157">
        <v>-37.03</v>
      </c>
      <c r="F2166" s="157">
        <v>174.97</v>
      </c>
      <c r="G2166" s="156" t="str">
        <f t="shared" si="104"/>
        <v>Papakura District AK</v>
      </c>
      <c r="H2166" s="156">
        <f t="shared" si="105"/>
        <v>2</v>
      </c>
      <c r="I2166" s="156" t="str">
        <f t="shared" si="106"/>
        <v>Papakura District 2</v>
      </c>
    </row>
    <row r="2167" spans="1:9">
      <c r="A2167" s="156" t="s">
        <v>2269</v>
      </c>
      <c r="B2167" s="156" t="s">
        <v>136</v>
      </c>
      <c r="C2167" s="156" t="s">
        <v>93</v>
      </c>
      <c r="D2167" s="156" t="s">
        <v>241</v>
      </c>
      <c r="E2167" s="157">
        <v>-37.1</v>
      </c>
      <c r="F2167" s="157">
        <v>174.94</v>
      </c>
      <c r="G2167" s="156" t="str">
        <f t="shared" si="104"/>
        <v>Papakura District AK</v>
      </c>
      <c r="H2167" s="156">
        <f t="shared" si="105"/>
        <v>3</v>
      </c>
      <c r="I2167" s="156" t="str">
        <f t="shared" si="106"/>
        <v>Papakura District 3</v>
      </c>
    </row>
    <row r="2168" spans="1:9">
      <c r="A2168" s="156" t="s">
        <v>262</v>
      </c>
      <c r="B2168" s="156" t="s">
        <v>136</v>
      </c>
      <c r="C2168" s="156" t="s">
        <v>93</v>
      </c>
      <c r="D2168" s="156" t="s">
        <v>241</v>
      </c>
      <c r="E2168" s="157">
        <v>-37.07</v>
      </c>
      <c r="F2168" s="157">
        <v>174.91</v>
      </c>
      <c r="G2168" s="156" t="str">
        <f t="shared" si="104"/>
        <v>Papakura District AK</v>
      </c>
      <c r="H2168" s="156">
        <f t="shared" si="105"/>
        <v>4</v>
      </c>
      <c r="I2168" s="156" t="str">
        <f t="shared" si="106"/>
        <v>Papakura District 4</v>
      </c>
    </row>
    <row r="2169" spans="1:9">
      <c r="A2169" s="156" t="s">
        <v>2270</v>
      </c>
      <c r="B2169" s="156" t="s">
        <v>136</v>
      </c>
      <c r="C2169" s="156" t="s">
        <v>93</v>
      </c>
      <c r="D2169" s="156" t="s">
        <v>241</v>
      </c>
      <c r="E2169" s="157">
        <v>-37.08</v>
      </c>
      <c r="F2169" s="157">
        <v>174.96</v>
      </c>
      <c r="G2169" s="156" t="str">
        <f t="shared" si="104"/>
        <v>Papakura District AK</v>
      </c>
      <c r="H2169" s="156">
        <f t="shared" si="105"/>
        <v>5</v>
      </c>
      <c r="I2169" s="156" t="str">
        <f t="shared" si="106"/>
        <v>Papakura District 5</v>
      </c>
    </row>
    <row r="2170" spans="1:9">
      <c r="A2170" s="156" t="s">
        <v>2271</v>
      </c>
      <c r="B2170" s="156" t="s">
        <v>136</v>
      </c>
      <c r="C2170" s="156" t="s">
        <v>96</v>
      </c>
      <c r="D2170" s="156" t="s">
        <v>241</v>
      </c>
      <c r="E2170" s="157">
        <v>-37.06</v>
      </c>
      <c r="F2170" s="157">
        <v>174.92</v>
      </c>
      <c r="G2170" s="156" t="str">
        <f t="shared" si="104"/>
        <v>Papakura District AK</v>
      </c>
      <c r="H2170" s="156">
        <f t="shared" si="105"/>
        <v>6</v>
      </c>
      <c r="I2170" s="156" t="str">
        <f t="shared" si="106"/>
        <v>Papakura District 6</v>
      </c>
    </row>
    <row r="2171" spans="1:9">
      <c r="A2171" s="156" t="s">
        <v>2272</v>
      </c>
      <c r="B2171" s="156" t="s">
        <v>136</v>
      </c>
      <c r="C2171" s="156" t="s">
        <v>229</v>
      </c>
      <c r="D2171" s="156" t="s">
        <v>241</v>
      </c>
      <c r="E2171" s="157">
        <v>-37.07</v>
      </c>
      <c r="F2171" s="157">
        <v>174.94</v>
      </c>
      <c r="G2171" s="156" t="str">
        <f t="shared" si="104"/>
        <v>Papakura District AK</v>
      </c>
      <c r="H2171" s="156">
        <f t="shared" si="105"/>
        <v>7</v>
      </c>
      <c r="I2171" s="156" t="str">
        <f t="shared" si="106"/>
        <v>Papakura District 7</v>
      </c>
    </row>
    <row r="2172" spans="1:9">
      <c r="A2172" s="156" t="s">
        <v>2273</v>
      </c>
      <c r="B2172" s="156" t="s">
        <v>136</v>
      </c>
      <c r="C2172" s="156" t="s">
        <v>96</v>
      </c>
      <c r="D2172" s="156" t="s">
        <v>241</v>
      </c>
      <c r="E2172" s="157">
        <v>-37.06</v>
      </c>
      <c r="F2172" s="157">
        <v>174.97</v>
      </c>
      <c r="G2172" s="156" t="str">
        <f t="shared" si="104"/>
        <v>Papakura District AK</v>
      </c>
      <c r="H2172" s="156">
        <f t="shared" si="105"/>
        <v>8</v>
      </c>
      <c r="I2172" s="156" t="str">
        <f t="shared" si="106"/>
        <v>Papakura District 8</v>
      </c>
    </row>
    <row r="2173" spans="1:9">
      <c r="A2173" s="156" t="s">
        <v>2274</v>
      </c>
      <c r="B2173" s="156" t="s">
        <v>136</v>
      </c>
      <c r="C2173" s="156" t="s">
        <v>93</v>
      </c>
      <c r="D2173" s="156" t="s">
        <v>241</v>
      </c>
      <c r="E2173" s="157">
        <v>-37.11</v>
      </c>
      <c r="F2173" s="157">
        <v>174.94</v>
      </c>
      <c r="G2173" s="156" t="str">
        <f t="shared" si="104"/>
        <v>Papakura District AK</v>
      </c>
      <c r="H2173" s="156">
        <f t="shared" si="105"/>
        <v>9</v>
      </c>
      <c r="I2173" s="156" t="str">
        <f t="shared" si="106"/>
        <v>Papakura District 9</v>
      </c>
    </row>
    <row r="2174" spans="1:9">
      <c r="A2174" s="156" t="s">
        <v>2275</v>
      </c>
      <c r="B2174" s="156" t="s">
        <v>136</v>
      </c>
      <c r="C2174" s="156" t="s">
        <v>96</v>
      </c>
      <c r="D2174" s="156" t="s">
        <v>241</v>
      </c>
      <c r="E2174" s="157">
        <v>-37.049999999999997</v>
      </c>
      <c r="F2174" s="157">
        <v>174.9</v>
      </c>
      <c r="G2174" s="156" t="str">
        <f t="shared" si="104"/>
        <v>Papakura District AK</v>
      </c>
      <c r="H2174" s="156">
        <f t="shared" si="105"/>
        <v>10</v>
      </c>
      <c r="I2174" s="156" t="str">
        <f t="shared" si="106"/>
        <v>Papakura District 10</v>
      </c>
    </row>
    <row r="2175" spans="1:9">
      <c r="A2175" s="156" t="s">
        <v>2275</v>
      </c>
      <c r="B2175" s="156" t="s">
        <v>136</v>
      </c>
      <c r="C2175" s="156" t="s">
        <v>96</v>
      </c>
      <c r="D2175" s="156" t="s">
        <v>241</v>
      </c>
      <c r="E2175" s="157">
        <v>-37.04</v>
      </c>
      <c r="F2175" s="157">
        <v>174.91</v>
      </c>
      <c r="G2175" s="156" t="str">
        <f t="shared" si="104"/>
        <v>Papakura District AK</v>
      </c>
      <c r="H2175" s="156">
        <f t="shared" si="105"/>
        <v>11</v>
      </c>
      <c r="I2175" s="156" t="str">
        <f t="shared" si="106"/>
        <v>Papakura District 11</v>
      </c>
    </row>
    <row r="2176" spans="1:9">
      <c r="A2176" s="156" t="s">
        <v>2276</v>
      </c>
      <c r="B2176" s="156" t="s">
        <v>137</v>
      </c>
      <c r="C2176" s="156" t="s">
        <v>96</v>
      </c>
      <c r="D2176" s="156" t="s">
        <v>1727</v>
      </c>
      <c r="E2176" s="157">
        <v>-41.12</v>
      </c>
      <c r="F2176" s="157">
        <v>174.87</v>
      </c>
      <c r="G2176" s="156" t="str">
        <f t="shared" si="104"/>
        <v>Porirua City WN</v>
      </c>
      <c r="H2176" s="156">
        <f t="shared" si="105"/>
        <v>1</v>
      </c>
      <c r="I2176" s="156" t="str">
        <f t="shared" si="106"/>
        <v>Porirua City 1</v>
      </c>
    </row>
    <row r="2177" spans="1:9">
      <c r="A2177" s="156" t="s">
        <v>2277</v>
      </c>
      <c r="B2177" s="156" t="s">
        <v>137</v>
      </c>
      <c r="C2177" s="156" t="s">
        <v>96</v>
      </c>
      <c r="D2177" s="156" t="s">
        <v>1727</v>
      </c>
      <c r="E2177" s="157">
        <v>-41.09</v>
      </c>
      <c r="F2177" s="157">
        <v>174.87</v>
      </c>
      <c r="G2177" s="156" t="str">
        <f t="shared" si="104"/>
        <v>Porirua City WN</v>
      </c>
      <c r="H2177" s="156">
        <f t="shared" si="105"/>
        <v>2</v>
      </c>
      <c r="I2177" s="156" t="str">
        <f t="shared" si="106"/>
        <v>Porirua City 2</v>
      </c>
    </row>
    <row r="2178" spans="1:9">
      <c r="A2178" s="156" t="s">
        <v>2278</v>
      </c>
      <c r="B2178" s="156" t="s">
        <v>137</v>
      </c>
      <c r="C2178" s="156" t="s">
        <v>96</v>
      </c>
      <c r="D2178" s="156" t="s">
        <v>1727</v>
      </c>
      <c r="E2178" s="157">
        <v>-41.13</v>
      </c>
      <c r="F2178" s="157">
        <v>174.86</v>
      </c>
      <c r="G2178" s="156" t="str">
        <f t="shared" ref="G2178:G2241" si="107">B2178&amp;" "&amp;D2178</f>
        <v>Porirua City WN</v>
      </c>
      <c r="H2178" s="156">
        <f t="shared" ref="H2178:H2241" si="108">IF(B2178=B2177,H2177+1,1)</f>
        <v>3</v>
      </c>
      <c r="I2178" s="156" t="str">
        <f t="shared" ref="I2178:I2241" si="109">B2178&amp;" "&amp;H2178</f>
        <v>Porirua City 3</v>
      </c>
    </row>
    <row r="2179" spans="1:9">
      <c r="A2179" s="156" t="s">
        <v>2279</v>
      </c>
      <c r="B2179" s="156" t="s">
        <v>137</v>
      </c>
      <c r="C2179" s="156" t="s">
        <v>96</v>
      </c>
      <c r="D2179" s="156" t="s">
        <v>1727</v>
      </c>
      <c r="E2179" s="157">
        <v>-41.13</v>
      </c>
      <c r="F2179" s="157">
        <v>174.82</v>
      </c>
      <c r="G2179" s="156" t="str">
        <f t="shared" si="107"/>
        <v>Porirua City WN</v>
      </c>
      <c r="H2179" s="156">
        <f t="shared" si="108"/>
        <v>4</v>
      </c>
      <c r="I2179" s="156" t="str">
        <f t="shared" si="109"/>
        <v>Porirua City 4</v>
      </c>
    </row>
    <row r="2180" spans="1:9">
      <c r="A2180" s="156" t="s">
        <v>2280</v>
      </c>
      <c r="B2180" s="156" t="s">
        <v>137</v>
      </c>
      <c r="C2180" s="156" t="s">
        <v>93</v>
      </c>
      <c r="D2180" s="156" t="s">
        <v>1727</v>
      </c>
      <c r="E2180" s="157">
        <v>-41.11</v>
      </c>
      <c r="F2180" s="157">
        <v>174.95</v>
      </c>
      <c r="G2180" s="156" t="str">
        <f t="shared" si="107"/>
        <v>Porirua City WN</v>
      </c>
      <c r="H2180" s="156">
        <f t="shared" si="108"/>
        <v>5</v>
      </c>
      <c r="I2180" s="156" t="str">
        <f t="shared" si="109"/>
        <v>Porirua City 5</v>
      </c>
    </row>
    <row r="2181" spans="1:9">
      <c r="A2181" s="156" t="s">
        <v>2281</v>
      </c>
      <c r="B2181" s="156" t="s">
        <v>137</v>
      </c>
      <c r="C2181" s="156" t="s">
        <v>96</v>
      </c>
      <c r="D2181" s="156" t="s">
        <v>1727</v>
      </c>
      <c r="E2181" s="157">
        <v>-41.15</v>
      </c>
      <c r="F2181" s="157">
        <v>174.82</v>
      </c>
      <c r="G2181" s="156" t="str">
        <f t="shared" si="107"/>
        <v>Porirua City WN</v>
      </c>
      <c r="H2181" s="156">
        <f t="shared" si="108"/>
        <v>6</v>
      </c>
      <c r="I2181" s="156" t="str">
        <f t="shared" si="109"/>
        <v>Porirua City 6</v>
      </c>
    </row>
    <row r="2182" spans="1:9">
      <c r="A2182" s="156" t="s">
        <v>2282</v>
      </c>
      <c r="B2182" s="156" t="s">
        <v>137</v>
      </c>
      <c r="C2182" s="156" t="s">
        <v>96</v>
      </c>
      <c r="D2182" s="156" t="s">
        <v>1727</v>
      </c>
      <c r="E2182" s="157">
        <v>-41.09</v>
      </c>
      <c r="F2182" s="157">
        <v>174.87</v>
      </c>
      <c r="G2182" s="156" t="str">
        <f t="shared" si="107"/>
        <v>Porirua City WN</v>
      </c>
      <c r="H2182" s="156">
        <f t="shared" si="108"/>
        <v>7</v>
      </c>
      <c r="I2182" s="156" t="str">
        <f t="shared" si="109"/>
        <v>Porirua City 7</v>
      </c>
    </row>
    <row r="2183" spans="1:9">
      <c r="A2183" s="156" t="s">
        <v>2283</v>
      </c>
      <c r="B2183" s="156" t="s">
        <v>137</v>
      </c>
      <c r="C2183" s="156" t="s">
        <v>93</v>
      </c>
      <c r="D2183" s="156" t="s">
        <v>1727</v>
      </c>
      <c r="E2183" s="157">
        <v>-41.03</v>
      </c>
      <c r="F2183" s="157">
        <v>174.89</v>
      </c>
      <c r="G2183" s="156" t="str">
        <f t="shared" si="107"/>
        <v>Porirua City WN</v>
      </c>
      <c r="H2183" s="156">
        <f t="shared" si="108"/>
        <v>8</v>
      </c>
      <c r="I2183" s="156" t="str">
        <f t="shared" si="109"/>
        <v>Porirua City 8</v>
      </c>
    </row>
    <row r="2184" spans="1:9">
      <c r="A2184" s="156" t="s">
        <v>2284</v>
      </c>
      <c r="B2184" s="156" t="s">
        <v>137</v>
      </c>
      <c r="C2184" s="156" t="s">
        <v>96</v>
      </c>
      <c r="D2184" s="156" t="s">
        <v>1727</v>
      </c>
      <c r="E2184" s="157">
        <v>-41.11</v>
      </c>
      <c r="F2184" s="157">
        <v>174.84</v>
      </c>
      <c r="G2184" s="156" t="str">
        <f t="shared" si="107"/>
        <v>Porirua City WN</v>
      </c>
      <c r="H2184" s="156">
        <f t="shared" si="108"/>
        <v>9</v>
      </c>
      <c r="I2184" s="156" t="str">
        <f t="shared" si="109"/>
        <v>Porirua City 9</v>
      </c>
    </row>
    <row r="2185" spans="1:9">
      <c r="A2185" s="156" t="s">
        <v>2285</v>
      </c>
      <c r="B2185" s="156" t="s">
        <v>137</v>
      </c>
      <c r="C2185" s="156" t="s">
        <v>96</v>
      </c>
      <c r="D2185" s="156" t="s">
        <v>1727</v>
      </c>
      <c r="E2185" s="157">
        <v>-41.11</v>
      </c>
      <c r="F2185" s="157">
        <v>174.86</v>
      </c>
      <c r="G2185" s="156" t="str">
        <f t="shared" si="107"/>
        <v>Porirua City WN</v>
      </c>
      <c r="H2185" s="156">
        <f t="shared" si="108"/>
        <v>10</v>
      </c>
      <c r="I2185" s="156" t="str">
        <f t="shared" si="109"/>
        <v>Porirua City 10</v>
      </c>
    </row>
    <row r="2186" spans="1:9">
      <c r="A2186" s="156" t="s">
        <v>1266</v>
      </c>
      <c r="B2186" s="156" t="s">
        <v>137</v>
      </c>
      <c r="C2186" s="156" t="s">
        <v>96</v>
      </c>
      <c r="D2186" s="156" t="s">
        <v>1727</v>
      </c>
      <c r="E2186" s="157">
        <v>-41.1</v>
      </c>
      <c r="F2186" s="157">
        <v>174.87</v>
      </c>
      <c r="G2186" s="156" t="str">
        <f t="shared" si="107"/>
        <v>Porirua City WN</v>
      </c>
      <c r="H2186" s="156">
        <f t="shared" si="108"/>
        <v>11</v>
      </c>
      <c r="I2186" s="156" t="str">
        <f t="shared" si="109"/>
        <v>Porirua City 11</v>
      </c>
    </row>
    <row r="2187" spans="1:9">
      <c r="A2187" s="156" t="s">
        <v>2286</v>
      </c>
      <c r="B2187" s="156" t="s">
        <v>137</v>
      </c>
      <c r="C2187" s="156" t="s">
        <v>93</v>
      </c>
      <c r="D2187" s="156" t="s">
        <v>1727</v>
      </c>
      <c r="E2187" s="157">
        <v>-41.1</v>
      </c>
      <c r="F2187" s="157">
        <v>174.91</v>
      </c>
      <c r="G2187" s="156" t="str">
        <f t="shared" si="107"/>
        <v>Porirua City WN</v>
      </c>
      <c r="H2187" s="156">
        <f t="shared" si="108"/>
        <v>12</v>
      </c>
      <c r="I2187" s="156" t="str">
        <f t="shared" si="109"/>
        <v>Porirua City 12</v>
      </c>
    </row>
    <row r="2188" spans="1:9">
      <c r="A2188" s="156" t="s">
        <v>2287</v>
      </c>
      <c r="B2188" s="156" t="s">
        <v>137</v>
      </c>
      <c r="C2188" s="156" t="s">
        <v>229</v>
      </c>
      <c r="D2188" s="156" t="s">
        <v>1727</v>
      </c>
      <c r="E2188" s="157">
        <v>-41.14</v>
      </c>
      <c r="F2188" s="157">
        <v>174.81</v>
      </c>
      <c r="G2188" s="156" t="str">
        <f t="shared" si="107"/>
        <v>Porirua City WN</v>
      </c>
      <c r="H2188" s="156">
        <f t="shared" si="108"/>
        <v>13</v>
      </c>
      <c r="I2188" s="156" t="str">
        <f t="shared" si="109"/>
        <v>Porirua City 13</v>
      </c>
    </row>
    <row r="2189" spans="1:9">
      <c r="A2189" s="156" t="s">
        <v>2288</v>
      </c>
      <c r="B2189" s="156" t="s">
        <v>137</v>
      </c>
      <c r="C2189" s="156" t="s">
        <v>96</v>
      </c>
      <c r="D2189" s="156" t="s">
        <v>1727</v>
      </c>
      <c r="E2189" s="157">
        <v>-41.14</v>
      </c>
      <c r="F2189" s="157">
        <v>174.84</v>
      </c>
      <c r="G2189" s="156" t="str">
        <f t="shared" si="107"/>
        <v>Porirua City WN</v>
      </c>
      <c r="H2189" s="156">
        <f t="shared" si="108"/>
        <v>14</v>
      </c>
      <c r="I2189" s="156" t="str">
        <f t="shared" si="109"/>
        <v>Porirua City 14</v>
      </c>
    </row>
    <row r="2190" spans="1:9">
      <c r="A2190" s="156" t="s">
        <v>2289</v>
      </c>
      <c r="B2190" s="156" t="s">
        <v>137</v>
      </c>
      <c r="C2190" s="156" t="s">
        <v>93</v>
      </c>
      <c r="D2190" s="156" t="s">
        <v>1727</v>
      </c>
      <c r="E2190" s="157">
        <v>-41.03</v>
      </c>
      <c r="F2190" s="157">
        <v>174.87</v>
      </c>
      <c r="G2190" s="156" t="str">
        <f t="shared" si="107"/>
        <v>Porirua City WN</v>
      </c>
      <c r="H2190" s="156">
        <f t="shared" si="108"/>
        <v>15</v>
      </c>
      <c r="I2190" s="156" t="str">
        <f t="shared" si="109"/>
        <v>Porirua City 15</v>
      </c>
    </row>
    <row r="2191" spans="1:9">
      <c r="A2191" s="156" t="s">
        <v>2290</v>
      </c>
      <c r="B2191" s="156" t="s">
        <v>137</v>
      </c>
      <c r="C2191" s="156" t="s">
        <v>96</v>
      </c>
      <c r="D2191" s="156" t="s">
        <v>1727</v>
      </c>
      <c r="E2191" s="157">
        <v>-41.14</v>
      </c>
      <c r="F2191" s="157">
        <v>174.84</v>
      </c>
      <c r="G2191" s="156" t="str">
        <f t="shared" si="107"/>
        <v>Porirua City WN</v>
      </c>
      <c r="H2191" s="156">
        <f t="shared" si="108"/>
        <v>16</v>
      </c>
      <c r="I2191" s="156" t="str">
        <f t="shared" si="109"/>
        <v>Porirua City 16</v>
      </c>
    </row>
    <row r="2192" spans="1:9">
      <c r="A2192" s="156" t="s">
        <v>2291</v>
      </c>
      <c r="B2192" s="156" t="s">
        <v>137</v>
      </c>
      <c r="C2192" s="156" t="s">
        <v>96</v>
      </c>
      <c r="D2192" s="156" t="s">
        <v>1727</v>
      </c>
      <c r="E2192" s="157">
        <v>-41.12</v>
      </c>
      <c r="F2192" s="157">
        <v>174.82</v>
      </c>
      <c r="G2192" s="156" t="str">
        <f t="shared" si="107"/>
        <v>Porirua City WN</v>
      </c>
      <c r="H2192" s="156">
        <f t="shared" si="108"/>
        <v>17</v>
      </c>
      <c r="I2192" s="156" t="str">
        <f t="shared" si="109"/>
        <v>Porirua City 17</v>
      </c>
    </row>
    <row r="2193" spans="1:9">
      <c r="A2193" s="156" t="s">
        <v>2292</v>
      </c>
      <c r="B2193" s="156" t="s">
        <v>137</v>
      </c>
      <c r="C2193" s="156" t="s">
        <v>96</v>
      </c>
      <c r="D2193" s="156" t="s">
        <v>1727</v>
      </c>
      <c r="E2193" s="157">
        <v>-41.1</v>
      </c>
      <c r="F2193" s="157">
        <v>174.84</v>
      </c>
      <c r="G2193" s="156" t="str">
        <f t="shared" si="107"/>
        <v>Porirua City WN</v>
      </c>
      <c r="H2193" s="156">
        <f t="shared" si="108"/>
        <v>18</v>
      </c>
      <c r="I2193" s="156" t="str">
        <f t="shared" si="109"/>
        <v>Porirua City 18</v>
      </c>
    </row>
    <row r="2194" spans="1:9">
      <c r="A2194" s="156" t="s">
        <v>2293</v>
      </c>
      <c r="B2194" s="156" t="s">
        <v>137</v>
      </c>
      <c r="C2194" s="156" t="s">
        <v>96</v>
      </c>
      <c r="D2194" s="156" t="s">
        <v>1727</v>
      </c>
      <c r="E2194" s="157">
        <v>-41.12</v>
      </c>
      <c r="F2194" s="157">
        <v>174.88</v>
      </c>
      <c r="G2194" s="156" t="str">
        <f t="shared" si="107"/>
        <v>Porirua City WN</v>
      </c>
      <c r="H2194" s="156">
        <f t="shared" si="108"/>
        <v>19</v>
      </c>
      <c r="I2194" s="156" t="str">
        <f t="shared" si="109"/>
        <v>Porirua City 19</v>
      </c>
    </row>
    <row r="2195" spans="1:9">
      <c r="A2195" s="156" t="s">
        <v>2294</v>
      </c>
      <c r="B2195" s="156" t="s">
        <v>137</v>
      </c>
      <c r="C2195" s="156" t="s">
        <v>96</v>
      </c>
      <c r="D2195" s="156" t="s">
        <v>1727</v>
      </c>
      <c r="E2195" s="157">
        <v>-41.11</v>
      </c>
      <c r="F2195" s="157">
        <v>174.89</v>
      </c>
      <c r="G2195" s="156" t="str">
        <f t="shared" si="107"/>
        <v>Porirua City WN</v>
      </c>
      <c r="H2195" s="156">
        <f t="shared" si="108"/>
        <v>20</v>
      </c>
      <c r="I2195" s="156" t="str">
        <f t="shared" si="109"/>
        <v>Porirua City 20</v>
      </c>
    </row>
    <row r="2196" spans="1:9">
      <c r="A2196" s="156" t="s">
        <v>2295</v>
      </c>
      <c r="B2196" s="156" t="s">
        <v>138</v>
      </c>
      <c r="C2196" s="156" t="s">
        <v>93</v>
      </c>
      <c r="D2196" s="156" t="s">
        <v>2296</v>
      </c>
      <c r="E2196" s="157">
        <v>-44.68</v>
      </c>
      <c r="F2196" s="157">
        <v>169.19</v>
      </c>
      <c r="G2196" s="156" t="str">
        <f t="shared" si="107"/>
        <v>Queenstown-Lakes District QL</v>
      </c>
      <c r="H2196" s="156">
        <f t="shared" si="108"/>
        <v>1</v>
      </c>
      <c r="I2196" s="156" t="str">
        <f t="shared" si="109"/>
        <v>Queenstown-Lakes District 1</v>
      </c>
    </row>
    <row r="2197" spans="1:9">
      <c r="A2197" s="156" t="s">
        <v>2297</v>
      </c>
      <c r="B2197" s="156" t="s">
        <v>138</v>
      </c>
      <c r="C2197" s="156" t="s">
        <v>209</v>
      </c>
      <c r="D2197" s="156" t="s">
        <v>2296</v>
      </c>
      <c r="E2197" s="157">
        <v>-44.94</v>
      </c>
      <c r="F2197" s="157">
        <v>168.81</v>
      </c>
      <c r="G2197" s="156" t="str">
        <f t="shared" si="107"/>
        <v>Queenstown-Lakes District QL</v>
      </c>
      <c r="H2197" s="156">
        <f t="shared" si="108"/>
        <v>2</v>
      </c>
      <c r="I2197" s="156" t="str">
        <f t="shared" si="109"/>
        <v>Queenstown-Lakes District 2</v>
      </c>
    </row>
    <row r="2198" spans="1:9">
      <c r="A2198" s="156" t="s">
        <v>2298</v>
      </c>
      <c r="B2198" s="156" t="s">
        <v>138</v>
      </c>
      <c r="C2198" s="156" t="s">
        <v>93</v>
      </c>
      <c r="D2198" s="156" t="s">
        <v>2296</v>
      </c>
      <c r="E2198" s="157">
        <v>-44.99</v>
      </c>
      <c r="F2198" s="157">
        <v>168.66</v>
      </c>
      <c r="G2198" s="156" t="str">
        <f t="shared" si="107"/>
        <v>Queenstown-Lakes District QL</v>
      </c>
      <c r="H2198" s="156">
        <f t="shared" si="108"/>
        <v>3</v>
      </c>
      <c r="I2198" s="156" t="str">
        <f t="shared" si="109"/>
        <v>Queenstown-Lakes District 3</v>
      </c>
    </row>
    <row r="2199" spans="1:9">
      <c r="A2199" s="156" t="s">
        <v>2299</v>
      </c>
      <c r="B2199" s="156" t="s">
        <v>138</v>
      </c>
      <c r="C2199" s="156" t="s">
        <v>93</v>
      </c>
      <c r="D2199" s="156" t="s">
        <v>2296</v>
      </c>
      <c r="E2199" s="157">
        <v>-44.79</v>
      </c>
      <c r="F2199" s="157">
        <v>168.68</v>
      </c>
      <c r="G2199" s="156" t="str">
        <f t="shared" si="107"/>
        <v>Queenstown-Lakes District QL</v>
      </c>
      <c r="H2199" s="156">
        <f t="shared" si="108"/>
        <v>4</v>
      </c>
      <c r="I2199" s="156" t="str">
        <f t="shared" si="109"/>
        <v>Queenstown-Lakes District 4</v>
      </c>
    </row>
    <row r="2200" spans="1:9">
      <c r="A2200" s="156" t="s">
        <v>2300</v>
      </c>
      <c r="B2200" s="156" t="s">
        <v>138</v>
      </c>
      <c r="C2200" s="156" t="s">
        <v>93</v>
      </c>
      <c r="D2200" s="156" t="s">
        <v>2296</v>
      </c>
      <c r="E2200" s="157">
        <v>-44.88</v>
      </c>
      <c r="F2200" s="157">
        <v>168.99</v>
      </c>
      <c r="G2200" s="156" t="str">
        <f t="shared" si="107"/>
        <v>Queenstown-Lakes District QL</v>
      </c>
      <c r="H2200" s="156">
        <f t="shared" si="108"/>
        <v>5</v>
      </c>
      <c r="I2200" s="156" t="str">
        <f t="shared" si="109"/>
        <v>Queenstown-Lakes District 5</v>
      </c>
    </row>
    <row r="2201" spans="1:9">
      <c r="A2201" s="156" t="s">
        <v>2301</v>
      </c>
      <c r="B2201" s="156" t="s">
        <v>138</v>
      </c>
      <c r="C2201" s="156" t="s">
        <v>93</v>
      </c>
      <c r="D2201" s="156" t="s">
        <v>2296</v>
      </c>
      <c r="E2201" s="157">
        <v>-44.87</v>
      </c>
      <c r="F2201" s="157">
        <v>168.67</v>
      </c>
      <c r="G2201" s="156" t="str">
        <f t="shared" si="107"/>
        <v>Queenstown-Lakes District QL</v>
      </c>
      <c r="H2201" s="156">
        <f t="shared" si="108"/>
        <v>6</v>
      </c>
      <c r="I2201" s="156" t="str">
        <f t="shared" si="109"/>
        <v>Queenstown-Lakes District 6</v>
      </c>
    </row>
    <row r="2202" spans="1:9">
      <c r="A2202" s="156" t="s">
        <v>2302</v>
      </c>
      <c r="B2202" s="156" t="s">
        <v>138</v>
      </c>
      <c r="C2202" s="156" t="s">
        <v>93</v>
      </c>
      <c r="D2202" s="156" t="s">
        <v>2296</v>
      </c>
      <c r="E2202" s="157">
        <v>-45</v>
      </c>
      <c r="F2202" s="157">
        <v>168.78</v>
      </c>
      <c r="G2202" s="156" t="str">
        <f t="shared" si="107"/>
        <v>Queenstown-Lakes District QL</v>
      </c>
      <c r="H2202" s="156">
        <f t="shared" si="108"/>
        <v>7</v>
      </c>
      <c r="I2202" s="156" t="str">
        <f t="shared" si="109"/>
        <v>Queenstown-Lakes District 7</v>
      </c>
    </row>
    <row r="2203" spans="1:9">
      <c r="A2203" s="156" t="s">
        <v>1426</v>
      </c>
      <c r="B2203" s="156" t="s">
        <v>138</v>
      </c>
      <c r="C2203" s="156" t="s">
        <v>96</v>
      </c>
      <c r="D2203" s="156" t="s">
        <v>2296</v>
      </c>
      <c r="E2203" s="157">
        <v>-45.03</v>
      </c>
      <c r="F2203" s="157">
        <v>168.62</v>
      </c>
      <c r="G2203" s="156" t="str">
        <f t="shared" si="107"/>
        <v>Queenstown-Lakes District QL</v>
      </c>
      <c r="H2203" s="156">
        <f t="shared" si="108"/>
        <v>8</v>
      </c>
      <c r="I2203" s="156" t="str">
        <f t="shared" si="109"/>
        <v>Queenstown-Lakes District 8</v>
      </c>
    </row>
    <row r="2204" spans="1:9">
      <c r="A2204" s="156" t="s">
        <v>1414</v>
      </c>
      <c r="B2204" s="156" t="s">
        <v>138</v>
      </c>
      <c r="C2204" s="156" t="s">
        <v>229</v>
      </c>
      <c r="D2204" s="156" t="s">
        <v>2296</v>
      </c>
      <c r="E2204" s="157">
        <v>-45.02</v>
      </c>
      <c r="F2204" s="157">
        <v>168.72</v>
      </c>
      <c r="G2204" s="156" t="str">
        <f t="shared" si="107"/>
        <v>Queenstown-Lakes District QL</v>
      </c>
      <c r="H2204" s="156">
        <f t="shared" si="108"/>
        <v>9</v>
      </c>
      <c r="I2204" s="156" t="str">
        <f t="shared" si="109"/>
        <v>Queenstown-Lakes District 9</v>
      </c>
    </row>
    <row r="2205" spans="1:9">
      <c r="A2205" s="156" t="s">
        <v>2303</v>
      </c>
      <c r="B2205" s="156" t="s">
        <v>138</v>
      </c>
      <c r="C2205" s="156" t="s">
        <v>93</v>
      </c>
      <c r="D2205" s="156" t="s">
        <v>2296</v>
      </c>
      <c r="E2205" s="157">
        <v>-45.02</v>
      </c>
      <c r="F2205" s="157">
        <v>168.94</v>
      </c>
      <c r="G2205" s="156" t="str">
        <f t="shared" si="107"/>
        <v>Queenstown-Lakes District QL</v>
      </c>
      <c r="H2205" s="156">
        <f t="shared" si="108"/>
        <v>10</v>
      </c>
      <c r="I2205" s="156" t="str">
        <f t="shared" si="109"/>
        <v>Queenstown-Lakes District 10</v>
      </c>
    </row>
    <row r="2206" spans="1:9">
      <c r="A2206" s="156" t="s">
        <v>402</v>
      </c>
      <c r="B2206" s="156" t="s">
        <v>138</v>
      </c>
      <c r="C2206" s="156" t="s">
        <v>93</v>
      </c>
      <c r="D2206" s="156" t="s">
        <v>2296</v>
      </c>
      <c r="E2206" s="157">
        <v>-44.59</v>
      </c>
      <c r="F2206" s="157">
        <v>169.31</v>
      </c>
      <c r="G2206" s="156" t="str">
        <f t="shared" si="107"/>
        <v>Queenstown-Lakes District QL</v>
      </c>
      <c r="H2206" s="156">
        <f t="shared" si="108"/>
        <v>11</v>
      </c>
      <c r="I2206" s="156" t="str">
        <f t="shared" si="109"/>
        <v>Queenstown-Lakes District 11</v>
      </c>
    </row>
    <row r="2207" spans="1:9">
      <c r="A2207" s="156" t="s">
        <v>2304</v>
      </c>
      <c r="B2207" s="156" t="s">
        <v>138</v>
      </c>
      <c r="C2207" s="156" t="s">
        <v>93</v>
      </c>
      <c r="D2207" s="156" t="s">
        <v>2296</v>
      </c>
      <c r="E2207" s="157">
        <v>-44.67</v>
      </c>
      <c r="F2207" s="157">
        <v>169.01</v>
      </c>
      <c r="G2207" s="156" t="str">
        <f t="shared" si="107"/>
        <v>Queenstown-Lakes District QL</v>
      </c>
      <c r="H2207" s="156">
        <f t="shared" si="108"/>
        <v>12</v>
      </c>
      <c r="I2207" s="156" t="str">
        <f t="shared" si="109"/>
        <v>Queenstown-Lakes District 12</v>
      </c>
    </row>
    <row r="2208" spans="1:9">
      <c r="A2208" s="156" t="s">
        <v>2305</v>
      </c>
      <c r="B2208" s="156" t="s">
        <v>138</v>
      </c>
      <c r="C2208" s="156" t="s">
        <v>93</v>
      </c>
      <c r="D2208" s="156" t="s">
        <v>2296</v>
      </c>
      <c r="E2208" s="157">
        <v>-44.85</v>
      </c>
      <c r="F2208" s="157">
        <v>168.37</v>
      </c>
      <c r="G2208" s="156" t="str">
        <f t="shared" si="107"/>
        <v>Queenstown-Lakes District QL</v>
      </c>
      <c r="H2208" s="156">
        <f t="shared" si="108"/>
        <v>13</v>
      </c>
      <c r="I2208" s="156" t="str">
        <f t="shared" si="109"/>
        <v>Queenstown-Lakes District 13</v>
      </c>
    </row>
    <row r="2209" spans="1:9">
      <c r="A2209" s="156" t="s">
        <v>2306</v>
      </c>
      <c r="B2209" s="156" t="s">
        <v>138</v>
      </c>
      <c r="C2209" s="156" t="s">
        <v>93</v>
      </c>
      <c r="D2209" s="156" t="s">
        <v>2296</v>
      </c>
      <c r="E2209" s="157">
        <v>-44.65</v>
      </c>
      <c r="F2209" s="157">
        <v>169.28</v>
      </c>
      <c r="G2209" s="156" t="str">
        <f t="shared" si="107"/>
        <v>Queenstown-Lakes District QL</v>
      </c>
      <c r="H2209" s="156">
        <f t="shared" si="108"/>
        <v>14</v>
      </c>
      <c r="I2209" s="156" t="str">
        <f t="shared" si="109"/>
        <v>Queenstown-Lakes District 14</v>
      </c>
    </row>
    <row r="2210" spans="1:9">
      <c r="A2210" s="156" t="s">
        <v>2307</v>
      </c>
      <c r="B2210" s="156" t="s">
        <v>138</v>
      </c>
      <c r="C2210" s="156" t="s">
        <v>93</v>
      </c>
      <c r="D2210" s="156" t="s">
        <v>2296</v>
      </c>
      <c r="E2210" s="157">
        <v>-45.02</v>
      </c>
      <c r="F2210" s="157">
        <v>168.72</v>
      </c>
      <c r="G2210" s="156" t="str">
        <f t="shared" si="107"/>
        <v>Queenstown-Lakes District QL</v>
      </c>
      <c r="H2210" s="156">
        <f t="shared" si="108"/>
        <v>15</v>
      </c>
      <c r="I2210" s="156" t="str">
        <f t="shared" si="109"/>
        <v>Queenstown-Lakes District 15</v>
      </c>
    </row>
    <row r="2211" spans="1:9">
      <c r="A2211" s="156" t="s">
        <v>2308</v>
      </c>
      <c r="B2211" s="156" t="s">
        <v>138</v>
      </c>
      <c r="C2211" s="156" t="s">
        <v>93</v>
      </c>
      <c r="D2211" s="156" t="s">
        <v>2296</v>
      </c>
      <c r="E2211" s="157">
        <v>-45.04</v>
      </c>
      <c r="F2211" s="157">
        <v>168.68</v>
      </c>
      <c r="G2211" s="156" t="str">
        <f t="shared" si="107"/>
        <v>Queenstown-Lakes District QL</v>
      </c>
      <c r="H2211" s="156">
        <f t="shared" si="108"/>
        <v>16</v>
      </c>
      <c r="I2211" s="156" t="str">
        <f t="shared" si="109"/>
        <v>Queenstown-Lakes District 16</v>
      </c>
    </row>
    <row r="2212" spans="1:9">
      <c r="A2212" s="156" t="s">
        <v>2309</v>
      </c>
      <c r="B2212" s="156" t="s">
        <v>138</v>
      </c>
      <c r="C2212" s="156" t="s">
        <v>93</v>
      </c>
      <c r="D2212" s="156" t="s">
        <v>2296</v>
      </c>
      <c r="E2212" s="157">
        <v>-45.33</v>
      </c>
      <c r="F2212" s="157">
        <v>168.71</v>
      </c>
      <c r="G2212" s="156" t="str">
        <f t="shared" si="107"/>
        <v>Queenstown-Lakes District QL</v>
      </c>
      <c r="H2212" s="156">
        <f t="shared" si="108"/>
        <v>17</v>
      </c>
      <c r="I2212" s="156" t="str">
        <f t="shared" si="109"/>
        <v>Queenstown-Lakes District 17</v>
      </c>
    </row>
    <row r="2213" spans="1:9">
      <c r="A2213" s="156" t="s">
        <v>2310</v>
      </c>
      <c r="B2213" s="156" t="s">
        <v>138</v>
      </c>
      <c r="C2213" s="156" t="s">
        <v>93</v>
      </c>
      <c r="D2213" s="156" t="s">
        <v>2296</v>
      </c>
      <c r="E2213" s="157">
        <v>-44.84</v>
      </c>
      <c r="F2213" s="157">
        <v>168.34</v>
      </c>
      <c r="G2213" s="156" t="str">
        <f t="shared" si="107"/>
        <v>Queenstown-Lakes District QL</v>
      </c>
      <c r="H2213" s="156">
        <f t="shared" si="108"/>
        <v>18</v>
      </c>
      <c r="I2213" s="156" t="str">
        <f t="shared" si="109"/>
        <v>Queenstown-Lakes District 18</v>
      </c>
    </row>
    <row r="2214" spans="1:9">
      <c r="A2214" s="156" t="s">
        <v>2311</v>
      </c>
      <c r="B2214" s="156" t="s">
        <v>138</v>
      </c>
      <c r="C2214" s="156" t="s">
        <v>209</v>
      </c>
      <c r="D2214" s="156" t="s">
        <v>2296</v>
      </c>
      <c r="E2214" s="157">
        <v>-44.61</v>
      </c>
      <c r="F2214" s="157">
        <v>169.26</v>
      </c>
      <c r="G2214" s="156" t="str">
        <f t="shared" si="107"/>
        <v>Queenstown-Lakes District QL</v>
      </c>
      <c r="H2214" s="156">
        <f t="shared" si="108"/>
        <v>19</v>
      </c>
      <c r="I2214" s="156" t="str">
        <f t="shared" si="109"/>
        <v>Queenstown-Lakes District 19</v>
      </c>
    </row>
    <row r="2215" spans="1:9">
      <c r="A2215" s="156" t="s">
        <v>2312</v>
      </c>
      <c r="B2215" s="156" t="s">
        <v>138</v>
      </c>
      <c r="C2215" s="156" t="s">
        <v>93</v>
      </c>
      <c r="D2215" s="156" t="s">
        <v>2296</v>
      </c>
      <c r="E2215" s="157">
        <v>-45</v>
      </c>
      <c r="F2215" s="157">
        <v>168.74</v>
      </c>
      <c r="G2215" s="156" t="str">
        <f t="shared" si="107"/>
        <v>Queenstown-Lakes District QL</v>
      </c>
      <c r="H2215" s="156">
        <f t="shared" si="108"/>
        <v>20</v>
      </c>
      <c r="I2215" s="156" t="str">
        <f t="shared" si="109"/>
        <v>Queenstown-Lakes District 20</v>
      </c>
    </row>
    <row r="2216" spans="1:9">
      <c r="A2216" s="156" t="s">
        <v>2313</v>
      </c>
      <c r="B2216" s="156" t="s">
        <v>138</v>
      </c>
      <c r="C2216" s="156" t="s">
        <v>93</v>
      </c>
      <c r="D2216" s="156" t="s">
        <v>2296</v>
      </c>
      <c r="E2216" s="157">
        <v>-44.74</v>
      </c>
      <c r="F2216" s="157">
        <v>169.26</v>
      </c>
      <c r="G2216" s="156" t="str">
        <f t="shared" si="107"/>
        <v>Queenstown-Lakes District QL</v>
      </c>
      <c r="H2216" s="156">
        <f t="shared" si="108"/>
        <v>21</v>
      </c>
      <c r="I2216" s="156" t="str">
        <f t="shared" si="109"/>
        <v>Queenstown-Lakes District 21</v>
      </c>
    </row>
    <row r="2217" spans="1:9">
      <c r="A2217" s="156" t="s">
        <v>2314</v>
      </c>
      <c r="B2217" s="156" t="s">
        <v>138</v>
      </c>
      <c r="C2217" s="156" t="s">
        <v>93</v>
      </c>
      <c r="D2217" s="156" t="s">
        <v>2296</v>
      </c>
      <c r="E2217" s="157">
        <v>-44.86</v>
      </c>
      <c r="F2217" s="157">
        <v>168.8</v>
      </c>
      <c r="G2217" s="156" t="str">
        <f t="shared" si="107"/>
        <v>Queenstown-Lakes District QL</v>
      </c>
      <c r="H2217" s="156">
        <f t="shared" si="108"/>
        <v>22</v>
      </c>
      <c r="I2217" s="156" t="str">
        <f t="shared" si="109"/>
        <v>Queenstown-Lakes District 22</v>
      </c>
    </row>
    <row r="2218" spans="1:9">
      <c r="A2218" s="156" t="s">
        <v>2315</v>
      </c>
      <c r="B2218" s="156" t="s">
        <v>138</v>
      </c>
      <c r="C2218" s="156" t="s">
        <v>93</v>
      </c>
      <c r="D2218" s="156" t="s">
        <v>2296</v>
      </c>
      <c r="E2218" s="157">
        <v>-44.23</v>
      </c>
      <c r="F2218" s="157">
        <v>169.23</v>
      </c>
      <c r="G2218" s="156" t="str">
        <f t="shared" si="107"/>
        <v>Queenstown-Lakes District QL</v>
      </c>
      <c r="H2218" s="156">
        <f t="shared" si="108"/>
        <v>23</v>
      </c>
      <c r="I2218" s="156" t="str">
        <f t="shared" si="109"/>
        <v>Queenstown-Lakes District 23</v>
      </c>
    </row>
    <row r="2219" spans="1:9">
      <c r="A2219" s="156" t="s">
        <v>2316</v>
      </c>
      <c r="B2219" s="156" t="s">
        <v>138</v>
      </c>
      <c r="C2219" s="156" t="s">
        <v>93</v>
      </c>
      <c r="D2219" s="156" t="s">
        <v>2296</v>
      </c>
      <c r="E2219" s="157">
        <v>-44.65</v>
      </c>
      <c r="F2219" s="157">
        <v>169.21</v>
      </c>
      <c r="G2219" s="156" t="str">
        <f t="shared" si="107"/>
        <v>Queenstown-Lakes District QL</v>
      </c>
      <c r="H2219" s="156">
        <f t="shared" si="108"/>
        <v>24</v>
      </c>
      <c r="I2219" s="156" t="str">
        <f t="shared" si="109"/>
        <v>Queenstown-Lakes District 24</v>
      </c>
    </row>
    <row r="2220" spans="1:9">
      <c r="A2220" s="156" t="s">
        <v>2317</v>
      </c>
      <c r="B2220" s="156" t="s">
        <v>138</v>
      </c>
      <c r="C2220" s="156" t="s">
        <v>93</v>
      </c>
      <c r="D2220" s="156" t="s">
        <v>2296</v>
      </c>
      <c r="E2220" s="157">
        <v>-44.41</v>
      </c>
      <c r="F2220" s="157">
        <v>169.09</v>
      </c>
      <c r="G2220" s="156" t="str">
        <f t="shared" si="107"/>
        <v>Queenstown-Lakes District QL</v>
      </c>
      <c r="H2220" s="156">
        <f t="shared" si="108"/>
        <v>25</v>
      </c>
      <c r="I2220" s="156" t="str">
        <f t="shared" si="109"/>
        <v>Queenstown-Lakes District 25</v>
      </c>
    </row>
    <row r="2221" spans="1:9">
      <c r="A2221" s="156" t="s">
        <v>2318</v>
      </c>
      <c r="B2221" s="156" t="s">
        <v>138</v>
      </c>
      <c r="C2221" s="156" t="s">
        <v>93</v>
      </c>
      <c r="D2221" s="156" t="s">
        <v>2296</v>
      </c>
      <c r="E2221" s="157">
        <v>-44.73</v>
      </c>
      <c r="F2221" s="157">
        <v>169.18</v>
      </c>
      <c r="G2221" s="156" t="str">
        <f t="shared" si="107"/>
        <v>Queenstown-Lakes District QL</v>
      </c>
      <c r="H2221" s="156">
        <f t="shared" si="108"/>
        <v>26</v>
      </c>
      <c r="I2221" s="156" t="str">
        <f t="shared" si="109"/>
        <v>Queenstown-Lakes District 26</v>
      </c>
    </row>
    <row r="2222" spans="1:9">
      <c r="A2222" s="156" t="s">
        <v>2319</v>
      </c>
      <c r="B2222" s="156" t="s">
        <v>138</v>
      </c>
      <c r="C2222" s="156" t="s">
        <v>93</v>
      </c>
      <c r="D2222" s="156" t="s">
        <v>2296</v>
      </c>
      <c r="E2222" s="157">
        <v>-44.72</v>
      </c>
      <c r="F2222" s="157">
        <v>168.35</v>
      </c>
      <c r="G2222" s="156" t="str">
        <f t="shared" si="107"/>
        <v>Queenstown-Lakes District QL</v>
      </c>
      <c r="H2222" s="156">
        <f t="shared" si="108"/>
        <v>27</v>
      </c>
      <c r="I2222" s="156" t="str">
        <f t="shared" si="109"/>
        <v>Queenstown-Lakes District 27</v>
      </c>
    </row>
    <row r="2223" spans="1:9">
      <c r="A2223" s="156" t="s">
        <v>2320</v>
      </c>
      <c r="B2223" s="156" t="s">
        <v>138</v>
      </c>
      <c r="C2223" s="156" t="s">
        <v>171</v>
      </c>
      <c r="D2223" s="156" t="s">
        <v>2296</v>
      </c>
      <c r="E2223" s="157">
        <v>-45.04</v>
      </c>
      <c r="F2223" s="157">
        <v>168.64</v>
      </c>
      <c r="G2223" s="156" t="str">
        <f t="shared" si="107"/>
        <v>Queenstown-Lakes District QL</v>
      </c>
      <c r="H2223" s="156">
        <f t="shared" si="108"/>
        <v>28</v>
      </c>
      <c r="I2223" s="156" t="str">
        <f t="shared" si="109"/>
        <v>Queenstown-Lakes District 28</v>
      </c>
    </row>
    <row r="2224" spans="1:9">
      <c r="A2224" s="156" t="s">
        <v>2321</v>
      </c>
      <c r="B2224" s="156" t="s">
        <v>138</v>
      </c>
      <c r="C2224" s="156" t="s">
        <v>93</v>
      </c>
      <c r="D2224" s="156" t="s">
        <v>2296</v>
      </c>
      <c r="E2224" s="157">
        <v>-44.77</v>
      </c>
      <c r="F2224" s="157">
        <v>168.41</v>
      </c>
      <c r="G2224" s="156" t="str">
        <f t="shared" si="107"/>
        <v>Queenstown-Lakes District QL</v>
      </c>
      <c r="H2224" s="156">
        <f t="shared" si="108"/>
        <v>29</v>
      </c>
      <c r="I2224" s="156" t="str">
        <f t="shared" si="109"/>
        <v>Queenstown-Lakes District 29</v>
      </c>
    </row>
    <row r="2225" spans="1:9">
      <c r="A2225" s="156" t="s">
        <v>2322</v>
      </c>
      <c r="B2225" s="156" t="s">
        <v>138</v>
      </c>
      <c r="C2225" s="156" t="s">
        <v>93</v>
      </c>
      <c r="D2225" s="156" t="s">
        <v>2296</v>
      </c>
      <c r="E2225" s="157">
        <v>-44.84</v>
      </c>
      <c r="F2225" s="157">
        <v>168.68</v>
      </c>
      <c r="G2225" s="156" t="str">
        <f t="shared" si="107"/>
        <v>Queenstown-Lakes District QL</v>
      </c>
      <c r="H2225" s="156">
        <f t="shared" si="108"/>
        <v>30</v>
      </c>
      <c r="I2225" s="156" t="str">
        <f t="shared" si="109"/>
        <v>Queenstown-Lakes District 30</v>
      </c>
    </row>
    <row r="2226" spans="1:9">
      <c r="A2226" s="156" t="s">
        <v>2323</v>
      </c>
      <c r="B2226" s="156" t="s">
        <v>138</v>
      </c>
      <c r="C2226" s="156" t="s">
        <v>209</v>
      </c>
      <c r="D2226" s="156" t="s">
        <v>2296</v>
      </c>
      <c r="E2226" s="157">
        <v>-44.7</v>
      </c>
      <c r="F2226" s="157">
        <v>169.12</v>
      </c>
      <c r="G2226" s="156" t="str">
        <f t="shared" si="107"/>
        <v>Queenstown-Lakes District QL</v>
      </c>
      <c r="H2226" s="156">
        <f t="shared" si="108"/>
        <v>31</v>
      </c>
      <c r="I2226" s="156" t="str">
        <f t="shared" si="109"/>
        <v>Queenstown-Lakes District 31</v>
      </c>
    </row>
    <row r="2227" spans="1:9">
      <c r="A2227" s="156" t="s">
        <v>2324</v>
      </c>
      <c r="B2227" s="156" t="s">
        <v>138</v>
      </c>
      <c r="C2227" s="156" t="s">
        <v>93</v>
      </c>
      <c r="D2227" s="156" t="s">
        <v>2296</v>
      </c>
      <c r="E2227" s="157">
        <v>-44.95</v>
      </c>
      <c r="F2227" s="157">
        <v>168.75</v>
      </c>
      <c r="G2227" s="156" t="str">
        <f t="shared" si="107"/>
        <v>Queenstown-Lakes District QL</v>
      </c>
      <c r="H2227" s="156">
        <f t="shared" si="108"/>
        <v>32</v>
      </c>
      <c r="I2227" s="156" t="str">
        <f t="shared" si="109"/>
        <v>Queenstown-Lakes District 32</v>
      </c>
    </row>
    <row r="2228" spans="1:9">
      <c r="A2228" s="156" t="s">
        <v>2325</v>
      </c>
      <c r="B2228" s="156" t="s">
        <v>139</v>
      </c>
      <c r="C2228" s="156" t="s">
        <v>93</v>
      </c>
      <c r="D2228" s="156" t="s">
        <v>2326</v>
      </c>
      <c r="E2228" s="157">
        <v>-39.549999999999997</v>
      </c>
      <c r="F2228" s="157">
        <v>175.53</v>
      </c>
      <c r="G2228" s="156" t="str">
        <f t="shared" si="107"/>
        <v>Rangitikei District TP</v>
      </c>
      <c r="H2228" s="156">
        <f t="shared" si="108"/>
        <v>1</v>
      </c>
      <c r="I2228" s="156" t="str">
        <f t="shared" si="109"/>
        <v>Rangitikei District 1</v>
      </c>
    </row>
    <row r="2229" spans="1:9">
      <c r="A2229" s="156" t="s">
        <v>2327</v>
      </c>
      <c r="B2229" s="156" t="s">
        <v>139</v>
      </c>
      <c r="C2229" s="156" t="s">
        <v>93</v>
      </c>
      <c r="D2229" s="156" t="s">
        <v>2326</v>
      </c>
      <c r="E2229" s="157">
        <v>-40.049999999999997</v>
      </c>
      <c r="F2229" s="157">
        <v>175.3</v>
      </c>
      <c r="G2229" s="156" t="str">
        <f t="shared" si="107"/>
        <v>Rangitikei District TP</v>
      </c>
      <c r="H2229" s="156">
        <f t="shared" si="108"/>
        <v>2</v>
      </c>
      <c r="I2229" s="156" t="str">
        <f t="shared" si="109"/>
        <v>Rangitikei District 2</v>
      </c>
    </row>
    <row r="2230" spans="1:9">
      <c r="A2230" s="156" t="s">
        <v>2328</v>
      </c>
      <c r="B2230" s="156" t="s">
        <v>139</v>
      </c>
      <c r="C2230" s="156" t="s">
        <v>209</v>
      </c>
      <c r="D2230" s="156" t="s">
        <v>2326</v>
      </c>
      <c r="E2230" s="157">
        <v>-40.17</v>
      </c>
      <c r="F2230" s="157">
        <v>175.37</v>
      </c>
      <c r="G2230" s="156" t="str">
        <f t="shared" si="107"/>
        <v>Rangitikei District TP</v>
      </c>
      <c r="H2230" s="156">
        <f t="shared" si="108"/>
        <v>3</v>
      </c>
      <c r="I2230" s="156" t="str">
        <f t="shared" si="109"/>
        <v>Rangitikei District 3</v>
      </c>
    </row>
    <row r="2231" spans="1:9">
      <c r="A2231" s="156" t="s">
        <v>2329</v>
      </c>
      <c r="B2231" s="156" t="s">
        <v>139</v>
      </c>
      <c r="C2231" s="156" t="s">
        <v>93</v>
      </c>
      <c r="D2231" s="156" t="s">
        <v>2326</v>
      </c>
      <c r="E2231" s="157">
        <v>-39.6</v>
      </c>
      <c r="F2231" s="157">
        <v>175.57</v>
      </c>
      <c r="G2231" s="156" t="str">
        <f t="shared" si="107"/>
        <v>Rangitikei District TP</v>
      </c>
      <c r="H2231" s="156">
        <f t="shared" si="108"/>
        <v>4</v>
      </c>
      <c r="I2231" s="156" t="str">
        <f t="shared" si="109"/>
        <v>Rangitikei District 4</v>
      </c>
    </row>
    <row r="2232" spans="1:9">
      <c r="A2232" s="156" t="s">
        <v>2330</v>
      </c>
      <c r="B2232" s="156" t="s">
        <v>139</v>
      </c>
      <c r="C2232" s="156" t="s">
        <v>93</v>
      </c>
      <c r="D2232" s="156" t="s">
        <v>2326</v>
      </c>
      <c r="E2232" s="157">
        <v>-40.1</v>
      </c>
      <c r="F2232" s="157">
        <v>175.37</v>
      </c>
      <c r="G2232" s="156" t="str">
        <f t="shared" si="107"/>
        <v>Rangitikei District TP</v>
      </c>
      <c r="H2232" s="156">
        <f t="shared" si="108"/>
        <v>5</v>
      </c>
      <c r="I2232" s="156" t="str">
        <f t="shared" si="109"/>
        <v>Rangitikei District 5</v>
      </c>
    </row>
    <row r="2233" spans="1:9">
      <c r="A2233" s="156" t="s">
        <v>905</v>
      </c>
      <c r="B2233" s="156" t="s">
        <v>139</v>
      </c>
      <c r="C2233" s="156" t="s">
        <v>93</v>
      </c>
      <c r="D2233" s="156" t="s">
        <v>2326</v>
      </c>
      <c r="E2233" s="157">
        <v>-40.04</v>
      </c>
      <c r="F2233" s="157">
        <v>175.34</v>
      </c>
      <c r="G2233" s="156" t="str">
        <f t="shared" si="107"/>
        <v>Rangitikei District TP</v>
      </c>
      <c r="H2233" s="156">
        <f t="shared" si="108"/>
        <v>6</v>
      </c>
      <c r="I2233" s="156" t="str">
        <f t="shared" si="109"/>
        <v>Rangitikei District 6</v>
      </c>
    </row>
    <row r="2234" spans="1:9">
      <c r="A2234" s="156" t="s">
        <v>2331</v>
      </c>
      <c r="B2234" s="156" t="s">
        <v>139</v>
      </c>
      <c r="C2234" s="156" t="s">
        <v>93</v>
      </c>
      <c r="D2234" s="156" t="s">
        <v>2326</v>
      </c>
      <c r="E2234" s="157">
        <v>-40.119999999999997</v>
      </c>
      <c r="F2234" s="157">
        <v>175.41</v>
      </c>
      <c r="G2234" s="156" t="str">
        <f t="shared" si="107"/>
        <v>Rangitikei District TP</v>
      </c>
      <c r="H2234" s="156">
        <f t="shared" si="108"/>
        <v>7</v>
      </c>
      <c r="I2234" s="156" t="str">
        <f t="shared" si="109"/>
        <v>Rangitikei District 7</v>
      </c>
    </row>
    <row r="2235" spans="1:9">
      <c r="A2235" s="156" t="s">
        <v>2332</v>
      </c>
      <c r="B2235" s="156" t="s">
        <v>139</v>
      </c>
      <c r="C2235" s="156" t="s">
        <v>209</v>
      </c>
      <c r="D2235" s="156" t="s">
        <v>2326</v>
      </c>
      <c r="E2235" s="157">
        <v>-39.93</v>
      </c>
      <c r="F2235" s="157">
        <v>175.55</v>
      </c>
      <c r="G2235" s="156" t="str">
        <f t="shared" si="107"/>
        <v>Rangitikei District TP</v>
      </c>
      <c r="H2235" s="156">
        <f t="shared" si="108"/>
        <v>8</v>
      </c>
      <c r="I2235" s="156" t="str">
        <f t="shared" si="109"/>
        <v>Rangitikei District 8</v>
      </c>
    </row>
    <row r="2236" spans="1:9">
      <c r="A2236" s="156" t="s">
        <v>2333</v>
      </c>
      <c r="B2236" s="156" t="s">
        <v>139</v>
      </c>
      <c r="C2236" s="156" t="s">
        <v>93</v>
      </c>
      <c r="D2236" s="156" t="s">
        <v>2326</v>
      </c>
      <c r="E2236" s="157">
        <v>-39.54</v>
      </c>
      <c r="F2236" s="157">
        <v>175.67</v>
      </c>
      <c r="G2236" s="156" t="str">
        <f t="shared" si="107"/>
        <v>Rangitikei District TP</v>
      </c>
      <c r="H2236" s="156">
        <f t="shared" si="108"/>
        <v>9</v>
      </c>
      <c r="I2236" s="156" t="str">
        <f t="shared" si="109"/>
        <v>Rangitikei District 9</v>
      </c>
    </row>
    <row r="2237" spans="1:9">
      <c r="A2237" s="156" t="s">
        <v>2334</v>
      </c>
      <c r="B2237" s="156" t="s">
        <v>139</v>
      </c>
      <c r="C2237" s="156" t="s">
        <v>93</v>
      </c>
      <c r="D2237" s="156" t="s">
        <v>2326</v>
      </c>
      <c r="E2237" s="157">
        <v>-39.65</v>
      </c>
      <c r="F2237" s="157">
        <v>175.8</v>
      </c>
      <c r="G2237" s="156" t="str">
        <f t="shared" si="107"/>
        <v>Rangitikei District TP</v>
      </c>
      <c r="H2237" s="156">
        <f t="shared" si="108"/>
        <v>10</v>
      </c>
      <c r="I2237" s="156" t="str">
        <f t="shared" si="109"/>
        <v>Rangitikei District 10</v>
      </c>
    </row>
    <row r="2238" spans="1:9">
      <c r="A2238" s="156" t="s">
        <v>2335</v>
      </c>
      <c r="B2238" s="156" t="s">
        <v>139</v>
      </c>
      <c r="C2238" s="156" t="s">
        <v>93</v>
      </c>
      <c r="D2238" s="156" t="s">
        <v>2326</v>
      </c>
      <c r="E2238" s="157">
        <v>-39.9</v>
      </c>
      <c r="F2238" s="157">
        <v>175.6</v>
      </c>
      <c r="G2238" s="156" t="str">
        <f t="shared" si="107"/>
        <v>Rangitikei District TP</v>
      </c>
      <c r="H2238" s="156">
        <f t="shared" si="108"/>
        <v>11</v>
      </c>
      <c r="I2238" s="156" t="str">
        <f t="shared" si="109"/>
        <v>Rangitikei District 11</v>
      </c>
    </row>
    <row r="2239" spans="1:9">
      <c r="A2239" s="156" t="s">
        <v>2336</v>
      </c>
      <c r="B2239" s="156" t="s">
        <v>139</v>
      </c>
      <c r="C2239" s="156" t="s">
        <v>93</v>
      </c>
      <c r="D2239" s="156" t="s">
        <v>2326</v>
      </c>
      <c r="E2239" s="157">
        <v>-39.92</v>
      </c>
      <c r="F2239" s="157">
        <v>175.27</v>
      </c>
      <c r="G2239" s="156" t="str">
        <f t="shared" si="107"/>
        <v>Rangitikei District TP</v>
      </c>
      <c r="H2239" s="156">
        <f t="shared" si="108"/>
        <v>12</v>
      </c>
      <c r="I2239" s="156" t="str">
        <f t="shared" si="109"/>
        <v>Rangitikei District 12</v>
      </c>
    </row>
    <row r="2240" spans="1:9">
      <c r="A2240" s="156" t="s">
        <v>2337</v>
      </c>
      <c r="B2240" s="156" t="s">
        <v>139</v>
      </c>
      <c r="C2240" s="156" t="s">
        <v>93</v>
      </c>
      <c r="D2240" s="156" t="s">
        <v>2326</v>
      </c>
      <c r="E2240" s="157">
        <v>-39.700000000000003</v>
      </c>
      <c r="F2240" s="157">
        <v>175.58</v>
      </c>
      <c r="G2240" s="156" t="str">
        <f t="shared" si="107"/>
        <v>Rangitikei District TP</v>
      </c>
      <c r="H2240" s="156">
        <f t="shared" si="108"/>
        <v>13</v>
      </c>
      <c r="I2240" s="156" t="str">
        <f t="shared" si="109"/>
        <v>Rangitikei District 13</v>
      </c>
    </row>
    <row r="2241" spans="1:9">
      <c r="A2241" s="156" t="s">
        <v>2338</v>
      </c>
      <c r="B2241" s="156" t="s">
        <v>139</v>
      </c>
      <c r="C2241" s="156" t="s">
        <v>93</v>
      </c>
      <c r="D2241" s="156" t="s">
        <v>2326</v>
      </c>
      <c r="E2241" s="157">
        <v>-40.07</v>
      </c>
      <c r="F2241" s="157">
        <v>175.14</v>
      </c>
      <c r="G2241" s="156" t="str">
        <f t="shared" si="107"/>
        <v>Rangitikei District TP</v>
      </c>
      <c r="H2241" s="156">
        <f t="shared" si="108"/>
        <v>14</v>
      </c>
      <c r="I2241" s="156" t="str">
        <f t="shared" si="109"/>
        <v>Rangitikei District 14</v>
      </c>
    </row>
    <row r="2242" spans="1:9">
      <c r="A2242" s="156" t="s">
        <v>2339</v>
      </c>
      <c r="B2242" s="156" t="s">
        <v>139</v>
      </c>
      <c r="C2242" s="156" t="s">
        <v>93</v>
      </c>
      <c r="D2242" s="156" t="s">
        <v>2326</v>
      </c>
      <c r="E2242" s="157">
        <v>-40.119999999999997</v>
      </c>
      <c r="F2242" s="157">
        <v>175.32</v>
      </c>
      <c r="G2242" s="156" t="str">
        <f t="shared" ref="G2242:G2305" si="110">B2242&amp;" "&amp;D2242</f>
        <v>Rangitikei District TP</v>
      </c>
      <c r="H2242" s="156">
        <f t="shared" ref="H2242:H2305" si="111">IF(B2242=B2241,H2241+1,1)</f>
        <v>15</v>
      </c>
      <c r="I2242" s="156" t="str">
        <f t="shared" ref="I2242:I2305" si="112">B2242&amp;" "&amp;H2242</f>
        <v>Rangitikei District 15</v>
      </c>
    </row>
    <row r="2243" spans="1:9">
      <c r="A2243" s="156" t="s">
        <v>2340</v>
      </c>
      <c r="B2243" s="156" t="s">
        <v>139</v>
      </c>
      <c r="C2243" s="156" t="s">
        <v>93</v>
      </c>
      <c r="D2243" s="156" t="s">
        <v>2326</v>
      </c>
      <c r="E2243" s="157">
        <v>-39.78</v>
      </c>
      <c r="F2243" s="157">
        <v>175.82</v>
      </c>
      <c r="G2243" s="156" t="str">
        <f t="shared" si="110"/>
        <v>Rangitikei District TP</v>
      </c>
      <c r="H2243" s="156">
        <f t="shared" si="111"/>
        <v>16</v>
      </c>
      <c r="I2243" s="156" t="str">
        <f t="shared" si="112"/>
        <v>Rangitikei District 16</v>
      </c>
    </row>
    <row r="2244" spans="1:9">
      <c r="A2244" s="156" t="s">
        <v>2341</v>
      </c>
      <c r="B2244" s="156" t="s">
        <v>139</v>
      </c>
      <c r="C2244" s="156" t="s">
        <v>93</v>
      </c>
      <c r="D2244" s="156" t="s">
        <v>2326</v>
      </c>
      <c r="E2244" s="157">
        <v>-40.08</v>
      </c>
      <c r="F2244" s="157">
        <v>175.29</v>
      </c>
      <c r="G2244" s="156" t="str">
        <f t="shared" si="110"/>
        <v>Rangitikei District TP</v>
      </c>
      <c r="H2244" s="156">
        <f t="shared" si="111"/>
        <v>17</v>
      </c>
      <c r="I2244" s="156" t="str">
        <f t="shared" si="112"/>
        <v>Rangitikei District 17</v>
      </c>
    </row>
    <row r="2245" spans="1:9">
      <c r="A2245" s="156" t="s">
        <v>2342</v>
      </c>
      <c r="B2245" s="156" t="s">
        <v>139</v>
      </c>
      <c r="C2245" s="156" t="s">
        <v>93</v>
      </c>
      <c r="D2245" s="156" t="s">
        <v>2326</v>
      </c>
      <c r="E2245" s="157">
        <v>-39.76</v>
      </c>
      <c r="F2245" s="157">
        <v>175.73</v>
      </c>
      <c r="G2245" s="156" t="str">
        <f t="shared" si="110"/>
        <v>Rangitikei District TP</v>
      </c>
      <c r="H2245" s="156">
        <f t="shared" si="111"/>
        <v>18</v>
      </c>
      <c r="I2245" s="156" t="str">
        <f t="shared" si="112"/>
        <v>Rangitikei District 18</v>
      </c>
    </row>
    <row r="2246" spans="1:9">
      <c r="A2246" s="156" t="s">
        <v>2343</v>
      </c>
      <c r="B2246" s="156" t="s">
        <v>139</v>
      </c>
      <c r="C2246" s="156" t="s">
        <v>93</v>
      </c>
      <c r="D2246" s="156" t="s">
        <v>2326</v>
      </c>
      <c r="E2246" s="157">
        <v>-39.880000000000003</v>
      </c>
      <c r="F2246" s="157">
        <v>175.64</v>
      </c>
      <c r="G2246" s="156" t="str">
        <f t="shared" si="110"/>
        <v>Rangitikei District TP</v>
      </c>
      <c r="H2246" s="156">
        <f t="shared" si="111"/>
        <v>19</v>
      </c>
      <c r="I2246" s="156" t="str">
        <f t="shared" si="112"/>
        <v>Rangitikei District 19</v>
      </c>
    </row>
    <row r="2247" spans="1:9">
      <c r="A2247" s="156" t="s">
        <v>2344</v>
      </c>
      <c r="B2247" s="156" t="s">
        <v>139</v>
      </c>
      <c r="C2247" s="156" t="s">
        <v>93</v>
      </c>
      <c r="D2247" s="156" t="s">
        <v>2326</v>
      </c>
      <c r="E2247" s="157">
        <v>-39.770000000000003</v>
      </c>
      <c r="F2247" s="157">
        <v>175.79</v>
      </c>
      <c r="G2247" s="156" t="str">
        <f t="shared" si="110"/>
        <v>Rangitikei District TP</v>
      </c>
      <c r="H2247" s="156">
        <f t="shared" si="111"/>
        <v>20</v>
      </c>
      <c r="I2247" s="156" t="str">
        <f t="shared" si="112"/>
        <v>Rangitikei District 20</v>
      </c>
    </row>
    <row r="2248" spans="1:9">
      <c r="A2248" s="156" t="s">
        <v>2345</v>
      </c>
      <c r="B2248" s="156" t="s">
        <v>139</v>
      </c>
      <c r="C2248" s="156" t="s">
        <v>209</v>
      </c>
      <c r="D2248" s="156" t="s">
        <v>2326</v>
      </c>
      <c r="E2248" s="157">
        <v>-40.07</v>
      </c>
      <c r="F2248" s="157">
        <v>175.36</v>
      </c>
      <c r="G2248" s="156" t="str">
        <f t="shared" si="110"/>
        <v>Rangitikei District TP</v>
      </c>
      <c r="H2248" s="156">
        <f t="shared" si="111"/>
        <v>21</v>
      </c>
      <c r="I2248" s="156" t="str">
        <f t="shared" si="112"/>
        <v>Rangitikei District 21</v>
      </c>
    </row>
    <row r="2249" spans="1:9">
      <c r="A2249" s="156" t="s">
        <v>2346</v>
      </c>
      <c r="B2249" s="156" t="s">
        <v>139</v>
      </c>
      <c r="C2249" s="156" t="s">
        <v>93</v>
      </c>
      <c r="D2249" s="156" t="s">
        <v>2326</v>
      </c>
      <c r="E2249" s="157">
        <v>-39.65</v>
      </c>
      <c r="F2249" s="157">
        <v>175.71</v>
      </c>
      <c r="G2249" s="156" t="str">
        <f t="shared" si="110"/>
        <v>Rangitikei District TP</v>
      </c>
      <c r="H2249" s="156">
        <f t="shared" si="111"/>
        <v>22</v>
      </c>
      <c r="I2249" s="156" t="str">
        <f t="shared" si="112"/>
        <v>Rangitikei District 22</v>
      </c>
    </row>
    <row r="2250" spans="1:9">
      <c r="A2250" s="156" t="s">
        <v>2347</v>
      </c>
      <c r="B2250" s="156" t="s">
        <v>139</v>
      </c>
      <c r="C2250" s="156" t="s">
        <v>93</v>
      </c>
      <c r="D2250" s="156" t="s">
        <v>2326</v>
      </c>
      <c r="E2250" s="157">
        <v>-40.270000000000003</v>
      </c>
      <c r="F2250" s="157">
        <v>175.22</v>
      </c>
      <c r="G2250" s="156" t="str">
        <f t="shared" si="110"/>
        <v>Rangitikei District TP</v>
      </c>
      <c r="H2250" s="156">
        <f t="shared" si="111"/>
        <v>23</v>
      </c>
      <c r="I2250" s="156" t="str">
        <f t="shared" si="112"/>
        <v>Rangitikei District 23</v>
      </c>
    </row>
    <row r="2251" spans="1:9">
      <c r="A2251" s="156" t="s">
        <v>2348</v>
      </c>
      <c r="B2251" s="156" t="s">
        <v>139</v>
      </c>
      <c r="C2251" s="156" t="s">
        <v>93</v>
      </c>
      <c r="D2251" s="156" t="s">
        <v>2326</v>
      </c>
      <c r="E2251" s="157">
        <v>-39.58</v>
      </c>
      <c r="F2251" s="157">
        <v>175.86</v>
      </c>
      <c r="G2251" s="156" t="str">
        <f t="shared" si="110"/>
        <v>Rangitikei District TP</v>
      </c>
      <c r="H2251" s="156">
        <f t="shared" si="111"/>
        <v>24</v>
      </c>
      <c r="I2251" s="156" t="str">
        <f t="shared" si="112"/>
        <v>Rangitikei District 24</v>
      </c>
    </row>
    <row r="2252" spans="1:9">
      <c r="A2252" s="156" t="s">
        <v>2349</v>
      </c>
      <c r="B2252" s="156" t="s">
        <v>139</v>
      </c>
      <c r="C2252" s="156" t="s">
        <v>93</v>
      </c>
      <c r="D2252" s="156" t="s">
        <v>2326</v>
      </c>
      <c r="E2252" s="157">
        <v>-39.96</v>
      </c>
      <c r="F2252" s="157">
        <v>175.48</v>
      </c>
      <c r="G2252" s="156" t="str">
        <f t="shared" si="110"/>
        <v>Rangitikei District TP</v>
      </c>
      <c r="H2252" s="156">
        <f t="shared" si="111"/>
        <v>25</v>
      </c>
      <c r="I2252" s="156" t="str">
        <f t="shared" si="112"/>
        <v>Rangitikei District 25</v>
      </c>
    </row>
    <row r="2253" spans="1:9">
      <c r="A2253" s="156" t="s">
        <v>2350</v>
      </c>
      <c r="B2253" s="156" t="s">
        <v>139</v>
      </c>
      <c r="C2253" s="156" t="s">
        <v>93</v>
      </c>
      <c r="D2253" s="156" t="s">
        <v>2326</v>
      </c>
      <c r="E2253" s="157">
        <v>-39.619999999999997</v>
      </c>
      <c r="F2253" s="157">
        <v>175.77</v>
      </c>
      <c r="G2253" s="156" t="str">
        <f t="shared" si="110"/>
        <v>Rangitikei District TP</v>
      </c>
      <c r="H2253" s="156">
        <f t="shared" si="111"/>
        <v>26</v>
      </c>
      <c r="I2253" s="156" t="str">
        <f t="shared" si="112"/>
        <v>Rangitikei District 26</v>
      </c>
    </row>
    <row r="2254" spans="1:9">
      <c r="A2254" s="156" t="s">
        <v>2351</v>
      </c>
      <c r="B2254" s="156" t="s">
        <v>139</v>
      </c>
      <c r="C2254" s="156" t="s">
        <v>209</v>
      </c>
      <c r="D2254" s="156" t="s">
        <v>2326</v>
      </c>
      <c r="E2254" s="157">
        <v>-39.86</v>
      </c>
      <c r="F2254" s="157">
        <v>175.69</v>
      </c>
      <c r="G2254" s="156" t="str">
        <f t="shared" si="110"/>
        <v>Rangitikei District TP</v>
      </c>
      <c r="H2254" s="156">
        <f t="shared" si="111"/>
        <v>27</v>
      </c>
      <c r="I2254" s="156" t="str">
        <f t="shared" si="112"/>
        <v>Rangitikei District 27</v>
      </c>
    </row>
    <row r="2255" spans="1:9">
      <c r="A2255" s="156" t="s">
        <v>2352</v>
      </c>
      <c r="B2255" s="156" t="s">
        <v>139</v>
      </c>
      <c r="C2255" s="156" t="s">
        <v>93</v>
      </c>
      <c r="D2255" s="156" t="s">
        <v>2326</v>
      </c>
      <c r="E2255" s="157">
        <v>-39.71</v>
      </c>
      <c r="F2255" s="157">
        <v>175.84</v>
      </c>
      <c r="G2255" s="156" t="str">
        <f t="shared" si="110"/>
        <v>Rangitikei District TP</v>
      </c>
      <c r="H2255" s="156">
        <f t="shared" si="111"/>
        <v>28</v>
      </c>
      <c r="I2255" s="156" t="str">
        <f t="shared" si="112"/>
        <v>Rangitikei District 28</v>
      </c>
    </row>
    <row r="2256" spans="1:9">
      <c r="A2256" s="156" t="s">
        <v>2353</v>
      </c>
      <c r="B2256" s="156" t="s">
        <v>139</v>
      </c>
      <c r="C2256" s="156" t="s">
        <v>93</v>
      </c>
      <c r="D2256" s="156" t="s">
        <v>2326</v>
      </c>
      <c r="E2256" s="157">
        <v>-39.72</v>
      </c>
      <c r="F2256" s="157">
        <v>175.91</v>
      </c>
      <c r="G2256" s="156" t="str">
        <f t="shared" si="110"/>
        <v>Rangitikei District TP</v>
      </c>
      <c r="H2256" s="156">
        <f t="shared" si="111"/>
        <v>29</v>
      </c>
      <c r="I2256" s="156" t="str">
        <f t="shared" si="112"/>
        <v>Rangitikei District 29</v>
      </c>
    </row>
    <row r="2257" spans="1:9">
      <c r="A2257" s="156" t="s">
        <v>2354</v>
      </c>
      <c r="B2257" s="156" t="s">
        <v>139</v>
      </c>
      <c r="C2257" s="156" t="s">
        <v>93</v>
      </c>
      <c r="D2257" s="156" t="s">
        <v>2326</v>
      </c>
      <c r="E2257" s="157">
        <v>-39.619999999999997</v>
      </c>
      <c r="F2257" s="157">
        <v>175.8</v>
      </c>
      <c r="G2257" s="156" t="str">
        <f t="shared" si="110"/>
        <v>Rangitikei District TP</v>
      </c>
      <c r="H2257" s="156">
        <f t="shared" si="111"/>
        <v>30</v>
      </c>
      <c r="I2257" s="156" t="str">
        <f t="shared" si="112"/>
        <v>Rangitikei District 30</v>
      </c>
    </row>
    <row r="2258" spans="1:9">
      <c r="A2258" s="156" t="s">
        <v>2355</v>
      </c>
      <c r="B2258" s="156" t="s">
        <v>139</v>
      </c>
      <c r="C2258" s="156" t="s">
        <v>93</v>
      </c>
      <c r="D2258" s="156" t="s">
        <v>2326</v>
      </c>
      <c r="E2258" s="157">
        <v>-39.56</v>
      </c>
      <c r="F2258" s="157">
        <v>175.56</v>
      </c>
      <c r="G2258" s="156" t="str">
        <f t="shared" si="110"/>
        <v>Rangitikei District TP</v>
      </c>
      <c r="H2258" s="156">
        <f t="shared" si="111"/>
        <v>31</v>
      </c>
      <c r="I2258" s="156" t="str">
        <f t="shared" si="112"/>
        <v>Rangitikei District 31</v>
      </c>
    </row>
    <row r="2259" spans="1:9">
      <c r="A2259" s="156" t="s">
        <v>2356</v>
      </c>
      <c r="B2259" s="156" t="s">
        <v>139</v>
      </c>
      <c r="C2259" s="156" t="s">
        <v>93</v>
      </c>
      <c r="D2259" s="156" t="s">
        <v>2326</v>
      </c>
      <c r="E2259" s="157">
        <v>-39.68</v>
      </c>
      <c r="F2259" s="157">
        <v>175.54</v>
      </c>
      <c r="G2259" s="156" t="str">
        <f t="shared" si="110"/>
        <v>Rangitikei District TP</v>
      </c>
      <c r="H2259" s="156">
        <f t="shared" si="111"/>
        <v>32</v>
      </c>
      <c r="I2259" s="156" t="str">
        <f t="shared" si="112"/>
        <v>Rangitikei District 32</v>
      </c>
    </row>
    <row r="2260" spans="1:9">
      <c r="A2260" s="156" t="s">
        <v>2357</v>
      </c>
      <c r="B2260" s="156" t="s">
        <v>139</v>
      </c>
      <c r="C2260" s="156" t="s">
        <v>93</v>
      </c>
      <c r="D2260" s="156" t="s">
        <v>2326</v>
      </c>
      <c r="E2260" s="157">
        <v>-40.22</v>
      </c>
      <c r="F2260" s="157">
        <v>175.31</v>
      </c>
      <c r="G2260" s="156" t="str">
        <f t="shared" si="110"/>
        <v>Rangitikei District TP</v>
      </c>
      <c r="H2260" s="156">
        <f t="shared" si="111"/>
        <v>33</v>
      </c>
      <c r="I2260" s="156" t="str">
        <f t="shared" si="112"/>
        <v>Rangitikei District 33</v>
      </c>
    </row>
    <row r="2261" spans="1:9">
      <c r="A2261" s="156" t="s">
        <v>2358</v>
      </c>
      <c r="B2261" s="156" t="s">
        <v>139</v>
      </c>
      <c r="C2261" s="156" t="s">
        <v>93</v>
      </c>
      <c r="D2261" s="156" t="s">
        <v>2326</v>
      </c>
      <c r="E2261" s="157">
        <v>-39.75</v>
      </c>
      <c r="F2261" s="157">
        <v>175.57</v>
      </c>
      <c r="G2261" s="156" t="str">
        <f t="shared" si="110"/>
        <v>Rangitikei District TP</v>
      </c>
      <c r="H2261" s="156">
        <f t="shared" si="111"/>
        <v>34</v>
      </c>
      <c r="I2261" s="156" t="str">
        <f t="shared" si="112"/>
        <v>Rangitikei District 34</v>
      </c>
    </row>
    <row r="2262" spans="1:9">
      <c r="A2262" s="156" t="s">
        <v>2359</v>
      </c>
      <c r="B2262" s="156" t="s">
        <v>139</v>
      </c>
      <c r="C2262" s="156" t="s">
        <v>93</v>
      </c>
      <c r="D2262" s="156" t="s">
        <v>2326</v>
      </c>
      <c r="E2262" s="157">
        <v>-40.020000000000003</v>
      </c>
      <c r="F2262" s="157">
        <v>175.46</v>
      </c>
      <c r="G2262" s="156" t="str">
        <f t="shared" si="110"/>
        <v>Rangitikei District TP</v>
      </c>
      <c r="H2262" s="156">
        <f t="shared" si="111"/>
        <v>35</v>
      </c>
      <c r="I2262" s="156" t="str">
        <f t="shared" si="112"/>
        <v>Rangitikei District 35</v>
      </c>
    </row>
    <row r="2263" spans="1:9">
      <c r="A2263" s="156" t="s">
        <v>2360</v>
      </c>
      <c r="B2263" s="156" t="s">
        <v>139</v>
      </c>
      <c r="C2263" s="156" t="s">
        <v>93</v>
      </c>
      <c r="D2263" s="156" t="s">
        <v>2326</v>
      </c>
      <c r="E2263" s="157">
        <v>-39.86</v>
      </c>
      <c r="F2263" s="157">
        <v>175.62</v>
      </c>
      <c r="G2263" s="156" t="str">
        <f t="shared" si="110"/>
        <v>Rangitikei District TP</v>
      </c>
      <c r="H2263" s="156">
        <f t="shared" si="111"/>
        <v>36</v>
      </c>
      <c r="I2263" s="156" t="str">
        <f t="shared" si="112"/>
        <v>Rangitikei District 36</v>
      </c>
    </row>
    <row r="2264" spans="1:9">
      <c r="A2264" s="156" t="s">
        <v>2361</v>
      </c>
      <c r="B2264" s="156" t="s">
        <v>139</v>
      </c>
      <c r="C2264" s="156" t="s">
        <v>93</v>
      </c>
      <c r="D2264" s="156" t="s">
        <v>2326</v>
      </c>
      <c r="E2264" s="157">
        <v>-39.83</v>
      </c>
      <c r="F2264" s="157">
        <v>175.75</v>
      </c>
      <c r="G2264" s="156" t="str">
        <f t="shared" si="110"/>
        <v>Rangitikei District TP</v>
      </c>
      <c r="H2264" s="156">
        <f t="shared" si="111"/>
        <v>37</v>
      </c>
      <c r="I2264" s="156" t="str">
        <f t="shared" si="112"/>
        <v>Rangitikei District 37</v>
      </c>
    </row>
    <row r="2265" spans="1:9">
      <c r="A2265" s="156" t="s">
        <v>2362</v>
      </c>
      <c r="B2265" s="156" t="s">
        <v>139</v>
      </c>
      <c r="C2265" s="156" t="s">
        <v>93</v>
      </c>
      <c r="D2265" s="156" t="s">
        <v>2326</v>
      </c>
      <c r="E2265" s="157">
        <v>-39.61</v>
      </c>
      <c r="F2265" s="157">
        <v>176</v>
      </c>
      <c r="G2265" s="156" t="str">
        <f t="shared" si="110"/>
        <v>Rangitikei District TP</v>
      </c>
      <c r="H2265" s="156">
        <f t="shared" si="111"/>
        <v>38</v>
      </c>
      <c r="I2265" s="156" t="str">
        <f t="shared" si="112"/>
        <v>Rangitikei District 38</v>
      </c>
    </row>
    <row r="2266" spans="1:9">
      <c r="A2266" s="156" t="s">
        <v>2363</v>
      </c>
      <c r="B2266" s="156" t="s">
        <v>139</v>
      </c>
      <c r="C2266" s="156" t="s">
        <v>93</v>
      </c>
      <c r="D2266" s="156" t="s">
        <v>2326</v>
      </c>
      <c r="E2266" s="157">
        <v>-39.619999999999997</v>
      </c>
      <c r="F2266" s="157">
        <v>175.9</v>
      </c>
      <c r="G2266" s="156" t="str">
        <f t="shared" si="110"/>
        <v>Rangitikei District TP</v>
      </c>
      <c r="H2266" s="156">
        <f t="shared" si="111"/>
        <v>39</v>
      </c>
      <c r="I2266" s="156" t="str">
        <f t="shared" si="112"/>
        <v>Rangitikei District 39</v>
      </c>
    </row>
    <row r="2267" spans="1:9">
      <c r="A2267" s="156" t="s">
        <v>1456</v>
      </c>
      <c r="B2267" s="156" t="s">
        <v>139</v>
      </c>
      <c r="C2267" s="156" t="s">
        <v>93</v>
      </c>
      <c r="D2267" s="156" t="s">
        <v>2326</v>
      </c>
      <c r="E2267" s="157">
        <v>-39.99</v>
      </c>
      <c r="F2267" s="157">
        <v>175.58</v>
      </c>
      <c r="G2267" s="156" t="str">
        <f t="shared" si="110"/>
        <v>Rangitikei District TP</v>
      </c>
      <c r="H2267" s="156">
        <f t="shared" si="111"/>
        <v>40</v>
      </c>
      <c r="I2267" s="156" t="str">
        <f t="shared" si="112"/>
        <v>Rangitikei District 40</v>
      </c>
    </row>
    <row r="2268" spans="1:9">
      <c r="A2268" s="156" t="s">
        <v>2364</v>
      </c>
      <c r="B2268" s="156" t="s">
        <v>139</v>
      </c>
      <c r="C2268" s="156" t="s">
        <v>93</v>
      </c>
      <c r="D2268" s="156" t="s">
        <v>2326</v>
      </c>
      <c r="E2268" s="157">
        <v>-39.549999999999997</v>
      </c>
      <c r="F2268" s="157">
        <v>175.65</v>
      </c>
      <c r="G2268" s="156" t="str">
        <f t="shared" si="110"/>
        <v>Rangitikei District TP</v>
      </c>
      <c r="H2268" s="156">
        <f t="shared" si="111"/>
        <v>41</v>
      </c>
      <c r="I2268" s="156" t="str">
        <f t="shared" si="112"/>
        <v>Rangitikei District 41</v>
      </c>
    </row>
    <row r="2269" spans="1:9">
      <c r="A2269" s="156" t="s">
        <v>2365</v>
      </c>
      <c r="B2269" s="156" t="s">
        <v>139</v>
      </c>
      <c r="C2269" s="156" t="s">
        <v>93</v>
      </c>
      <c r="D2269" s="156" t="s">
        <v>2326</v>
      </c>
      <c r="E2269" s="157">
        <v>-39.549999999999997</v>
      </c>
      <c r="F2269" s="157">
        <v>175.56</v>
      </c>
      <c r="G2269" s="156" t="str">
        <f t="shared" si="110"/>
        <v>Rangitikei District TP</v>
      </c>
      <c r="H2269" s="156">
        <f t="shared" si="111"/>
        <v>42</v>
      </c>
      <c r="I2269" s="156" t="str">
        <f t="shared" si="112"/>
        <v>Rangitikei District 42</v>
      </c>
    </row>
    <row r="2270" spans="1:9">
      <c r="A2270" s="156" t="s">
        <v>2366</v>
      </c>
      <c r="B2270" s="156" t="s">
        <v>139</v>
      </c>
      <c r="C2270" s="156" t="s">
        <v>93</v>
      </c>
      <c r="D2270" s="156" t="s">
        <v>2326</v>
      </c>
      <c r="E2270" s="157">
        <v>-39.99</v>
      </c>
      <c r="F2270" s="157">
        <v>175.51</v>
      </c>
      <c r="G2270" s="156" t="str">
        <f t="shared" si="110"/>
        <v>Rangitikei District TP</v>
      </c>
      <c r="H2270" s="156">
        <f t="shared" si="111"/>
        <v>43</v>
      </c>
      <c r="I2270" s="156" t="str">
        <f t="shared" si="112"/>
        <v>Rangitikei District 43</v>
      </c>
    </row>
    <row r="2271" spans="1:9">
      <c r="A2271" s="156" t="s">
        <v>2367</v>
      </c>
      <c r="B2271" s="156" t="s">
        <v>139</v>
      </c>
      <c r="C2271" s="156" t="s">
        <v>93</v>
      </c>
      <c r="D2271" s="156" t="s">
        <v>2326</v>
      </c>
      <c r="E2271" s="157">
        <v>-39.9</v>
      </c>
      <c r="F2271" s="157">
        <v>175.51</v>
      </c>
      <c r="G2271" s="156" t="str">
        <f t="shared" si="110"/>
        <v>Rangitikei District TP</v>
      </c>
      <c r="H2271" s="156">
        <f t="shared" si="111"/>
        <v>44</v>
      </c>
      <c r="I2271" s="156" t="str">
        <f t="shared" si="112"/>
        <v>Rangitikei District 44</v>
      </c>
    </row>
    <row r="2272" spans="1:9">
      <c r="A2272" s="156" t="s">
        <v>2368</v>
      </c>
      <c r="B2272" s="156" t="s">
        <v>139</v>
      </c>
      <c r="C2272" s="156" t="s">
        <v>209</v>
      </c>
      <c r="D2272" s="156" t="s">
        <v>2326</v>
      </c>
      <c r="E2272" s="157">
        <v>-40.04</v>
      </c>
      <c r="F2272" s="157">
        <v>175.17</v>
      </c>
      <c r="G2272" s="156" t="str">
        <f t="shared" si="110"/>
        <v>Rangitikei District TP</v>
      </c>
      <c r="H2272" s="156">
        <f t="shared" si="111"/>
        <v>45</v>
      </c>
      <c r="I2272" s="156" t="str">
        <f t="shared" si="112"/>
        <v>Rangitikei District 45</v>
      </c>
    </row>
    <row r="2273" spans="1:9">
      <c r="A2273" s="156" t="s">
        <v>2369</v>
      </c>
      <c r="B2273" s="156" t="s">
        <v>139</v>
      </c>
      <c r="C2273" s="156" t="s">
        <v>93</v>
      </c>
      <c r="D2273" s="156" t="s">
        <v>2326</v>
      </c>
      <c r="E2273" s="157">
        <v>-39.68</v>
      </c>
      <c r="F2273" s="157">
        <v>175.69</v>
      </c>
      <c r="G2273" s="156" t="str">
        <f t="shared" si="110"/>
        <v>Rangitikei District TP</v>
      </c>
      <c r="H2273" s="156">
        <f t="shared" si="111"/>
        <v>46</v>
      </c>
      <c r="I2273" s="156" t="str">
        <f t="shared" si="112"/>
        <v>Rangitikei District 46</v>
      </c>
    </row>
    <row r="2274" spans="1:9">
      <c r="A2274" s="156" t="s">
        <v>2370</v>
      </c>
      <c r="B2274" s="156" t="s">
        <v>139</v>
      </c>
      <c r="C2274" s="156" t="s">
        <v>93</v>
      </c>
      <c r="D2274" s="156" t="s">
        <v>2326</v>
      </c>
      <c r="E2274" s="157">
        <v>-39.61</v>
      </c>
      <c r="F2274" s="157">
        <v>175.64</v>
      </c>
      <c r="G2274" s="156" t="str">
        <f t="shared" si="110"/>
        <v>Rangitikei District TP</v>
      </c>
      <c r="H2274" s="156">
        <f t="shared" si="111"/>
        <v>47</v>
      </c>
      <c r="I2274" s="156" t="str">
        <f t="shared" si="112"/>
        <v>Rangitikei District 47</v>
      </c>
    </row>
    <row r="2275" spans="1:9">
      <c r="A2275" s="156" t="s">
        <v>2371</v>
      </c>
      <c r="B2275" s="156" t="s">
        <v>139</v>
      </c>
      <c r="C2275" s="156" t="s">
        <v>93</v>
      </c>
      <c r="D2275" s="156" t="s">
        <v>2326</v>
      </c>
      <c r="E2275" s="157">
        <v>-40.14</v>
      </c>
      <c r="F2275" s="157">
        <v>175.23</v>
      </c>
      <c r="G2275" s="156" t="str">
        <f t="shared" si="110"/>
        <v>Rangitikei District TP</v>
      </c>
      <c r="H2275" s="156">
        <f t="shared" si="111"/>
        <v>48</v>
      </c>
      <c r="I2275" s="156" t="str">
        <f t="shared" si="112"/>
        <v>Rangitikei District 48</v>
      </c>
    </row>
    <row r="2276" spans="1:9">
      <c r="A2276" s="156" t="s">
        <v>2372</v>
      </c>
      <c r="B2276" s="156" t="s">
        <v>139</v>
      </c>
      <c r="C2276" s="156" t="s">
        <v>209</v>
      </c>
      <c r="D2276" s="156" t="s">
        <v>2326</v>
      </c>
      <c r="E2276" s="157">
        <v>-40.28</v>
      </c>
      <c r="F2276" s="157">
        <v>175.23</v>
      </c>
      <c r="G2276" s="156" t="str">
        <f t="shared" si="110"/>
        <v>Rangitikei District TP</v>
      </c>
      <c r="H2276" s="156">
        <f t="shared" si="111"/>
        <v>49</v>
      </c>
      <c r="I2276" s="156" t="str">
        <f t="shared" si="112"/>
        <v>Rangitikei District 49</v>
      </c>
    </row>
    <row r="2277" spans="1:9">
      <c r="A2277" s="156" t="s">
        <v>2373</v>
      </c>
      <c r="B2277" s="156" t="s">
        <v>139</v>
      </c>
      <c r="C2277" s="156" t="s">
        <v>93</v>
      </c>
      <c r="D2277" s="156" t="s">
        <v>2326</v>
      </c>
      <c r="E2277" s="157">
        <v>-39.96</v>
      </c>
      <c r="F2277" s="157">
        <v>175.53</v>
      </c>
      <c r="G2277" s="156" t="str">
        <f t="shared" si="110"/>
        <v>Rangitikei District TP</v>
      </c>
      <c r="H2277" s="156">
        <f t="shared" si="111"/>
        <v>50</v>
      </c>
      <c r="I2277" s="156" t="str">
        <f t="shared" si="112"/>
        <v>Rangitikei District 50</v>
      </c>
    </row>
    <row r="2278" spans="1:9">
      <c r="A2278" s="156" t="s">
        <v>2374</v>
      </c>
      <c r="B2278" s="156" t="s">
        <v>139</v>
      </c>
      <c r="C2278" s="156" t="s">
        <v>171</v>
      </c>
      <c r="D2278" s="156" t="s">
        <v>2326</v>
      </c>
      <c r="E2278" s="157">
        <v>-39.68</v>
      </c>
      <c r="F2278" s="157">
        <v>175.77</v>
      </c>
      <c r="G2278" s="156" t="str">
        <f t="shared" si="110"/>
        <v>Rangitikei District TP</v>
      </c>
      <c r="H2278" s="156">
        <f t="shared" si="111"/>
        <v>51</v>
      </c>
      <c r="I2278" s="156" t="str">
        <f t="shared" si="112"/>
        <v>Rangitikei District 51</v>
      </c>
    </row>
    <row r="2279" spans="1:9">
      <c r="A2279" s="156" t="s">
        <v>2375</v>
      </c>
      <c r="B2279" s="156" t="s">
        <v>139</v>
      </c>
      <c r="C2279" s="156" t="s">
        <v>93</v>
      </c>
      <c r="D2279" s="156" t="s">
        <v>2326</v>
      </c>
      <c r="E2279" s="157">
        <v>-39.69</v>
      </c>
      <c r="F2279" s="157">
        <v>175.94</v>
      </c>
      <c r="G2279" s="156" t="str">
        <f t="shared" si="110"/>
        <v>Rangitikei District TP</v>
      </c>
      <c r="H2279" s="156">
        <f t="shared" si="111"/>
        <v>52</v>
      </c>
      <c r="I2279" s="156" t="str">
        <f t="shared" si="112"/>
        <v>Rangitikei District 52</v>
      </c>
    </row>
    <row r="2280" spans="1:9">
      <c r="A2280" s="156" t="s">
        <v>2376</v>
      </c>
      <c r="B2280" s="156" t="s">
        <v>139</v>
      </c>
      <c r="C2280" s="156" t="s">
        <v>93</v>
      </c>
      <c r="D2280" s="156" t="s">
        <v>2326</v>
      </c>
      <c r="E2280" s="157">
        <v>-39.56</v>
      </c>
      <c r="F2280" s="157">
        <v>175.64</v>
      </c>
      <c r="G2280" s="156" t="str">
        <f t="shared" si="110"/>
        <v>Rangitikei District TP</v>
      </c>
      <c r="H2280" s="156">
        <f t="shared" si="111"/>
        <v>53</v>
      </c>
      <c r="I2280" s="156" t="str">
        <f t="shared" si="112"/>
        <v>Rangitikei District 53</v>
      </c>
    </row>
    <row r="2281" spans="1:9">
      <c r="A2281" s="156" t="s">
        <v>2377</v>
      </c>
      <c r="B2281" s="156" t="s">
        <v>139</v>
      </c>
      <c r="C2281" s="156" t="s">
        <v>93</v>
      </c>
      <c r="D2281" s="156" t="s">
        <v>2326</v>
      </c>
      <c r="E2281" s="157">
        <v>-39.6</v>
      </c>
      <c r="F2281" s="157">
        <v>175.79</v>
      </c>
      <c r="G2281" s="156" t="str">
        <f t="shared" si="110"/>
        <v>Rangitikei District TP</v>
      </c>
      <c r="H2281" s="156">
        <f t="shared" si="111"/>
        <v>54</v>
      </c>
      <c r="I2281" s="156" t="str">
        <f t="shared" si="112"/>
        <v>Rangitikei District 54</v>
      </c>
    </row>
    <row r="2282" spans="1:9">
      <c r="A2282" s="156" t="s">
        <v>2378</v>
      </c>
      <c r="B2282" s="156" t="s">
        <v>139</v>
      </c>
      <c r="C2282" s="156" t="s">
        <v>93</v>
      </c>
      <c r="D2282" s="156" t="s">
        <v>2326</v>
      </c>
      <c r="E2282" s="157">
        <v>-39.75</v>
      </c>
      <c r="F2282" s="157">
        <v>175.65</v>
      </c>
      <c r="G2282" s="156" t="str">
        <f t="shared" si="110"/>
        <v>Rangitikei District TP</v>
      </c>
      <c r="H2282" s="156">
        <f t="shared" si="111"/>
        <v>55</v>
      </c>
      <c r="I2282" s="156" t="str">
        <f t="shared" si="112"/>
        <v>Rangitikei District 55</v>
      </c>
    </row>
    <row r="2283" spans="1:9">
      <c r="A2283" s="156" t="s">
        <v>2379</v>
      </c>
      <c r="B2283" s="156" t="s">
        <v>139</v>
      </c>
      <c r="C2283" s="156" t="s">
        <v>209</v>
      </c>
      <c r="D2283" s="156" t="s">
        <v>2326</v>
      </c>
      <c r="E2283" s="157">
        <v>-40.04</v>
      </c>
      <c r="F2283" s="157">
        <v>175.21</v>
      </c>
      <c r="G2283" s="156" t="str">
        <f t="shared" si="110"/>
        <v>Rangitikei District TP</v>
      </c>
      <c r="H2283" s="156">
        <f t="shared" si="111"/>
        <v>56</v>
      </c>
      <c r="I2283" s="156" t="str">
        <f t="shared" si="112"/>
        <v>Rangitikei District 56</v>
      </c>
    </row>
    <row r="2284" spans="1:9">
      <c r="A2284" s="156" t="s">
        <v>2380</v>
      </c>
      <c r="B2284" s="156" t="s">
        <v>139</v>
      </c>
      <c r="C2284" s="156" t="s">
        <v>93</v>
      </c>
      <c r="D2284" s="156" t="s">
        <v>2326</v>
      </c>
      <c r="E2284" s="157">
        <v>-39.58</v>
      </c>
      <c r="F2284" s="157">
        <v>175.73</v>
      </c>
      <c r="G2284" s="156" t="str">
        <f t="shared" si="110"/>
        <v>Rangitikei District TP</v>
      </c>
      <c r="H2284" s="156">
        <f t="shared" si="111"/>
        <v>57</v>
      </c>
      <c r="I2284" s="156" t="str">
        <f t="shared" si="112"/>
        <v>Rangitikei District 57</v>
      </c>
    </row>
    <row r="2285" spans="1:9">
      <c r="A2285" s="156" t="s">
        <v>2381</v>
      </c>
      <c r="B2285" s="156" t="s">
        <v>139</v>
      </c>
      <c r="C2285" s="156" t="s">
        <v>93</v>
      </c>
      <c r="D2285" s="156" t="s">
        <v>2326</v>
      </c>
      <c r="E2285" s="157">
        <v>-40</v>
      </c>
      <c r="F2285" s="157">
        <v>175.41</v>
      </c>
      <c r="G2285" s="156" t="str">
        <f t="shared" si="110"/>
        <v>Rangitikei District TP</v>
      </c>
      <c r="H2285" s="156">
        <f t="shared" si="111"/>
        <v>58</v>
      </c>
      <c r="I2285" s="156" t="str">
        <f t="shared" si="112"/>
        <v>Rangitikei District 58</v>
      </c>
    </row>
    <row r="2286" spans="1:9">
      <c r="A2286" s="156" t="s">
        <v>2382</v>
      </c>
      <c r="B2286" s="156" t="s">
        <v>139</v>
      </c>
      <c r="C2286" s="156" t="s">
        <v>93</v>
      </c>
      <c r="D2286" s="156" t="s">
        <v>2326</v>
      </c>
      <c r="E2286" s="157">
        <v>-39.81</v>
      </c>
      <c r="F2286" s="157">
        <v>175.94</v>
      </c>
      <c r="G2286" s="156" t="str">
        <f t="shared" si="110"/>
        <v>Rangitikei District TP</v>
      </c>
      <c r="H2286" s="156">
        <f t="shared" si="111"/>
        <v>59</v>
      </c>
      <c r="I2286" s="156" t="str">
        <f t="shared" si="112"/>
        <v>Rangitikei District 59</v>
      </c>
    </row>
    <row r="2287" spans="1:9">
      <c r="A2287" s="156" t="s">
        <v>2383</v>
      </c>
      <c r="B2287" s="156" t="s">
        <v>139</v>
      </c>
      <c r="C2287" s="156" t="s">
        <v>93</v>
      </c>
      <c r="D2287" s="156" t="s">
        <v>2326</v>
      </c>
      <c r="E2287" s="157">
        <v>-39.729999999999997</v>
      </c>
      <c r="F2287" s="157">
        <v>175.84</v>
      </c>
      <c r="G2287" s="156" t="str">
        <f t="shared" si="110"/>
        <v>Rangitikei District TP</v>
      </c>
      <c r="H2287" s="156">
        <f t="shared" si="111"/>
        <v>60</v>
      </c>
      <c r="I2287" s="156" t="str">
        <f t="shared" si="112"/>
        <v>Rangitikei District 60</v>
      </c>
    </row>
    <row r="2288" spans="1:9">
      <c r="A2288" s="156" t="s">
        <v>2384</v>
      </c>
      <c r="B2288" s="156" t="s">
        <v>139</v>
      </c>
      <c r="C2288" s="156" t="s">
        <v>93</v>
      </c>
      <c r="D2288" s="156" t="s">
        <v>2326</v>
      </c>
      <c r="E2288" s="157">
        <v>-39.92</v>
      </c>
      <c r="F2288" s="157">
        <v>175.62</v>
      </c>
      <c r="G2288" s="156" t="str">
        <f t="shared" si="110"/>
        <v>Rangitikei District TP</v>
      </c>
      <c r="H2288" s="156">
        <f t="shared" si="111"/>
        <v>61</v>
      </c>
      <c r="I2288" s="156" t="str">
        <f t="shared" si="112"/>
        <v>Rangitikei District 61</v>
      </c>
    </row>
    <row r="2289" spans="1:9">
      <c r="A2289" s="156" t="s">
        <v>1131</v>
      </c>
      <c r="B2289" s="156" t="s">
        <v>139</v>
      </c>
      <c r="C2289" s="156" t="s">
        <v>93</v>
      </c>
      <c r="D2289" s="156" t="s">
        <v>2326</v>
      </c>
      <c r="E2289" s="157">
        <v>-39.64</v>
      </c>
      <c r="F2289" s="157">
        <v>175.83</v>
      </c>
      <c r="G2289" s="156" t="str">
        <f t="shared" si="110"/>
        <v>Rangitikei District TP</v>
      </c>
      <c r="H2289" s="156">
        <f t="shared" si="111"/>
        <v>62</v>
      </c>
      <c r="I2289" s="156" t="str">
        <f t="shared" si="112"/>
        <v>Rangitikei District 62</v>
      </c>
    </row>
    <row r="2290" spans="1:9">
      <c r="A2290" s="156" t="s">
        <v>1997</v>
      </c>
      <c r="B2290" s="156" t="s">
        <v>139</v>
      </c>
      <c r="C2290" s="156" t="s">
        <v>93</v>
      </c>
      <c r="D2290" s="156" t="s">
        <v>2326</v>
      </c>
      <c r="E2290" s="157">
        <v>-40.01</v>
      </c>
      <c r="F2290" s="157">
        <v>175.17</v>
      </c>
      <c r="G2290" s="156" t="str">
        <f t="shared" si="110"/>
        <v>Rangitikei District TP</v>
      </c>
      <c r="H2290" s="156">
        <f t="shared" si="111"/>
        <v>63</v>
      </c>
      <c r="I2290" s="156" t="str">
        <f t="shared" si="112"/>
        <v>Rangitikei District 63</v>
      </c>
    </row>
    <row r="2291" spans="1:9">
      <c r="A2291" s="156" t="s">
        <v>2385</v>
      </c>
      <c r="B2291" s="156" t="s">
        <v>139</v>
      </c>
      <c r="C2291" s="156" t="s">
        <v>93</v>
      </c>
      <c r="D2291" s="156" t="s">
        <v>2326</v>
      </c>
      <c r="E2291" s="157">
        <v>-39.58</v>
      </c>
      <c r="F2291" s="157">
        <v>175.84</v>
      </c>
      <c r="G2291" s="156" t="str">
        <f t="shared" si="110"/>
        <v>Rangitikei District TP</v>
      </c>
      <c r="H2291" s="156">
        <f t="shared" si="111"/>
        <v>64</v>
      </c>
      <c r="I2291" s="156" t="str">
        <f t="shared" si="112"/>
        <v>Rangitikei District 64</v>
      </c>
    </row>
    <row r="2292" spans="1:9">
      <c r="A2292" s="156" t="s">
        <v>2386</v>
      </c>
      <c r="B2292" s="156" t="s">
        <v>139</v>
      </c>
      <c r="C2292" s="156" t="s">
        <v>93</v>
      </c>
      <c r="D2292" s="156" t="s">
        <v>2326</v>
      </c>
      <c r="E2292" s="157">
        <v>-39.69</v>
      </c>
      <c r="F2292" s="157">
        <v>175.81</v>
      </c>
      <c r="G2292" s="156" t="str">
        <f t="shared" si="110"/>
        <v>Rangitikei District TP</v>
      </c>
      <c r="H2292" s="156">
        <f t="shared" si="111"/>
        <v>65</v>
      </c>
      <c r="I2292" s="156" t="str">
        <f t="shared" si="112"/>
        <v>Rangitikei District 65</v>
      </c>
    </row>
    <row r="2293" spans="1:9">
      <c r="A2293" s="156" t="s">
        <v>2387</v>
      </c>
      <c r="B2293" s="156" t="s">
        <v>140</v>
      </c>
      <c r="C2293" s="156" t="s">
        <v>93</v>
      </c>
      <c r="D2293" s="156" t="s">
        <v>241</v>
      </c>
      <c r="E2293" s="157">
        <v>-36.479999999999997</v>
      </c>
      <c r="F2293" s="157">
        <v>174.55</v>
      </c>
      <c r="G2293" s="156" t="str">
        <f t="shared" si="110"/>
        <v>Rodney District AK</v>
      </c>
      <c r="H2293" s="156">
        <f t="shared" si="111"/>
        <v>1</v>
      </c>
      <c r="I2293" s="156" t="str">
        <f t="shared" si="112"/>
        <v>Rodney District 1</v>
      </c>
    </row>
    <row r="2294" spans="1:9">
      <c r="A2294" s="156" t="s">
        <v>2388</v>
      </c>
      <c r="B2294" s="156" t="s">
        <v>140</v>
      </c>
      <c r="C2294" s="156" t="s">
        <v>93</v>
      </c>
      <c r="D2294" s="156" t="s">
        <v>241</v>
      </c>
      <c r="E2294" s="157">
        <v>-36.51</v>
      </c>
      <c r="F2294" s="157">
        <v>174.45</v>
      </c>
      <c r="G2294" s="156" t="str">
        <f t="shared" si="110"/>
        <v>Rodney District AK</v>
      </c>
      <c r="H2294" s="156">
        <f t="shared" si="111"/>
        <v>2</v>
      </c>
      <c r="I2294" s="156" t="str">
        <f t="shared" si="112"/>
        <v>Rodney District 2</v>
      </c>
    </row>
    <row r="2295" spans="1:9">
      <c r="A2295" s="156" t="s">
        <v>2389</v>
      </c>
      <c r="B2295" s="156" t="s">
        <v>140</v>
      </c>
      <c r="C2295" s="156" t="s">
        <v>93</v>
      </c>
      <c r="D2295" s="156" t="s">
        <v>241</v>
      </c>
      <c r="E2295" s="157">
        <v>-36.6</v>
      </c>
      <c r="F2295" s="157">
        <v>174.81</v>
      </c>
      <c r="G2295" s="156" t="str">
        <f t="shared" si="110"/>
        <v>Rodney District AK</v>
      </c>
      <c r="H2295" s="156">
        <f t="shared" si="111"/>
        <v>3</v>
      </c>
      <c r="I2295" s="156" t="str">
        <f t="shared" si="112"/>
        <v>Rodney District 3</v>
      </c>
    </row>
    <row r="2296" spans="1:9">
      <c r="A2296" s="156" t="s">
        <v>2390</v>
      </c>
      <c r="B2296" s="156" t="s">
        <v>140</v>
      </c>
      <c r="C2296" s="156" t="s">
        <v>93</v>
      </c>
      <c r="D2296" s="156" t="s">
        <v>241</v>
      </c>
      <c r="E2296" s="157">
        <v>-36.630000000000003</v>
      </c>
      <c r="F2296" s="157">
        <v>174.75</v>
      </c>
      <c r="G2296" s="156" t="str">
        <f t="shared" si="110"/>
        <v>Rodney District AK</v>
      </c>
      <c r="H2296" s="156">
        <f t="shared" si="111"/>
        <v>4</v>
      </c>
      <c r="I2296" s="156" t="str">
        <f t="shared" si="112"/>
        <v>Rodney District 4</v>
      </c>
    </row>
    <row r="2297" spans="1:9">
      <c r="A2297" s="156" t="s">
        <v>2391</v>
      </c>
      <c r="B2297" s="156" t="s">
        <v>140</v>
      </c>
      <c r="C2297" s="156" t="s">
        <v>93</v>
      </c>
      <c r="D2297" s="156" t="s">
        <v>241</v>
      </c>
      <c r="E2297" s="157">
        <v>-36.32</v>
      </c>
      <c r="F2297" s="157">
        <v>174.72</v>
      </c>
      <c r="G2297" s="156" t="str">
        <f t="shared" si="110"/>
        <v>Rodney District AK</v>
      </c>
      <c r="H2297" s="156">
        <f t="shared" si="111"/>
        <v>5</v>
      </c>
      <c r="I2297" s="156" t="str">
        <f t="shared" si="112"/>
        <v>Rodney District 5</v>
      </c>
    </row>
    <row r="2298" spans="1:9">
      <c r="A2298" s="156" t="s">
        <v>2392</v>
      </c>
      <c r="B2298" s="156" t="s">
        <v>140</v>
      </c>
      <c r="C2298" s="156" t="s">
        <v>93</v>
      </c>
      <c r="D2298" s="156" t="s">
        <v>241</v>
      </c>
      <c r="E2298" s="157">
        <v>-36.39</v>
      </c>
      <c r="F2298" s="157">
        <v>174.74</v>
      </c>
      <c r="G2298" s="156" t="str">
        <f t="shared" si="110"/>
        <v>Rodney District AK</v>
      </c>
      <c r="H2298" s="156">
        <f t="shared" si="111"/>
        <v>6</v>
      </c>
      <c r="I2298" s="156" t="str">
        <f t="shared" si="112"/>
        <v>Rodney District 6</v>
      </c>
    </row>
    <row r="2299" spans="1:9">
      <c r="A2299" s="156" t="s">
        <v>2393</v>
      </c>
      <c r="B2299" s="156" t="s">
        <v>140</v>
      </c>
      <c r="C2299" s="156" t="s">
        <v>93</v>
      </c>
      <c r="D2299" s="156" t="s">
        <v>241</v>
      </c>
      <c r="E2299" s="157">
        <v>-36.71</v>
      </c>
      <c r="F2299" s="157">
        <v>174.64</v>
      </c>
      <c r="G2299" s="156" t="str">
        <f t="shared" si="110"/>
        <v>Rodney District AK</v>
      </c>
      <c r="H2299" s="156">
        <f t="shared" si="111"/>
        <v>7</v>
      </c>
      <c r="I2299" s="156" t="str">
        <f t="shared" si="112"/>
        <v>Rodney District 7</v>
      </c>
    </row>
    <row r="2300" spans="1:9">
      <c r="A2300" s="156" t="s">
        <v>2394</v>
      </c>
      <c r="B2300" s="156" t="s">
        <v>140</v>
      </c>
      <c r="C2300" s="156" t="s">
        <v>93</v>
      </c>
      <c r="D2300" s="156" t="s">
        <v>241</v>
      </c>
      <c r="E2300" s="157">
        <v>-36.67</v>
      </c>
      <c r="F2300" s="157">
        <v>174.63</v>
      </c>
      <c r="G2300" s="156" t="str">
        <f t="shared" si="110"/>
        <v>Rodney District AK</v>
      </c>
      <c r="H2300" s="156">
        <f t="shared" si="111"/>
        <v>8</v>
      </c>
      <c r="I2300" s="156" t="str">
        <f t="shared" si="112"/>
        <v>Rodney District 8</v>
      </c>
    </row>
    <row r="2301" spans="1:9">
      <c r="A2301" s="156" t="s">
        <v>2395</v>
      </c>
      <c r="B2301" s="156" t="s">
        <v>140</v>
      </c>
      <c r="C2301" s="156" t="s">
        <v>93</v>
      </c>
      <c r="D2301" s="156" t="s">
        <v>241</v>
      </c>
      <c r="E2301" s="157">
        <v>-36.369999999999997</v>
      </c>
      <c r="F2301" s="157">
        <v>174.61</v>
      </c>
      <c r="G2301" s="156" t="str">
        <f t="shared" si="110"/>
        <v>Rodney District AK</v>
      </c>
      <c r="H2301" s="156">
        <f t="shared" si="111"/>
        <v>9</v>
      </c>
      <c r="I2301" s="156" t="str">
        <f t="shared" si="112"/>
        <v>Rodney District 9</v>
      </c>
    </row>
    <row r="2302" spans="1:9">
      <c r="A2302" s="156" t="s">
        <v>2396</v>
      </c>
      <c r="B2302" s="156" t="s">
        <v>140</v>
      </c>
      <c r="C2302" s="156" t="s">
        <v>93</v>
      </c>
      <c r="D2302" s="156" t="s">
        <v>241</v>
      </c>
      <c r="E2302" s="157">
        <v>-36.46</v>
      </c>
      <c r="F2302" s="157">
        <v>174.44</v>
      </c>
      <c r="G2302" s="156" t="str">
        <f t="shared" si="110"/>
        <v>Rodney District AK</v>
      </c>
      <c r="H2302" s="156">
        <f t="shared" si="111"/>
        <v>10</v>
      </c>
      <c r="I2302" s="156" t="str">
        <f t="shared" si="112"/>
        <v>Rodney District 10</v>
      </c>
    </row>
    <row r="2303" spans="1:9">
      <c r="A2303" s="156" t="s">
        <v>2397</v>
      </c>
      <c r="B2303" s="156" t="s">
        <v>140</v>
      </c>
      <c r="C2303" s="156" t="s">
        <v>93</v>
      </c>
      <c r="D2303" s="156" t="s">
        <v>241</v>
      </c>
      <c r="E2303" s="157">
        <v>-36.56</v>
      </c>
      <c r="F2303" s="157">
        <v>174.68</v>
      </c>
      <c r="G2303" s="156" t="str">
        <f t="shared" si="110"/>
        <v>Rodney District AK</v>
      </c>
      <c r="H2303" s="156">
        <f t="shared" si="111"/>
        <v>11</v>
      </c>
      <c r="I2303" s="156" t="str">
        <f t="shared" si="112"/>
        <v>Rodney District 11</v>
      </c>
    </row>
    <row r="2304" spans="1:9">
      <c r="A2304" s="156" t="s">
        <v>2398</v>
      </c>
      <c r="B2304" s="156" t="s">
        <v>140</v>
      </c>
      <c r="C2304" s="156" t="s">
        <v>209</v>
      </c>
      <c r="D2304" s="156" t="s">
        <v>241</v>
      </c>
      <c r="E2304" s="157">
        <v>-36.68</v>
      </c>
      <c r="F2304" s="157">
        <v>174.45</v>
      </c>
      <c r="G2304" s="156" t="str">
        <f t="shared" si="110"/>
        <v>Rodney District AK</v>
      </c>
      <c r="H2304" s="156">
        <f t="shared" si="111"/>
        <v>12</v>
      </c>
      <c r="I2304" s="156" t="str">
        <f t="shared" si="112"/>
        <v>Rodney District 12</v>
      </c>
    </row>
    <row r="2305" spans="1:9">
      <c r="A2305" s="156" t="s">
        <v>2399</v>
      </c>
      <c r="B2305" s="156" t="s">
        <v>140</v>
      </c>
      <c r="C2305" s="156" t="s">
        <v>93</v>
      </c>
      <c r="D2305" s="156" t="s">
        <v>241</v>
      </c>
      <c r="E2305" s="157">
        <v>-36.43</v>
      </c>
      <c r="F2305" s="157">
        <v>174.68</v>
      </c>
      <c r="G2305" s="156" t="str">
        <f t="shared" si="110"/>
        <v>Rodney District AK</v>
      </c>
      <c r="H2305" s="156">
        <f t="shared" si="111"/>
        <v>13</v>
      </c>
      <c r="I2305" s="156" t="str">
        <f t="shared" si="112"/>
        <v>Rodney District 13</v>
      </c>
    </row>
    <row r="2306" spans="1:9">
      <c r="A2306" s="156" t="s">
        <v>2400</v>
      </c>
      <c r="B2306" s="156" t="s">
        <v>140</v>
      </c>
      <c r="C2306" s="156" t="s">
        <v>93</v>
      </c>
      <c r="D2306" s="156" t="s">
        <v>241</v>
      </c>
      <c r="E2306" s="157">
        <v>-36.380000000000003</v>
      </c>
      <c r="F2306" s="157">
        <v>174.52</v>
      </c>
      <c r="G2306" s="156" t="str">
        <f t="shared" ref="G2306:G2369" si="113">B2306&amp;" "&amp;D2306</f>
        <v>Rodney District AK</v>
      </c>
      <c r="H2306" s="156">
        <f t="shared" ref="H2306:H2369" si="114">IF(B2306=B2305,H2305+1,1)</f>
        <v>14</v>
      </c>
      <c r="I2306" s="156" t="str">
        <f t="shared" ref="I2306:I2369" si="115">B2306&amp;" "&amp;H2306</f>
        <v>Rodney District 14</v>
      </c>
    </row>
    <row r="2307" spans="1:9">
      <c r="A2307" s="156" t="s">
        <v>2401</v>
      </c>
      <c r="B2307" s="156" t="s">
        <v>140</v>
      </c>
      <c r="C2307" s="156" t="s">
        <v>93</v>
      </c>
      <c r="D2307" s="156" t="s">
        <v>241</v>
      </c>
      <c r="E2307" s="157">
        <v>-36.32</v>
      </c>
      <c r="F2307" s="157">
        <v>174.48</v>
      </c>
      <c r="G2307" s="156" t="str">
        <f t="shared" si="113"/>
        <v>Rodney District AK</v>
      </c>
      <c r="H2307" s="156">
        <f t="shared" si="114"/>
        <v>15</v>
      </c>
      <c r="I2307" s="156" t="str">
        <f t="shared" si="115"/>
        <v>Rodney District 15</v>
      </c>
    </row>
    <row r="2308" spans="1:9">
      <c r="A2308" s="156" t="s">
        <v>2402</v>
      </c>
      <c r="B2308" s="156" t="s">
        <v>140</v>
      </c>
      <c r="C2308" s="156" t="s">
        <v>93</v>
      </c>
      <c r="D2308" s="156" t="s">
        <v>241</v>
      </c>
      <c r="E2308" s="157">
        <v>-36.770000000000003</v>
      </c>
      <c r="F2308" s="157">
        <v>174.53</v>
      </c>
      <c r="G2308" s="156" t="str">
        <f t="shared" si="113"/>
        <v>Rodney District AK</v>
      </c>
      <c r="H2308" s="156">
        <f t="shared" si="114"/>
        <v>16</v>
      </c>
      <c r="I2308" s="156" t="str">
        <f t="shared" si="115"/>
        <v>Rodney District 16</v>
      </c>
    </row>
    <row r="2309" spans="1:9">
      <c r="A2309" s="156" t="s">
        <v>2403</v>
      </c>
      <c r="B2309" s="156" t="s">
        <v>140</v>
      </c>
      <c r="C2309" s="156" t="s">
        <v>93</v>
      </c>
      <c r="D2309" s="156" t="s">
        <v>241</v>
      </c>
      <c r="E2309" s="157">
        <v>-36.4</v>
      </c>
      <c r="F2309" s="157">
        <v>174.53</v>
      </c>
      <c r="G2309" s="156" t="str">
        <f t="shared" si="113"/>
        <v>Rodney District AK</v>
      </c>
      <c r="H2309" s="156">
        <f t="shared" si="114"/>
        <v>17</v>
      </c>
      <c r="I2309" s="156" t="str">
        <f t="shared" si="115"/>
        <v>Rodney District 17</v>
      </c>
    </row>
    <row r="2310" spans="1:9">
      <c r="A2310" s="156" t="s">
        <v>2404</v>
      </c>
      <c r="B2310" s="156" t="s">
        <v>140</v>
      </c>
      <c r="C2310" s="156" t="s">
        <v>93</v>
      </c>
      <c r="D2310" s="156" t="s">
        <v>241</v>
      </c>
      <c r="E2310" s="157">
        <v>-36.53</v>
      </c>
      <c r="F2310" s="157">
        <v>174.44</v>
      </c>
      <c r="G2310" s="156" t="str">
        <f t="shared" si="113"/>
        <v>Rodney District AK</v>
      </c>
      <c r="H2310" s="156">
        <f t="shared" si="114"/>
        <v>18</v>
      </c>
      <c r="I2310" s="156" t="str">
        <f t="shared" si="115"/>
        <v>Rodney District 18</v>
      </c>
    </row>
    <row r="2311" spans="1:9">
      <c r="A2311" s="156" t="s">
        <v>2405</v>
      </c>
      <c r="B2311" s="156" t="s">
        <v>140</v>
      </c>
      <c r="C2311" s="156" t="s">
        <v>93</v>
      </c>
      <c r="D2311" s="156" t="s">
        <v>241</v>
      </c>
      <c r="E2311" s="157">
        <v>-36.590000000000003</v>
      </c>
      <c r="F2311" s="157">
        <v>174.49</v>
      </c>
      <c r="G2311" s="156" t="str">
        <f t="shared" si="113"/>
        <v>Rodney District AK</v>
      </c>
      <c r="H2311" s="156">
        <f t="shared" si="114"/>
        <v>19</v>
      </c>
      <c r="I2311" s="156" t="str">
        <f t="shared" si="115"/>
        <v>Rodney District 19</v>
      </c>
    </row>
    <row r="2312" spans="1:9">
      <c r="A2312" s="156" t="s">
        <v>2406</v>
      </c>
      <c r="B2312" s="156" t="s">
        <v>140</v>
      </c>
      <c r="C2312" s="156" t="s">
        <v>93</v>
      </c>
      <c r="D2312" s="156" t="s">
        <v>241</v>
      </c>
      <c r="E2312" s="157">
        <v>-36.61</v>
      </c>
      <c r="F2312" s="157">
        <v>174.49</v>
      </c>
      <c r="G2312" s="156" t="str">
        <f t="shared" si="113"/>
        <v>Rodney District AK</v>
      </c>
      <c r="H2312" s="156">
        <f t="shared" si="114"/>
        <v>20</v>
      </c>
      <c r="I2312" s="156" t="str">
        <f t="shared" si="115"/>
        <v>Rodney District 20</v>
      </c>
    </row>
    <row r="2313" spans="1:9">
      <c r="A2313" s="156" t="s">
        <v>2407</v>
      </c>
      <c r="B2313" s="156" t="s">
        <v>140</v>
      </c>
      <c r="C2313" s="156" t="s">
        <v>93</v>
      </c>
      <c r="D2313" s="156" t="s">
        <v>241</v>
      </c>
      <c r="E2313" s="157">
        <v>-36.49</v>
      </c>
      <c r="F2313" s="157">
        <v>174.52</v>
      </c>
      <c r="G2313" s="156" t="str">
        <f t="shared" si="113"/>
        <v>Rodney District AK</v>
      </c>
      <c r="H2313" s="156">
        <f t="shared" si="114"/>
        <v>21</v>
      </c>
      <c r="I2313" s="156" t="str">
        <f t="shared" si="115"/>
        <v>Rodney District 21</v>
      </c>
    </row>
    <row r="2314" spans="1:9">
      <c r="A2314" s="156" t="s">
        <v>2408</v>
      </c>
      <c r="B2314" s="156" t="s">
        <v>140</v>
      </c>
      <c r="C2314" s="156" t="s">
        <v>93</v>
      </c>
      <c r="D2314" s="156" t="s">
        <v>241</v>
      </c>
      <c r="E2314" s="157">
        <v>-36.42</v>
      </c>
      <c r="F2314" s="157">
        <v>174.6</v>
      </c>
      <c r="G2314" s="156" t="str">
        <f t="shared" si="113"/>
        <v>Rodney District AK</v>
      </c>
      <c r="H2314" s="156">
        <f t="shared" si="114"/>
        <v>22</v>
      </c>
      <c r="I2314" s="156" t="str">
        <f t="shared" si="115"/>
        <v>Rodney District 22</v>
      </c>
    </row>
    <row r="2315" spans="1:9">
      <c r="A2315" s="156" t="s">
        <v>2409</v>
      </c>
      <c r="B2315" s="156" t="s">
        <v>140</v>
      </c>
      <c r="C2315" s="156" t="s">
        <v>209</v>
      </c>
      <c r="D2315" s="156" t="s">
        <v>241</v>
      </c>
      <c r="E2315" s="157">
        <v>-36.770000000000003</v>
      </c>
      <c r="F2315" s="157">
        <v>174.55</v>
      </c>
      <c r="G2315" s="156" t="str">
        <f t="shared" si="113"/>
        <v>Rodney District AK</v>
      </c>
      <c r="H2315" s="156">
        <f t="shared" si="114"/>
        <v>23</v>
      </c>
      <c r="I2315" s="156" t="str">
        <f t="shared" si="115"/>
        <v>Rodney District 23</v>
      </c>
    </row>
    <row r="2316" spans="1:9">
      <c r="A2316" s="156" t="s">
        <v>2410</v>
      </c>
      <c r="B2316" s="156" t="s">
        <v>140</v>
      </c>
      <c r="C2316" s="156" t="s">
        <v>209</v>
      </c>
      <c r="D2316" s="156" t="s">
        <v>241</v>
      </c>
      <c r="E2316" s="157">
        <v>-36.29</v>
      </c>
      <c r="F2316" s="157">
        <v>174.79</v>
      </c>
      <c r="G2316" s="156" t="str">
        <f t="shared" si="113"/>
        <v>Rodney District AK</v>
      </c>
      <c r="H2316" s="156">
        <f t="shared" si="114"/>
        <v>24</v>
      </c>
      <c r="I2316" s="156" t="str">
        <f t="shared" si="115"/>
        <v>Rodney District 24</v>
      </c>
    </row>
    <row r="2317" spans="1:9">
      <c r="A2317" s="156" t="s">
        <v>2411</v>
      </c>
      <c r="B2317" s="156" t="s">
        <v>140</v>
      </c>
      <c r="C2317" s="156" t="s">
        <v>93</v>
      </c>
      <c r="D2317" s="156" t="s">
        <v>241</v>
      </c>
      <c r="E2317" s="157">
        <v>-36.630000000000003</v>
      </c>
      <c r="F2317" s="157">
        <v>174.75</v>
      </c>
      <c r="G2317" s="156" t="str">
        <f t="shared" si="113"/>
        <v>Rodney District AK</v>
      </c>
      <c r="H2317" s="156">
        <f t="shared" si="114"/>
        <v>25</v>
      </c>
      <c r="I2317" s="156" t="str">
        <f t="shared" si="115"/>
        <v>Rodney District 25</v>
      </c>
    </row>
    <row r="2318" spans="1:9">
      <c r="A2318" s="156" t="s">
        <v>2412</v>
      </c>
      <c r="B2318" s="156" t="s">
        <v>140</v>
      </c>
      <c r="C2318" s="156" t="s">
        <v>93</v>
      </c>
      <c r="D2318" s="156" t="s">
        <v>241</v>
      </c>
      <c r="E2318" s="157">
        <v>-36.64</v>
      </c>
      <c r="F2318" s="157">
        <v>174.48</v>
      </c>
      <c r="G2318" s="156" t="str">
        <f t="shared" si="113"/>
        <v>Rodney District AK</v>
      </c>
      <c r="H2318" s="156">
        <f t="shared" si="114"/>
        <v>26</v>
      </c>
      <c r="I2318" s="156" t="str">
        <f t="shared" si="115"/>
        <v>Rodney District 26</v>
      </c>
    </row>
    <row r="2319" spans="1:9">
      <c r="A2319" s="156" t="s">
        <v>2413</v>
      </c>
      <c r="B2319" s="156" t="s">
        <v>140</v>
      </c>
      <c r="C2319" s="156" t="s">
        <v>93</v>
      </c>
      <c r="D2319" s="156" t="s">
        <v>241</v>
      </c>
      <c r="E2319" s="157">
        <v>-36.479999999999997</v>
      </c>
      <c r="F2319" s="157">
        <v>174.72</v>
      </c>
      <c r="G2319" s="156" t="str">
        <f t="shared" si="113"/>
        <v>Rodney District AK</v>
      </c>
      <c r="H2319" s="156">
        <f t="shared" si="114"/>
        <v>27</v>
      </c>
      <c r="I2319" s="156" t="str">
        <f t="shared" si="115"/>
        <v>Rodney District 27</v>
      </c>
    </row>
    <row r="2320" spans="1:9">
      <c r="A2320" s="156" t="s">
        <v>2414</v>
      </c>
      <c r="B2320" s="156" t="s">
        <v>140</v>
      </c>
      <c r="C2320" s="156" t="s">
        <v>93</v>
      </c>
      <c r="D2320" s="156" t="s">
        <v>241</v>
      </c>
      <c r="E2320" s="157">
        <v>-36.5</v>
      </c>
      <c r="F2320" s="157">
        <v>174.69</v>
      </c>
      <c r="G2320" s="156" t="str">
        <f t="shared" si="113"/>
        <v>Rodney District AK</v>
      </c>
      <c r="H2320" s="156">
        <f t="shared" si="114"/>
        <v>28</v>
      </c>
      <c r="I2320" s="156" t="str">
        <f t="shared" si="115"/>
        <v>Rodney District 28</v>
      </c>
    </row>
    <row r="2321" spans="1:9">
      <c r="A2321" s="156" t="s">
        <v>2415</v>
      </c>
      <c r="B2321" s="156" t="s">
        <v>140</v>
      </c>
      <c r="C2321" s="156" t="s">
        <v>93</v>
      </c>
      <c r="D2321" s="156" t="s">
        <v>241</v>
      </c>
      <c r="E2321" s="157">
        <v>-36.54</v>
      </c>
      <c r="F2321" s="157">
        <v>174.34</v>
      </c>
      <c r="G2321" s="156" t="str">
        <f t="shared" si="113"/>
        <v>Rodney District AK</v>
      </c>
      <c r="H2321" s="156">
        <f t="shared" si="114"/>
        <v>29</v>
      </c>
      <c r="I2321" s="156" t="str">
        <f t="shared" si="115"/>
        <v>Rodney District 29</v>
      </c>
    </row>
    <row r="2322" spans="1:9">
      <c r="A2322" s="156" t="s">
        <v>2416</v>
      </c>
      <c r="B2322" s="156" t="s">
        <v>140</v>
      </c>
      <c r="C2322" s="156" t="s">
        <v>93</v>
      </c>
      <c r="D2322" s="156" t="s">
        <v>241</v>
      </c>
      <c r="E2322" s="157">
        <v>-36.549999999999997</v>
      </c>
      <c r="F2322" s="157">
        <v>174.48</v>
      </c>
      <c r="G2322" s="156" t="str">
        <f t="shared" si="113"/>
        <v>Rodney District AK</v>
      </c>
      <c r="H2322" s="156">
        <f t="shared" si="114"/>
        <v>30</v>
      </c>
      <c r="I2322" s="156" t="str">
        <f t="shared" si="115"/>
        <v>Rodney District 30</v>
      </c>
    </row>
    <row r="2323" spans="1:9">
      <c r="A2323" s="156" t="s">
        <v>2417</v>
      </c>
      <c r="B2323" s="156" t="s">
        <v>140</v>
      </c>
      <c r="C2323" s="156" t="s">
        <v>93</v>
      </c>
      <c r="D2323" s="156" t="s">
        <v>241</v>
      </c>
      <c r="E2323" s="157">
        <v>-36.409999999999997</v>
      </c>
      <c r="F2323" s="157">
        <v>174.45</v>
      </c>
      <c r="G2323" s="156" t="str">
        <f t="shared" si="113"/>
        <v>Rodney District AK</v>
      </c>
      <c r="H2323" s="156">
        <f t="shared" si="114"/>
        <v>31</v>
      </c>
      <c r="I2323" s="156" t="str">
        <f t="shared" si="115"/>
        <v>Rodney District 31</v>
      </c>
    </row>
    <row r="2324" spans="1:9">
      <c r="A2324" s="156" t="s">
        <v>2418</v>
      </c>
      <c r="B2324" s="156" t="s">
        <v>140</v>
      </c>
      <c r="C2324" s="156" t="s">
        <v>93</v>
      </c>
      <c r="D2324" s="156" t="s">
        <v>241</v>
      </c>
      <c r="E2324" s="157">
        <v>-36.35</v>
      </c>
      <c r="F2324" s="157">
        <v>174.71</v>
      </c>
      <c r="G2324" s="156" t="str">
        <f t="shared" si="113"/>
        <v>Rodney District AK</v>
      </c>
      <c r="H2324" s="156">
        <f t="shared" si="114"/>
        <v>32</v>
      </c>
      <c r="I2324" s="156" t="str">
        <f t="shared" si="115"/>
        <v>Rodney District 32</v>
      </c>
    </row>
    <row r="2325" spans="1:9">
      <c r="A2325" s="156" t="s">
        <v>2419</v>
      </c>
      <c r="B2325" s="156" t="s">
        <v>140</v>
      </c>
      <c r="C2325" s="156" t="s">
        <v>93</v>
      </c>
      <c r="D2325" s="156" t="s">
        <v>241</v>
      </c>
      <c r="E2325" s="157">
        <v>-36.619999999999997</v>
      </c>
      <c r="F2325" s="157">
        <v>174.77</v>
      </c>
      <c r="G2325" s="156" t="str">
        <f t="shared" si="113"/>
        <v>Rodney District AK</v>
      </c>
      <c r="H2325" s="156">
        <f t="shared" si="114"/>
        <v>33</v>
      </c>
      <c r="I2325" s="156" t="str">
        <f t="shared" si="115"/>
        <v>Rodney District 33</v>
      </c>
    </row>
    <row r="2326" spans="1:9">
      <c r="A2326" s="156" t="s">
        <v>2420</v>
      </c>
      <c r="B2326" s="156" t="s">
        <v>140</v>
      </c>
      <c r="C2326" s="156" t="s">
        <v>93</v>
      </c>
      <c r="D2326" s="156" t="s">
        <v>241</v>
      </c>
      <c r="E2326" s="157">
        <v>-36.33</v>
      </c>
      <c r="F2326" s="157">
        <v>174.77</v>
      </c>
      <c r="G2326" s="156" t="str">
        <f t="shared" si="113"/>
        <v>Rodney District AK</v>
      </c>
      <c r="H2326" s="156">
        <f t="shared" si="114"/>
        <v>34</v>
      </c>
      <c r="I2326" s="156" t="str">
        <f t="shared" si="115"/>
        <v>Rodney District 34</v>
      </c>
    </row>
    <row r="2327" spans="1:9">
      <c r="A2327" s="156" t="s">
        <v>2421</v>
      </c>
      <c r="B2327" s="156" t="s">
        <v>140</v>
      </c>
      <c r="C2327" s="156" t="s">
        <v>93</v>
      </c>
      <c r="D2327" s="156" t="s">
        <v>241</v>
      </c>
      <c r="E2327" s="157">
        <v>-36.340000000000003</v>
      </c>
      <c r="F2327" s="157">
        <v>174.73</v>
      </c>
      <c r="G2327" s="156" t="str">
        <f t="shared" si="113"/>
        <v>Rodney District AK</v>
      </c>
      <c r="H2327" s="156">
        <f t="shared" si="114"/>
        <v>35</v>
      </c>
      <c r="I2327" s="156" t="str">
        <f t="shared" si="115"/>
        <v>Rodney District 35</v>
      </c>
    </row>
    <row r="2328" spans="1:9">
      <c r="A2328" s="156" t="s">
        <v>2422</v>
      </c>
      <c r="B2328" s="156" t="s">
        <v>140</v>
      </c>
      <c r="C2328" s="156" t="s">
        <v>93</v>
      </c>
      <c r="D2328" s="156" t="s">
        <v>241</v>
      </c>
      <c r="E2328" s="157">
        <v>-36.26</v>
      </c>
      <c r="F2328" s="157">
        <v>174.72</v>
      </c>
      <c r="G2328" s="156" t="str">
        <f t="shared" si="113"/>
        <v>Rodney District AK</v>
      </c>
      <c r="H2328" s="156">
        <f t="shared" si="114"/>
        <v>36</v>
      </c>
      <c r="I2328" s="156" t="str">
        <f t="shared" si="115"/>
        <v>Rodney District 36</v>
      </c>
    </row>
    <row r="2329" spans="1:9">
      <c r="A2329" s="156" t="s">
        <v>2423</v>
      </c>
      <c r="B2329" s="156" t="s">
        <v>140</v>
      </c>
      <c r="C2329" s="156" t="s">
        <v>93</v>
      </c>
      <c r="D2329" s="156" t="s">
        <v>241</v>
      </c>
      <c r="E2329" s="157">
        <v>-36.659999999999997</v>
      </c>
      <c r="F2329" s="157">
        <v>174.42</v>
      </c>
      <c r="G2329" s="156" t="str">
        <f t="shared" si="113"/>
        <v>Rodney District AK</v>
      </c>
      <c r="H2329" s="156">
        <f t="shared" si="114"/>
        <v>37</v>
      </c>
      <c r="I2329" s="156" t="str">
        <f t="shared" si="115"/>
        <v>Rodney District 37</v>
      </c>
    </row>
    <row r="2330" spans="1:9">
      <c r="A2330" s="156" t="s">
        <v>2424</v>
      </c>
      <c r="B2330" s="156" t="s">
        <v>140</v>
      </c>
      <c r="C2330" s="156" t="s">
        <v>93</v>
      </c>
      <c r="D2330" s="156" t="s">
        <v>241</v>
      </c>
      <c r="E2330" s="157">
        <v>-36.64</v>
      </c>
      <c r="F2330" s="157">
        <v>174.39</v>
      </c>
      <c r="G2330" s="156" t="str">
        <f t="shared" si="113"/>
        <v>Rodney District AK</v>
      </c>
      <c r="H2330" s="156">
        <f t="shared" si="114"/>
        <v>38</v>
      </c>
      <c r="I2330" s="156" t="str">
        <f t="shared" si="115"/>
        <v>Rodney District 38</v>
      </c>
    </row>
    <row r="2331" spans="1:9">
      <c r="A2331" s="156" t="s">
        <v>2425</v>
      </c>
      <c r="B2331" s="156" t="s">
        <v>140</v>
      </c>
      <c r="C2331" s="156" t="s">
        <v>93</v>
      </c>
      <c r="D2331" s="156" t="s">
        <v>241</v>
      </c>
      <c r="E2331" s="157">
        <v>-36.630000000000003</v>
      </c>
      <c r="F2331" s="157">
        <v>174.63</v>
      </c>
      <c r="G2331" s="156" t="str">
        <f t="shared" si="113"/>
        <v>Rodney District AK</v>
      </c>
      <c r="H2331" s="156">
        <f t="shared" si="114"/>
        <v>39</v>
      </c>
      <c r="I2331" s="156" t="str">
        <f t="shared" si="115"/>
        <v>Rodney District 39</v>
      </c>
    </row>
    <row r="2332" spans="1:9">
      <c r="A2332" s="156" t="s">
        <v>2426</v>
      </c>
      <c r="B2332" s="156" t="s">
        <v>140</v>
      </c>
      <c r="C2332" s="156" t="s">
        <v>93</v>
      </c>
      <c r="D2332" s="156" t="s">
        <v>241</v>
      </c>
      <c r="E2332" s="157">
        <v>-36.46</v>
      </c>
      <c r="F2332" s="157">
        <v>174.65</v>
      </c>
      <c r="G2332" s="156" t="str">
        <f t="shared" si="113"/>
        <v>Rodney District AK</v>
      </c>
      <c r="H2332" s="156">
        <f t="shared" si="114"/>
        <v>40</v>
      </c>
      <c r="I2332" s="156" t="str">
        <f t="shared" si="115"/>
        <v>Rodney District 40</v>
      </c>
    </row>
    <row r="2333" spans="1:9">
      <c r="A2333" s="156" t="s">
        <v>2427</v>
      </c>
      <c r="B2333" s="156" t="s">
        <v>140</v>
      </c>
      <c r="C2333" s="156" t="s">
        <v>93</v>
      </c>
      <c r="D2333" s="156" t="s">
        <v>241</v>
      </c>
      <c r="E2333" s="157">
        <v>-36.32</v>
      </c>
      <c r="F2333" s="157">
        <v>174.76</v>
      </c>
      <c r="G2333" s="156" t="str">
        <f t="shared" si="113"/>
        <v>Rodney District AK</v>
      </c>
      <c r="H2333" s="156">
        <f t="shared" si="114"/>
        <v>41</v>
      </c>
      <c r="I2333" s="156" t="str">
        <f t="shared" si="115"/>
        <v>Rodney District 41</v>
      </c>
    </row>
    <row r="2334" spans="1:9">
      <c r="A2334" s="156" t="s">
        <v>2428</v>
      </c>
      <c r="B2334" s="156" t="s">
        <v>140</v>
      </c>
      <c r="C2334" s="156" t="s">
        <v>93</v>
      </c>
      <c r="D2334" s="156" t="s">
        <v>241</v>
      </c>
      <c r="E2334" s="157">
        <v>-36.28</v>
      </c>
      <c r="F2334" s="157">
        <v>174.43</v>
      </c>
      <c r="G2334" s="156" t="str">
        <f t="shared" si="113"/>
        <v>Rodney District AK</v>
      </c>
      <c r="H2334" s="156">
        <f t="shared" si="114"/>
        <v>42</v>
      </c>
      <c r="I2334" s="156" t="str">
        <f t="shared" si="115"/>
        <v>Rodney District 42</v>
      </c>
    </row>
    <row r="2335" spans="1:9">
      <c r="A2335" s="156" t="s">
        <v>2429</v>
      </c>
      <c r="B2335" s="156" t="s">
        <v>140</v>
      </c>
      <c r="C2335" s="156" t="s">
        <v>93</v>
      </c>
      <c r="D2335" s="156" t="s">
        <v>241</v>
      </c>
      <c r="E2335" s="157">
        <v>-36.51</v>
      </c>
      <c r="F2335" s="157">
        <v>174.66</v>
      </c>
      <c r="G2335" s="156" t="str">
        <f t="shared" si="113"/>
        <v>Rodney District AK</v>
      </c>
      <c r="H2335" s="156">
        <f t="shared" si="114"/>
        <v>43</v>
      </c>
      <c r="I2335" s="156" t="str">
        <f t="shared" si="115"/>
        <v>Rodney District 43</v>
      </c>
    </row>
    <row r="2336" spans="1:9">
      <c r="A2336" s="156" t="s">
        <v>2430</v>
      </c>
      <c r="B2336" s="156" t="s">
        <v>140</v>
      </c>
      <c r="C2336" s="156" t="s">
        <v>93</v>
      </c>
      <c r="D2336" s="156" t="s">
        <v>241</v>
      </c>
      <c r="E2336" s="157">
        <v>-36.479999999999997</v>
      </c>
      <c r="F2336" s="157">
        <v>174.67</v>
      </c>
      <c r="G2336" s="156" t="str">
        <f t="shared" si="113"/>
        <v>Rodney District AK</v>
      </c>
      <c r="H2336" s="156">
        <f t="shared" si="114"/>
        <v>44</v>
      </c>
      <c r="I2336" s="156" t="str">
        <f t="shared" si="115"/>
        <v>Rodney District 44</v>
      </c>
    </row>
    <row r="2337" spans="1:9">
      <c r="A2337" s="156" t="s">
        <v>2431</v>
      </c>
      <c r="B2337" s="156" t="s">
        <v>140</v>
      </c>
      <c r="C2337" s="156" t="s">
        <v>93</v>
      </c>
      <c r="D2337" s="156" t="s">
        <v>241</v>
      </c>
      <c r="E2337" s="157">
        <v>-36.630000000000003</v>
      </c>
      <c r="F2337" s="157">
        <v>174.47</v>
      </c>
      <c r="G2337" s="156" t="str">
        <f t="shared" si="113"/>
        <v>Rodney District AK</v>
      </c>
      <c r="H2337" s="156">
        <f t="shared" si="114"/>
        <v>45</v>
      </c>
      <c r="I2337" s="156" t="str">
        <f t="shared" si="115"/>
        <v>Rodney District 45</v>
      </c>
    </row>
    <row r="2338" spans="1:9">
      <c r="A2338" s="156" t="s">
        <v>2432</v>
      </c>
      <c r="B2338" s="156" t="s">
        <v>140</v>
      </c>
      <c r="C2338" s="156" t="s">
        <v>93</v>
      </c>
      <c r="D2338" s="156" t="s">
        <v>241</v>
      </c>
      <c r="E2338" s="157">
        <v>-36.6</v>
      </c>
      <c r="F2338" s="157">
        <v>174.69</v>
      </c>
      <c r="G2338" s="156" t="str">
        <f t="shared" si="113"/>
        <v>Rodney District AK</v>
      </c>
      <c r="H2338" s="156">
        <f t="shared" si="114"/>
        <v>46</v>
      </c>
      <c r="I2338" s="156" t="str">
        <f t="shared" si="115"/>
        <v>Rodney District 46</v>
      </c>
    </row>
    <row r="2339" spans="1:9">
      <c r="A2339" s="156" t="s">
        <v>2433</v>
      </c>
      <c r="B2339" s="156" t="s">
        <v>140</v>
      </c>
      <c r="C2339" s="156" t="s">
        <v>93</v>
      </c>
      <c r="D2339" s="156" t="s">
        <v>241</v>
      </c>
      <c r="E2339" s="157">
        <v>-36.68</v>
      </c>
      <c r="F2339" s="157">
        <v>174.69</v>
      </c>
      <c r="G2339" s="156" t="str">
        <f t="shared" si="113"/>
        <v>Rodney District AK</v>
      </c>
      <c r="H2339" s="156">
        <f t="shared" si="114"/>
        <v>47</v>
      </c>
      <c r="I2339" s="156" t="str">
        <f t="shared" si="115"/>
        <v>Rodney District 47</v>
      </c>
    </row>
    <row r="2340" spans="1:9">
      <c r="A2340" s="156" t="s">
        <v>2434</v>
      </c>
      <c r="B2340" s="156" t="s">
        <v>140</v>
      </c>
      <c r="C2340" s="156" t="s">
        <v>93</v>
      </c>
      <c r="D2340" s="156" t="s">
        <v>241</v>
      </c>
      <c r="E2340" s="157">
        <v>-36.75</v>
      </c>
      <c r="F2340" s="157">
        <v>174.45</v>
      </c>
      <c r="G2340" s="156" t="str">
        <f t="shared" si="113"/>
        <v>Rodney District AK</v>
      </c>
      <c r="H2340" s="156">
        <f t="shared" si="114"/>
        <v>48</v>
      </c>
      <c r="I2340" s="156" t="str">
        <f t="shared" si="115"/>
        <v>Rodney District 48</v>
      </c>
    </row>
    <row r="2341" spans="1:9">
      <c r="A2341" s="156" t="s">
        <v>2435</v>
      </c>
      <c r="B2341" s="156" t="s">
        <v>140</v>
      </c>
      <c r="C2341" s="156" t="s">
        <v>93</v>
      </c>
      <c r="D2341" s="156" t="s">
        <v>241</v>
      </c>
      <c r="E2341" s="157">
        <v>-36.75</v>
      </c>
      <c r="F2341" s="157">
        <v>174.58</v>
      </c>
      <c r="G2341" s="156" t="str">
        <f t="shared" si="113"/>
        <v>Rodney District AK</v>
      </c>
      <c r="H2341" s="156">
        <f t="shared" si="114"/>
        <v>49</v>
      </c>
      <c r="I2341" s="156" t="str">
        <f t="shared" si="115"/>
        <v>Rodney District 49</v>
      </c>
    </row>
    <row r="2342" spans="1:9">
      <c r="A2342" s="156" t="s">
        <v>2436</v>
      </c>
      <c r="B2342" s="156" t="s">
        <v>140</v>
      </c>
      <c r="C2342" s="156" t="s">
        <v>93</v>
      </c>
      <c r="D2342" s="156" t="s">
        <v>241</v>
      </c>
      <c r="E2342" s="157">
        <v>-36.39</v>
      </c>
      <c r="F2342" s="157">
        <v>174.72</v>
      </c>
      <c r="G2342" s="156" t="str">
        <f t="shared" si="113"/>
        <v>Rodney District AK</v>
      </c>
      <c r="H2342" s="156">
        <f t="shared" si="114"/>
        <v>50</v>
      </c>
      <c r="I2342" s="156" t="str">
        <f t="shared" si="115"/>
        <v>Rodney District 50</v>
      </c>
    </row>
    <row r="2343" spans="1:9">
      <c r="A2343" s="156" t="s">
        <v>2437</v>
      </c>
      <c r="B2343" s="156" t="s">
        <v>140</v>
      </c>
      <c r="C2343" s="156" t="s">
        <v>93</v>
      </c>
      <c r="D2343" s="156" t="s">
        <v>241</v>
      </c>
      <c r="E2343" s="157">
        <v>-36.57</v>
      </c>
      <c r="F2343" s="157">
        <v>174.37</v>
      </c>
      <c r="G2343" s="156" t="str">
        <f t="shared" si="113"/>
        <v>Rodney District AK</v>
      </c>
      <c r="H2343" s="156">
        <f t="shared" si="114"/>
        <v>51</v>
      </c>
      <c r="I2343" s="156" t="str">
        <f t="shared" si="115"/>
        <v>Rodney District 51</v>
      </c>
    </row>
    <row r="2344" spans="1:9">
      <c r="A2344" s="156" t="s">
        <v>2438</v>
      </c>
      <c r="B2344" s="156" t="s">
        <v>140</v>
      </c>
      <c r="C2344" s="156" t="s">
        <v>93</v>
      </c>
      <c r="D2344" s="156" t="s">
        <v>241</v>
      </c>
      <c r="E2344" s="157">
        <v>-36.619999999999997</v>
      </c>
      <c r="F2344" s="157">
        <v>174.66</v>
      </c>
      <c r="G2344" s="156" t="str">
        <f t="shared" si="113"/>
        <v>Rodney District AK</v>
      </c>
      <c r="H2344" s="156">
        <f t="shared" si="114"/>
        <v>52</v>
      </c>
      <c r="I2344" s="156" t="str">
        <f t="shared" si="115"/>
        <v>Rodney District 52</v>
      </c>
    </row>
    <row r="2345" spans="1:9">
      <c r="A2345" s="156" t="s">
        <v>2439</v>
      </c>
      <c r="B2345" s="156" t="s">
        <v>140</v>
      </c>
      <c r="C2345" s="156" t="s">
        <v>209</v>
      </c>
      <c r="D2345" s="156" t="s">
        <v>241</v>
      </c>
      <c r="E2345" s="157">
        <v>-36.409999999999997</v>
      </c>
      <c r="F2345" s="157">
        <v>174.72</v>
      </c>
      <c r="G2345" s="156" t="str">
        <f t="shared" si="113"/>
        <v>Rodney District AK</v>
      </c>
      <c r="H2345" s="156">
        <f t="shared" si="114"/>
        <v>53</v>
      </c>
      <c r="I2345" s="156" t="str">
        <f t="shared" si="115"/>
        <v>Rodney District 53</v>
      </c>
    </row>
    <row r="2346" spans="1:9">
      <c r="A2346" s="156" t="s">
        <v>2440</v>
      </c>
      <c r="B2346" s="156" t="s">
        <v>140</v>
      </c>
      <c r="C2346" s="156" t="s">
        <v>93</v>
      </c>
      <c r="D2346" s="156" t="s">
        <v>241</v>
      </c>
      <c r="E2346" s="157">
        <v>-36.46</v>
      </c>
      <c r="F2346" s="157">
        <v>174.24</v>
      </c>
      <c r="G2346" s="156" t="str">
        <f t="shared" si="113"/>
        <v>Rodney District AK</v>
      </c>
      <c r="H2346" s="156">
        <f t="shared" si="114"/>
        <v>54</v>
      </c>
      <c r="I2346" s="156" t="str">
        <f t="shared" si="115"/>
        <v>Rodney District 54</v>
      </c>
    </row>
    <row r="2347" spans="1:9">
      <c r="A2347" s="156" t="s">
        <v>2441</v>
      </c>
      <c r="B2347" s="156" t="s">
        <v>140</v>
      </c>
      <c r="C2347" s="156" t="s">
        <v>93</v>
      </c>
      <c r="D2347" s="156" t="s">
        <v>241</v>
      </c>
      <c r="E2347" s="157">
        <v>-36.619999999999997</v>
      </c>
      <c r="F2347" s="157">
        <v>174.72</v>
      </c>
      <c r="G2347" s="156" t="str">
        <f t="shared" si="113"/>
        <v>Rodney District AK</v>
      </c>
      <c r="H2347" s="156">
        <f t="shared" si="114"/>
        <v>55</v>
      </c>
      <c r="I2347" s="156" t="str">
        <f t="shared" si="115"/>
        <v>Rodney District 55</v>
      </c>
    </row>
    <row r="2348" spans="1:9">
      <c r="A2348" s="156" t="s">
        <v>1405</v>
      </c>
      <c r="B2348" s="156" t="s">
        <v>140</v>
      </c>
      <c r="C2348" s="156" t="s">
        <v>93</v>
      </c>
      <c r="D2348" s="156" t="s">
        <v>241</v>
      </c>
      <c r="E2348" s="157">
        <v>-36.64</v>
      </c>
      <c r="F2348" s="157">
        <v>174.7</v>
      </c>
      <c r="G2348" s="156" t="str">
        <f t="shared" si="113"/>
        <v>Rodney District AK</v>
      </c>
      <c r="H2348" s="156">
        <f t="shared" si="114"/>
        <v>56</v>
      </c>
      <c r="I2348" s="156" t="str">
        <f t="shared" si="115"/>
        <v>Rodney District 56</v>
      </c>
    </row>
    <row r="2349" spans="1:9">
      <c r="A2349" s="156" t="s">
        <v>2442</v>
      </c>
      <c r="B2349" s="156" t="s">
        <v>140</v>
      </c>
      <c r="C2349" s="156" t="s">
        <v>93</v>
      </c>
      <c r="D2349" s="156" t="s">
        <v>241</v>
      </c>
      <c r="E2349" s="157">
        <v>-36.4</v>
      </c>
      <c r="F2349" s="157">
        <v>174.59</v>
      </c>
      <c r="G2349" s="156" t="str">
        <f t="shared" si="113"/>
        <v>Rodney District AK</v>
      </c>
      <c r="H2349" s="156">
        <f t="shared" si="114"/>
        <v>57</v>
      </c>
      <c r="I2349" s="156" t="str">
        <f t="shared" si="115"/>
        <v>Rodney District 57</v>
      </c>
    </row>
    <row r="2350" spans="1:9">
      <c r="A2350" s="156" t="s">
        <v>2443</v>
      </c>
      <c r="B2350" s="156" t="s">
        <v>140</v>
      </c>
      <c r="C2350" s="156" t="s">
        <v>93</v>
      </c>
      <c r="D2350" s="156" t="s">
        <v>241</v>
      </c>
      <c r="E2350" s="157">
        <v>-36.520000000000003</v>
      </c>
      <c r="F2350" s="157">
        <v>174.56</v>
      </c>
      <c r="G2350" s="156" t="str">
        <f t="shared" si="113"/>
        <v>Rodney District AK</v>
      </c>
      <c r="H2350" s="156">
        <f t="shared" si="114"/>
        <v>58</v>
      </c>
      <c r="I2350" s="156" t="str">
        <f t="shared" si="115"/>
        <v>Rodney District 58</v>
      </c>
    </row>
    <row r="2351" spans="1:9">
      <c r="A2351" s="156" t="s">
        <v>2444</v>
      </c>
      <c r="B2351" s="156" t="s">
        <v>140</v>
      </c>
      <c r="C2351" s="156" t="s">
        <v>93</v>
      </c>
      <c r="D2351" s="156" t="s">
        <v>241</v>
      </c>
      <c r="E2351" s="157">
        <v>-36.36</v>
      </c>
      <c r="F2351" s="157">
        <v>174.76</v>
      </c>
      <c r="G2351" s="156" t="str">
        <f t="shared" si="113"/>
        <v>Rodney District AK</v>
      </c>
      <c r="H2351" s="156">
        <f t="shared" si="114"/>
        <v>59</v>
      </c>
      <c r="I2351" s="156" t="str">
        <f t="shared" si="115"/>
        <v>Rodney District 59</v>
      </c>
    </row>
    <row r="2352" spans="1:9">
      <c r="A2352" s="156" t="s">
        <v>2445</v>
      </c>
      <c r="B2352" s="156" t="s">
        <v>140</v>
      </c>
      <c r="C2352" s="156" t="s">
        <v>93</v>
      </c>
      <c r="D2352" s="156" t="s">
        <v>241</v>
      </c>
      <c r="E2352" s="157">
        <v>-36.35</v>
      </c>
      <c r="F2352" s="157">
        <v>174.3</v>
      </c>
      <c r="G2352" s="156" t="str">
        <f t="shared" si="113"/>
        <v>Rodney District AK</v>
      </c>
      <c r="H2352" s="156">
        <f t="shared" si="114"/>
        <v>60</v>
      </c>
      <c r="I2352" s="156" t="str">
        <f t="shared" si="115"/>
        <v>Rodney District 60</v>
      </c>
    </row>
    <row r="2353" spans="1:9">
      <c r="A2353" s="156" t="s">
        <v>2446</v>
      </c>
      <c r="B2353" s="156" t="s">
        <v>140</v>
      </c>
      <c r="C2353" s="156" t="s">
        <v>93</v>
      </c>
      <c r="D2353" s="156" t="s">
        <v>241</v>
      </c>
      <c r="E2353" s="157">
        <v>-36.369999999999997</v>
      </c>
      <c r="F2353" s="157">
        <v>174.45</v>
      </c>
      <c r="G2353" s="156" t="str">
        <f t="shared" si="113"/>
        <v>Rodney District AK</v>
      </c>
      <c r="H2353" s="156">
        <f t="shared" si="114"/>
        <v>61</v>
      </c>
      <c r="I2353" s="156" t="str">
        <f t="shared" si="115"/>
        <v>Rodney District 61</v>
      </c>
    </row>
    <row r="2354" spans="1:9">
      <c r="A2354" s="156" t="s">
        <v>2447</v>
      </c>
      <c r="B2354" s="156" t="s">
        <v>140</v>
      </c>
      <c r="C2354" s="156" t="s">
        <v>93</v>
      </c>
      <c r="D2354" s="156" t="s">
        <v>241</v>
      </c>
      <c r="E2354" s="157">
        <v>-36.82</v>
      </c>
      <c r="F2354" s="157">
        <v>174.55</v>
      </c>
      <c r="G2354" s="156" t="str">
        <f t="shared" si="113"/>
        <v>Rodney District AK</v>
      </c>
      <c r="H2354" s="156">
        <f t="shared" si="114"/>
        <v>62</v>
      </c>
      <c r="I2354" s="156" t="str">
        <f t="shared" si="115"/>
        <v>Rodney District 62</v>
      </c>
    </row>
    <row r="2355" spans="1:9">
      <c r="A2355" s="156" t="s">
        <v>2448</v>
      </c>
      <c r="B2355" s="156" t="s">
        <v>140</v>
      </c>
      <c r="C2355" s="156" t="s">
        <v>93</v>
      </c>
      <c r="D2355" s="156" t="s">
        <v>241</v>
      </c>
      <c r="E2355" s="157">
        <v>-36.380000000000003</v>
      </c>
      <c r="F2355" s="157">
        <v>174.78</v>
      </c>
      <c r="G2355" s="156" t="str">
        <f t="shared" si="113"/>
        <v>Rodney District AK</v>
      </c>
      <c r="H2355" s="156">
        <f t="shared" si="114"/>
        <v>63</v>
      </c>
      <c r="I2355" s="156" t="str">
        <f t="shared" si="115"/>
        <v>Rodney District 63</v>
      </c>
    </row>
    <row r="2356" spans="1:9">
      <c r="A2356" s="156" t="s">
        <v>2449</v>
      </c>
      <c r="B2356" s="156" t="s">
        <v>140</v>
      </c>
      <c r="C2356" s="156" t="s">
        <v>93</v>
      </c>
      <c r="D2356" s="156" t="s">
        <v>241</v>
      </c>
      <c r="E2356" s="157">
        <v>-36.19</v>
      </c>
      <c r="F2356" s="157">
        <v>174.57</v>
      </c>
      <c r="G2356" s="156" t="str">
        <f t="shared" si="113"/>
        <v>Rodney District AK</v>
      </c>
      <c r="H2356" s="156">
        <f t="shared" si="114"/>
        <v>64</v>
      </c>
      <c r="I2356" s="156" t="str">
        <f t="shared" si="115"/>
        <v>Rodney District 64</v>
      </c>
    </row>
    <row r="2357" spans="1:9">
      <c r="A2357" s="156" t="s">
        <v>2450</v>
      </c>
      <c r="B2357" s="156" t="s">
        <v>140</v>
      </c>
      <c r="C2357" s="156" t="s">
        <v>93</v>
      </c>
      <c r="D2357" s="156" t="s">
        <v>241</v>
      </c>
      <c r="E2357" s="157">
        <v>-36.17</v>
      </c>
      <c r="F2357" s="157">
        <v>174.61</v>
      </c>
      <c r="G2357" s="156" t="str">
        <f t="shared" si="113"/>
        <v>Rodney District AK</v>
      </c>
      <c r="H2357" s="156">
        <f t="shared" si="114"/>
        <v>65</v>
      </c>
      <c r="I2357" s="156" t="str">
        <f t="shared" si="115"/>
        <v>Rodney District 65</v>
      </c>
    </row>
    <row r="2358" spans="1:9">
      <c r="A2358" s="156" t="s">
        <v>2451</v>
      </c>
      <c r="B2358" s="156" t="s">
        <v>140</v>
      </c>
      <c r="C2358" s="156" t="s">
        <v>93</v>
      </c>
      <c r="D2358" s="156" t="s">
        <v>241</v>
      </c>
      <c r="E2358" s="157">
        <v>-36.25</v>
      </c>
      <c r="F2358" s="157">
        <v>174.5</v>
      </c>
      <c r="G2358" s="156" t="str">
        <f t="shared" si="113"/>
        <v>Rodney District AK</v>
      </c>
      <c r="H2358" s="156">
        <f t="shared" si="114"/>
        <v>66</v>
      </c>
      <c r="I2358" s="156" t="str">
        <f t="shared" si="115"/>
        <v>Rodney District 66</v>
      </c>
    </row>
    <row r="2359" spans="1:9">
      <c r="A2359" s="156" t="s">
        <v>2452</v>
      </c>
      <c r="B2359" s="156" t="s">
        <v>140</v>
      </c>
      <c r="C2359" s="156" t="s">
        <v>93</v>
      </c>
      <c r="D2359" s="156" t="s">
        <v>241</v>
      </c>
      <c r="E2359" s="157">
        <v>-36.68</v>
      </c>
      <c r="F2359" s="157">
        <v>174.42</v>
      </c>
      <c r="G2359" s="156" t="str">
        <f t="shared" si="113"/>
        <v>Rodney District AK</v>
      </c>
      <c r="H2359" s="156">
        <f t="shared" si="114"/>
        <v>67</v>
      </c>
      <c r="I2359" s="156" t="str">
        <f t="shared" si="115"/>
        <v>Rodney District 67</v>
      </c>
    </row>
    <row r="2360" spans="1:9">
      <c r="A2360" s="156" t="s">
        <v>2453</v>
      </c>
      <c r="B2360" s="156" t="s">
        <v>140</v>
      </c>
      <c r="C2360" s="156" t="s">
        <v>93</v>
      </c>
      <c r="D2360" s="156" t="s">
        <v>241</v>
      </c>
      <c r="E2360" s="157">
        <v>-36.31</v>
      </c>
      <c r="F2360" s="157">
        <v>174.78</v>
      </c>
      <c r="G2360" s="156" t="str">
        <f t="shared" si="113"/>
        <v>Rodney District AK</v>
      </c>
      <c r="H2360" s="156">
        <f t="shared" si="114"/>
        <v>68</v>
      </c>
      <c r="I2360" s="156" t="str">
        <f t="shared" si="115"/>
        <v>Rodney District 68</v>
      </c>
    </row>
    <row r="2361" spans="1:9">
      <c r="A2361" s="156" t="s">
        <v>2454</v>
      </c>
      <c r="B2361" s="156" t="s">
        <v>140</v>
      </c>
      <c r="C2361" s="156" t="s">
        <v>93</v>
      </c>
      <c r="D2361" s="156" t="s">
        <v>241</v>
      </c>
      <c r="E2361" s="157">
        <v>-36.619999999999997</v>
      </c>
      <c r="F2361" s="157">
        <v>174.76</v>
      </c>
      <c r="G2361" s="156" t="str">
        <f t="shared" si="113"/>
        <v>Rodney District AK</v>
      </c>
      <c r="H2361" s="156">
        <f t="shared" si="114"/>
        <v>69</v>
      </c>
      <c r="I2361" s="156" t="str">
        <f t="shared" si="115"/>
        <v>Rodney District 69</v>
      </c>
    </row>
    <row r="2362" spans="1:9">
      <c r="A2362" s="156" t="s">
        <v>2455</v>
      </c>
      <c r="B2362" s="156" t="s">
        <v>140</v>
      </c>
      <c r="C2362" s="156" t="s">
        <v>93</v>
      </c>
      <c r="D2362" s="156" t="s">
        <v>241</v>
      </c>
      <c r="E2362" s="157">
        <v>-36.229999999999997</v>
      </c>
      <c r="F2362" s="157">
        <v>174.62</v>
      </c>
      <c r="G2362" s="156" t="str">
        <f t="shared" si="113"/>
        <v>Rodney District AK</v>
      </c>
      <c r="H2362" s="156">
        <f t="shared" si="114"/>
        <v>70</v>
      </c>
      <c r="I2362" s="156" t="str">
        <f t="shared" si="115"/>
        <v>Rodney District 70</v>
      </c>
    </row>
    <row r="2363" spans="1:9">
      <c r="A2363" s="156" t="s">
        <v>2456</v>
      </c>
      <c r="B2363" s="156" t="s">
        <v>140</v>
      </c>
      <c r="C2363" s="156" t="s">
        <v>93</v>
      </c>
      <c r="D2363" s="156" t="s">
        <v>241</v>
      </c>
      <c r="E2363" s="157">
        <v>-36.64</v>
      </c>
      <c r="F2363" s="157">
        <v>174.72</v>
      </c>
      <c r="G2363" s="156" t="str">
        <f t="shared" si="113"/>
        <v>Rodney District AK</v>
      </c>
      <c r="H2363" s="156">
        <f t="shared" si="114"/>
        <v>71</v>
      </c>
      <c r="I2363" s="156" t="str">
        <f t="shared" si="115"/>
        <v>Rodney District 71</v>
      </c>
    </row>
    <row r="2364" spans="1:9">
      <c r="A2364" s="156" t="s">
        <v>2457</v>
      </c>
      <c r="B2364" s="156" t="s">
        <v>140</v>
      </c>
      <c r="C2364" s="156" t="s">
        <v>93</v>
      </c>
      <c r="D2364" s="156" t="s">
        <v>241</v>
      </c>
      <c r="E2364" s="157">
        <v>-36.74</v>
      </c>
      <c r="F2364" s="157">
        <v>174.51</v>
      </c>
      <c r="G2364" s="156" t="str">
        <f t="shared" si="113"/>
        <v>Rodney District AK</v>
      </c>
      <c r="H2364" s="156">
        <f t="shared" si="114"/>
        <v>72</v>
      </c>
      <c r="I2364" s="156" t="str">
        <f t="shared" si="115"/>
        <v>Rodney District 72</v>
      </c>
    </row>
    <row r="2365" spans="1:9">
      <c r="A2365" s="156" t="s">
        <v>2458</v>
      </c>
      <c r="B2365" s="156" t="s">
        <v>140</v>
      </c>
      <c r="C2365" s="156" t="s">
        <v>93</v>
      </c>
      <c r="D2365" s="156" t="s">
        <v>241</v>
      </c>
      <c r="E2365" s="157">
        <v>-36.76</v>
      </c>
      <c r="F2365" s="157">
        <v>174.48</v>
      </c>
      <c r="G2365" s="156" t="str">
        <f t="shared" si="113"/>
        <v>Rodney District AK</v>
      </c>
      <c r="H2365" s="156">
        <f t="shared" si="114"/>
        <v>73</v>
      </c>
      <c r="I2365" s="156" t="str">
        <f t="shared" si="115"/>
        <v>Rodney District 73</v>
      </c>
    </row>
    <row r="2366" spans="1:9">
      <c r="A2366" s="156" t="s">
        <v>621</v>
      </c>
      <c r="B2366" s="156" t="s">
        <v>140</v>
      </c>
      <c r="C2366" s="156" t="s">
        <v>93</v>
      </c>
      <c r="D2366" s="156" t="s">
        <v>241</v>
      </c>
      <c r="E2366" s="157">
        <v>-36.6</v>
      </c>
      <c r="F2366" s="157">
        <v>174.58</v>
      </c>
      <c r="G2366" s="156" t="str">
        <f t="shared" si="113"/>
        <v>Rodney District AK</v>
      </c>
      <c r="H2366" s="156">
        <f t="shared" si="114"/>
        <v>74</v>
      </c>
      <c r="I2366" s="156" t="str">
        <f t="shared" si="115"/>
        <v>Rodney District 74</v>
      </c>
    </row>
    <row r="2367" spans="1:9">
      <c r="A2367" s="156" t="s">
        <v>2459</v>
      </c>
      <c r="B2367" s="156" t="s">
        <v>140</v>
      </c>
      <c r="C2367" s="156" t="s">
        <v>93</v>
      </c>
      <c r="D2367" s="156" t="s">
        <v>241</v>
      </c>
      <c r="E2367" s="157">
        <v>-36.54</v>
      </c>
      <c r="F2367" s="157">
        <v>174.29</v>
      </c>
      <c r="G2367" s="156" t="str">
        <f t="shared" si="113"/>
        <v>Rodney District AK</v>
      </c>
      <c r="H2367" s="156">
        <f t="shared" si="114"/>
        <v>75</v>
      </c>
      <c r="I2367" s="156" t="str">
        <f t="shared" si="115"/>
        <v>Rodney District 75</v>
      </c>
    </row>
    <row r="2368" spans="1:9">
      <c r="A2368" s="156" t="s">
        <v>2460</v>
      </c>
      <c r="B2368" s="156" t="s">
        <v>140</v>
      </c>
      <c r="C2368" s="156" t="s">
        <v>93</v>
      </c>
      <c r="D2368" s="156" t="s">
        <v>241</v>
      </c>
      <c r="E2368" s="157">
        <v>-36.85</v>
      </c>
      <c r="F2368" s="157">
        <v>174.53</v>
      </c>
      <c r="G2368" s="156" t="str">
        <f t="shared" si="113"/>
        <v>Rodney District AK</v>
      </c>
      <c r="H2368" s="156">
        <f t="shared" si="114"/>
        <v>76</v>
      </c>
      <c r="I2368" s="156" t="str">
        <f t="shared" si="115"/>
        <v>Rodney District 76</v>
      </c>
    </row>
    <row r="2369" spans="1:9">
      <c r="A2369" s="156" t="s">
        <v>2461</v>
      </c>
      <c r="B2369" s="156" t="s">
        <v>140</v>
      </c>
      <c r="C2369" s="156" t="s">
        <v>93</v>
      </c>
      <c r="D2369" s="156" t="s">
        <v>241</v>
      </c>
      <c r="E2369" s="157">
        <v>-36.28</v>
      </c>
      <c r="F2369" s="157">
        <v>174.56</v>
      </c>
      <c r="G2369" s="156" t="str">
        <f t="shared" si="113"/>
        <v>Rodney District AK</v>
      </c>
      <c r="H2369" s="156">
        <f t="shared" si="114"/>
        <v>77</v>
      </c>
      <c r="I2369" s="156" t="str">
        <f t="shared" si="115"/>
        <v>Rodney District 77</v>
      </c>
    </row>
    <row r="2370" spans="1:9">
      <c r="A2370" s="156" t="s">
        <v>2462</v>
      </c>
      <c r="B2370" s="156" t="s">
        <v>140</v>
      </c>
      <c r="C2370" s="156" t="s">
        <v>93</v>
      </c>
      <c r="D2370" s="156" t="s">
        <v>241</v>
      </c>
      <c r="E2370" s="157">
        <v>-36.630000000000003</v>
      </c>
      <c r="F2370" s="157">
        <v>174.55</v>
      </c>
      <c r="G2370" s="156" t="str">
        <f t="shared" ref="G2370:G2433" si="116">B2370&amp;" "&amp;D2370</f>
        <v>Rodney District AK</v>
      </c>
      <c r="H2370" s="156">
        <f t="shared" ref="H2370:H2433" si="117">IF(B2370=B2369,H2369+1,1)</f>
        <v>78</v>
      </c>
      <c r="I2370" s="156" t="str">
        <f t="shared" ref="I2370:I2433" si="118">B2370&amp;" "&amp;H2370</f>
        <v>Rodney District 78</v>
      </c>
    </row>
    <row r="2371" spans="1:9">
      <c r="A2371" s="156" t="s">
        <v>2463</v>
      </c>
      <c r="B2371" s="156" t="s">
        <v>140</v>
      </c>
      <c r="C2371" s="156" t="s">
        <v>93</v>
      </c>
      <c r="D2371" s="156" t="s">
        <v>241</v>
      </c>
      <c r="E2371" s="157">
        <v>-36.54</v>
      </c>
      <c r="F2371" s="157">
        <v>174.7</v>
      </c>
      <c r="G2371" s="156" t="str">
        <f t="shared" si="116"/>
        <v>Rodney District AK</v>
      </c>
      <c r="H2371" s="156">
        <f t="shared" si="117"/>
        <v>79</v>
      </c>
      <c r="I2371" s="156" t="str">
        <f t="shared" si="118"/>
        <v>Rodney District 79</v>
      </c>
    </row>
    <row r="2372" spans="1:9">
      <c r="A2372" s="156" t="s">
        <v>2464</v>
      </c>
      <c r="B2372" s="156" t="s">
        <v>140</v>
      </c>
      <c r="C2372" s="156" t="s">
        <v>93</v>
      </c>
      <c r="D2372" s="156" t="s">
        <v>241</v>
      </c>
      <c r="E2372" s="157">
        <v>-36.36</v>
      </c>
      <c r="F2372" s="157">
        <v>174.6</v>
      </c>
      <c r="G2372" s="156" t="str">
        <f t="shared" si="116"/>
        <v>Rodney District AK</v>
      </c>
      <c r="H2372" s="156">
        <f t="shared" si="117"/>
        <v>80</v>
      </c>
      <c r="I2372" s="156" t="str">
        <f t="shared" si="118"/>
        <v>Rodney District 80</v>
      </c>
    </row>
    <row r="2373" spans="1:9">
      <c r="A2373" s="156" t="s">
        <v>2465</v>
      </c>
      <c r="B2373" s="156" t="s">
        <v>140</v>
      </c>
      <c r="C2373" s="156" t="s">
        <v>171</v>
      </c>
      <c r="D2373" s="156" t="s">
        <v>241</v>
      </c>
      <c r="E2373" s="157">
        <v>-36.4</v>
      </c>
      <c r="F2373" s="157">
        <v>174.66</v>
      </c>
      <c r="G2373" s="156" t="str">
        <f t="shared" si="116"/>
        <v>Rodney District AK</v>
      </c>
      <c r="H2373" s="156">
        <f t="shared" si="117"/>
        <v>81</v>
      </c>
      <c r="I2373" s="156" t="str">
        <f t="shared" si="118"/>
        <v>Rodney District 81</v>
      </c>
    </row>
    <row r="2374" spans="1:9">
      <c r="A2374" s="156" t="s">
        <v>2466</v>
      </c>
      <c r="B2374" s="156" t="s">
        <v>140</v>
      </c>
      <c r="C2374" s="156" t="s">
        <v>93</v>
      </c>
      <c r="D2374" s="156" t="s">
        <v>241</v>
      </c>
      <c r="E2374" s="157">
        <v>-36.33</v>
      </c>
      <c r="F2374" s="157">
        <v>174.53</v>
      </c>
      <c r="G2374" s="156" t="str">
        <f t="shared" si="116"/>
        <v>Rodney District AK</v>
      </c>
      <c r="H2374" s="156">
        <f t="shared" si="117"/>
        <v>82</v>
      </c>
      <c r="I2374" s="156" t="str">
        <f t="shared" si="118"/>
        <v>Rodney District 82</v>
      </c>
    </row>
    <row r="2375" spans="1:9">
      <c r="A2375" s="156" t="s">
        <v>2467</v>
      </c>
      <c r="B2375" s="156" t="s">
        <v>140</v>
      </c>
      <c r="C2375" s="156" t="s">
        <v>93</v>
      </c>
      <c r="D2375" s="156" t="s">
        <v>241</v>
      </c>
      <c r="E2375" s="157">
        <v>-36.299999999999997</v>
      </c>
      <c r="F2375" s="157">
        <v>174.55</v>
      </c>
      <c r="G2375" s="156" t="str">
        <f t="shared" si="116"/>
        <v>Rodney District AK</v>
      </c>
      <c r="H2375" s="156">
        <f t="shared" si="117"/>
        <v>83</v>
      </c>
      <c r="I2375" s="156" t="str">
        <f t="shared" si="118"/>
        <v>Rodney District 83</v>
      </c>
    </row>
    <row r="2376" spans="1:9">
      <c r="A2376" s="156" t="s">
        <v>2468</v>
      </c>
      <c r="B2376" s="156" t="s">
        <v>140</v>
      </c>
      <c r="C2376" s="156" t="s">
        <v>209</v>
      </c>
      <c r="D2376" s="156" t="s">
        <v>241</v>
      </c>
      <c r="E2376" s="157">
        <v>-36.29</v>
      </c>
      <c r="F2376" s="157">
        <v>174.51</v>
      </c>
      <c r="G2376" s="156" t="str">
        <f t="shared" si="116"/>
        <v>Rodney District AK</v>
      </c>
      <c r="H2376" s="156">
        <f t="shared" si="117"/>
        <v>84</v>
      </c>
      <c r="I2376" s="156" t="str">
        <f t="shared" si="118"/>
        <v>Rodney District 84</v>
      </c>
    </row>
    <row r="2377" spans="1:9">
      <c r="A2377" s="156" t="s">
        <v>2210</v>
      </c>
      <c r="B2377" s="156" t="s">
        <v>140</v>
      </c>
      <c r="C2377" s="156" t="s">
        <v>229</v>
      </c>
      <c r="D2377" s="156" t="s">
        <v>241</v>
      </c>
      <c r="E2377" s="157">
        <v>-36.630000000000003</v>
      </c>
      <c r="F2377" s="157">
        <v>174.73</v>
      </c>
      <c r="G2377" s="156" t="str">
        <f t="shared" si="116"/>
        <v>Rodney District AK</v>
      </c>
      <c r="H2377" s="156">
        <f t="shared" si="117"/>
        <v>85</v>
      </c>
      <c r="I2377" s="156" t="str">
        <f t="shared" si="118"/>
        <v>Rodney District 85</v>
      </c>
    </row>
    <row r="2378" spans="1:9">
      <c r="A2378" s="156" t="s">
        <v>2469</v>
      </c>
      <c r="B2378" s="156" t="s">
        <v>140</v>
      </c>
      <c r="C2378" s="156" t="s">
        <v>93</v>
      </c>
      <c r="D2378" s="156" t="s">
        <v>241</v>
      </c>
      <c r="E2378" s="157">
        <v>-36.28</v>
      </c>
      <c r="F2378" s="157">
        <v>174.63</v>
      </c>
      <c r="G2378" s="156" t="str">
        <f t="shared" si="116"/>
        <v>Rodney District AK</v>
      </c>
      <c r="H2378" s="156">
        <f t="shared" si="117"/>
        <v>86</v>
      </c>
      <c r="I2378" s="156" t="str">
        <f t="shared" si="118"/>
        <v>Rodney District 86</v>
      </c>
    </row>
    <row r="2379" spans="1:9">
      <c r="A2379" s="156" t="s">
        <v>2470</v>
      </c>
      <c r="B2379" s="156" t="s">
        <v>140</v>
      </c>
      <c r="C2379" s="156" t="s">
        <v>93</v>
      </c>
      <c r="D2379" s="156" t="s">
        <v>241</v>
      </c>
      <c r="E2379" s="157">
        <v>-36.31</v>
      </c>
      <c r="F2379" s="157">
        <v>174.76</v>
      </c>
      <c r="G2379" s="156" t="str">
        <f t="shared" si="116"/>
        <v>Rodney District AK</v>
      </c>
      <c r="H2379" s="156">
        <f t="shared" si="117"/>
        <v>87</v>
      </c>
      <c r="I2379" s="156" t="str">
        <f t="shared" si="118"/>
        <v>Rodney District 87</v>
      </c>
    </row>
    <row r="2380" spans="1:9">
      <c r="A2380" s="156" t="s">
        <v>2471</v>
      </c>
      <c r="B2380" s="156" t="s">
        <v>140</v>
      </c>
      <c r="C2380" s="156" t="s">
        <v>93</v>
      </c>
      <c r="D2380" s="156" t="s">
        <v>241</v>
      </c>
      <c r="E2380" s="157">
        <v>-36.32</v>
      </c>
      <c r="F2380" s="157">
        <v>174.4</v>
      </c>
      <c r="G2380" s="156" t="str">
        <f t="shared" si="116"/>
        <v>Rodney District AK</v>
      </c>
      <c r="H2380" s="156">
        <f t="shared" si="117"/>
        <v>88</v>
      </c>
      <c r="I2380" s="156" t="str">
        <f t="shared" si="118"/>
        <v>Rodney District 88</v>
      </c>
    </row>
    <row r="2381" spans="1:9">
      <c r="A2381" s="156" t="s">
        <v>2472</v>
      </c>
      <c r="B2381" s="156" t="s">
        <v>140</v>
      </c>
      <c r="C2381" s="156" t="s">
        <v>93</v>
      </c>
      <c r="D2381" s="156" t="s">
        <v>241</v>
      </c>
      <c r="E2381" s="157">
        <v>-36.72</v>
      </c>
      <c r="F2381" s="157">
        <v>174.42</v>
      </c>
      <c r="G2381" s="156" t="str">
        <f t="shared" si="116"/>
        <v>Rodney District AK</v>
      </c>
      <c r="H2381" s="156">
        <f t="shared" si="117"/>
        <v>89</v>
      </c>
      <c r="I2381" s="156" t="str">
        <f t="shared" si="118"/>
        <v>Rodney District 89</v>
      </c>
    </row>
    <row r="2382" spans="1:9">
      <c r="A2382" s="156" t="s">
        <v>2473</v>
      </c>
      <c r="B2382" s="156" t="s">
        <v>140</v>
      </c>
      <c r="C2382" s="156" t="s">
        <v>93</v>
      </c>
      <c r="D2382" s="156" t="s">
        <v>241</v>
      </c>
      <c r="E2382" s="157">
        <v>-36.450000000000003</v>
      </c>
      <c r="F2382" s="157">
        <v>174.55</v>
      </c>
      <c r="G2382" s="156" t="str">
        <f t="shared" si="116"/>
        <v>Rodney District AK</v>
      </c>
      <c r="H2382" s="156">
        <f t="shared" si="117"/>
        <v>90</v>
      </c>
      <c r="I2382" s="156" t="str">
        <f t="shared" si="118"/>
        <v>Rodney District 90</v>
      </c>
    </row>
    <row r="2383" spans="1:9">
      <c r="A2383" s="156" t="s">
        <v>2474</v>
      </c>
      <c r="B2383" s="156" t="s">
        <v>140</v>
      </c>
      <c r="C2383" s="156" t="s">
        <v>93</v>
      </c>
      <c r="D2383" s="156" t="s">
        <v>241</v>
      </c>
      <c r="E2383" s="157">
        <v>-36.74</v>
      </c>
      <c r="F2383" s="157">
        <v>174.43</v>
      </c>
      <c r="G2383" s="156" t="str">
        <f t="shared" si="116"/>
        <v>Rodney District AK</v>
      </c>
      <c r="H2383" s="156">
        <f t="shared" si="117"/>
        <v>91</v>
      </c>
      <c r="I2383" s="156" t="str">
        <f t="shared" si="118"/>
        <v>Rodney District 91</v>
      </c>
    </row>
    <row r="2384" spans="1:9">
      <c r="A2384" s="156" t="s">
        <v>2475</v>
      </c>
      <c r="B2384" s="156" t="s">
        <v>141</v>
      </c>
      <c r="C2384" s="156" t="s">
        <v>93</v>
      </c>
      <c r="D2384" s="156" t="s">
        <v>2476</v>
      </c>
      <c r="E2384" s="157">
        <v>-38.049999999999997</v>
      </c>
      <c r="F2384" s="157">
        <v>176.21</v>
      </c>
      <c r="G2384" s="156" t="str">
        <f t="shared" si="116"/>
        <v>Rotorua District RR</v>
      </c>
      <c r="H2384" s="156">
        <f t="shared" si="117"/>
        <v>1</v>
      </c>
      <c r="I2384" s="156" t="str">
        <f t="shared" si="118"/>
        <v>Rotorua District 1</v>
      </c>
    </row>
    <row r="2385" spans="1:9">
      <c r="A2385" s="156" t="s">
        <v>2477</v>
      </c>
      <c r="B2385" s="156" t="s">
        <v>141</v>
      </c>
      <c r="C2385" s="156" t="s">
        <v>93</v>
      </c>
      <c r="D2385" s="156" t="s">
        <v>2476</v>
      </c>
      <c r="E2385" s="157">
        <v>-38.51</v>
      </c>
      <c r="F2385" s="157">
        <v>176.33</v>
      </c>
      <c r="G2385" s="156" t="str">
        <f t="shared" si="116"/>
        <v>Rotorua District RR</v>
      </c>
      <c r="H2385" s="156">
        <f t="shared" si="117"/>
        <v>2</v>
      </c>
      <c r="I2385" s="156" t="str">
        <f t="shared" si="118"/>
        <v>Rotorua District 2</v>
      </c>
    </row>
    <row r="2386" spans="1:9">
      <c r="A2386" s="156" t="s">
        <v>2478</v>
      </c>
      <c r="B2386" s="156" t="s">
        <v>141</v>
      </c>
      <c r="C2386" s="156" t="s">
        <v>93</v>
      </c>
      <c r="D2386" s="156" t="s">
        <v>2476</v>
      </c>
      <c r="E2386" s="157">
        <v>-38.270000000000003</v>
      </c>
      <c r="F2386" s="157">
        <v>176.32</v>
      </c>
      <c r="G2386" s="156" t="str">
        <f t="shared" si="116"/>
        <v>Rotorua District RR</v>
      </c>
      <c r="H2386" s="156">
        <f t="shared" si="117"/>
        <v>3</v>
      </c>
      <c r="I2386" s="156" t="str">
        <f t="shared" si="118"/>
        <v>Rotorua District 3</v>
      </c>
    </row>
    <row r="2387" spans="1:9">
      <c r="A2387" s="156" t="s">
        <v>2479</v>
      </c>
      <c r="B2387" s="156" t="s">
        <v>141</v>
      </c>
      <c r="C2387" s="156" t="s">
        <v>96</v>
      </c>
      <c r="D2387" s="156" t="s">
        <v>2476</v>
      </c>
      <c r="E2387" s="157">
        <v>-38.15</v>
      </c>
      <c r="F2387" s="157">
        <v>176.25</v>
      </c>
      <c r="G2387" s="156" t="str">
        <f t="shared" si="116"/>
        <v>Rotorua District RR</v>
      </c>
      <c r="H2387" s="156">
        <f t="shared" si="117"/>
        <v>4</v>
      </c>
      <c r="I2387" s="156" t="str">
        <f t="shared" si="118"/>
        <v>Rotorua District 4</v>
      </c>
    </row>
    <row r="2388" spans="1:9">
      <c r="A2388" s="156" t="s">
        <v>2480</v>
      </c>
      <c r="B2388" s="156" t="s">
        <v>141</v>
      </c>
      <c r="C2388" s="156" t="s">
        <v>96</v>
      </c>
      <c r="D2388" s="156" t="s">
        <v>2476</v>
      </c>
      <c r="E2388" s="157">
        <v>-38.14</v>
      </c>
      <c r="F2388" s="157">
        <v>176.21</v>
      </c>
      <c r="G2388" s="156" t="str">
        <f t="shared" si="116"/>
        <v>Rotorua District RR</v>
      </c>
      <c r="H2388" s="156">
        <f t="shared" si="117"/>
        <v>5</v>
      </c>
      <c r="I2388" s="156" t="str">
        <f t="shared" si="118"/>
        <v>Rotorua District 5</v>
      </c>
    </row>
    <row r="2389" spans="1:9">
      <c r="A2389" s="156" t="s">
        <v>2481</v>
      </c>
      <c r="B2389" s="156" t="s">
        <v>141</v>
      </c>
      <c r="C2389" s="156" t="s">
        <v>93</v>
      </c>
      <c r="D2389" s="156" t="s">
        <v>2476</v>
      </c>
      <c r="E2389" s="157">
        <v>-38.049999999999997</v>
      </c>
      <c r="F2389" s="157">
        <v>176.44</v>
      </c>
      <c r="G2389" s="156" t="str">
        <f t="shared" si="116"/>
        <v>Rotorua District RR</v>
      </c>
      <c r="H2389" s="156">
        <f t="shared" si="117"/>
        <v>6</v>
      </c>
      <c r="I2389" s="156" t="str">
        <f t="shared" si="118"/>
        <v>Rotorua District 6</v>
      </c>
    </row>
    <row r="2390" spans="1:9">
      <c r="A2390" s="156" t="s">
        <v>2482</v>
      </c>
      <c r="B2390" s="156" t="s">
        <v>141</v>
      </c>
      <c r="C2390" s="156" t="s">
        <v>96</v>
      </c>
      <c r="D2390" s="156" t="s">
        <v>2476</v>
      </c>
      <c r="E2390" s="157">
        <v>-38.15</v>
      </c>
      <c r="F2390" s="157">
        <v>176.24</v>
      </c>
      <c r="G2390" s="156" t="str">
        <f t="shared" si="116"/>
        <v>Rotorua District RR</v>
      </c>
      <c r="H2390" s="156">
        <f t="shared" si="117"/>
        <v>7</v>
      </c>
      <c r="I2390" s="156" t="str">
        <f t="shared" si="118"/>
        <v>Rotorua District 7</v>
      </c>
    </row>
    <row r="2391" spans="1:9">
      <c r="A2391" s="156" t="s">
        <v>2483</v>
      </c>
      <c r="B2391" s="156" t="s">
        <v>141</v>
      </c>
      <c r="C2391" s="156" t="s">
        <v>93</v>
      </c>
      <c r="D2391" s="156" t="s">
        <v>2476</v>
      </c>
      <c r="E2391" s="157">
        <v>-38.47</v>
      </c>
      <c r="F2391" s="157">
        <v>176.29</v>
      </c>
      <c r="G2391" s="156" t="str">
        <f t="shared" si="116"/>
        <v>Rotorua District RR</v>
      </c>
      <c r="H2391" s="156">
        <f t="shared" si="117"/>
        <v>8</v>
      </c>
      <c r="I2391" s="156" t="str">
        <f t="shared" si="118"/>
        <v>Rotorua District 8</v>
      </c>
    </row>
    <row r="2392" spans="1:9">
      <c r="A2392" s="156" t="s">
        <v>2484</v>
      </c>
      <c r="B2392" s="156" t="s">
        <v>141</v>
      </c>
      <c r="C2392" s="156" t="s">
        <v>93</v>
      </c>
      <c r="D2392" s="156" t="s">
        <v>2476</v>
      </c>
      <c r="E2392" s="157">
        <v>-38.28</v>
      </c>
      <c r="F2392" s="157">
        <v>176.14</v>
      </c>
      <c r="G2392" s="156" t="str">
        <f t="shared" si="116"/>
        <v>Rotorua District RR</v>
      </c>
      <c r="H2392" s="156">
        <f t="shared" si="117"/>
        <v>9</v>
      </c>
      <c r="I2392" s="156" t="str">
        <f t="shared" si="118"/>
        <v>Rotorua District 9</v>
      </c>
    </row>
    <row r="2393" spans="1:9">
      <c r="A2393" s="156" t="s">
        <v>2485</v>
      </c>
      <c r="B2393" s="156" t="s">
        <v>141</v>
      </c>
      <c r="C2393" s="156" t="s">
        <v>93</v>
      </c>
      <c r="D2393" s="156" t="s">
        <v>2476</v>
      </c>
      <c r="E2393" s="157">
        <v>-38.03</v>
      </c>
      <c r="F2393" s="157">
        <v>176.25</v>
      </c>
      <c r="G2393" s="156" t="str">
        <f t="shared" si="116"/>
        <v>Rotorua District RR</v>
      </c>
      <c r="H2393" s="156">
        <f t="shared" si="117"/>
        <v>10</v>
      </c>
      <c r="I2393" s="156" t="str">
        <f t="shared" si="118"/>
        <v>Rotorua District 10</v>
      </c>
    </row>
    <row r="2394" spans="1:9">
      <c r="A2394" s="156" t="s">
        <v>2486</v>
      </c>
      <c r="B2394" s="156" t="s">
        <v>141</v>
      </c>
      <c r="C2394" s="156" t="s">
        <v>96</v>
      </c>
      <c r="D2394" s="156" t="s">
        <v>2476</v>
      </c>
      <c r="E2394" s="157">
        <v>-38.11</v>
      </c>
      <c r="F2394" s="157">
        <v>176.3</v>
      </c>
      <c r="G2394" s="156" t="str">
        <f t="shared" si="116"/>
        <v>Rotorua District RR</v>
      </c>
      <c r="H2394" s="156">
        <f t="shared" si="117"/>
        <v>11</v>
      </c>
      <c r="I2394" s="156" t="str">
        <f t="shared" si="118"/>
        <v>Rotorua District 11</v>
      </c>
    </row>
    <row r="2395" spans="1:9">
      <c r="A2395" s="156" t="s">
        <v>2487</v>
      </c>
      <c r="B2395" s="156" t="s">
        <v>141</v>
      </c>
      <c r="C2395" s="156" t="s">
        <v>93</v>
      </c>
      <c r="D2395" s="156" t="s">
        <v>2476</v>
      </c>
      <c r="E2395" s="157">
        <v>-38.049999999999997</v>
      </c>
      <c r="F2395" s="157">
        <v>176.4</v>
      </c>
      <c r="G2395" s="156" t="str">
        <f t="shared" si="116"/>
        <v>Rotorua District RR</v>
      </c>
      <c r="H2395" s="156">
        <f t="shared" si="117"/>
        <v>12</v>
      </c>
      <c r="I2395" s="156" t="str">
        <f t="shared" si="118"/>
        <v>Rotorua District 12</v>
      </c>
    </row>
    <row r="2396" spans="1:9">
      <c r="A2396" s="156" t="s">
        <v>2155</v>
      </c>
      <c r="B2396" s="156" t="s">
        <v>141</v>
      </c>
      <c r="C2396" s="156" t="s">
        <v>96</v>
      </c>
      <c r="D2396" s="156" t="s">
        <v>2476</v>
      </c>
      <c r="E2396" s="157">
        <v>-38.15</v>
      </c>
      <c r="F2396" s="157">
        <v>176.23</v>
      </c>
      <c r="G2396" s="156" t="str">
        <f t="shared" si="116"/>
        <v>Rotorua District RR</v>
      </c>
      <c r="H2396" s="156">
        <f t="shared" si="117"/>
        <v>13</v>
      </c>
      <c r="I2396" s="156" t="str">
        <f t="shared" si="118"/>
        <v>Rotorua District 13</v>
      </c>
    </row>
    <row r="2397" spans="1:9">
      <c r="A2397" s="156" t="s">
        <v>2488</v>
      </c>
      <c r="B2397" s="156" t="s">
        <v>141</v>
      </c>
      <c r="C2397" s="156" t="s">
        <v>93</v>
      </c>
      <c r="D2397" s="156" t="s">
        <v>2476</v>
      </c>
      <c r="E2397" s="157">
        <v>-38.04</v>
      </c>
      <c r="F2397" s="157">
        <v>176.48</v>
      </c>
      <c r="G2397" s="156" t="str">
        <f t="shared" si="116"/>
        <v>Rotorua District RR</v>
      </c>
      <c r="H2397" s="156">
        <f t="shared" si="117"/>
        <v>14</v>
      </c>
      <c r="I2397" s="156" t="str">
        <f t="shared" si="118"/>
        <v>Rotorua District 14</v>
      </c>
    </row>
    <row r="2398" spans="1:9">
      <c r="A2398" s="156" t="s">
        <v>2489</v>
      </c>
      <c r="B2398" s="156" t="s">
        <v>141</v>
      </c>
      <c r="C2398" s="156" t="s">
        <v>96</v>
      </c>
      <c r="D2398" s="156" t="s">
        <v>2476</v>
      </c>
      <c r="E2398" s="157">
        <v>-38.119999999999997</v>
      </c>
      <c r="F2398" s="157">
        <v>176.29</v>
      </c>
      <c r="G2398" s="156" t="str">
        <f t="shared" si="116"/>
        <v>Rotorua District RR</v>
      </c>
      <c r="H2398" s="156">
        <f t="shared" si="117"/>
        <v>15</v>
      </c>
      <c r="I2398" s="156" t="str">
        <f t="shared" si="118"/>
        <v>Rotorua District 15</v>
      </c>
    </row>
    <row r="2399" spans="1:9">
      <c r="A2399" s="156" t="s">
        <v>2490</v>
      </c>
      <c r="B2399" s="156" t="s">
        <v>141</v>
      </c>
      <c r="C2399" s="156" t="s">
        <v>93</v>
      </c>
      <c r="D2399" s="156" t="s">
        <v>2476</v>
      </c>
      <c r="E2399" s="157">
        <v>-38.229999999999997</v>
      </c>
      <c r="F2399" s="157">
        <v>176.15</v>
      </c>
      <c r="G2399" s="156" t="str">
        <f t="shared" si="116"/>
        <v>Rotorua District RR</v>
      </c>
      <c r="H2399" s="156">
        <f t="shared" si="117"/>
        <v>16</v>
      </c>
      <c r="I2399" s="156" t="str">
        <f t="shared" si="118"/>
        <v>Rotorua District 16</v>
      </c>
    </row>
    <row r="2400" spans="1:9">
      <c r="A2400" s="156" t="s">
        <v>2491</v>
      </c>
      <c r="B2400" s="156" t="s">
        <v>141</v>
      </c>
      <c r="C2400" s="156" t="s">
        <v>93</v>
      </c>
      <c r="D2400" s="156" t="s">
        <v>2476</v>
      </c>
      <c r="E2400" s="157">
        <v>-37.99</v>
      </c>
      <c r="F2400" s="157">
        <v>176.23</v>
      </c>
      <c r="G2400" s="156" t="str">
        <f t="shared" si="116"/>
        <v>Rotorua District RR</v>
      </c>
      <c r="H2400" s="156">
        <f t="shared" si="117"/>
        <v>17</v>
      </c>
      <c r="I2400" s="156" t="str">
        <f t="shared" si="118"/>
        <v>Rotorua District 17</v>
      </c>
    </row>
    <row r="2401" spans="1:9">
      <c r="A2401" s="156" t="s">
        <v>2492</v>
      </c>
      <c r="B2401" s="156" t="s">
        <v>141</v>
      </c>
      <c r="C2401" s="156" t="s">
        <v>93</v>
      </c>
      <c r="D2401" s="156" t="s">
        <v>2476</v>
      </c>
      <c r="E2401" s="157">
        <v>-38.409999999999997</v>
      </c>
      <c r="F2401" s="157">
        <v>176.57</v>
      </c>
      <c r="G2401" s="156" t="str">
        <f t="shared" si="116"/>
        <v>Rotorua District RR</v>
      </c>
      <c r="H2401" s="156">
        <f t="shared" si="117"/>
        <v>18</v>
      </c>
      <c r="I2401" s="156" t="str">
        <f t="shared" si="118"/>
        <v>Rotorua District 18</v>
      </c>
    </row>
    <row r="2402" spans="1:9">
      <c r="A2402" s="156" t="s">
        <v>2493</v>
      </c>
      <c r="B2402" s="156" t="s">
        <v>141</v>
      </c>
      <c r="C2402" s="156" t="s">
        <v>93</v>
      </c>
      <c r="D2402" s="156" t="s">
        <v>2476</v>
      </c>
      <c r="E2402" s="157">
        <v>-38.24</v>
      </c>
      <c r="F2402" s="157">
        <v>176.22</v>
      </c>
      <c r="G2402" s="156" t="str">
        <f t="shared" si="116"/>
        <v>Rotorua District RR</v>
      </c>
      <c r="H2402" s="156">
        <f t="shared" si="117"/>
        <v>19</v>
      </c>
      <c r="I2402" s="156" t="str">
        <f t="shared" si="118"/>
        <v>Rotorua District 19</v>
      </c>
    </row>
    <row r="2403" spans="1:9">
      <c r="A2403" s="156" t="s">
        <v>2494</v>
      </c>
      <c r="B2403" s="156" t="s">
        <v>141</v>
      </c>
      <c r="C2403" s="156" t="s">
        <v>96</v>
      </c>
      <c r="D2403" s="156" t="s">
        <v>2476</v>
      </c>
      <c r="E2403" s="157">
        <v>-38.1</v>
      </c>
      <c r="F2403" s="157">
        <v>176.23</v>
      </c>
      <c r="G2403" s="156" t="str">
        <f t="shared" si="116"/>
        <v>Rotorua District RR</v>
      </c>
      <c r="H2403" s="156">
        <f t="shared" si="117"/>
        <v>20</v>
      </c>
      <c r="I2403" s="156" t="str">
        <f t="shared" si="118"/>
        <v>Rotorua District 20</v>
      </c>
    </row>
    <row r="2404" spans="1:9">
      <c r="A2404" s="156" t="s">
        <v>940</v>
      </c>
      <c r="B2404" s="156" t="s">
        <v>141</v>
      </c>
      <c r="C2404" s="156" t="s">
        <v>96</v>
      </c>
      <c r="D2404" s="156" t="s">
        <v>2476</v>
      </c>
      <c r="E2404" s="157">
        <v>-38.119999999999997</v>
      </c>
      <c r="F2404" s="157">
        <v>176.23</v>
      </c>
      <c r="G2404" s="156" t="str">
        <f t="shared" si="116"/>
        <v>Rotorua District RR</v>
      </c>
      <c r="H2404" s="156">
        <f t="shared" si="117"/>
        <v>21</v>
      </c>
      <c r="I2404" s="156" t="str">
        <f t="shared" si="118"/>
        <v>Rotorua District 21</v>
      </c>
    </row>
    <row r="2405" spans="1:9">
      <c r="A2405" s="156" t="s">
        <v>2495</v>
      </c>
      <c r="B2405" s="156" t="s">
        <v>141</v>
      </c>
      <c r="C2405" s="156" t="s">
        <v>93</v>
      </c>
      <c r="D2405" s="156" t="s">
        <v>2476</v>
      </c>
      <c r="E2405" s="157">
        <v>-38.17</v>
      </c>
      <c r="F2405" s="157">
        <v>176.35</v>
      </c>
      <c r="G2405" s="156" t="str">
        <f t="shared" si="116"/>
        <v>Rotorua District RR</v>
      </c>
      <c r="H2405" s="156">
        <f t="shared" si="117"/>
        <v>22</v>
      </c>
      <c r="I2405" s="156" t="str">
        <f t="shared" si="118"/>
        <v>Rotorua District 22</v>
      </c>
    </row>
    <row r="2406" spans="1:9">
      <c r="A2406" s="156" t="s">
        <v>2496</v>
      </c>
      <c r="B2406" s="156" t="s">
        <v>141</v>
      </c>
      <c r="C2406" s="156" t="s">
        <v>93</v>
      </c>
      <c r="D2406" s="156" t="s">
        <v>2476</v>
      </c>
      <c r="E2406" s="157">
        <v>-38.049999999999997</v>
      </c>
      <c r="F2406" s="157">
        <v>176.55</v>
      </c>
      <c r="G2406" s="156" t="str">
        <f t="shared" si="116"/>
        <v>Rotorua District RR</v>
      </c>
      <c r="H2406" s="156">
        <f t="shared" si="117"/>
        <v>23</v>
      </c>
      <c r="I2406" s="156" t="str">
        <f t="shared" si="118"/>
        <v>Rotorua District 23</v>
      </c>
    </row>
    <row r="2407" spans="1:9">
      <c r="A2407" s="156" t="s">
        <v>2497</v>
      </c>
      <c r="B2407" s="156" t="s">
        <v>141</v>
      </c>
      <c r="C2407" s="156" t="s">
        <v>96</v>
      </c>
      <c r="D2407" s="156" t="s">
        <v>2476</v>
      </c>
      <c r="E2407" s="157">
        <v>-38.15</v>
      </c>
      <c r="F2407" s="157">
        <v>176.28</v>
      </c>
      <c r="G2407" s="156" t="str">
        <f t="shared" si="116"/>
        <v>Rotorua District RR</v>
      </c>
      <c r="H2407" s="156">
        <f t="shared" si="117"/>
        <v>24</v>
      </c>
      <c r="I2407" s="156" t="str">
        <f t="shared" si="118"/>
        <v>Rotorua District 24</v>
      </c>
    </row>
    <row r="2408" spans="1:9">
      <c r="A2408" s="156" t="s">
        <v>2498</v>
      </c>
      <c r="B2408" s="156" t="s">
        <v>141</v>
      </c>
      <c r="C2408" s="156" t="s">
        <v>93</v>
      </c>
      <c r="D2408" s="156" t="s">
        <v>2476</v>
      </c>
      <c r="E2408" s="157">
        <v>-38.090000000000003</v>
      </c>
      <c r="F2408" s="157">
        <v>176.07</v>
      </c>
      <c r="G2408" s="156" t="str">
        <f t="shared" si="116"/>
        <v>Rotorua District RR</v>
      </c>
      <c r="H2408" s="156">
        <f t="shared" si="117"/>
        <v>25</v>
      </c>
      <c r="I2408" s="156" t="str">
        <f t="shared" si="118"/>
        <v>Rotorua District 25</v>
      </c>
    </row>
    <row r="2409" spans="1:9">
      <c r="A2409" s="156" t="s">
        <v>2499</v>
      </c>
      <c r="B2409" s="156" t="s">
        <v>141</v>
      </c>
      <c r="C2409" s="156" t="s">
        <v>96</v>
      </c>
      <c r="D2409" s="156" t="s">
        <v>2476</v>
      </c>
      <c r="E2409" s="157">
        <v>-38.130000000000003</v>
      </c>
      <c r="F2409" s="157">
        <v>176.21</v>
      </c>
      <c r="G2409" s="156" t="str">
        <f t="shared" si="116"/>
        <v>Rotorua District RR</v>
      </c>
      <c r="H2409" s="156">
        <f t="shared" si="117"/>
        <v>26</v>
      </c>
      <c r="I2409" s="156" t="str">
        <f t="shared" si="118"/>
        <v>Rotorua District 26</v>
      </c>
    </row>
    <row r="2410" spans="1:9">
      <c r="A2410" s="156" t="s">
        <v>2500</v>
      </c>
      <c r="B2410" s="156" t="s">
        <v>141</v>
      </c>
      <c r="C2410" s="156" t="s">
        <v>93</v>
      </c>
      <c r="D2410" s="156" t="s">
        <v>2476</v>
      </c>
      <c r="E2410" s="157">
        <v>-38.08</v>
      </c>
      <c r="F2410" s="157">
        <v>176.32</v>
      </c>
      <c r="G2410" s="156" t="str">
        <f t="shared" si="116"/>
        <v>Rotorua District RR</v>
      </c>
      <c r="H2410" s="156">
        <f t="shared" si="117"/>
        <v>27</v>
      </c>
      <c r="I2410" s="156" t="str">
        <f t="shared" si="118"/>
        <v>Rotorua District 27</v>
      </c>
    </row>
    <row r="2411" spans="1:9">
      <c r="A2411" s="156" t="s">
        <v>2501</v>
      </c>
      <c r="B2411" s="156" t="s">
        <v>141</v>
      </c>
      <c r="C2411" s="156" t="s">
        <v>93</v>
      </c>
      <c r="D2411" s="156" t="s">
        <v>2476</v>
      </c>
      <c r="E2411" s="157">
        <v>-38.08</v>
      </c>
      <c r="F2411" s="157">
        <v>176.31</v>
      </c>
      <c r="G2411" s="156" t="str">
        <f t="shared" si="116"/>
        <v>Rotorua District RR</v>
      </c>
      <c r="H2411" s="156">
        <f t="shared" si="117"/>
        <v>28</v>
      </c>
      <c r="I2411" s="156" t="str">
        <f t="shared" si="118"/>
        <v>Rotorua District 28</v>
      </c>
    </row>
    <row r="2412" spans="1:9">
      <c r="A2412" s="156" t="s">
        <v>2502</v>
      </c>
      <c r="B2412" s="156" t="s">
        <v>141</v>
      </c>
      <c r="C2412" s="156" t="s">
        <v>96</v>
      </c>
      <c r="D2412" s="156" t="s">
        <v>2476</v>
      </c>
      <c r="E2412" s="157">
        <v>-38.15</v>
      </c>
      <c r="F2412" s="157">
        <v>176.2</v>
      </c>
      <c r="G2412" s="156" t="str">
        <f t="shared" si="116"/>
        <v>Rotorua District RR</v>
      </c>
      <c r="H2412" s="156">
        <f t="shared" si="117"/>
        <v>29</v>
      </c>
      <c r="I2412" s="156" t="str">
        <f t="shared" si="118"/>
        <v>Rotorua District 29</v>
      </c>
    </row>
    <row r="2413" spans="1:9">
      <c r="A2413" s="156" t="s">
        <v>2503</v>
      </c>
      <c r="B2413" s="156" t="s">
        <v>141</v>
      </c>
      <c r="C2413" s="156" t="s">
        <v>93</v>
      </c>
      <c r="D2413" s="156" t="s">
        <v>2476</v>
      </c>
      <c r="E2413" s="157">
        <v>-38.479999999999997</v>
      </c>
      <c r="F2413" s="157">
        <v>176.27</v>
      </c>
      <c r="G2413" s="156" t="str">
        <f t="shared" si="116"/>
        <v>Rotorua District RR</v>
      </c>
      <c r="H2413" s="156">
        <f t="shared" si="117"/>
        <v>30</v>
      </c>
      <c r="I2413" s="156" t="str">
        <f t="shared" si="118"/>
        <v>Rotorua District 30</v>
      </c>
    </row>
    <row r="2414" spans="1:9">
      <c r="A2414" s="156" t="s">
        <v>2504</v>
      </c>
      <c r="B2414" s="156" t="s">
        <v>141</v>
      </c>
      <c r="C2414" s="156" t="s">
        <v>93</v>
      </c>
      <c r="D2414" s="156" t="s">
        <v>2476</v>
      </c>
      <c r="E2414" s="157">
        <v>-38.06</v>
      </c>
      <c r="F2414" s="157">
        <v>176.32</v>
      </c>
      <c r="G2414" s="156" t="str">
        <f t="shared" si="116"/>
        <v>Rotorua District RR</v>
      </c>
      <c r="H2414" s="156">
        <f t="shared" si="117"/>
        <v>31</v>
      </c>
      <c r="I2414" s="156" t="str">
        <f t="shared" si="118"/>
        <v>Rotorua District 31</v>
      </c>
    </row>
    <row r="2415" spans="1:9">
      <c r="A2415" s="156" t="s">
        <v>2505</v>
      </c>
      <c r="B2415" s="156" t="s">
        <v>141</v>
      </c>
      <c r="C2415" s="156" t="s">
        <v>93</v>
      </c>
      <c r="D2415" s="156" t="s">
        <v>2476</v>
      </c>
      <c r="E2415" s="157">
        <v>-38.04</v>
      </c>
      <c r="F2415" s="157">
        <v>176.32</v>
      </c>
      <c r="G2415" s="156" t="str">
        <f t="shared" si="116"/>
        <v>Rotorua District RR</v>
      </c>
      <c r="H2415" s="156">
        <f t="shared" si="117"/>
        <v>32</v>
      </c>
      <c r="I2415" s="156" t="str">
        <f t="shared" si="118"/>
        <v>Rotorua District 32</v>
      </c>
    </row>
    <row r="2416" spans="1:9">
      <c r="A2416" s="156" t="s">
        <v>2506</v>
      </c>
      <c r="B2416" s="156" t="s">
        <v>141</v>
      </c>
      <c r="C2416" s="156" t="s">
        <v>93</v>
      </c>
      <c r="D2416" s="156" t="s">
        <v>2476</v>
      </c>
      <c r="E2416" s="157">
        <v>-38.32</v>
      </c>
      <c r="F2416" s="157">
        <v>176.19</v>
      </c>
      <c r="G2416" s="156" t="str">
        <f t="shared" si="116"/>
        <v>Rotorua District RR</v>
      </c>
      <c r="H2416" s="156">
        <f t="shared" si="117"/>
        <v>33</v>
      </c>
      <c r="I2416" s="156" t="str">
        <f t="shared" si="118"/>
        <v>Rotorua District 33</v>
      </c>
    </row>
    <row r="2417" spans="1:9">
      <c r="A2417" s="156" t="s">
        <v>828</v>
      </c>
      <c r="B2417" s="156" t="s">
        <v>141</v>
      </c>
      <c r="C2417" s="156" t="s">
        <v>96</v>
      </c>
      <c r="D2417" s="156" t="s">
        <v>2476</v>
      </c>
      <c r="E2417" s="157">
        <v>-38.14</v>
      </c>
      <c r="F2417" s="157">
        <v>176.26</v>
      </c>
      <c r="G2417" s="156" t="str">
        <f t="shared" si="116"/>
        <v>Rotorua District RR</v>
      </c>
      <c r="H2417" s="156">
        <f t="shared" si="117"/>
        <v>34</v>
      </c>
      <c r="I2417" s="156" t="str">
        <f t="shared" si="118"/>
        <v>Rotorua District 34</v>
      </c>
    </row>
    <row r="2418" spans="1:9">
      <c r="A2418" s="156" t="s">
        <v>2507</v>
      </c>
      <c r="B2418" s="156" t="s">
        <v>141</v>
      </c>
      <c r="C2418" s="156" t="s">
        <v>229</v>
      </c>
      <c r="D2418" s="156" t="s">
        <v>2476</v>
      </c>
      <c r="E2418" s="157">
        <v>-38.07</v>
      </c>
      <c r="F2418" s="157">
        <v>176.21</v>
      </c>
      <c r="G2418" s="156" t="str">
        <f t="shared" si="116"/>
        <v>Rotorua District RR</v>
      </c>
      <c r="H2418" s="156">
        <f t="shared" si="117"/>
        <v>35</v>
      </c>
      <c r="I2418" s="156" t="str">
        <f t="shared" si="118"/>
        <v>Rotorua District 35</v>
      </c>
    </row>
    <row r="2419" spans="1:9">
      <c r="A2419" s="156" t="s">
        <v>2508</v>
      </c>
      <c r="B2419" s="156" t="s">
        <v>141</v>
      </c>
      <c r="C2419" s="156" t="s">
        <v>93</v>
      </c>
      <c r="D2419" s="156" t="s">
        <v>2476</v>
      </c>
      <c r="E2419" s="157">
        <v>-38.11</v>
      </c>
      <c r="F2419" s="157">
        <v>176.15</v>
      </c>
      <c r="G2419" s="156" t="str">
        <f t="shared" si="116"/>
        <v>Rotorua District RR</v>
      </c>
      <c r="H2419" s="156">
        <f t="shared" si="117"/>
        <v>36</v>
      </c>
      <c r="I2419" s="156" t="str">
        <f t="shared" si="118"/>
        <v>Rotorua District 36</v>
      </c>
    </row>
    <row r="2420" spans="1:9">
      <c r="A2420" s="156" t="s">
        <v>2509</v>
      </c>
      <c r="B2420" s="156" t="s">
        <v>141</v>
      </c>
      <c r="C2420" s="156" t="s">
        <v>93</v>
      </c>
      <c r="D2420" s="156" t="s">
        <v>2476</v>
      </c>
      <c r="E2420" s="157">
        <v>-38.4</v>
      </c>
      <c r="F2420" s="157">
        <v>176.07</v>
      </c>
      <c r="G2420" s="156" t="str">
        <f t="shared" si="116"/>
        <v>Rotorua District RR</v>
      </c>
      <c r="H2420" s="156">
        <f t="shared" si="117"/>
        <v>37</v>
      </c>
      <c r="I2420" s="156" t="str">
        <f t="shared" si="118"/>
        <v>Rotorua District 37</v>
      </c>
    </row>
    <row r="2421" spans="1:9">
      <c r="A2421" s="156" t="s">
        <v>2510</v>
      </c>
      <c r="B2421" s="156" t="s">
        <v>141</v>
      </c>
      <c r="C2421" s="156" t="s">
        <v>96</v>
      </c>
      <c r="D2421" s="156" t="s">
        <v>2476</v>
      </c>
      <c r="E2421" s="157">
        <v>-38.119999999999997</v>
      </c>
      <c r="F2421" s="157">
        <v>176.25</v>
      </c>
      <c r="G2421" s="156" t="str">
        <f t="shared" si="116"/>
        <v>Rotorua District RR</v>
      </c>
      <c r="H2421" s="156">
        <f t="shared" si="117"/>
        <v>38</v>
      </c>
      <c r="I2421" s="156" t="str">
        <f t="shared" si="118"/>
        <v>Rotorua District 38</v>
      </c>
    </row>
    <row r="2422" spans="1:9">
      <c r="A2422" s="156" t="s">
        <v>2511</v>
      </c>
      <c r="B2422" s="156" t="s">
        <v>141</v>
      </c>
      <c r="C2422" s="156" t="s">
        <v>93</v>
      </c>
      <c r="D2422" s="156" t="s">
        <v>2476</v>
      </c>
      <c r="E2422" s="157">
        <v>-38.01</v>
      </c>
      <c r="F2422" s="157">
        <v>176.33</v>
      </c>
      <c r="G2422" s="156" t="str">
        <f t="shared" si="116"/>
        <v>Rotorua District RR</v>
      </c>
      <c r="H2422" s="156">
        <f t="shared" si="117"/>
        <v>39</v>
      </c>
      <c r="I2422" s="156" t="str">
        <f t="shared" si="118"/>
        <v>Rotorua District 39</v>
      </c>
    </row>
    <row r="2423" spans="1:9">
      <c r="A2423" s="156" t="s">
        <v>2512</v>
      </c>
      <c r="B2423" s="156" t="s">
        <v>141</v>
      </c>
      <c r="C2423" s="156" t="s">
        <v>93</v>
      </c>
      <c r="D2423" s="156" t="s">
        <v>2476</v>
      </c>
      <c r="E2423" s="157">
        <v>-38.01</v>
      </c>
      <c r="F2423" s="157">
        <v>176.36</v>
      </c>
      <c r="G2423" s="156" t="str">
        <f t="shared" si="116"/>
        <v>Rotorua District RR</v>
      </c>
      <c r="H2423" s="156">
        <f t="shared" si="117"/>
        <v>40</v>
      </c>
      <c r="I2423" s="156" t="str">
        <f t="shared" si="118"/>
        <v>Rotorua District 40</v>
      </c>
    </row>
    <row r="2424" spans="1:9">
      <c r="A2424" s="156" t="s">
        <v>2513</v>
      </c>
      <c r="B2424" s="156" t="s">
        <v>141</v>
      </c>
      <c r="C2424" s="156" t="s">
        <v>93</v>
      </c>
      <c r="D2424" s="156" t="s">
        <v>2476</v>
      </c>
      <c r="E2424" s="157">
        <v>-38.03</v>
      </c>
      <c r="F2424" s="157">
        <v>176.15</v>
      </c>
      <c r="G2424" s="156" t="str">
        <f t="shared" si="116"/>
        <v>Rotorua District RR</v>
      </c>
      <c r="H2424" s="156">
        <f t="shared" si="117"/>
        <v>41</v>
      </c>
      <c r="I2424" s="156" t="str">
        <f t="shared" si="118"/>
        <v>Rotorua District 41</v>
      </c>
    </row>
    <row r="2425" spans="1:9">
      <c r="A2425" s="156" t="s">
        <v>1017</v>
      </c>
      <c r="B2425" s="156" t="s">
        <v>141</v>
      </c>
      <c r="C2425" s="156" t="s">
        <v>96</v>
      </c>
      <c r="D2425" s="156" t="s">
        <v>2476</v>
      </c>
      <c r="E2425" s="157">
        <v>-38.130000000000003</v>
      </c>
      <c r="F2425" s="157">
        <v>176.3</v>
      </c>
      <c r="G2425" s="156" t="str">
        <f t="shared" si="116"/>
        <v>Rotorua District RR</v>
      </c>
      <c r="H2425" s="156">
        <f t="shared" si="117"/>
        <v>42</v>
      </c>
      <c r="I2425" s="156" t="str">
        <f t="shared" si="118"/>
        <v>Rotorua District 42</v>
      </c>
    </row>
    <row r="2426" spans="1:9">
      <c r="A2426" s="156" t="s">
        <v>2514</v>
      </c>
      <c r="B2426" s="156" t="s">
        <v>141</v>
      </c>
      <c r="C2426" s="156" t="s">
        <v>93</v>
      </c>
      <c r="D2426" s="156" t="s">
        <v>2476</v>
      </c>
      <c r="E2426" s="157">
        <v>-38.43</v>
      </c>
      <c r="F2426" s="157">
        <v>176.3</v>
      </c>
      <c r="G2426" s="156" t="str">
        <f t="shared" si="116"/>
        <v>Rotorua District RR</v>
      </c>
      <c r="H2426" s="156">
        <f t="shared" si="117"/>
        <v>43</v>
      </c>
      <c r="I2426" s="156" t="str">
        <f t="shared" si="118"/>
        <v>Rotorua District 43</v>
      </c>
    </row>
    <row r="2427" spans="1:9">
      <c r="A2427" s="156" t="s">
        <v>2515</v>
      </c>
      <c r="B2427" s="156" t="s">
        <v>141</v>
      </c>
      <c r="C2427" s="156" t="s">
        <v>93</v>
      </c>
      <c r="D2427" s="156" t="s">
        <v>2476</v>
      </c>
      <c r="E2427" s="157">
        <v>-38.01</v>
      </c>
      <c r="F2427" s="157">
        <v>176.4</v>
      </c>
      <c r="G2427" s="156" t="str">
        <f t="shared" si="116"/>
        <v>Rotorua District RR</v>
      </c>
      <c r="H2427" s="156">
        <f t="shared" si="117"/>
        <v>44</v>
      </c>
      <c r="I2427" s="156" t="str">
        <f t="shared" si="118"/>
        <v>Rotorua District 44</v>
      </c>
    </row>
    <row r="2428" spans="1:9">
      <c r="A2428" s="156" t="s">
        <v>2516</v>
      </c>
      <c r="B2428" s="156" t="s">
        <v>141</v>
      </c>
      <c r="C2428" s="156" t="s">
        <v>96</v>
      </c>
      <c r="D2428" s="156" t="s">
        <v>2476</v>
      </c>
      <c r="E2428" s="157">
        <v>-38.130000000000003</v>
      </c>
      <c r="F2428" s="157">
        <v>176.19</v>
      </c>
      <c r="G2428" s="156" t="str">
        <f t="shared" si="116"/>
        <v>Rotorua District RR</v>
      </c>
      <c r="H2428" s="156">
        <f t="shared" si="117"/>
        <v>45</v>
      </c>
      <c r="I2428" s="156" t="str">
        <f t="shared" si="118"/>
        <v>Rotorua District 45</v>
      </c>
    </row>
    <row r="2429" spans="1:9">
      <c r="A2429" s="156" t="s">
        <v>1754</v>
      </c>
      <c r="B2429" s="156" t="s">
        <v>141</v>
      </c>
      <c r="C2429" s="156" t="s">
        <v>96</v>
      </c>
      <c r="D2429" s="156" t="s">
        <v>2476</v>
      </c>
      <c r="E2429" s="157">
        <v>-38.15</v>
      </c>
      <c r="F2429" s="157">
        <v>176.22</v>
      </c>
      <c r="G2429" s="156" t="str">
        <f t="shared" si="116"/>
        <v>Rotorua District RR</v>
      </c>
      <c r="H2429" s="156">
        <f t="shared" si="117"/>
        <v>46</v>
      </c>
      <c r="I2429" s="156" t="str">
        <f t="shared" si="118"/>
        <v>Rotorua District 46</v>
      </c>
    </row>
    <row r="2430" spans="1:9">
      <c r="A2430" s="156" t="s">
        <v>2517</v>
      </c>
      <c r="B2430" s="156" t="s">
        <v>141</v>
      </c>
      <c r="C2430" s="156" t="s">
        <v>96</v>
      </c>
      <c r="D2430" s="156" t="s">
        <v>2476</v>
      </c>
      <c r="E2430" s="157">
        <v>-38.14</v>
      </c>
      <c r="F2430" s="157">
        <v>176.2</v>
      </c>
      <c r="G2430" s="156" t="str">
        <f t="shared" si="116"/>
        <v>Rotorua District RR</v>
      </c>
      <c r="H2430" s="156">
        <f t="shared" si="117"/>
        <v>47</v>
      </c>
      <c r="I2430" s="156" t="str">
        <f t="shared" si="118"/>
        <v>Rotorua District 47</v>
      </c>
    </row>
    <row r="2431" spans="1:9">
      <c r="A2431" s="156" t="s">
        <v>2518</v>
      </c>
      <c r="B2431" s="156" t="s">
        <v>141</v>
      </c>
      <c r="C2431" s="156" t="s">
        <v>93</v>
      </c>
      <c r="D2431" s="156" t="s">
        <v>2476</v>
      </c>
      <c r="E2431" s="157">
        <v>-38.200000000000003</v>
      </c>
      <c r="F2431" s="157">
        <v>176.36</v>
      </c>
      <c r="G2431" s="156" t="str">
        <f t="shared" si="116"/>
        <v>Rotorua District RR</v>
      </c>
      <c r="H2431" s="156">
        <f t="shared" si="117"/>
        <v>48</v>
      </c>
      <c r="I2431" s="156" t="str">
        <f t="shared" si="118"/>
        <v>Rotorua District 48</v>
      </c>
    </row>
    <row r="2432" spans="1:9">
      <c r="A2432" s="156" t="s">
        <v>2519</v>
      </c>
      <c r="B2432" s="156" t="s">
        <v>141</v>
      </c>
      <c r="C2432" s="156" t="s">
        <v>93</v>
      </c>
      <c r="D2432" s="156" t="s">
        <v>2476</v>
      </c>
      <c r="E2432" s="157">
        <v>-38.43</v>
      </c>
      <c r="F2432" s="157">
        <v>176.33</v>
      </c>
      <c r="G2432" s="156" t="str">
        <f t="shared" si="116"/>
        <v>Rotorua District RR</v>
      </c>
      <c r="H2432" s="156">
        <f t="shared" si="117"/>
        <v>49</v>
      </c>
      <c r="I2432" s="156" t="str">
        <f t="shared" si="118"/>
        <v>Rotorua District 49</v>
      </c>
    </row>
    <row r="2433" spans="1:9">
      <c r="A2433" s="156" t="s">
        <v>2520</v>
      </c>
      <c r="B2433" s="156" t="s">
        <v>141</v>
      </c>
      <c r="C2433" s="156" t="s">
        <v>93</v>
      </c>
      <c r="D2433" s="156" t="s">
        <v>2476</v>
      </c>
      <c r="E2433" s="157">
        <v>-38.31</v>
      </c>
      <c r="F2433" s="157">
        <v>176.48</v>
      </c>
      <c r="G2433" s="156" t="str">
        <f t="shared" si="116"/>
        <v>Rotorua District RR</v>
      </c>
      <c r="H2433" s="156">
        <f t="shared" si="117"/>
        <v>50</v>
      </c>
      <c r="I2433" s="156" t="str">
        <f t="shared" si="118"/>
        <v>Rotorua District 50</v>
      </c>
    </row>
    <row r="2434" spans="1:9">
      <c r="A2434" s="156" t="s">
        <v>2521</v>
      </c>
      <c r="B2434" s="156" t="s">
        <v>141</v>
      </c>
      <c r="C2434" s="156" t="s">
        <v>93</v>
      </c>
      <c r="D2434" s="156" t="s">
        <v>2476</v>
      </c>
      <c r="E2434" s="157">
        <v>-38.03</v>
      </c>
      <c r="F2434" s="157">
        <v>176.52</v>
      </c>
      <c r="G2434" s="156" t="str">
        <f t="shared" ref="G2434:G2497" si="119">B2434&amp;" "&amp;D2434</f>
        <v>Rotorua District RR</v>
      </c>
      <c r="H2434" s="156">
        <f t="shared" ref="H2434:H2497" si="120">IF(B2434=B2433,H2433+1,1)</f>
        <v>51</v>
      </c>
      <c r="I2434" s="156" t="str">
        <f t="shared" ref="I2434:I2497" si="121">B2434&amp;" "&amp;H2434</f>
        <v>Rotorua District 51</v>
      </c>
    </row>
    <row r="2435" spans="1:9">
      <c r="A2435" s="156" t="s">
        <v>2522</v>
      </c>
      <c r="B2435" s="156" t="s">
        <v>141</v>
      </c>
      <c r="C2435" s="156" t="s">
        <v>93</v>
      </c>
      <c r="D2435" s="156" t="s">
        <v>2476</v>
      </c>
      <c r="E2435" s="157">
        <v>-38.049999999999997</v>
      </c>
      <c r="F2435" s="157">
        <v>176.46</v>
      </c>
      <c r="G2435" s="156" t="str">
        <f t="shared" si="119"/>
        <v>Rotorua District RR</v>
      </c>
      <c r="H2435" s="156">
        <f t="shared" si="120"/>
        <v>52</v>
      </c>
      <c r="I2435" s="156" t="str">
        <f t="shared" si="121"/>
        <v>Rotorua District 52</v>
      </c>
    </row>
    <row r="2436" spans="1:9">
      <c r="A2436" s="156" t="s">
        <v>2523</v>
      </c>
      <c r="B2436" s="156" t="s">
        <v>141</v>
      </c>
      <c r="C2436" s="156" t="s">
        <v>93</v>
      </c>
      <c r="D2436" s="156" t="s">
        <v>2476</v>
      </c>
      <c r="E2436" s="157">
        <v>-38.1</v>
      </c>
      <c r="F2436" s="157">
        <v>176.32</v>
      </c>
      <c r="G2436" s="156" t="str">
        <f t="shared" si="119"/>
        <v>Rotorua District RR</v>
      </c>
      <c r="H2436" s="156">
        <f t="shared" si="120"/>
        <v>53</v>
      </c>
      <c r="I2436" s="156" t="str">
        <f t="shared" si="121"/>
        <v>Rotorua District 53</v>
      </c>
    </row>
    <row r="2437" spans="1:9">
      <c r="A2437" s="156" t="s">
        <v>2524</v>
      </c>
      <c r="B2437" s="156" t="s">
        <v>141</v>
      </c>
      <c r="C2437" s="156" t="s">
        <v>93</v>
      </c>
      <c r="D2437" s="156" t="s">
        <v>2476</v>
      </c>
      <c r="E2437" s="157">
        <v>-38.31</v>
      </c>
      <c r="F2437" s="157">
        <v>176.4</v>
      </c>
      <c r="G2437" s="156" t="str">
        <f t="shared" si="119"/>
        <v>Rotorua District RR</v>
      </c>
      <c r="H2437" s="156">
        <f t="shared" si="120"/>
        <v>54</v>
      </c>
      <c r="I2437" s="156" t="str">
        <f t="shared" si="121"/>
        <v>Rotorua District 54</v>
      </c>
    </row>
    <row r="2438" spans="1:9">
      <c r="A2438" s="156" t="s">
        <v>2525</v>
      </c>
      <c r="B2438" s="156" t="s">
        <v>141</v>
      </c>
      <c r="C2438" s="156" t="s">
        <v>93</v>
      </c>
      <c r="D2438" s="156" t="s">
        <v>2476</v>
      </c>
      <c r="E2438" s="157">
        <v>-37.99</v>
      </c>
      <c r="F2438" s="157">
        <v>176.26</v>
      </c>
      <c r="G2438" s="156" t="str">
        <f t="shared" si="119"/>
        <v>Rotorua District RR</v>
      </c>
      <c r="H2438" s="156">
        <f t="shared" si="120"/>
        <v>55</v>
      </c>
      <c r="I2438" s="156" t="str">
        <f t="shared" si="121"/>
        <v>Rotorua District 55</v>
      </c>
    </row>
    <row r="2439" spans="1:9">
      <c r="A2439" s="156" t="s">
        <v>2526</v>
      </c>
      <c r="B2439" s="156" t="s">
        <v>141</v>
      </c>
      <c r="C2439" s="156" t="s">
        <v>171</v>
      </c>
      <c r="D2439" s="156" t="s">
        <v>2476</v>
      </c>
      <c r="E2439" s="157">
        <v>-38.14</v>
      </c>
      <c r="F2439" s="157">
        <v>176.26</v>
      </c>
      <c r="G2439" s="156" t="str">
        <f t="shared" si="119"/>
        <v>Rotorua District RR</v>
      </c>
      <c r="H2439" s="156">
        <f t="shared" si="120"/>
        <v>56</v>
      </c>
      <c r="I2439" s="156" t="str">
        <f t="shared" si="121"/>
        <v>Rotorua District 56</v>
      </c>
    </row>
    <row r="2440" spans="1:9">
      <c r="A2440" s="156" t="s">
        <v>2527</v>
      </c>
      <c r="B2440" s="156" t="s">
        <v>141</v>
      </c>
      <c r="C2440" s="156" t="s">
        <v>93</v>
      </c>
      <c r="D2440" s="156" t="s">
        <v>2476</v>
      </c>
      <c r="E2440" s="157">
        <v>-38.06</v>
      </c>
      <c r="F2440" s="157">
        <v>176.42</v>
      </c>
      <c r="G2440" s="156" t="str">
        <f t="shared" si="119"/>
        <v>Rotorua District RR</v>
      </c>
      <c r="H2440" s="156">
        <f t="shared" si="120"/>
        <v>57</v>
      </c>
      <c r="I2440" s="156" t="str">
        <f t="shared" si="121"/>
        <v>Rotorua District 57</v>
      </c>
    </row>
    <row r="2441" spans="1:9">
      <c r="A2441" s="156" t="s">
        <v>2528</v>
      </c>
      <c r="B2441" s="156" t="s">
        <v>141</v>
      </c>
      <c r="C2441" s="156" t="s">
        <v>96</v>
      </c>
      <c r="D2441" s="156" t="s">
        <v>2476</v>
      </c>
      <c r="E2441" s="157">
        <v>-38.11</v>
      </c>
      <c r="F2441" s="157">
        <v>176.21</v>
      </c>
      <c r="G2441" s="156" t="str">
        <f t="shared" si="119"/>
        <v>Rotorua District RR</v>
      </c>
      <c r="H2441" s="156">
        <f t="shared" si="120"/>
        <v>58</v>
      </c>
      <c r="I2441" s="156" t="str">
        <f t="shared" si="121"/>
        <v>Rotorua District 58</v>
      </c>
    </row>
    <row r="2442" spans="1:9">
      <c r="A2442" s="156" t="s">
        <v>2529</v>
      </c>
      <c r="B2442" s="156" t="s">
        <v>141</v>
      </c>
      <c r="C2442" s="156" t="s">
        <v>96</v>
      </c>
      <c r="D2442" s="156" t="s">
        <v>2476</v>
      </c>
      <c r="E2442" s="157">
        <v>-38.159999999999997</v>
      </c>
      <c r="F2442" s="157">
        <v>176.22</v>
      </c>
      <c r="G2442" s="156" t="str">
        <f t="shared" si="119"/>
        <v>Rotorua District RR</v>
      </c>
      <c r="H2442" s="156">
        <f t="shared" si="120"/>
        <v>59</v>
      </c>
      <c r="I2442" s="156" t="str">
        <f t="shared" si="121"/>
        <v>Rotorua District 59</v>
      </c>
    </row>
    <row r="2443" spans="1:9">
      <c r="A2443" s="156" t="s">
        <v>2530</v>
      </c>
      <c r="B2443" s="156" t="s">
        <v>141</v>
      </c>
      <c r="C2443" s="156" t="s">
        <v>96</v>
      </c>
      <c r="D2443" s="156" t="s">
        <v>2476</v>
      </c>
      <c r="E2443" s="157">
        <v>-38.15</v>
      </c>
      <c r="F2443" s="157">
        <v>176.21</v>
      </c>
      <c r="G2443" s="156" t="str">
        <f t="shared" si="119"/>
        <v>Rotorua District RR</v>
      </c>
      <c r="H2443" s="156">
        <f t="shared" si="120"/>
        <v>60</v>
      </c>
      <c r="I2443" s="156" t="str">
        <f t="shared" si="121"/>
        <v>Rotorua District 60</v>
      </c>
    </row>
    <row r="2444" spans="1:9">
      <c r="A2444" s="156" t="s">
        <v>2531</v>
      </c>
      <c r="B2444" s="156" t="s">
        <v>141</v>
      </c>
      <c r="C2444" s="156" t="s">
        <v>93</v>
      </c>
      <c r="D2444" s="156" t="s">
        <v>2476</v>
      </c>
      <c r="E2444" s="157">
        <v>-38.07</v>
      </c>
      <c r="F2444" s="157">
        <v>176.14</v>
      </c>
      <c r="G2444" s="156" t="str">
        <f t="shared" si="119"/>
        <v>Rotorua District RR</v>
      </c>
      <c r="H2444" s="156">
        <f t="shared" si="120"/>
        <v>61</v>
      </c>
      <c r="I2444" s="156" t="str">
        <f t="shared" si="121"/>
        <v>Rotorua District 61</v>
      </c>
    </row>
    <row r="2445" spans="1:9">
      <c r="A2445" s="156" t="s">
        <v>2532</v>
      </c>
      <c r="B2445" s="156" t="s">
        <v>141</v>
      </c>
      <c r="C2445" s="156" t="s">
        <v>93</v>
      </c>
      <c r="D2445" s="156" t="s">
        <v>2476</v>
      </c>
      <c r="E2445" s="157">
        <v>-38.119999999999997</v>
      </c>
      <c r="F2445" s="157">
        <v>176.53</v>
      </c>
      <c r="G2445" s="156" t="str">
        <f t="shared" si="119"/>
        <v>Rotorua District RR</v>
      </c>
      <c r="H2445" s="156">
        <f t="shared" si="120"/>
        <v>62</v>
      </c>
      <c r="I2445" s="156" t="str">
        <f t="shared" si="121"/>
        <v>Rotorua District 62</v>
      </c>
    </row>
    <row r="2446" spans="1:9">
      <c r="A2446" s="156" t="s">
        <v>2533</v>
      </c>
      <c r="B2446" s="156" t="s">
        <v>141</v>
      </c>
      <c r="C2446" s="156" t="s">
        <v>93</v>
      </c>
      <c r="D2446" s="156" t="s">
        <v>2476</v>
      </c>
      <c r="E2446" s="157">
        <v>-38.08</v>
      </c>
      <c r="F2446" s="157">
        <v>176.32</v>
      </c>
      <c r="G2446" s="156" t="str">
        <f t="shared" si="119"/>
        <v>Rotorua District RR</v>
      </c>
      <c r="H2446" s="156">
        <f t="shared" si="120"/>
        <v>63</v>
      </c>
      <c r="I2446" s="156" t="str">
        <f t="shared" si="121"/>
        <v>Rotorua District 63</v>
      </c>
    </row>
    <row r="2447" spans="1:9">
      <c r="A2447" s="156" t="s">
        <v>2534</v>
      </c>
      <c r="B2447" s="156" t="s">
        <v>141</v>
      </c>
      <c r="C2447" s="156" t="s">
        <v>93</v>
      </c>
      <c r="D2447" s="156" t="s">
        <v>2476</v>
      </c>
      <c r="E2447" s="157">
        <v>-37.979999999999997</v>
      </c>
      <c r="F2447" s="157">
        <v>176.18</v>
      </c>
      <c r="G2447" s="156" t="str">
        <f t="shared" si="119"/>
        <v>Rotorua District RR</v>
      </c>
      <c r="H2447" s="156">
        <f t="shared" si="120"/>
        <v>64</v>
      </c>
      <c r="I2447" s="156" t="str">
        <f t="shared" si="121"/>
        <v>Rotorua District 64</v>
      </c>
    </row>
    <row r="2448" spans="1:9">
      <c r="A2448" s="156" t="s">
        <v>2535</v>
      </c>
      <c r="B2448" s="156" t="s">
        <v>141</v>
      </c>
      <c r="C2448" s="156" t="s">
        <v>93</v>
      </c>
      <c r="D2448" s="156" t="s">
        <v>2476</v>
      </c>
      <c r="E2448" s="157">
        <v>-38.21</v>
      </c>
      <c r="F2448" s="157">
        <v>176.35</v>
      </c>
      <c r="G2448" s="156" t="str">
        <f t="shared" si="119"/>
        <v>Rotorua District RR</v>
      </c>
      <c r="H2448" s="156">
        <f t="shared" si="120"/>
        <v>65</v>
      </c>
      <c r="I2448" s="156" t="str">
        <f t="shared" si="121"/>
        <v>Rotorua District 65</v>
      </c>
    </row>
    <row r="2449" spans="1:9">
      <c r="A2449" s="156" t="s">
        <v>2536</v>
      </c>
      <c r="B2449" s="156" t="s">
        <v>141</v>
      </c>
      <c r="C2449" s="156" t="s">
        <v>96</v>
      </c>
      <c r="D2449" s="156" t="s">
        <v>2476</v>
      </c>
      <c r="E2449" s="157">
        <v>-38.17</v>
      </c>
      <c r="F2449" s="157">
        <v>176.23</v>
      </c>
      <c r="G2449" s="156" t="str">
        <f t="shared" si="119"/>
        <v>Rotorua District RR</v>
      </c>
      <c r="H2449" s="156">
        <f t="shared" si="120"/>
        <v>66</v>
      </c>
      <c r="I2449" s="156" t="str">
        <f t="shared" si="121"/>
        <v>Rotorua District 66</v>
      </c>
    </row>
    <row r="2450" spans="1:9">
      <c r="A2450" s="156" t="s">
        <v>2537</v>
      </c>
      <c r="B2450" s="156" t="s">
        <v>141</v>
      </c>
      <c r="C2450" s="156" t="s">
        <v>93</v>
      </c>
      <c r="D2450" s="156" t="s">
        <v>2476</v>
      </c>
      <c r="E2450" s="157">
        <v>-38.06</v>
      </c>
      <c r="F2450" s="157">
        <v>176.35</v>
      </c>
      <c r="G2450" s="156" t="str">
        <f t="shared" si="119"/>
        <v>Rotorua District RR</v>
      </c>
      <c r="H2450" s="156">
        <f t="shared" si="120"/>
        <v>67</v>
      </c>
      <c r="I2450" s="156" t="str">
        <f t="shared" si="121"/>
        <v>Rotorua District 67</v>
      </c>
    </row>
    <row r="2451" spans="1:9">
      <c r="A2451" s="156" t="s">
        <v>2538</v>
      </c>
      <c r="B2451" s="156" t="s">
        <v>141</v>
      </c>
      <c r="C2451" s="156" t="s">
        <v>93</v>
      </c>
      <c r="D2451" s="156" t="s">
        <v>2476</v>
      </c>
      <c r="E2451" s="157">
        <v>-38</v>
      </c>
      <c r="F2451" s="157">
        <v>176.37</v>
      </c>
      <c r="G2451" s="156" t="str">
        <f t="shared" si="119"/>
        <v>Rotorua District RR</v>
      </c>
      <c r="H2451" s="156">
        <f t="shared" si="120"/>
        <v>68</v>
      </c>
      <c r="I2451" s="156" t="str">
        <f t="shared" si="121"/>
        <v>Rotorua District 68</v>
      </c>
    </row>
    <row r="2452" spans="1:9">
      <c r="A2452" s="156" t="s">
        <v>2539</v>
      </c>
      <c r="B2452" s="156" t="s">
        <v>141</v>
      </c>
      <c r="C2452" s="156" t="s">
        <v>93</v>
      </c>
      <c r="D2452" s="156" t="s">
        <v>2476</v>
      </c>
      <c r="E2452" s="157">
        <v>-38.25</v>
      </c>
      <c r="F2452" s="157">
        <v>176.31</v>
      </c>
      <c r="G2452" s="156" t="str">
        <f t="shared" si="119"/>
        <v>Rotorua District RR</v>
      </c>
      <c r="H2452" s="156">
        <f t="shared" si="120"/>
        <v>69</v>
      </c>
      <c r="I2452" s="156" t="str">
        <f t="shared" si="121"/>
        <v>Rotorua District 69</v>
      </c>
    </row>
    <row r="2453" spans="1:9">
      <c r="A2453" s="156" t="s">
        <v>2540</v>
      </c>
      <c r="B2453" s="156" t="s">
        <v>141</v>
      </c>
      <c r="C2453" s="156" t="s">
        <v>96</v>
      </c>
      <c r="D2453" s="156" t="s">
        <v>2476</v>
      </c>
      <c r="E2453" s="157">
        <v>-38.14</v>
      </c>
      <c r="F2453" s="157">
        <v>176.22</v>
      </c>
      <c r="G2453" s="156" t="str">
        <f t="shared" si="119"/>
        <v>Rotorua District RR</v>
      </c>
      <c r="H2453" s="156">
        <f t="shared" si="120"/>
        <v>70</v>
      </c>
      <c r="I2453" s="156" t="str">
        <f t="shared" si="121"/>
        <v>Rotorua District 70</v>
      </c>
    </row>
    <row r="2454" spans="1:9">
      <c r="A2454" s="156" t="s">
        <v>2541</v>
      </c>
      <c r="B2454" s="156" t="s">
        <v>141</v>
      </c>
      <c r="C2454" s="156" t="s">
        <v>93</v>
      </c>
      <c r="D2454" s="156" t="s">
        <v>2476</v>
      </c>
      <c r="E2454" s="157">
        <v>-38.340000000000003</v>
      </c>
      <c r="F2454" s="157">
        <v>176.26</v>
      </c>
      <c r="G2454" s="156" t="str">
        <f t="shared" si="119"/>
        <v>Rotorua District RR</v>
      </c>
      <c r="H2454" s="156">
        <f t="shared" si="120"/>
        <v>71</v>
      </c>
      <c r="I2454" s="156" t="str">
        <f t="shared" si="121"/>
        <v>Rotorua District 71</v>
      </c>
    </row>
    <row r="2455" spans="1:9">
      <c r="A2455" s="156" t="s">
        <v>2542</v>
      </c>
      <c r="B2455" s="156" t="s">
        <v>141</v>
      </c>
      <c r="C2455" s="156" t="s">
        <v>93</v>
      </c>
      <c r="D2455" s="156" t="s">
        <v>2476</v>
      </c>
      <c r="E2455" s="157">
        <v>-38.090000000000003</v>
      </c>
      <c r="F2455" s="157">
        <v>176.22</v>
      </c>
      <c r="G2455" s="156" t="str">
        <f t="shared" si="119"/>
        <v>Rotorua District RR</v>
      </c>
      <c r="H2455" s="156">
        <f t="shared" si="120"/>
        <v>72</v>
      </c>
      <c r="I2455" s="156" t="str">
        <f t="shared" si="121"/>
        <v>Rotorua District 72</v>
      </c>
    </row>
    <row r="2456" spans="1:9">
      <c r="A2456" s="156" t="s">
        <v>2543</v>
      </c>
      <c r="B2456" s="156" t="s">
        <v>141</v>
      </c>
      <c r="C2456" s="156" t="s">
        <v>93</v>
      </c>
      <c r="D2456" s="156" t="s">
        <v>2476</v>
      </c>
      <c r="E2456" s="157">
        <v>-38.28</v>
      </c>
      <c r="F2456" s="157">
        <v>176.37</v>
      </c>
      <c r="G2456" s="156" t="str">
        <f t="shared" si="119"/>
        <v>Rotorua District RR</v>
      </c>
      <c r="H2456" s="156">
        <f t="shared" si="120"/>
        <v>73</v>
      </c>
      <c r="I2456" s="156" t="str">
        <f t="shared" si="121"/>
        <v>Rotorua District 73</v>
      </c>
    </row>
    <row r="2457" spans="1:9">
      <c r="A2457" s="156" t="s">
        <v>2544</v>
      </c>
      <c r="B2457" s="156" t="s">
        <v>141</v>
      </c>
      <c r="C2457" s="156" t="s">
        <v>93</v>
      </c>
      <c r="D2457" s="156" t="s">
        <v>2476</v>
      </c>
      <c r="E2457" s="157">
        <v>-38.340000000000003</v>
      </c>
      <c r="F2457" s="157">
        <v>176.35</v>
      </c>
      <c r="G2457" s="156" t="str">
        <f t="shared" si="119"/>
        <v>Rotorua District RR</v>
      </c>
      <c r="H2457" s="156">
        <f t="shared" si="120"/>
        <v>74</v>
      </c>
      <c r="I2457" s="156" t="str">
        <f t="shared" si="121"/>
        <v>Rotorua District 74</v>
      </c>
    </row>
    <row r="2458" spans="1:9">
      <c r="A2458" s="156" t="s">
        <v>2545</v>
      </c>
      <c r="B2458" s="156" t="s">
        <v>141</v>
      </c>
      <c r="C2458" s="156" t="s">
        <v>93</v>
      </c>
      <c r="D2458" s="156" t="s">
        <v>2476</v>
      </c>
      <c r="E2458" s="157">
        <v>-38.31</v>
      </c>
      <c r="F2458" s="157">
        <v>176.42</v>
      </c>
      <c r="G2458" s="156" t="str">
        <f t="shared" si="119"/>
        <v>Rotorua District RR</v>
      </c>
      <c r="H2458" s="156">
        <f t="shared" si="120"/>
        <v>75</v>
      </c>
      <c r="I2458" s="156" t="str">
        <f t="shared" si="121"/>
        <v>Rotorua District 75</v>
      </c>
    </row>
    <row r="2459" spans="1:9">
      <c r="A2459" s="156" t="s">
        <v>2546</v>
      </c>
      <c r="B2459" s="156" t="s">
        <v>141</v>
      </c>
      <c r="C2459" s="156" t="s">
        <v>93</v>
      </c>
      <c r="D2459" s="156" t="s">
        <v>2476</v>
      </c>
      <c r="E2459" s="157">
        <v>-38.26</v>
      </c>
      <c r="F2459" s="157">
        <v>176.15</v>
      </c>
      <c r="G2459" s="156" t="str">
        <f t="shared" si="119"/>
        <v>Rotorua District RR</v>
      </c>
      <c r="H2459" s="156">
        <f t="shared" si="120"/>
        <v>76</v>
      </c>
      <c r="I2459" s="156" t="str">
        <f t="shared" si="121"/>
        <v>Rotorua District 76</v>
      </c>
    </row>
    <row r="2460" spans="1:9">
      <c r="A2460" s="156" t="s">
        <v>2547</v>
      </c>
      <c r="B2460" s="156" t="s">
        <v>141</v>
      </c>
      <c r="C2460" s="156" t="s">
        <v>93</v>
      </c>
      <c r="D2460" s="156" t="s">
        <v>2476</v>
      </c>
      <c r="E2460" s="157">
        <v>-38.06</v>
      </c>
      <c r="F2460" s="157">
        <v>176.19</v>
      </c>
      <c r="G2460" s="156" t="str">
        <f t="shared" si="119"/>
        <v>Rotorua District RR</v>
      </c>
      <c r="H2460" s="156">
        <f t="shared" si="120"/>
        <v>77</v>
      </c>
      <c r="I2460" s="156" t="str">
        <f t="shared" si="121"/>
        <v>Rotorua District 77</v>
      </c>
    </row>
    <row r="2461" spans="1:9">
      <c r="A2461" s="156" t="s">
        <v>2548</v>
      </c>
      <c r="B2461" s="156" t="s">
        <v>141</v>
      </c>
      <c r="C2461" s="156" t="s">
        <v>96</v>
      </c>
      <c r="D2461" s="156" t="s">
        <v>2476</v>
      </c>
      <c r="E2461" s="157">
        <v>-38.119999999999997</v>
      </c>
      <c r="F2461" s="157">
        <v>176.21</v>
      </c>
      <c r="G2461" s="156" t="str">
        <f t="shared" si="119"/>
        <v>Rotorua District RR</v>
      </c>
      <c r="H2461" s="156">
        <f t="shared" si="120"/>
        <v>78</v>
      </c>
      <c r="I2461" s="156" t="str">
        <f t="shared" si="121"/>
        <v>Rotorua District 78</v>
      </c>
    </row>
    <row r="2462" spans="1:9">
      <c r="A2462" s="156" t="s">
        <v>2549</v>
      </c>
      <c r="B2462" s="156" t="s">
        <v>141</v>
      </c>
      <c r="C2462" s="156" t="s">
        <v>96</v>
      </c>
      <c r="D2462" s="156" t="s">
        <v>2476</v>
      </c>
      <c r="E2462" s="157">
        <v>-38.159999999999997</v>
      </c>
      <c r="F2462" s="157">
        <v>176.25</v>
      </c>
      <c r="G2462" s="156" t="str">
        <f t="shared" si="119"/>
        <v>Rotorua District RR</v>
      </c>
      <c r="H2462" s="156">
        <f t="shared" si="120"/>
        <v>79</v>
      </c>
      <c r="I2462" s="156" t="str">
        <f t="shared" si="121"/>
        <v>Rotorua District 79</v>
      </c>
    </row>
    <row r="2463" spans="1:9">
      <c r="A2463" s="156" t="s">
        <v>2550</v>
      </c>
      <c r="B2463" s="156" t="s">
        <v>141</v>
      </c>
      <c r="C2463" s="156" t="s">
        <v>93</v>
      </c>
      <c r="D2463" s="156" t="s">
        <v>2476</v>
      </c>
      <c r="E2463" s="157">
        <v>-38.020000000000003</v>
      </c>
      <c r="F2463" s="157">
        <v>176.33</v>
      </c>
      <c r="G2463" s="156" t="str">
        <f t="shared" si="119"/>
        <v>Rotorua District RR</v>
      </c>
      <c r="H2463" s="156">
        <f t="shared" si="120"/>
        <v>80</v>
      </c>
      <c r="I2463" s="156" t="str">
        <f t="shared" si="121"/>
        <v>Rotorua District 80</v>
      </c>
    </row>
    <row r="2464" spans="1:9">
      <c r="A2464" s="156" t="s">
        <v>2551</v>
      </c>
      <c r="B2464" s="156" t="s">
        <v>141</v>
      </c>
      <c r="C2464" s="156" t="s">
        <v>93</v>
      </c>
      <c r="D2464" s="156" t="s">
        <v>2476</v>
      </c>
      <c r="E2464" s="157">
        <v>-38.4</v>
      </c>
      <c r="F2464" s="157">
        <v>176.32</v>
      </c>
      <c r="G2464" s="156" t="str">
        <f t="shared" si="119"/>
        <v>Rotorua District RR</v>
      </c>
      <c r="H2464" s="156">
        <f t="shared" si="120"/>
        <v>81</v>
      </c>
      <c r="I2464" s="156" t="str">
        <f t="shared" si="121"/>
        <v>Rotorua District 81</v>
      </c>
    </row>
    <row r="2465" spans="1:9">
      <c r="A2465" s="156" t="s">
        <v>2552</v>
      </c>
      <c r="B2465" s="156" t="s">
        <v>142</v>
      </c>
      <c r="C2465" s="156" t="s">
        <v>93</v>
      </c>
      <c r="D2465" s="156" t="s">
        <v>2326</v>
      </c>
      <c r="E2465" s="157">
        <v>-38.92</v>
      </c>
      <c r="F2465" s="157">
        <v>175.08</v>
      </c>
      <c r="G2465" s="156" t="str">
        <f t="shared" si="119"/>
        <v>Ruapehu District TP</v>
      </c>
      <c r="H2465" s="156">
        <f t="shared" si="120"/>
        <v>1</v>
      </c>
      <c r="I2465" s="156" t="str">
        <f t="shared" si="121"/>
        <v>Ruapehu District 1</v>
      </c>
    </row>
    <row r="2466" spans="1:9">
      <c r="A2466" s="156" t="s">
        <v>2553</v>
      </c>
      <c r="B2466" s="156" t="s">
        <v>142</v>
      </c>
      <c r="C2466" s="156" t="s">
        <v>93</v>
      </c>
      <c r="D2466" s="156" t="s">
        <v>2326</v>
      </c>
      <c r="E2466" s="157">
        <v>-38.86</v>
      </c>
      <c r="F2466" s="157">
        <v>175.34</v>
      </c>
      <c r="G2466" s="156" t="str">
        <f t="shared" si="119"/>
        <v>Ruapehu District TP</v>
      </c>
      <c r="H2466" s="156">
        <f t="shared" si="120"/>
        <v>2</v>
      </c>
      <c r="I2466" s="156" t="str">
        <f t="shared" si="121"/>
        <v>Ruapehu District 2</v>
      </c>
    </row>
    <row r="2467" spans="1:9">
      <c r="A2467" s="156" t="s">
        <v>2554</v>
      </c>
      <c r="B2467" s="156" t="s">
        <v>142</v>
      </c>
      <c r="C2467" s="156" t="s">
        <v>93</v>
      </c>
      <c r="D2467" s="156" t="s">
        <v>2326</v>
      </c>
      <c r="E2467" s="157">
        <v>-39.22</v>
      </c>
      <c r="F2467" s="157">
        <v>175.39</v>
      </c>
      <c r="G2467" s="156" t="str">
        <f t="shared" si="119"/>
        <v>Ruapehu District TP</v>
      </c>
      <c r="H2467" s="156">
        <f t="shared" si="120"/>
        <v>3</v>
      </c>
      <c r="I2467" s="156" t="str">
        <f t="shared" si="121"/>
        <v>Ruapehu District 3</v>
      </c>
    </row>
    <row r="2468" spans="1:9">
      <c r="A2468" s="156" t="s">
        <v>2555</v>
      </c>
      <c r="B2468" s="156" t="s">
        <v>142</v>
      </c>
      <c r="C2468" s="156" t="s">
        <v>93</v>
      </c>
      <c r="D2468" s="156" t="s">
        <v>2326</v>
      </c>
      <c r="E2468" s="157">
        <v>-39.57</v>
      </c>
      <c r="F2468" s="157">
        <v>175.7</v>
      </c>
      <c r="G2468" s="156" t="str">
        <f t="shared" si="119"/>
        <v>Ruapehu District TP</v>
      </c>
      <c r="H2468" s="156">
        <f t="shared" si="120"/>
        <v>4</v>
      </c>
      <c r="I2468" s="156" t="str">
        <f t="shared" si="121"/>
        <v>Ruapehu District 4</v>
      </c>
    </row>
    <row r="2469" spans="1:9">
      <c r="A2469" s="156" t="s">
        <v>2556</v>
      </c>
      <c r="B2469" s="156" t="s">
        <v>142</v>
      </c>
      <c r="C2469" s="156" t="s">
        <v>93</v>
      </c>
      <c r="D2469" s="156" t="s">
        <v>2326</v>
      </c>
      <c r="E2469" s="157">
        <v>-38.94</v>
      </c>
      <c r="F2469" s="157">
        <v>175.25</v>
      </c>
      <c r="G2469" s="156" t="str">
        <f t="shared" si="119"/>
        <v>Ruapehu District TP</v>
      </c>
      <c r="H2469" s="156">
        <f t="shared" si="120"/>
        <v>5</v>
      </c>
      <c r="I2469" s="156" t="str">
        <f t="shared" si="121"/>
        <v>Ruapehu District 5</v>
      </c>
    </row>
    <row r="2470" spans="1:9">
      <c r="A2470" s="156" t="s">
        <v>2557</v>
      </c>
      <c r="B2470" s="156" t="s">
        <v>142</v>
      </c>
      <c r="C2470" s="156" t="s">
        <v>93</v>
      </c>
      <c r="D2470" s="156" t="s">
        <v>2326</v>
      </c>
      <c r="E2470" s="157">
        <v>-39.340000000000003</v>
      </c>
      <c r="F2470" s="157">
        <v>175.37</v>
      </c>
      <c r="G2470" s="156" t="str">
        <f t="shared" si="119"/>
        <v>Ruapehu District TP</v>
      </c>
      <c r="H2470" s="156">
        <f t="shared" si="120"/>
        <v>6</v>
      </c>
      <c r="I2470" s="156" t="str">
        <f t="shared" si="121"/>
        <v>Ruapehu District 6</v>
      </c>
    </row>
    <row r="2471" spans="1:9">
      <c r="A2471" s="156" t="s">
        <v>2558</v>
      </c>
      <c r="B2471" s="156" t="s">
        <v>142</v>
      </c>
      <c r="C2471" s="156" t="s">
        <v>93</v>
      </c>
      <c r="D2471" s="156" t="s">
        <v>2326</v>
      </c>
      <c r="E2471" s="157">
        <v>-39.06</v>
      </c>
      <c r="F2471" s="157">
        <v>175.38</v>
      </c>
      <c r="G2471" s="156" t="str">
        <f t="shared" si="119"/>
        <v>Ruapehu District TP</v>
      </c>
      <c r="H2471" s="156">
        <f t="shared" si="120"/>
        <v>7</v>
      </c>
      <c r="I2471" s="156" t="str">
        <f t="shared" si="121"/>
        <v>Ruapehu District 7</v>
      </c>
    </row>
    <row r="2472" spans="1:9">
      <c r="A2472" s="156" t="s">
        <v>2559</v>
      </c>
      <c r="B2472" s="156" t="s">
        <v>142</v>
      </c>
      <c r="C2472" s="156" t="s">
        <v>93</v>
      </c>
      <c r="D2472" s="156" t="s">
        <v>2326</v>
      </c>
      <c r="E2472" s="157">
        <v>-39.24</v>
      </c>
      <c r="F2472" s="157">
        <v>175.54</v>
      </c>
      <c r="G2472" s="156" t="str">
        <f t="shared" si="119"/>
        <v>Ruapehu District TP</v>
      </c>
      <c r="H2472" s="156">
        <f t="shared" si="120"/>
        <v>8</v>
      </c>
      <c r="I2472" s="156" t="str">
        <f t="shared" si="121"/>
        <v>Ruapehu District 8</v>
      </c>
    </row>
    <row r="2473" spans="1:9">
      <c r="A2473" s="156" t="s">
        <v>2560</v>
      </c>
      <c r="B2473" s="156" t="s">
        <v>142</v>
      </c>
      <c r="C2473" s="156" t="s">
        <v>93</v>
      </c>
      <c r="D2473" s="156" t="s">
        <v>2326</v>
      </c>
      <c r="E2473" s="157">
        <v>-39.1</v>
      </c>
      <c r="F2473" s="157">
        <v>175.26</v>
      </c>
      <c r="G2473" s="156" t="str">
        <f t="shared" si="119"/>
        <v>Ruapehu District TP</v>
      </c>
      <c r="H2473" s="156">
        <f t="shared" si="120"/>
        <v>9</v>
      </c>
      <c r="I2473" s="156" t="str">
        <f t="shared" si="121"/>
        <v>Ruapehu District 9</v>
      </c>
    </row>
    <row r="2474" spans="1:9">
      <c r="A2474" s="156" t="s">
        <v>2561</v>
      </c>
      <c r="B2474" s="156" t="s">
        <v>142</v>
      </c>
      <c r="C2474" s="156" t="s">
        <v>93</v>
      </c>
      <c r="D2474" s="156" t="s">
        <v>2326</v>
      </c>
      <c r="E2474" s="157">
        <v>-38.93</v>
      </c>
      <c r="F2474" s="157">
        <v>175.39</v>
      </c>
      <c r="G2474" s="156" t="str">
        <f t="shared" si="119"/>
        <v>Ruapehu District TP</v>
      </c>
      <c r="H2474" s="156">
        <f t="shared" si="120"/>
        <v>10</v>
      </c>
      <c r="I2474" s="156" t="str">
        <f t="shared" si="121"/>
        <v>Ruapehu District 10</v>
      </c>
    </row>
    <row r="2475" spans="1:9">
      <c r="A2475" s="156" t="s">
        <v>2562</v>
      </c>
      <c r="B2475" s="156" t="s">
        <v>142</v>
      </c>
      <c r="C2475" s="156" t="s">
        <v>93</v>
      </c>
      <c r="D2475" s="156" t="s">
        <v>2326</v>
      </c>
      <c r="E2475" s="157">
        <v>-39.44</v>
      </c>
      <c r="F2475" s="157">
        <v>175.5</v>
      </c>
      <c r="G2475" s="156" t="str">
        <f t="shared" si="119"/>
        <v>Ruapehu District TP</v>
      </c>
      <c r="H2475" s="156">
        <f t="shared" si="120"/>
        <v>11</v>
      </c>
      <c r="I2475" s="156" t="str">
        <f t="shared" si="121"/>
        <v>Ruapehu District 11</v>
      </c>
    </row>
    <row r="2476" spans="1:9">
      <c r="A2476" s="156" t="s">
        <v>2563</v>
      </c>
      <c r="B2476" s="156" t="s">
        <v>142</v>
      </c>
      <c r="C2476" s="156" t="s">
        <v>93</v>
      </c>
      <c r="D2476" s="156" t="s">
        <v>2326</v>
      </c>
      <c r="E2476" s="157">
        <v>-39.020000000000003</v>
      </c>
      <c r="F2476" s="157">
        <v>175.26</v>
      </c>
      <c r="G2476" s="156" t="str">
        <f t="shared" si="119"/>
        <v>Ruapehu District TP</v>
      </c>
      <c r="H2476" s="156">
        <f t="shared" si="120"/>
        <v>12</v>
      </c>
      <c r="I2476" s="156" t="str">
        <f t="shared" si="121"/>
        <v>Ruapehu District 12</v>
      </c>
    </row>
    <row r="2477" spans="1:9">
      <c r="A2477" s="156" t="s">
        <v>2564</v>
      </c>
      <c r="B2477" s="156" t="s">
        <v>142</v>
      </c>
      <c r="C2477" s="156" t="s">
        <v>93</v>
      </c>
      <c r="D2477" s="156" t="s">
        <v>2326</v>
      </c>
      <c r="E2477" s="157">
        <v>-39.049999999999997</v>
      </c>
      <c r="F2477" s="157">
        <v>175.56</v>
      </c>
      <c r="G2477" s="156" t="str">
        <f t="shared" si="119"/>
        <v>Ruapehu District TP</v>
      </c>
      <c r="H2477" s="156">
        <f t="shared" si="120"/>
        <v>13</v>
      </c>
      <c r="I2477" s="156" t="str">
        <f t="shared" si="121"/>
        <v>Ruapehu District 13</v>
      </c>
    </row>
    <row r="2478" spans="1:9">
      <c r="A2478" s="156" t="s">
        <v>2565</v>
      </c>
      <c r="B2478" s="156" t="s">
        <v>142</v>
      </c>
      <c r="C2478" s="156" t="s">
        <v>93</v>
      </c>
      <c r="D2478" s="156" t="s">
        <v>2326</v>
      </c>
      <c r="E2478" s="157">
        <v>-39.01</v>
      </c>
      <c r="F2478" s="157">
        <v>175.11</v>
      </c>
      <c r="G2478" s="156" t="str">
        <f t="shared" si="119"/>
        <v>Ruapehu District TP</v>
      </c>
      <c r="H2478" s="156">
        <f t="shared" si="120"/>
        <v>14</v>
      </c>
      <c r="I2478" s="156" t="str">
        <f t="shared" si="121"/>
        <v>Ruapehu District 14</v>
      </c>
    </row>
    <row r="2479" spans="1:9">
      <c r="A2479" s="156" t="s">
        <v>2566</v>
      </c>
      <c r="B2479" s="156" t="s">
        <v>142</v>
      </c>
      <c r="C2479" s="156" t="s">
        <v>93</v>
      </c>
      <c r="D2479" s="156" t="s">
        <v>2326</v>
      </c>
      <c r="E2479" s="157">
        <v>-38.979999999999997</v>
      </c>
      <c r="F2479" s="157">
        <v>175.09</v>
      </c>
      <c r="G2479" s="156" t="str">
        <f t="shared" si="119"/>
        <v>Ruapehu District TP</v>
      </c>
      <c r="H2479" s="156">
        <f t="shared" si="120"/>
        <v>15</v>
      </c>
      <c r="I2479" s="156" t="str">
        <f t="shared" si="121"/>
        <v>Ruapehu District 15</v>
      </c>
    </row>
    <row r="2480" spans="1:9">
      <c r="A2480" s="156" t="s">
        <v>2567</v>
      </c>
      <c r="B2480" s="156" t="s">
        <v>142</v>
      </c>
      <c r="C2480" s="156" t="s">
        <v>93</v>
      </c>
      <c r="D2480" s="156" t="s">
        <v>2326</v>
      </c>
      <c r="E2480" s="157">
        <v>-38.86</v>
      </c>
      <c r="F2480" s="157">
        <v>175.25</v>
      </c>
      <c r="G2480" s="156" t="str">
        <f t="shared" si="119"/>
        <v>Ruapehu District TP</v>
      </c>
      <c r="H2480" s="156">
        <f t="shared" si="120"/>
        <v>16</v>
      </c>
      <c r="I2480" s="156" t="str">
        <f t="shared" si="121"/>
        <v>Ruapehu District 16</v>
      </c>
    </row>
    <row r="2481" spans="1:9">
      <c r="A2481" s="156" t="s">
        <v>2568</v>
      </c>
      <c r="B2481" s="156" t="s">
        <v>142</v>
      </c>
      <c r="C2481" s="156" t="s">
        <v>93</v>
      </c>
      <c r="D2481" s="156" t="s">
        <v>2326</v>
      </c>
      <c r="E2481" s="157">
        <v>-39.42</v>
      </c>
      <c r="F2481" s="157">
        <v>175.34</v>
      </c>
      <c r="G2481" s="156" t="str">
        <f t="shared" si="119"/>
        <v>Ruapehu District TP</v>
      </c>
      <c r="H2481" s="156">
        <f t="shared" si="120"/>
        <v>17</v>
      </c>
      <c r="I2481" s="156" t="str">
        <f t="shared" si="121"/>
        <v>Ruapehu District 17</v>
      </c>
    </row>
    <row r="2482" spans="1:9">
      <c r="A2482" s="156" t="s">
        <v>2569</v>
      </c>
      <c r="B2482" s="156" t="s">
        <v>142</v>
      </c>
      <c r="C2482" s="156" t="s">
        <v>93</v>
      </c>
      <c r="D2482" s="156" t="s">
        <v>2326</v>
      </c>
      <c r="E2482" s="157">
        <v>-39.44</v>
      </c>
      <c r="F2482" s="157">
        <v>175.21</v>
      </c>
      <c r="G2482" s="156" t="str">
        <f t="shared" si="119"/>
        <v>Ruapehu District TP</v>
      </c>
      <c r="H2482" s="156">
        <f t="shared" si="120"/>
        <v>18</v>
      </c>
      <c r="I2482" s="156" t="str">
        <f t="shared" si="121"/>
        <v>Ruapehu District 18</v>
      </c>
    </row>
    <row r="2483" spans="1:9">
      <c r="A2483" s="156" t="s">
        <v>2570</v>
      </c>
      <c r="B2483" s="156" t="s">
        <v>142</v>
      </c>
      <c r="C2483" s="156" t="s">
        <v>93</v>
      </c>
      <c r="D2483" s="156" t="s">
        <v>2326</v>
      </c>
      <c r="E2483" s="157">
        <v>-38.74</v>
      </c>
      <c r="F2483" s="157">
        <v>175.41</v>
      </c>
      <c r="G2483" s="156" t="str">
        <f t="shared" si="119"/>
        <v>Ruapehu District TP</v>
      </c>
      <c r="H2483" s="156">
        <f t="shared" si="120"/>
        <v>19</v>
      </c>
      <c r="I2483" s="156" t="str">
        <f t="shared" si="121"/>
        <v>Ruapehu District 19</v>
      </c>
    </row>
    <row r="2484" spans="1:9">
      <c r="A2484" s="156" t="s">
        <v>2571</v>
      </c>
      <c r="B2484" s="156" t="s">
        <v>142</v>
      </c>
      <c r="C2484" s="156" t="s">
        <v>93</v>
      </c>
      <c r="D2484" s="156" t="s">
        <v>2326</v>
      </c>
      <c r="E2484" s="157">
        <v>-38.880000000000003</v>
      </c>
      <c r="F2484" s="157">
        <v>174.97</v>
      </c>
      <c r="G2484" s="156" t="str">
        <f t="shared" si="119"/>
        <v>Ruapehu District TP</v>
      </c>
      <c r="H2484" s="156">
        <f t="shared" si="120"/>
        <v>20</v>
      </c>
      <c r="I2484" s="156" t="str">
        <f t="shared" si="121"/>
        <v>Ruapehu District 20</v>
      </c>
    </row>
    <row r="2485" spans="1:9">
      <c r="A2485" s="156" t="s">
        <v>2572</v>
      </c>
      <c r="B2485" s="156" t="s">
        <v>142</v>
      </c>
      <c r="C2485" s="156" t="s">
        <v>93</v>
      </c>
      <c r="D2485" s="156" t="s">
        <v>2326</v>
      </c>
      <c r="E2485" s="157">
        <v>-38.69</v>
      </c>
      <c r="F2485" s="157">
        <v>175.23</v>
      </c>
      <c r="G2485" s="156" t="str">
        <f t="shared" si="119"/>
        <v>Ruapehu District TP</v>
      </c>
      <c r="H2485" s="156">
        <f t="shared" si="120"/>
        <v>21</v>
      </c>
      <c r="I2485" s="156" t="str">
        <f t="shared" si="121"/>
        <v>Ruapehu District 21</v>
      </c>
    </row>
    <row r="2486" spans="1:9">
      <c r="A2486" s="156" t="s">
        <v>2573</v>
      </c>
      <c r="B2486" s="156" t="s">
        <v>142</v>
      </c>
      <c r="C2486" s="156" t="s">
        <v>93</v>
      </c>
      <c r="D2486" s="156" t="s">
        <v>2326</v>
      </c>
      <c r="E2486" s="157">
        <v>-38.89</v>
      </c>
      <c r="F2486" s="157">
        <v>175.31</v>
      </c>
      <c r="G2486" s="156" t="str">
        <f t="shared" si="119"/>
        <v>Ruapehu District TP</v>
      </c>
      <c r="H2486" s="156">
        <f t="shared" si="120"/>
        <v>22</v>
      </c>
      <c r="I2486" s="156" t="str">
        <f t="shared" si="121"/>
        <v>Ruapehu District 22</v>
      </c>
    </row>
    <row r="2487" spans="1:9">
      <c r="A2487" s="156" t="s">
        <v>2574</v>
      </c>
      <c r="B2487" s="156" t="s">
        <v>142</v>
      </c>
      <c r="C2487" s="156" t="s">
        <v>93</v>
      </c>
      <c r="D2487" s="156" t="s">
        <v>2326</v>
      </c>
      <c r="E2487" s="157">
        <v>-39.04</v>
      </c>
      <c r="F2487" s="157">
        <v>175.07</v>
      </c>
      <c r="G2487" s="156" t="str">
        <f t="shared" si="119"/>
        <v>Ruapehu District TP</v>
      </c>
      <c r="H2487" s="156">
        <f t="shared" si="120"/>
        <v>23</v>
      </c>
      <c r="I2487" s="156" t="str">
        <f t="shared" si="121"/>
        <v>Ruapehu District 23</v>
      </c>
    </row>
    <row r="2488" spans="1:9">
      <c r="A2488" s="156" t="s">
        <v>2575</v>
      </c>
      <c r="B2488" s="156" t="s">
        <v>142</v>
      </c>
      <c r="C2488" s="156" t="s">
        <v>93</v>
      </c>
      <c r="D2488" s="156" t="s">
        <v>2326</v>
      </c>
      <c r="E2488" s="157">
        <v>-38.76</v>
      </c>
      <c r="F2488" s="157">
        <v>175.09</v>
      </c>
      <c r="G2488" s="156" t="str">
        <f t="shared" si="119"/>
        <v>Ruapehu District TP</v>
      </c>
      <c r="H2488" s="156">
        <f t="shared" si="120"/>
        <v>24</v>
      </c>
      <c r="I2488" s="156" t="str">
        <f t="shared" si="121"/>
        <v>Ruapehu District 24</v>
      </c>
    </row>
    <row r="2489" spans="1:9">
      <c r="A2489" s="156" t="s">
        <v>2576</v>
      </c>
      <c r="B2489" s="156" t="s">
        <v>142</v>
      </c>
      <c r="C2489" s="156" t="s">
        <v>93</v>
      </c>
      <c r="D2489" s="156" t="s">
        <v>2326</v>
      </c>
      <c r="E2489" s="157">
        <v>-39.119999999999997</v>
      </c>
      <c r="F2489" s="157">
        <v>175.09</v>
      </c>
      <c r="G2489" s="156" t="str">
        <f t="shared" si="119"/>
        <v>Ruapehu District TP</v>
      </c>
      <c r="H2489" s="156">
        <f t="shared" si="120"/>
        <v>25</v>
      </c>
      <c r="I2489" s="156" t="str">
        <f t="shared" si="121"/>
        <v>Ruapehu District 25</v>
      </c>
    </row>
    <row r="2490" spans="1:9">
      <c r="A2490" s="156" t="s">
        <v>2577</v>
      </c>
      <c r="B2490" s="156" t="s">
        <v>142</v>
      </c>
      <c r="C2490" s="156" t="s">
        <v>93</v>
      </c>
      <c r="D2490" s="156" t="s">
        <v>2326</v>
      </c>
      <c r="E2490" s="157">
        <v>-38.840000000000003</v>
      </c>
      <c r="F2490" s="157">
        <v>175.42</v>
      </c>
      <c r="G2490" s="156" t="str">
        <f t="shared" si="119"/>
        <v>Ruapehu District TP</v>
      </c>
      <c r="H2490" s="156">
        <f t="shared" si="120"/>
        <v>26</v>
      </c>
      <c r="I2490" s="156" t="str">
        <f t="shared" si="121"/>
        <v>Ruapehu District 26</v>
      </c>
    </row>
    <row r="2491" spans="1:9">
      <c r="A2491" s="156" t="s">
        <v>2578</v>
      </c>
      <c r="B2491" s="156" t="s">
        <v>142</v>
      </c>
      <c r="C2491" s="156" t="s">
        <v>209</v>
      </c>
      <c r="D2491" s="156" t="s">
        <v>2326</v>
      </c>
      <c r="E2491" s="157">
        <v>-39.17</v>
      </c>
      <c r="F2491" s="157">
        <v>175.4</v>
      </c>
      <c r="G2491" s="156" t="str">
        <f t="shared" si="119"/>
        <v>Ruapehu District TP</v>
      </c>
      <c r="H2491" s="156">
        <f t="shared" si="120"/>
        <v>27</v>
      </c>
      <c r="I2491" s="156" t="str">
        <f t="shared" si="121"/>
        <v>Ruapehu District 27</v>
      </c>
    </row>
    <row r="2492" spans="1:9">
      <c r="A2492" s="156" t="s">
        <v>2579</v>
      </c>
      <c r="B2492" s="156" t="s">
        <v>142</v>
      </c>
      <c r="C2492" s="156" t="s">
        <v>93</v>
      </c>
      <c r="D2492" s="156" t="s">
        <v>2326</v>
      </c>
      <c r="E2492" s="157">
        <v>-38.82</v>
      </c>
      <c r="F2492" s="157">
        <v>175.31</v>
      </c>
      <c r="G2492" s="156" t="str">
        <f t="shared" si="119"/>
        <v>Ruapehu District TP</v>
      </c>
      <c r="H2492" s="156">
        <f t="shared" si="120"/>
        <v>28</v>
      </c>
      <c r="I2492" s="156" t="str">
        <f t="shared" si="121"/>
        <v>Ruapehu District 28</v>
      </c>
    </row>
    <row r="2493" spans="1:9">
      <c r="A2493" s="156" t="s">
        <v>2580</v>
      </c>
      <c r="B2493" s="156" t="s">
        <v>142</v>
      </c>
      <c r="C2493" s="156" t="s">
        <v>93</v>
      </c>
      <c r="D2493" s="156" t="s">
        <v>2326</v>
      </c>
      <c r="E2493" s="157">
        <v>-38.880000000000003</v>
      </c>
      <c r="F2493" s="157">
        <v>175.4</v>
      </c>
      <c r="G2493" s="156" t="str">
        <f t="shared" si="119"/>
        <v>Ruapehu District TP</v>
      </c>
      <c r="H2493" s="156">
        <f t="shared" si="120"/>
        <v>29</v>
      </c>
      <c r="I2493" s="156" t="str">
        <f t="shared" si="121"/>
        <v>Ruapehu District 29</v>
      </c>
    </row>
    <row r="2494" spans="1:9">
      <c r="A2494" s="156" t="s">
        <v>2581</v>
      </c>
      <c r="B2494" s="156" t="s">
        <v>142</v>
      </c>
      <c r="C2494" s="156" t="s">
        <v>93</v>
      </c>
      <c r="D2494" s="156" t="s">
        <v>2326</v>
      </c>
      <c r="E2494" s="157">
        <v>-38.78</v>
      </c>
      <c r="F2494" s="157">
        <v>175.04</v>
      </c>
      <c r="G2494" s="156" t="str">
        <f t="shared" si="119"/>
        <v>Ruapehu District TP</v>
      </c>
      <c r="H2494" s="156">
        <f t="shared" si="120"/>
        <v>30</v>
      </c>
      <c r="I2494" s="156" t="str">
        <f t="shared" si="121"/>
        <v>Ruapehu District 30</v>
      </c>
    </row>
    <row r="2495" spans="1:9">
      <c r="A2495" s="156" t="s">
        <v>2582</v>
      </c>
      <c r="B2495" s="156" t="s">
        <v>142</v>
      </c>
      <c r="C2495" s="156" t="s">
        <v>171</v>
      </c>
      <c r="D2495" s="156" t="s">
        <v>2326</v>
      </c>
      <c r="E2495" s="157">
        <v>-39.409999999999997</v>
      </c>
      <c r="F2495" s="157">
        <v>175.4</v>
      </c>
      <c r="G2495" s="156" t="str">
        <f t="shared" si="119"/>
        <v>Ruapehu District TP</v>
      </c>
      <c r="H2495" s="156">
        <f t="shared" si="120"/>
        <v>31</v>
      </c>
      <c r="I2495" s="156" t="str">
        <f t="shared" si="121"/>
        <v>Ruapehu District 31</v>
      </c>
    </row>
    <row r="2496" spans="1:9">
      <c r="A2496" s="156" t="s">
        <v>2583</v>
      </c>
      <c r="B2496" s="156" t="s">
        <v>142</v>
      </c>
      <c r="C2496" s="156" t="s">
        <v>209</v>
      </c>
      <c r="D2496" s="156" t="s">
        <v>2326</v>
      </c>
      <c r="E2496" s="157">
        <v>-38.840000000000003</v>
      </c>
      <c r="F2496" s="157">
        <v>174.98</v>
      </c>
      <c r="G2496" s="156" t="str">
        <f t="shared" si="119"/>
        <v>Ruapehu District TP</v>
      </c>
      <c r="H2496" s="156">
        <f t="shared" si="120"/>
        <v>32</v>
      </c>
      <c r="I2496" s="156" t="str">
        <f t="shared" si="121"/>
        <v>Ruapehu District 32</v>
      </c>
    </row>
    <row r="2497" spans="1:9">
      <c r="A2497" s="156" t="s">
        <v>2584</v>
      </c>
      <c r="B2497" s="156" t="s">
        <v>142</v>
      </c>
      <c r="C2497" s="156" t="s">
        <v>93</v>
      </c>
      <c r="D2497" s="156" t="s">
        <v>2326</v>
      </c>
      <c r="E2497" s="157">
        <v>-39.04</v>
      </c>
      <c r="F2497" s="157">
        <v>175.38</v>
      </c>
      <c r="G2497" s="156" t="str">
        <f t="shared" si="119"/>
        <v>Ruapehu District TP</v>
      </c>
      <c r="H2497" s="156">
        <f t="shared" si="120"/>
        <v>33</v>
      </c>
      <c r="I2497" s="156" t="str">
        <f t="shared" si="121"/>
        <v>Ruapehu District 33</v>
      </c>
    </row>
    <row r="2498" spans="1:9">
      <c r="A2498" s="156" t="s">
        <v>2585</v>
      </c>
      <c r="B2498" s="156" t="s">
        <v>142</v>
      </c>
      <c r="C2498" s="156" t="s">
        <v>93</v>
      </c>
      <c r="D2498" s="156" t="s">
        <v>2326</v>
      </c>
      <c r="E2498" s="157">
        <v>-38.799999999999997</v>
      </c>
      <c r="F2498" s="157">
        <v>175.22</v>
      </c>
      <c r="G2498" s="156" t="str">
        <f t="shared" ref="G2498:G2561" si="122">B2498&amp;" "&amp;D2498</f>
        <v>Ruapehu District TP</v>
      </c>
      <c r="H2498" s="156">
        <f t="shared" ref="H2498:H2561" si="123">IF(B2498=B2497,H2497+1,1)</f>
        <v>34</v>
      </c>
      <c r="I2498" s="156" t="str">
        <f t="shared" ref="I2498:I2561" si="124">B2498&amp;" "&amp;H2498</f>
        <v>Ruapehu District 34</v>
      </c>
    </row>
    <row r="2499" spans="1:9">
      <c r="A2499" s="156" t="s">
        <v>2586</v>
      </c>
      <c r="B2499" s="156" t="s">
        <v>142</v>
      </c>
      <c r="C2499" s="156" t="s">
        <v>93</v>
      </c>
      <c r="D2499" s="156" t="s">
        <v>2326</v>
      </c>
      <c r="E2499" s="157">
        <v>-38.71</v>
      </c>
      <c r="F2499" s="157">
        <v>175.27</v>
      </c>
      <c r="G2499" s="156" t="str">
        <f t="shared" si="122"/>
        <v>Ruapehu District TP</v>
      </c>
      <c r="H2499" s="156">
        <f t="shared" si="123"/>
        <v>35</v>
      </c>
      <c r="I2499" s="156" t="str">
        <f t="shared" si="124"/>
        <v>Ruapehu District 35</v>
      </c>
    </row>
    <row r="2500" spans="1:9">
      <c r="A2500" s="156" t="s">
        <v>2587</v>
      </c>
      <c r="B2500" s="156" t="s">
        <v>142</v>
      </c>
      <c r="C2500" s="156" t="s">
        <v>93</v>
      </c>
      <c r="D2500" s="156" t="s">
        <v>2326</v>
      </c>
      <c r="E2500" s="157">
        <v>-39</v>
      </c>
      <c r="F2500" s="157">
        <v>175.03</v>
      </c>
      <c r="G2500" s="156" t="str">
        <f t="shared" si="122"/>
        <v>Ruapehu District TP</v>
      </c>
      <c r="H2500" s="156">
        <f t="shared" si="123"/>
        <v>36</v>
      </c>
      <c r="I2500" s="156" t="str">
        <f t="shared" si="124"/>
        <v>Ruapehu District 36</v>
      </c>
    </row>
    <row r="2501" spans="1:9">
      <c r="A2501" s="156" t="s">
        <v>2588</v>
      </c>
      <c r="B2501" s="156" t="s">
        <v>142</v>
      </c>
      <c r="C2501" s="156" t="s">
        <v>93</v>
      </c>
      <c r="D2501" s="156" t="s">
        <v>2326</v>
      </c>
      <c r="E2501" s="157">
        <v>-39.33</v>
      </c>
      <c r="F2501" s="157">
        <v>175.23</v>
      </c>
      <c r="G2501" s="156" t="str">
        <f t="shared" si="122"/>
        <v>Ruapehu District TP</v>
      </c>
      <c r="H2501" s="156">
        <f t="shared" si="123"/>
        <v>37</v>
      </c>
      <c r="I2501" s="156" t="str">
        <f t="shared" si="124"/>
        <v>Ruapehu District 37</v>
      </c>
    </row>
    <row r="2502" spans="1:9">
      <c r="A2502" s="156" t="s">
        <v>2589</v>
      </c>
      <c r="B2502" s="156" t="s">
        <v>142</v>
      </c>
      <c r="C2502" s="156" t="s">
        <v>93</v>
      </c>
      <c r="D2502" s="156" t="s">
        <v>2326</v>
      </c>
      <c r="E2502" s="157">
        <v>-39.549999999999997</v>
      </c>
      <c r="F2502" s="157">
        <v>175.28</v>
      </c>
      <c r="G2502" s="156" t="str">
        <f t="shared" si="122"/>
        <v>Ruapehu District TP</v>
      </c>
      <c r="H2502" s="156">
        <f t="shared" si="123"/>
        <v>38</v>
      </c>
      <c r="I2502" s="156" t="str">
        <f t="shared" si="124"/>
        <v>Ruapehu District 38</v>
      </c>
    </row>
    <row r="2503" spans="1:9">
      <c r="A2503" s="156" t="s">
        <v>2590</v>
      </c>
      <c r="B2503" s="156" t="s">
        <v>142</v>
      </c>
      <c r="C2503" s="156" t="s">
        <v>93</v>
      </c>
      <c r="D2503" s="156" t="s">
        <v>2326</v>
      </c>
      <c r="E2503" s="157">
        <v>-38.83</v>
      </c>
      <c r="F2503" s="157">
        <v>175.44</v>
      </c>
      <c r="G2503" s="156" t="str">
        <f t="shared" si="122"/>
        <v>Ruapehu District TP</v>
      </c>
      <c r="H2503" s="156">
        <f t="shared" si="123"/>
        <v>39</v>
      </c>
      <c r="I2503" s="156" t="str">
        <f t="shared" si="124"/>
        <v>Ruapehu District 39</v>
      </c>
    </row>
    <row r="2504" spans="1:9">
      <c r="A2504" s="156" t="s">
        <v>2591</v>
      </c>
      <c r="B2504" s="156" t="s">
        <v>142</v>
      </c>
      <c r="C2504" s="156" t="s">
        <v>93</v>
      </c>
      <c r="D2504" s="156" t="s">
        <v>2326</v>
      </c>
      <c r="E2504" s="157">
        <v>-38.72</v>
      </c>
      <c r="F2504" s="157">
        <v>175.1</v>
      </c>
      <c r="G2504" s="156" t="str">
        <f t="shared" si="122"/>
        <v>Ruapehu District TP</v>
      </c>
      <c r="H2504" s="156">
        <f t="shared" si="123"/>
        <v>40</v>
      </c>
      <c r="I2504" s="156" t="str">
        <f t="shared" si="124"/>
        <v>Ruapehu District 40</v>
      </c>
    </row>
    <row r="2505" spans="1:9">
      <c r="A2505" s="156" t="s">
        <v>2592</v>
      </c>
      <c r="B2505" s="156" t="s">
        <v>142</v>
      </c>
      <c r="C2505" s="156" t="s">
        <v>93</v>
      </c>
      <c r="D2505" s="156" t="s">
        <v>2326</v>
      </c>
      <c r="E2505" s="157">
        <v>-38.9</v>
      </c>
      <c r="F2505" s="157">
        <v>175.14</v>
      </c>
      <c r="G2505" s="156" t="str">
        <f t="shared" si="122"/>
        <v>Ruapehu District TP</v>
      </c>
      <c r="H2505" s="156">
        <f t="shared" si="123"/>
        <v>41</v>
      </c>
      <c r="I2505" s="156" t="str">
        <f t="shared" si="124"/>
        <v>Ruapehu District 41</v>
      </c>
    </row>
    <row r="2506" spans="1:9">
      <c r="A2506" s="156" t="s">
        <v>2593</v>
      </c>
      <c r="B2506" s="156" t="s">
        <v>142</v>
      </c>
      <c r="C2506" s="156" t="s">
        <v>209</v>
      </c>
      <c r="D2506" s="156" t="s">
        <v>2326</v>
      </c>
      <c r="E2506" s="157">
        <v>-38.99</v>
      </c>
      <c r="F2506" s="157">
        <v>175.36</v>
      </c>
      <c r="G2506" s="156" t="str">
        <f t="shared" si="122"/>
        <v>Ruapehu District TP</v>
      </c>
      <c r="H2506" s="156">
        <f t="shared" si="123"/>
        <v>42</v>
      </c>
      <c r="I2506" s="156" t="str">
        <f t="shared" si="124"/>
        <v>Ruapehu District 42</v>
      </c>
    </row>
    <row r="2507" spans="1:9">
      <c r="A2507" s="156" t="s">
        <v>2594</v>
      </c>
      <c r="B2507" s="156" t="s">
        <v>142</v>
      </c>
      <c r="C2507" s="156" t="s">
        <v>93</v>
      </c>
      <c r="D2507" s="156" t="s">
        <v>2326</v>
      </c>
      <c r="E2507" s="157">
        <v>-39.479999999999997</v>
      </c>
      <c r="F2507" s="157">
        <v>175.04</v>
      </c>
      <c r="G2507" s="156" t="str">
        <f t="shared" si="122"/>
        <v>Ruapehu District TP</v>
      </c>
      <c r="H2507" s="156">
        <f t="shared" si="123"/>
        <v>43</v>
      </c>
      <c r="I2507" s="156" t="str">
        <f t="shared" si="124"/>
        <v>Ruapehu District 43</v>
      </c>
    </row>
    <row r="2508" spans="1:9">
      <c r="A2508" s="156" t="s">
        <v>2595</v>
      </c>
      <c r="B2508" s="156" t="s">
        <v>142</v>
      </c>
      <c r="C2508" s="156" t="s">
        <v>93</v>
      </c>
      <c r="D2508" s="156" t="s">
        <v>2326</v>
      </c>
      <c r="E2508" s="157">
        <v>-38.58</v>
      </c>
      <c r="F2508" s="157">
        <v>175.47</v>
      </c>
      <c r="G2508" s="156" t="str">
        <f t="shared" si="122"/>
        <v>Ruapehu District TP</v>
      </c>
      <c r="H2508" s="156">
        <f t="shared" si="123"/>
        <v>44</v>
      </c>
      <c r="I2508" s="156" t="str">
        <f t="shared" si="124"/>
        <v>Ruapehu District 44</v>
      </c>
    </row>
    <row r="2509" spans="1:9">
      <c r="A2509" s="156" t="s">
        <v>2596</v>
      </c>
      <c r="B2509" s="156" t="s">
        <v>142</v>
      </c>
      <c r="C2509" s="156" t="s">
        <v>93</v>
      </c>
      <c r="D2509" s="156" t="s">
        <v>2326</v>
      </c>
      <c r="E2509" s="157">
        <v>-38.92</v>
      </c>
      <c r="F2509" s="157">
        <v>175.33</v>
      </c>
      <c r="G2509" s="156" t="str">
        <f t="shared" si="122"/>
        <v>Ruapehu District TP</v>
      </c>
      <c r="H2509" s="156">
        <f t="shared" si="123"/>
        <v>45</v>
      </c>
      <c r="I2509" s="156" t="str">
        <f t="shared" si="124"/>
        <v>Ruapehu District 45</v>
      </c>
    </row>
    <row r="2510" spans="1:9">
      <c r="A2510" s="156" t="s">
        <v>2597</v>
      </c>
      <c r="B2510" s="156" t="s">
        <v>142</v>
      </c>
      <c r="C2510" s="156" t="s">
        <v>93</v>
      </c>
      <c r="D2510" s="156" t="s">
        <v>2326</v>
      </c>
      <c r="E2510" s="157">
        <v>-38.6</v>
      </c>
      <c r="F2510" s="157">
        <v>175.38</v>
      </c>
      <c r="G2510" s="156" t="str">
        <f t="shared" si="122"/>
        <v>Ruapehu District TP</v>
      </c>
      <c r="H2510" s="156">
        <f t="shared" si="123"/>
        <v>46</v>
      </c>
      <c r="I2510" s="156" t="str">
        <f t="shared" si="124"/>
        <v>Ruapehu District 46</v>
      </c>
    </row>
    <row r="2511" spans="1:9">
      <c r="A2511" s="156" t="s">
        <v>2598</v>
      </c>
      <c r="B2511" s="156" t="s">
        <v>142</v>
      </c>
      <c r="C2511" s="156" t="s">
        <v>93</v>
      </c>
      <c r="D2511" s="156" t="s">
        <v>2326</v>
      </c>
      <c r="E2511" s="157">
        <v>-38.630000000000003</v>
      </c>
      <c r="F2511" s="157">
        <v>175.49</v>
      </c>
      <c r="G2511" s="156" t="str">
        <f t="shared" si="122"/>
        <v>Ruapehu District TP</v>
      </c>
      <c r="H2511" s="156">
        <f t="shared" si="123"/>
        <v>47</v>
      </c>
      <c r="I2511" s="156" t="str">
        <f t="shared" si="124"/>
        <v>Ruapehu District 47</v>
      </c>
    </row>
    <row r="2512" spans="1:9">
      <c r="A2512" s="156" t="s">
        <v>2599</v>
      </c>
      <c r="B2512" s="156" t="s">
        <v>142</v>
      </c>
      <c r="C2512" s="156" t="s">
        <v>93</v>
      </c>
      <c r="D2512" s="156" t="s">
        <v>2326</v>
      </c>
      <c r="E2512" s="157">
        <v>-39.29</v>
      </c>
      <c r="F2512" s="157">
        <v>175.39</v>
      </c>
      <c r="G2512" s="156" t="str">
        <f t="shared" si="122"/>
        <v>Ruapehu District TP</v>
      </c>
      <c r="H2512" s="156">
        <f t="shared" si="123"/>
        <v>48</v>
      </c>
      <c r="I2512" s="156" t="str">
        <f t="shared" si="124"/>
        <v>Ruapehu District 48</v>
      </c>
    </row>
    <row r="2513" spans="1:9">
      <c r="A2513" s="156" t="s">
        <v>2600</v>
      </c>
      <c r="B2513" s="156" t="s">
        <v>142</v>
      </c>
      <c r="C2513" s="156" t="s">
        <v>93</v>
      </c>
      <c r="D2513" s="156" t="s">
        <v>2326</v>
      </c>
      <c r="E2513" s="157">
        <v>-38.89</v>
      </c>
      <c r="F2513" s="157">
        <v>175.39</v>
      </c>
      <c r="G2513" s="156" t="str">
        <f t="shared" si="122"/>
        <v>Ruapehu District TP</v>
      </c>
      <c r="H2513" s="156">
        <f t="shared" si="123"/>
        <v>49</v>
      </c>
      <c r="I2513" s="156" t="str">
        <f t="shared" si="124"/>
        <v>Ruapehu District 49</v>
      </c>
    </row>
    <row r="2514" spans="1:9">
      <c r="A2514" s="156" t="s">
        <v>2601</v>
      </c>
      <c r="B2514" s="156" t="s">
        <v>142</v>
      </c>
      <c r="C2514" s="156" t="s">
        <v>171</v>
      </c>
      <c r="D2514" s="156" t="s">
        <v>2326</v>
      </c>
      <c r="E2514" s="157">
        <v>-39.42</v>
      </c>
      <c r="F2514" s="157">
        <v>175.26</v>
      </c>
      <c r="G2514" s="156" t="str">
        <f t="shared" si="122"/>
        <v>Ruapehu District TP</v>
      </c>
      <c r="H2514" s="156">
        <f t="shared" si="123"/>
        <v>50</v>
      </c>
      <c r="I2514" s="156" t="str">
        <f t="shared" si="124"/>
        <v>Ruapehu District 50</v>
      </c>
    </row>
    <row r="2515" spans="1:9">
      <c r="A2515" s="156" t="s">
        <v>2602</v>
      </c>
      <c r="B2515" s="156" t="s">
        <v>142</v>
      </c>
      <c r="C2515" s="156" t="s">
        <v>93</v>
      </c>
      <c r="D2515" s="156" t="s">
        <v>2326</v>
      </c>
      <c r="E2515" s="157">
        <v>-39.42</v>
      </c>
      <c r="F2515" s="157">
        <v>175.45</v>
      </c>
      <c r="G2515" s="156" t="str">
        <f t="shared" si="122"/>
        <v>Ruapehu District TP</v>
      </c>
      <c r="H2515" s="156">
        <f t="shared" si="123"/>
        <v>51</v>
      </c>
      <c r="I2515" s="156" t="str">
        <f t="shared" si="124"/>
        <v>Ruapehu District 51</v>
      </c>
    </row>
    <row r="2516" spans="1:9">
      <c r="A2516" s="156" t="s">
        <v>2603</v>
      </c>
      <c r="B2516" s="156" t="s">
        <v>142</v>
      </c>
      <c r="C2516" s="156" t="s">
        <v>93</v>
      </c>
      <c r="D2516" s="156" t="s">
        <v>2326</v>
      </c>
      <c r="E2516" s="157">
        <v>-39.119999999999997</v>
      </c>
      <c r="F2516" s="157">
        <v>175.38</v>
      </c>
      <c r="G2516" s="156" t="str">
        <f t="shared" si="122"/>
        <v>Ruapehu District TP</v>
      </c>
      <c r="H2516" s="156">
        <f t="shared" si="123"/>
        <v>52</v>
      </c>
      <c r="I2516" s="156" t="str">
        <f t="shared" si="124"/>
        <v>Ruapehu District 52</v>
      </c>
    </row>
    <row r="2517" spans="1:9">
      <c r="A2517" s="156" t="s">
        <v>2604</v>
      </c>
      <c r="B2517" s="156" t="s">
        <v>142</v>
      </c>
      <c r="C2517" s="156" t="s">
        <v>93</v>
      </c>
      <c r="D2517" s="156" t="s">
        <v>2326</v>
      </c>
      <c r="E2517" s="157">
        <v>-39.119999999999997</v>
      </c>
      <c r="F2517" s="157">
        <v>175.13</v>
      </c>
      <c r="G2517" s="156" t="str">
        <f t="shared" si="122"/>
        <v>Ruapehu District TP</v>
      </c>
      <c r="H2517" s="156">
        <f t="shared" si="123"/>
        <v>53</v>
      </c>
      <c r="I2517" s="156" t="str">
        <f t="shared" si="124"/>
        <v>Ruapehu District 53</v>
      </c>
    </row>
    <row r="2518" spans="1:9">
      <c r="A2518" s="156" t="s">
        <v>2605</v>
      </c>
      <c r="B2518" s="156" t="s">
        <v>142</v>
      </c>
      <c r="C2518" s="156" t="s">
        <v>93</v>
      </c>
      <c r="D2518" s="156" t="s">
        <v>2326</v>
      </c>
      <c r="E2518" s="157">
        <v>-39.14</v>
      </c>
      <c r="F2518" s="157">
        <v>175.26</v>
      </c>
      <c r="G2518" s="156" t="str">
        <f t="shared" si="122"/>
        <v>Ruapehu District TP</v>
      </c>
      <c r="H2518" s="156">
        <f t="shared" si="123"/>
        <v>54</v>
      </c>
      <c r="I2518" s="156" t="str">
        <f t="shared" si="124"/>
        <v>Ruapehu District 54</v>
      </c>
    </row>
    <row r="2519" spans="1:9">
      <c r="A2519" s="156" t="s">
        <v>2606</v>
      </c>
      <c r="B2519" s="156" t="s">
        <v>142</v>
      </c>
      <c r="C2519" s="156" t="s">
        <v>93</v>
      </c>
      <c r="D2519" s="156" t="s">
        <v>2326</v>
      </c>
      <c r="E2519" s="157">
        <v>-39.200000000000003</v>
      </c>
      <c r="F2519" s="157">
        <v>175.2</v>
      </c>
      <c r="G2519" s="156" t="str">
        <f t="shared" si="122"/>
        <v>Ruapehu District TP</v>
      </c>
      <c r="H2519" s="156">
        <f t="shared" si="123"/>
        <v>55</v>
      </c>
      <c r="I2519" s="156" t="str">
        <f t="shared" si="124"/>
        <v>Ruapehu District 55</v>
      </c>
    </row>
    <row r="2520" spans="1:9">
      <c r="A2520" s="156" t="s">
        <v>2607</v>
      </c>
      <c r="B2520" s="156" t="s">
        <v>142</v>
      </c>
      <c r="C2520" s="156" t="s">
        <v>93</v>
      </c>
      <c r="D2520" s="156" t="s">
        <v>2326</v>
      </c>
      <c r="E2520" s="157">
        <v>-39.28</v>
      </c>
      <c r="F2520" s="157">
        <v>175.19</v>
      </c>
      <c r="G2520" s="156" t="str">
        <f t="shared" si="122"/>
        <v>Ruapehu District TP</v>
      </c>
      <c r="H2520" s="156">
        <f t="shared" si="123"/>
        <v>56</v>
      </c>
      <c r="I2520" s="156" t="str">
        <f t="shared" si="124"/>
        <v>Ruapehu District 56</v>
      </c>
    </row>
    <row r="2521" spans="1:9">
      <c r="A2521" s="156" t="s">
        <v>2608</v>
      </c>
      <c r="B2521" s="156" t="s">
        <v>142</v>
      </c>
      <c r="C2521" s="156" t="s">
        <v>93</v>
      </c>
      <c r="D2521" s="156" t="s">
        <v>2326</v>
      </c>
      <c r="E2521" s="157">
        <v>-38.89</v>
      </c>
      <c r="F2521" s="157">
        <v>175.26</v>
      </c>
      <c r="G2521" s="156" t="str">
        <f t="shared" si="122"/>
        <v>Ruapehu District TP</v>
      </c>
      <c r="H2521" s="156">
        <f t="shared" si="123"/>
        <v>57</v>
      </c>
      <c r="I2521" s="156" t="str">
        <f t="shared" si="124"/>
        <v>Ruapehu District 57</v>
      </c>
    </row>
    <row r="2522" spans="1:9">
      <c r="A2522" s="156" t="s">
        <v>2609</v>
      </c>
      <c r="B2522" s="156" t="s">
        <v>142</v>
      </c>
      <c r="C2522" s="156" t="s">
        <v>93</v>
      </c>
      <c r="D2522" s="156" t="s">
        <v>2326</v>
      </c>
      <c r="E2522" s="157">
        <v>-39.47</v>
      </c>
      <c r="F2522" s="157">
        <v>175.58</v>
      </c>
      <c r="G2522" s="156" t="str">
        <f t="shared" si="122"/>
        <v>Ruapehu District TP</v>
      </c>
      <c r="H2522" s="156">
        <f t="shared" si="123"/>
        <v>58</v>
      </c>
      <c r="I2522" s="156" t="str">
        <f t="shared" si="124"/>
        <v>Ruapehu District 58</v>
      </c>
    </row>
    <row r="2523" spans="1:9">
      <c r="A2523" s="156" t="s">
        <v>2610</v>
      </c>
      <c r="B2523" s="156" t="s">
        <v>142</v>
      </c>
      <c r="C2523" s="156" t="s">
        <v>93</v>
      </c>
      <c r="D2523" s="156" t="s">
        <v>2326</v>
      </c>
      <c r="E2523" s="157">
        <v>-39.49</v>
      </c>
      <c r="F2523" s="157">
        <v>175.21</v>
      </c>
      <c r="G2523" s="156" t="str">
        <f t="shared" si="122"/>
        <v>Ruapehu District TP</v>
      </c>
      <c r="H2523" s="156">
        <f t="shared" si="123"/>
        <v>59</v>
      </c>
      <c r="I2523" s="156" t="str">
        <f t="shared" si="124"/>
        <v>Ruapehu District 59</v>
      </c>
    </row>
    <row r="2524" spans="1:9">
      <c r="A2524" s="156" t="s">
        <v>2611</v>
      </c>
      <c r="B2524" s="156" t="s">
        <v>142</v>
      </c>
      <c r="C2524" s="156" t="s">
        <v>93</v>
      </c>
      <c r="D2524" s="156" t="s">
        <v>2326</v>
      </c>
      <c r="E2524" s="157">
        <v>-38.65</v>
      </c>
      <c r="F2524" s="157">
        <v>175.2</v>
      </c>
      <c r="G2524" s="156" t="str">
        <f t="shared" si="122"/>
        <v>Ruapehu District TP</v>
      </c>
      <c r="H2524" s="156">
        <f t="shared" si="123"/>
        <v>60</v>
      </c>
      <c r="I2524" s="156" t="str">
        <f t="shared" si="124"/>
        <v>Ruapehu District 60</v>
      </c>
    </row>
    <row r="2525" spans="1:9">
      <c r="A2525" s="156" t="s">
        <v>2612</v>
      </c>
      <c r="B2525" s="156" t="s">
        <v>142</v>
      </c>
      <c r="C2525" s="156" t="s">
        <v>93</v>
      </c>
      <c r="D2525" s="156" t="s">
        <v>2326</v>
      </c>
      <c r="E2525" s="157">
        <v>-38.85</v>
      </c>
      <c r="F2525" s="157">
        <v>175.25</v>
      </c>
      <c r="G2525" s="156" t="str">
        <f t="shared" si="122"/>
        <v>Ruapehu District TP</v>
      </c>
      <c r="H2525" s="156">
        <f t="shared" si="123"/>
        <v>61</v>
      </c>
      <c r="I2525" s="156" t="str">
        <f t="shared" si="124"/>
        <v>Ruapehu District 61</v>
      </c>
    </row>
    <row r="2526" spans="1:9">
      <c r="A2526" s="156" t="s">
        <v>2613</v>
      </c>
      <c r="B2526" s="156" t="s">
        <v>142</v>
      </c>
      <c r="C2526" s="156" t="s">
        <v>93</v>
      </c>
      <c r="D2526" s="156" t="s">
        <v>2326</v>
      </c>
      <c r="E2526" s="157">
        <v>-38.83</v>
      </c>
      <c r="F2526" s="157">
        <v>175.36</v>
      </c>
      <c r="G2526" s="156" t="str">
        <f t="shared" si="122"/>
        <v>Ruapehu District TP</v>
      </c>
      <c r="H2526" s="156">
        <f t="shared" si="123"/>
        <v>62</v>
      </c>
      <c r="I2526" s="156" t="str">
        <f t="shared" si="124"/>
        <v>Ruapehu District 62</v>
      </c>
    </row>
    <row r="2527" spans="1:9">
      <c r="A2527" s="156" t="s">
        <v>2614</v>
      </c>
      <c r="B2527" s="156" t="s">
        <v>142</v>
      </c>
      <c r="C2527" s="156" t="s">
        <v>93</v>
      </c>
      <c r="D2527" s="156" t="s">
        <v>2326</v>
      </c>
      <c r="E2527" s="157">
        <v>-38.92</v>
      </c>
      <c r="F2527" s="157">
        <v>174.94</v>
      </c>
      <c r="G2527" s="156" t="str">
        <f t="shared" si="122"/>
        <v>Ruapehu District TP</v>
      </c>
      <c r="H2527" s="156">
        <f t="shared" si="123"/>
        <v>63</v>
      </c>
      <c r="I2527" s="156" t="str">
        <f t="shared" si="124"/>
        <v>Ruapehu District 63</v>
      </c>
    </row>
    <row r="2528" spans="1:9">
      <c r="A2528" s="156" t="s">
        <v>2615</v>
      </c>
      <c r="B2528" s="156" t="s">
        <v>142</v>
      </c>
      <c r="C2528" s="156" t="s">
        <v>93</v>
      </c>
      <c r="D2528" s="156" t="s">
        <v>2326</v>
      </c>
      <c r="E2528" s="157">
        <v>-38.89</v>
      </c>
      <c r="F2528" s="157">
        <v>175.28</v>
      </c>
      <c r="G2528" s="156" t="str">
        <f t="shared" si="122"/>
        <v>Ruapehu District TP</v>
      </c>
      <c r="H2528" s="156">
        <f t="shared" si="123"/>
        <v>64</v>
      </c>
      <c r="I2528" s="156" t="str">
        <f t="shared" si="124"/>
        <v>Ruapehu District 64</v>
      </c>
    </row>
    <row r="2529" spans="1:9">
      <c r="A2529" s="156" t="s">
        <v>2616</v>
      </c>
      <c r="B2529" s="156" t="s">
        <v>142</v>
      </c>
      <c r="C2529" s="156" t="s">
        <v>171</v>
      </c>
      <c r="D2529" s="156" t="s">
        <v>2326</v>
      </c>
      <c r="E2529" s="157">
        <v>-38.880000000000003</v>
      </c>
      <c r="F2529" s="157">
        <v>175.26</v>
      </c>
      <c r="G2529" s="156" t="str">
        <f t="shared" si="122"/>
        <v>Ruapehu District TP</v>
      </c>
      <c r="H2529" s="156">
        <f t="shared" si="123"/>
        <v>65</v>
      </c>
      <c r="I2529" s="156" t="str">
        <f t="shared" si="124"/>
        <v>Ruapehu District 65</v>
      </c>
    </row>
    <row r="2530" spans="1:9">
      <c r="A2530" s="156" t="s">
        <v>2617</v>
      </c>
      <c r="B2530" s="156" t="s">
        <v>142</v>
      </c>
      <c r="C2530" s="156" t="s">
        <v>93</v>
      </c>
      <c r="D2530" s="156" t="s">
        <v>2326</v>
      </c>
      <c r="E2530" s="157">
        <v>-39.07</v>
      </c>
      <c r="F2530" s="157">
        <v>175.55</v>
      </c>
      <c r="G2530" s="156" t="str">
        <f t="shared" si="122"/>
        <v>Ruapehu District TP</v>
      </c>
      <c r="H2530" s="156">
        <f t="shared" si="123"/>
        <v>66</v>
      </c>
      <c r="I2530" s="156" t="str">
        <f t="shared" si="124"/>
        <v>Ruapehu District 66</v>
      </c>
    </row>
    <row r="2531" spans="1:9">
      <c r="A2531" s="156" t="s">
        <v>2618</v>
      </c>
      <c r="B2531" s="156" t="s">
        <v>142</v>
      </c>
      <c r="C2531" s="156" t="s">
        <v>93</v>
      </c>
      <c r="D2531" s="156" t="s">
        <v>2326</v>
      </c>
      <c r="E2531" s="157">
        <v>-39.06</v>
      </c>
      <c r="F2531" s="157">
        <v>175.04</v>
      </c>
      <c r="G2531" s="156" t="str">
        <f t="shared" si="122"/>
        <v>Ruapehu District TP</v>
      </c>
      <c r="H2531" s="156">
        <f t="shared" si="123"/>
        <v>67</v>
      </c>
      <c r="I2531" s="156" t="str">
        <f t="shared" si="124"/>
        <v>Ruapehu District 67</v>
      </c>
    </row>
    <row r="2532" spans="1:9">
      <c r="A2532" s="156" t="s">
        <v>2619</v>
      </c>
      <c r="B2532" s="156" t="s">
        <v>142</v>
      </c>
      <c r="C2532" s="156" t="s">
        <v>93</v>
      </c>
      <c r="D2532" s="156" t="s">
        <v>2326</v>
      </c>
      <c r="E2532" s="157">
        <v>-38.770000000000003</v>
      </c>
      <c r="F2532" s="157">
        <v>175.25</v>
      </c>
      <c r="G2532" s="156" t="str">
        <f t="shared" si="122"/>
        <v>Ruapehu District TP</v>
      </c>
      <c r="H2532" s="156">
        <f t="shared" si="123"/>
        <v>68</v>
      </c>
      <c r="I2532" s="156" t="str">
        <f t="shared" si="124"/>
        <v>Ruapehu District 68</v>
      </c>
    </row>
    <row r="2533" spans="1:9">
      <c r="A2533" s="156" t="s">
        <v>2620</v>
      </c>
      <c r="B2533" s="156" t="s">
        <v>142</v>
      </c>
      <c r="C2533" s="156" t="s">
        <v>93</v>
      </c>
      <c r="D2533" s="156" t="s">
        <v>2326</v>
      </c>
      <c r="E2533" s="157">
        <v>-38.94</v>
      </c>
      <c r="F2533" s="157">
        <v>175.18</v>
      </c>
      <c r="G2533" s="156" t="str">
        <f t="shared" si="122"/>
        <v>Ruapehu District TP</v>
      </c>
      <c r="H2533" s="156">
        <f t="shared" si="123"/>
        <v>69</v>
      </c>
      <c r="I2533" s="156" t="str">
        <f t="shared" si="124"/>
        <v>Ruapehu District 69</v>
      </c>
    </row>
    <row r="2534" spans="1:9">
      <c r="A2534" s="156" t="s">
        <v>2621</v>
      </c>
      <c r="B2534" s="156" t="s">
        <v>142</v>
      </c>
      <c r="C2534" s="156" t="s">
        <v>93</v>
      </c>
      <c r="D2534" s="156" t="s">
        <v>2326</v>
      </c>
      <c r="E2534" s="157">
        <v>-38.93</v>
      </c>
      <c r="F2534" s="157">
        <v>175.19</v>
      </c>
      <c r="G2534" s="156" t="str">
        <f t="shared" si="122"/>
        <v>Ruapehu District TP</v>
      </c>
      <c r="H2534" s="156">
        <f t="shared" si="123"/>
        <v>70</v>
      </c>
      <c r="I2534" s="156" t="str">
        <f t="shared" si="124"/>
        <v>Ruapehu District 70</v>
      </c>
    </row>
    <row r="2535" spans="1:9">
      <c r="A2535" s="156" t="s">
        <v>2622</v>
      </c>
      <c r="B2535" s="156" t="s">
        <v>142</v>
      </c>
      <c r="C2535" s="156" t="s">
        <v>93</v>
      </c>
      <c r="D2535" s="156" t="s">
        <v>2326</v>
      </c>
      <c r="E2535" s="157">
        <v>-39.36</v>
      </c>
      <c r="F2535" s="157">
        <v>175.31</v>
      </c>
      <c r="G2535" s="156" t="str">
        <f t="shared" si="122"/>
        <v>Ruapehu District TP</v>
      </c>
      <c r="H2535" s="156">
        <f t="shared" si="123"/>
        <v>71</v>
      </c>
      <c r="I2535" s="156" t="str">
        <f t="shared" si="124"/>
        <v>Ruapehu District 71</v>
      </c>
    </row>
    <row r="2536" spans="1:9">
      <c r="A2536" s="156" t="s">
        <v>2623</v>
      </c>
      <c r="B2536" s="156" t="s">
        <v>142</v>
      </c>
      <c r="C2536" s="156" t="s">
        <v>93</v>
      </c>
      <c r="D2536" s="156" t="s">
        <v>2326</v>
      </c>
      <c r="E2536" s="157">
        <v>-38.94</v>
      </c>
      <c r="F2536" s="157">
        <v>175.01</v>
      </c>
      <c r="G2536" s="156" t="str">
        <f t="shared" si="122"/>
        <v>Ruapehu District TP</v>
      </c>
      <c r="H2536" s="156">
        <f t="shared" si="123"/>
        <v>72</v>
      </c>
      <c r="I2536" s="156" t="str">
        <f t="shared" si="124"/>
        <v>Ruapehu District 72</v>
      </c>
    </row>
    <row r="2537" spans="1:9">
      <c r="A2537" s="156" t="s">
        <v>2624</v>
      </c>
      <c r="B2537" s="156" t="s">
        <v>142</v>
      </c>
      <c r="C2537" s="156" t="s">
        <v>93</v>
      </c>
      <c r="D2537" s="156" t="s">
        <v>2326</v>
      </c>
      <c r="E2537" s="157">
        <v>-39.03</v>
      </c>
      <c r="F2537" s="157">
        <v>175.63</v>
      </c>
      <c r="G2537" s="156" t="str">
        <f t="shared" si="122"/>
        <v>Ruapehu District TP</v>
      </c>
      <c r="H2537" s="156">
        <f t="shared" si="123"/>
        <v>73</v>
      </c>
      <c r="I2537" s="156" t="str">
        <f t="shared" si="124"/>
        <v>Ruapehu District 73</v>
      </c>
    </row>
    <row r="2538" spans="1:9">
      <c r="A2538" s="156" t="s">
        <v>2625</v>
      </c>
      <c r="B2538" s="156" t="s">
        <v>142</v>
      </c>
      <c r="C2538" s="156" t="s">
        <v>93</v>
      </c>
      <c r="D2538" s="156" t="s">
        <v>2326</v>
      </c>
      <c r="E2538" s="157">
        <v>-38.76</v>
      </c>
      <c r="F2538" s="157">
        <v>175.16</v>
      </c>
      <c r="G2538" s="156" t="str">
        <f t="shared" si="122"/>
        <v>Ruapehu District TP</v>
      </c>
      <c r="H2538" s="156">
        <f t="shared" si="123"/>
        <v>74</v>
      </c>
      <c r="I2538" s="156" t="str">
        <f t="shared" si="124"/>
        <v>Ruapehu District 74</v>
      </c>
    </row>
    <row r="2539" spans="1:9">
      <c r="A2539" s="156" t="s">
        <v>2626</v>
      </c>
      <c r="B2539" s="156" t="s">
        <v>142</v>
      </c>
      <c r="C2539" s="156" t="s">
        <v>93</v>
      </c>
      <c r="D2539" s="156" t="s">
        <v>2326</v>
      </c>
      <c r="E2539" s="157">
        <v>-38.909999999999997</v>
      </c>
      <c r="F2539" s="157">
        <v>175.28</v>
      </c>
      <c r="G2539" s="156" t="str">
        <f t="shared" si="122"/>
        <v>Ruapehu District TP</v>
      </c>
      <c r="H2539" s="156">
        <f t="shared" si="123"/>
        <v>75</v>
      </c>
      <c r="I2539" s="156" t="str">
        <f t="shared" si="124"/>
        <v>Ruapehu District 75</v>
      </c>
    </row>
    <row r="2540" spans="1:9">
      <c r="A2540" s="156" t="s">
        <v>2627</v>
      </c>
      <c r="B2540" s="156" t="s">
        <v>142</v>
      </c>
      <c r="C2540" s="156" t="s">
        <v>93</v>
      </c>
      <c r="D2540" s="156" t="s">
        <v>2326</v>
      </c>
      <c r="E2540" s="157">
        <v>-39.21</v>
      </c>
      <c r="F2540" s="157">
        <v>175.4</v>
      </c>
      <c r="G2540" s="156" t="str">
        <f t="shared" si="122"/>
        <v>Ruapehu District TP</v>
      </c>
      <c r="H2540" s="156">
        <f t="shared" si="123"/>
        <v>76</v>
      </c>
      <c r="I2540" s="156" t="str">
        <f t="shared" si="124"/>
        <v>Ruapehu District 76</v>
      </c>
    </row>
    <row r="2541" spans="1:9">
      <c r="A2541" s="156" t="s">
        <v>2628</v>
      </c>
      <c r="B2541" s="156" t="s">
        <v>142</v>
      </c>
      <c r="C2541" s="156" t="s">
        <v>93</v>
      </c>
      <c r="D2541" s="156" t="s">
        <v>2326</v>
      </c>
      <c r="E2541" s="157">
        <v>-38.61</v>
      </c>
      <c r="F2541" s="157">
        <v>175.31</v>
      </c>
      <c r="G2541" s="156" t="str">
        <f t="shared" si="122"/>
        <v>Ruapehu District TP</v>
      </c>
      <c r="H2541" s="156">
        <f t="shared" si="123"/>
        <v>77</v>
      </c>
      <c r="I2541" s="156" t="str">
        <f t="shared" si="124"/>
        <v>Ruapehu District 77</v>
      </c>
    </row>
    <row r="2542" spans="1:9">
      <c r="A2542" s="156" t="s">
        <v>2629</v>
      </c>
      <c r="B2542" s="156" t="s">
        <v>142</v>
      </c>
      <c r="C2542" s="156" t="s">
        <v>93</v>
      </c>
      <c r="D2542" s="156" t="s">
        <v>2326</v>
      </c>
      <c r="E2542" s="157">
        <v>-38.619999999999997</v>
      </c>
      <c r="F2542" s="157">
        <v>175.39</v>
      </c>
      <c r="G2542" s="156" t="str">
        <f t="shared" si="122"/>
        <v>Ruapehu District TP</v>
      </c>
      <c r="H2542" s="156">
        <f t="shared" si="123"/>
        <v>78</v>
      </c>
      <c r="I2542" s="156" t="str">
        <f t="shared" si="124"/>
        <v>Ruapehu District 78</v>
      </c>
    </row>
    <row r="2543" spans="1:9">
      <c r="A2543" s="156" t="s">
        <v>2630</v>
      </c>
      <c r="B2543" s="156" t="s">
        <v>142</v>
      </c>
      <c r="C2543" s="156" t="s">
        <v>209</v>
      </c>
      <c r="D2543" s="156" t="s">
        <v>2326</v>
      </c>
      <c r="E2543" s="157">
        <v>-39.46</v>
      </c>
      <c r="F2543" s="157">
        <v>175.68</v>
      </c>
      <c r="G2543" s="156" t="str">
        <f t="shared" si="122"/>
        <v>Ruapehu District TP</v>
      </c>
      <c r="H2543" s="156">
        <f t="shared" si="123"/>
        <v>79</v>
      </c>
      <c r="I2543" s="156" t="str">
        <f t="shared" si="124"/>
        <v>Ruapehu District 79</v>
      </c>
    </row>
    <row r="2544" spans="1:9">
      <c r="A2544" s="156" t="s">
        <v>2631</v>
      </c>
      <c r="B2544" s="156" t="s">
        <v>142</v>
      </c>
      <c r="C2544" s="156" t="s">
        <v>209</v>
      </c>
      <c r="D2544" s="156" t="s">
        <v>2326</v>
      </c>
      <c r="E2544" s="157">
        <v>-39.47</v>
      </c>
      <c r="F2544" s="157">
        <v>175.68</v>
      </c>
      <c r="G2544" s="156" t="str">
        <f t="shared" si="122"/>
        <v>Ruapehu District TP</v>
      </c>
      <c r="H2544" s="156">
        <f t="shared" si="123"/>
        <v>80</v>
      </c>
      <c r="I2544" s="156" t="str">
        <f t="shared" si="124"/>
        <v>Ruapehu District 80</v>
      </c>
    </row>
    <row r="2545" spans="1:9">
      <c r="A2545" s="156" t="s">
        <v>1410</v>
      </c>
      <c r="B2545" s="156" t="s">
        <v>142</v>
      </c>
      <c r="C2545" s="156" t="s">
        <v>93</v>
      </c>
      <c r="D2545" s="156" t="s">
        <v>2326</v>
      </c>
      <c r="E2545" s="157">
        <v>-39.5</v>
      </c>
      <c r="F2545" s="157">
        <v>175.18</v>
      </c>
      <c r="G2545" s="156" t="str">
        <f t="shared" si="122"/>
        <v>Ruapehu District TP</v>
      </c>
      <c r="H2545" s="156">
        <f t="shared" si="123"/>
        <v>81</v>
      </c>
      <c r="I2545" s="156" t="str">
        <f t="shared" si="124"/>
        <v>Ruapehu District 81</v>
      </c>
    </row>
    <row r="2546" spans="1:9">
      <c r="A2546" s="156" t="s">
        <v>2632</v>
      </c>
      <c r="B2546" s="156" t="s">
        <v>142</v>
      </c>
      <c r="C2546" s="156" t="s">
        <v>93</v>
      </c>
      <c r="D2546" s="156" t="s">
        <v>2326</v>
      </c>
      <c r="E2546" s="157">
        <v>-38.83</v>
      </c>
      <c r="F2546" s="157">
        <v>174.84</v>
      </c>
      <c r="G2546" s="156" t="str">
        <f t="shared" si="122"/>
        <v>Ruapehu District TP</v>
      </c>
      <c r="H2546" s="156">
        <f t="shared" si="123"/>
        <v>82</v>
      </c>
      <c r="I2546" s="156" t="str">
        <f t="shared" si="124"/>
        <v>Ruapehu District 82</v>
      </c>
    </row>
    <row r="2547" spans="1:9">
      <c r="A2547" s="156" t="s">
        <v>2633</v>
      </c>
      <c r="B2547" s="156" t="s">
        <v>142</v>
      </c>
      <c r="C2547" s="156" t="s">
        <v>93</v>
      </c>
      <c r="D2547" s="156" t="s">
        <v>2326</v>
      </c>
      <c r="E2547" s="157">
        <v>-39.1</v>
      </c>
      <c r="F2547" s="157">
        <v>175.07</v>
      </c>
      <c r="G2547" s="156" t="str">
        <f t="shared" si="122"/>
        <v>Ruapehu District TP</v>
      </c>
      <c r="H2547" s="156">
        <f t="shared" si="123"/>
        <v>83</v>
      </c>
      <c r="I2547" s="156" t="str">
        <f t="shared" si="124"/>
        <v>Ruapehu District 83</v>
      </c>
    </row>
    <row r="2548" spans="1:9">
      <c r="A2548" s="156" t="s">
        <v>2634</v>
      </c>
      <c r="B2548" s="156" t="s">
        <v>142</v>
      </c>
      <c r="C2548" s="156" t="s">
        <v>93</v>
      </c>
      <c r="D2548" s="156" t="s">
        <v>2326</v>
      </c>
      <c r="E2548" s="157">
        <v>-39.200000000000003</v>
      </c>
      <c r="F2548" s="157">
        <v>175.52</v>
      </c>
      <c r="G2548" s="156" t="str">
        <f t="shared" si="122"/>
        <v>Ruapehu District TP</v>
      </c>
      <c r="H2548" s="156">
        <f t="shared" si="123"/>
        <v>84</v>
      </c>
      <c r="I2548" s="156" t="str">
        <f t="shared" si="124"/>
        <v>Ruapehu District 84</v>
      </c>
    </row>
    <row r="2549" spans="1:9">
      <c r="A2549" s="156" t="s">
        <v>2635</v>
      </c>
      <c r="B2549" s="156" t="s">
        <v>142</v>
      </c>
      <c r="C2549" s="156" t="s">
        <v>93</v>
      </c>
      <c r="D2549" s="156" t="s">
        <v>2326</v>
      </c>
      <c r="E2549" s="157">
        <v>-39.380000000000003</v>
      </c>
      <c r="F2549" s="157">
        <v>175.01</v>
      </c>
      <c r="G2549" s="156" t="str">
        <f t="shared" si="122"/>
        <v>Ruapehu District TP</v>
      </c>
      <c r="H2549" s="156">
        <f t="shared" si="123"/>
        <v>85</v>
      </c>
      <c r="I2549" s="156" t="str">
        <f t="shared" si="124"/>
        <v>Ruapehu District 85</v>
      </c>
    </row>
    <row r="2550" spans="1:9">
      <c r="A2550" s="156" t="s">
        <v>2636</v>
      </c>
      <c r="B2550" s="156" t="s">
        <v>143</v>
      </c>
      <c r="C2550" s="156" t="s">
        <v>93</v>
      </c>
      <c r="D2550" s="156" t="s">
        <v>94</v>
      </c>
      <c r="E2550" s="157">
        <v>-43.37</v>
      </c>
      <c r="F2550" s="157">
        <v>171.99</v>
      </c>
      <c r="G2550" s="156" t="str">
        <f t="shared" si="122"/>
        <v>Selwyn District CC</v>
      </c>
      <c r="H2550" s="156">
        <f t="shared" si="123"/>
        <v>1</v>
      </c>
      <c r="I2550" s="156" t="str">
        <f t="shared" si="124"/>
        <v>Selwyn District 1</v>
      </c>
    </row>
    <row r="2551" spans="1:9">
      <c r="A2551" s="156" t="s">
        <v>2637</v>
      </c>
      <c r="B2551" s="156" t="s">
        <v>143</v>
      </c>
      <c r="C2551" s="156" t="s">
        <v>93</v>
      </c>
      <c r="D2551" s="156" t="s">
        <v>94</v>
      </c>
      <c r="E2551" s="157">
        <v>-42.94</v>
      </c>
      <c r="F2551" s="157">
        <v>171.56</v>
      </c>
      <c r="G2551" s="156" t="str">
        <f t="shared" si="122"/>
        <v>Selwyn District CC</v>
      </c>
      <c r="H2551" s="156">
        <f t="shared" si="123"/>
        <v>2</v>
      </c>
      <c r="I2551" s="156" t="str">
        <f t="shared" si="124"/>
        <v>Selwyn District 2</v>
      </c>
    </row>
    <row r="2552" spans="1:9">
      <c r="A2552" s="156" t="s">
        <v>1634</v>
      </c>
      <c r="B2552" s="156" t="s">
        <v>143</v>
      </c>
      <c r="C2552" s="156" t="s">
        <v>93</v>
      </c>
      <c r="D2552" s="156" t="s">
        <v>94</v>
      </c>
      <c r="E2552" s="157">
        <v>-43.16</v>
      </c>
      <c r="F2552" s="157">
        <v>171.87</v>
      </c>
      <c r="G2552" s="156" t="str">
        <f t="shared" si="122"/>
        <v>Selwyn District CC</v>
      </c>
      <c r="H2552" s="156">
        <f t="shared" si="123"/>
        <v>3</v>
      </c>
      <c r="I2552" s="156" t="str">
        <f t="shared" si="124"/>
        <v>Selwyn District 3</v>
      </c>
    </row>
    <row r="2553" spans="1:9">
      <c r="A2553" s="156" t="s">
        <v>2638</v>
      </c>
      <c r="B2553" s="156" t="s">
        <v>143</v>
      </c>
      <c r="C2553" s="156" t="s">
        <v>93</v>
      </c>
      <c r="D2553" s="156" t="s">
        <v>94</v>
      </c>
      <c r="E2553" s="157">
        <v>-43.53</v>
      </c>
      <c r="F2553" s="157">
        <v>172.25</v>
      </c>
      <c r="G2553" s="156" t="str">
        <f t="shared" si="122"/>
        <v>Selwyn District CC</v>
      </c>
      <c r="H2553" s="156">
        <f t="shared" si="123"/>
        <v>4</v>
      </c>
      <c r="I2553" s="156" t="str">
        <f t="shared" si="124"/>
        <v>Selwyn District 4</v>
      </c>
    </row>
    <row r="2554" spans="1:9">
      <c r="A2554" s="156" t="s">
        <v>2639</v>
      </c>
      <c r="B2554" s="156" t="s">
        <v>143</v>
      </c>
      <c r="C2554" s="156" t="s">
        <v>93</v>
      </c>
      <c r="D2554" s="156" t="s">
        <v>94</v>
      </c>
      <c r="E2554" s="157">
        <v>-43.7</v>
      </c>
      <c r="F2554" s="157">
        <v>172.08</v>
      </c>
      <c r="G2554" s="156" t="str">
        <f t="shared" si="122"/>
        <v>Selwyn District CC</v>
      </c>
      <c r="H2554" s="156">
        <f t="shared" si="123"/>
        <v>5</v>
      </c>
      <c r="I2554" s="156" t="str">
        <f t="shared" si="124"/>
        <v>Selwyn District 5</v>
      </c>
    </row>
    <row r="2555" spans="1:9">
      <c r="A2555" s="156" t="s">
        <v>2640</v>
      </c>
      <c r="B2555" s="156" t="s">
        <v>143</v>
      </c>
      <c r="C2555" s="156" t="s">
        <v>93</v>
      </c>
      <c r="D2555" s="156" t="s">
        <v>94</v>
      </c>
      <c r="E2555" s="157">
        <v>-43.03</v>
      </c>
      <c r="F2555" s="157">
        <v>171.62</v>
      </c>
      <c r="G2555" s="156" t="str">
        <f t="shared" si="122"/>
        <v>Selwyn District CC</v>
      </c>
      <c r="H2555" s="156">
        <f t="shared" si="123"/>
        <v>6</v>
      </c>
      <c r="I2555" s="156" t="str">
        <f t="shared" si="124"/>
        <v>Selwyn District 6</v>
      </c>
    </row>
    <row r="2556" spans="1:9">
      <c r="A2556" s="156" t="s">
        <v>2641</v>
      </c>
      <c r="B2556" s="156" t="s">
        <v>143</v>
      </c>
      <c r="C2556" s="156" t="s">
        <v>93</v>
      </c>
      <c r="D2556" s="156" t="s">
        <v>94</v>
      </c>
      <c r="E2556" s="157">
        <v>-43.6</v>
      </c>
      <c r="F2556" s="157">
        <v>172.47</v>
      </c>
      <c r="G2556" s="156" t="str">
        <f t="shared" si="122"/>
        <v>Selwyn District CC</v>
      </c>
      <c r="H2556" s="156">
        <f t="shared" si="123"/>
        <v>7</v>
      </c>
      <c r="I2556" s="156" t="str">
        <f t="shared" si="124"/>
        <v>Selwyn District 7</v>
      </c>
    </row>
    <row r="2557" spans="1:9">
      <c r="A2557" s="156" t="s">
        <v>2642</v>
      </c>
      <c r="B2557" s="156" t="s">
        <v>143</v>
      </c>
      <c r="C2557" s="156" t="s">
        <v>93</v>
      </c>
      <c r="D2557" s="156" t="s">
        <v>94</v>
      </c>
      <c r="E2557" s="157">
        <v>-43.69</v>
      </c>
      <c r="F2557" s="157">
        <v>172.29</v>
      </c>
      <c r="G2557" s="156" t="str">
        <f t="shared" si="122"/>
        <v>Selwyn District CC</v>
      </c>
      <c r="H2557" s="156">
        <f t="shared" si="123"/>
        <v>8</v>
      </c>
      <c r="I2557" s="156" t="str">
        <f t="shared" si="124"/>
        <v>Selwyn District 8</v>
      </c>
    </row>
    <row r="2558" spans="1:9">
      <c r="A2558" s="156" t="s">
        <v>2643</v>
      </c>
      <c r="B2558" s="156" t="s">
        <v>143</v>
      </c>
      <c r="C2558" s="156" t="s">
        <v>209</v>
      </c>
      <c r="D2558" s="156" t="s">
        <v>94</v>
      </c>
      <c r="E2558" s="157">
        <v>-43.61</v>
      </c>
      <c r="F2558" s="157">
        <v>172.31</v>
      </c>
      <c r="G2558" s="156" t="str">
        <f t="shared" si="122"/>
        <v>Selwyn District CC</v>
      </c>
      <c r="H2558" s="156">
        <f t="shared" si="123"/>
        <v>9</v>
      </c>
      <c r="I2558" s="156" t="str">
        <f t="shared" si="124"/>
        <v>Selwyn District 9</v>
      </c>
    </row>
    <row r="2559" spans="1:9">
      <c r="A2559" s="156" t="s">
        <v>2644</v>
      </c>
      <c r="B2559" s="156" t="s">
        <v>143</v>
      </c>
      <c r="C2559" s="156" t="s">
        <v>93</v>
      </c>
      <c r="D2559" s="156" t="s">
        <v>94</v>
      </c>
      <c r="E2559" s="157">
        <v>-43.03</v>
      </c>
      <c r="F2559" s="157">
        <v>171.75</v>
      </c>
      <c r="G2559" s="156" t="str">
        <f t="shared" si="122"/>
        <v>Selwyn District CC</v>
      </c>
      <c r="H2559" s="156">
        <f t="shared" si="123"/>
        <v>10</v>
      </c>
      <c r="I2559" s="156" t="str">
        <f t="shared" si="124"/>
        <v>Selwyn District 10</v>
      </c>
    </row>
    <row r="2560" spans="1:9">
      <c r="A2560" s="156" t="s">
        <v>2645</v>
      </c>
      <c r="B2560" s="156" t="s">
        <v>143</v>
      </c>
      <c r="C2560" s="156" t="s">
        <v>93</v>
      </c>
      <c r="D2560" s="156" t="s">
        <v>94</v>
      </c>
      <c r="E2560" s="157">
        <v>-43.21</v>
      </c>
      <c r="F2560" s="157">
        <v>171.7</v>
      </c>
      <c r="G2560" s="156" t="str">
        <f t="shared" si="122"/>
        <v>Selwyn District CC</v>
      </c>
      <c r="H2560" s="156">
        <f t="shared" si="123"/>
        <v>11</v>
      </c>
      <c r="I2560" s="156" t="str">
        <f t="shared" si="124"/>
        <v>Selwyn District 11</v>
      </c>
    </row>
    <row r="2561" spans="1:9">
      <c r="A2561" s="156" t="s">
        <v>2646</v>
      </c>
      <c r="B2561" s="156" t="s">
        <v>143</v>
      </c>
      <c r="C2561" s="156" t="s">
        <v>93</v>
      </c>
      <c r="D2561" s="156" t="s">
        <v>94</v>
      </c>
      <c r="E2561" s="157">
        <v>-43.54</v>
      </c>
      <c r="F2561" s="157">
        <v>172.14</v>
      </c>
      <c r="G2561" s="156" t="str">
        <f t="shared" si="122"/>
        <v>Selwyn District CC</v>
      </c>
      <c r="H2561" s="156">
        <f t="shared" si="123"/>
        <v>12</v>
      </c>
      <c r="I2561" s="156" t="str">
        <f t="shared" si="124"/>
        <v>Selwyn District 12</v>
      </c>
    </row>
    <row r="2562" spans="1:9">
      <c r="A2562" s="156" t="s">
        <v>2647</v>
      </c>
      <c r="B2562" s="156" t="s">
        <v>143</v>
      </c>
      <c r="C2562" s="156" t="s">
        <v>93</v>
      </c>
      <c r="D2562" s="156" t="s">
        <v>94</v>
      </c>
      <c r="E2562" s="157">
        <v>-43.48</v>
      </c>
      <c r="F2562" s="157">
        <v>171.95</v>
      </c>
      <c r="G2562" s="156" t="str">
        <f t="shared" ref="G2562:G2625" si="125">B2562&amp;" "&amp;D2562</f>
        <v>Selwyn District CC</v>
      </c>
      <c r="H2562" s="156">
        <f t="shared" ref="H2562:H2625" si="126">IF(B2562=B2561,H2561+1,1)</f>
        <v>13</v>
      </c>
      <c r="I2562" s="156" t="str">
        <f t="shared" ref="I2562:I2625" si="127">B2562&amp;" "&amp;H2562</f>
        <v>Selwyn District 13</v>
      </c>
    </row>
    <row r="2563" spans="1:9">
      <c r="A2563" s="156" t="s">
        <v>2648</v>
      </c>
      <c r="B2563" s="156" t="s">
        <v>143</v>
      </c>
      <c r="C2563" s="156" t="s">
        <v>93</v>
      </c>
      <c r="D2563" s="156" t="s">
        <v>94</v>
      </c>
      <c r="E2563" s="157">
        <v>-43.46</v>
      </c>
      <c r="F2563" s="157">
        <v>172.22</v>
      </c>
      <c r="G2563" s="156" t="str">
        <f t="shared" si="125"/>
        <v>Selwyn District CC</v>
      </c>
      <c r="H2563" s="156">
        <f t="shared" si="126"/>
        <v>14</v>
      </c>
      <c r="I2563" s="156" t="str">
        <f t="shared" si="127"/>
        <v>Selwyn District 14</v>
      </c>
    </row>
    <row r="2564" spans="1:9">
      <c r="A2564" s="156" t="s">
        <v>1366</v>
      </c>
      <c r="B2564" s="156" t="s">
        <v>143</v>
      </c>
      <c r="C2564" s="156" t="s">
        <v>93</v>
      </c>
      <c r="D2564" s="156" t="s">
        <v>94</v>
      </c>
      <c r="E2564" s="157">
        <v>-43.1</v>
      </c>
      <c r="F2564" s="157">
        <v>171.85</v>
      </c>
      <c r="G2564" s="156" t="str">
        <f t="shared" si="125"/>
        <v>Selwyn District CC</v>
      </c>
      <c r="H2564" s="156">
        <f t="shared" si="126"/>
        <v>15</v>
      </c>
      <c r="I2564" s="156" t="str">
        <f t="shared" si="127"/>
        <v>Selwyn District 15</v>
      </c>
    </row>
    <row r="2565" spans="1:9">
      <c r="A2565" s="156" t="s">
        <v>2649</v>
      </c>
      <c r="B2565" s="156" t="s">
        <v>143</v>
      </c>
      <c r="C2565" s="156" t="s">
        <v>209</v>
      </c>
      <c r="D2565" s="156" t="s">
        <v>94</v>
      </c>
      <c r="E2565" s="157">
        <v>-43.48</v>
      </c>
      <c r="F2565" s="157">
        <v>172.11</v>
      </c>
      <c r="G2565" s="156" t="str">
        <f t="shared" si="125"/>
        <v>Selwyn District CC</v>
      </c>
      <c r="H2565" s="156">
        <f t="shared" si="126"/>
        <v>16</v>
      </c>
      <c r="I2565" s="156" t="str">
        <f t="shared" si="127"/>
        <v>Selwyn District 16</v>
      </c>
    </row>
    <row r="2566" spans="1:9">
      <c r="A2566" s="156" t="s">
        <v>2650</v>
      </c>
      <c r="B2566" s="156" t="s">
        <v>143</v>
      </c>
      <c r="C2566" s="156" t="s">
        <v>93</v>
      </c>
      <c r="D2566" s="156" t="s">
        <v>94</v>
      </c>
      <c r="E2566" s="157">
        <v>-43.74</v>
      </c>
      <c r="F2566" s="157">
        <v>172.31</v>
      </c>
      <c r="G2566" s="156" t="str">
        <f t="shared" si="125"/>
        <v>Selwyn District CC</v>
      </c>
      <c r="H2566" s="156">
        <f t="shared" si="126"/>
        <v>17</v>
      </c>
      <c r="I2566" s="156" t="str">
        <f t="shared" si="127"/>
        <v>Selwyn District 17</v>
      </c>
    </row>
    <row r="2567" spans="1:9">
      <c r="A2567" s="156" t="s">
        <v>2651</v>
      </c>
      <c r="B2567" s="156" t="s">
        <v>143</v>
      </c>
      <c r="C2567" s="156" t="s">
        <v>93</v>
      </c>
      <c r="D2567" s="156" t="s">
        <v>94</v>
      </c>
      <c r="E2567" s="157">
        <v>-43.66</v>
      </c>
      <c r="F2567" s="157">
        <v>172.19</v>
      </c>
      <c r="G2567" s="156" t="str">
        <f t="shared" si="125"/>
        <v>Selwyn District CC</v>
      </c>
      <c r="H2567" s="156">
        <f t="shared" si="126"/>
        <v>18</v>
      </c>
      <c r="I2567" s="156" t="str">
        <f t="shared" si="127"/>
        <v>Selwyn District 18</v>
      </c>
    </row>
    <row r="2568" spans="1:9">
      <c r="A2568" s="156" t="s">
        <v>2652</v>
      </c>
      <c r="B2568" s="156" t="s">
        <v>143</v>
      </c>
      <c r="C2568" s="156" t="s">
        <v>93</v>
      </c>
      <c r="D2568" s="156" t="s">
        <v>94</v>
      </c>
      <c r="E2568" s="157">
        <v>-43.66</v>
      </c>
      <c r="F2568" s="157">
        <v>172.34</v>
      </c>
      <c r="G2568" s="156" t="str">
        <f t="shared" si="125"/>
        <v>Selwyn District CC</v>
      </c>
      <c r="H2568" s="156">
        <f t="shared" si="126"/>
        <v>19</v>
      </c>
      <c r="I2568" s="156" t="str">
        <f t="shared" si="127"/>
        <v>Selwyn District 19</v>
      </c>
    </row>
    <row r="2569" spans="1:9">
      <c r="A2569" s="156" t="s">
        <v>2653</v>
      </c>
      <c r="B2569" s="156" t="s">
        <v>143</v>
      </c>
      <c r="C2569" s="156" t="s">
        <v>93</v>
      </c>
      <c r="D2569" s="156" t="s">
        <v>94</v>
      </c>
      <c r="E2569" s="157">
        <v>-43.52</v>
      </c>
      <c r="F2569" s="157">
        <v>171.82</v>
      </c>
      <c r="G2569" s="156" t="str">
        <f t="shared" si="125"/>
        <v>Selwyn District CC</v>
      </c>
      <c r="H2569" s="156">
        <f t="shared" si="126"/>
        <v>20</v>
      </c>
      <c r="I2569" s="156" t="str">
        <f t="shared" si="127"/>
        <v>Selwyn District 20</v>
      </c>
    </row>
    <row r="2570" spans="1:9">
      <c r="A2570" s="156" t="s">
        <v>2654</v>
      </c>
      <c r="B2570" s="156" t="s">
        <v>143</v>
      </c>
      <c r="C2570" s="156" t="s">
        <v>209</v>
      </c>
      <c r="D2570" s="156" t="s">
        <v>94</v>
      </c>
      <c r="E2570" s="157">
        <v>-43.48</v>
      </c>
      <c r="F2570" s="157">
        <v>171.93</v>
      </c>
      <c r="G2570" s="156" t="str">
        <f t="shared" si="125"/>
        <v>Selwyn District CC</v>
      </c>
      <c r="H2570" s="156">
        <f t="shared" si="126"/>
        <v>21</v>
      </c>
      <c r="I2570" s="156" t="str">
        <f t="shared" si="127"/>
        <v>Selwyn District 21</v>
      </c>
    </row>
    <row r="2571" spans="1:9">
      <c r="A2571" s="156" t="s">
        <v>2655</v>
      </c>
      <c r="B2571" s="156" t="s">
        <v>143</v>
      </c>
      <c r="C2571" s="156" t="s">
        <v>93</v>
      </c>
      <c r="D2571" s="156" t="s">
        <v>94</v>
      </c>
      <c r="E2571" s="157">
        <v>-43.67</v>
      </c>
      <c r="F2571" s="157">
        <v>172.39</v>
      </c>
      <c r="G2571" s="156" t="str">
        <f t="shared" si="125"/>
        <v>Selwyn District CC</v>
      </c>
      <c r="H2571" s="156">
        <f t="shared" si="126"/>
        <v>22</v>
      </c>
      <c r="I2571" s="156" t="str">
        <f t="shared" si="127"/>
        <v>Selwyn District 22</v>
      </c>
    </row>
    <row r="2572" spans="1:9">
      <c r="A2572" s="156" t="s">
        <v>2656</v>
      </c>
      <c r="B2572" s="156" t="s">
        <v>143</v>
      </c>
      <c r="C2572" s="156" t="s">
        <v>93</v>
      </c>
      <c r="D2572" s="156" t="s">
        <v>94</v>
      </c>
      <c r="E2572" s="157">
        <v>-43.58</v>
      </c>
      <c r="F2572" s="157">
        <v>172.09</v>
      </c>
      <c r="G2572" s="156" t="str">
        <f t="shared" si="125"/>
        <v>Selwyn District CC</v>
      </c>
      <c r="H2572" s="156">
        <f t="shared" si="126"/>
        <v>23</v>
      </c>
      <c r="I2572" s="156" t="str">
        <f t="shared" si="127"/>
        <v>Selwyn District 23</v>
      </c>
    </row>
    <row r="2573" spans="1:9">
      <c r="A2573" s="156" t="s">
        <v>2657</v>
      </c>
      <c r="B2573" s="156" t="s">
        <v>143</v>
      </c>
      <c r="C2573" s="156" t="s">
        <v>93</v>
      </c>
      <c r="D2573" s="156" t="s">
        <v>94</v>
      </c>
      <c r="E2573" s="157">
        <v>-43.68</v>
      </c>
      <c r="F2573" s="157">
        <v>172.5</v>
      </c>
      <c r="G2573" s="156" t="str">
        <f t="shared" si="125"/>
        <v>Selwyn District CC</v>
      </c>
      <c r="H2573" s="156">
        <f t="shared" si="126"/>
        <v>24</v>
      </c>
      <c r="I2573" s="156" t="str">
        <f t="shared" si="127"/>
        <v>Selwyn District 24</v>
      </c>
    </row>
    <row r="2574" spans="1:9">
      <c r="A2574" s="156" t="s">
        <v>2658</v>
      </c>
      <c r="B2574" s="156" t="s">
        <v>143</v>
      </c>
      <c r="C2574" s="156" t="s">
        <v>93</v>
      </c>
      <c r="D2574" s="156" t="s">
        <v>94</v>
      </c>
      <c r="E2574" s="157">
        <v>-43.75</v>
      </c>
      <c r="F2574" s="157">
        <v>172.54</v>
      </c>
      <c r="G2574" s="156" t="str">
        <f t="shared" si="125"/>
        <v>Selwyn District CC</v>
      </c>
      <c r="H2574" s="156">
        <f t="shared" si="126"/>
        <v>25</v>
      </c>
      <c r="I2574" s="156" t="str">
        <f t="shared" si="127"/>
        <v>Selwyn District 25</v>
      </c>
    </row>
    <row r="2575" spans="1:9">
      <c r="A2575" s="156" t="s">
        <v>2659</v>
      </c>
      <c r="B2575" s="156" t="s">
        <v>143</v>
      </c>
      <c r="C2575" s="156" t="s">
        <v>93</v>
      </c>
      <c r="D2575" s="156" t="s">
        <v>94</v>
      </c>
      <c r="E2575" s="157">
        <v>-43.5</v>
      </c>
      <c r="F2575" s="157">
        <v>172.32</v>
      </c>
      <c r="G2575" s="156" t="str">
        <f t="shared" si="125"/>
        <v>Selwyn District CC</v>
      </c>
      <c r="H2575" s="156">
        <f t="shared" si="126"/>
        <v>26</v>
      </c>
      <c r="I2575" s="156" t="str">
        <f t="shared" si="127"/>
        <v>Selwyn District 26</v>
      </c>
    </row>
    <row r="2576" spans="1:9">
      <c r="A2576" s="156" t="s">
        <v>2660</v>
      </c>
      <c r="B2576" s="156" t="s">
        <v>143</v>
      </c>
      <c r="C2576" s="156" t="s">
        <v>93</v>
      </c>
      <c r="D2576" s="156" t="s">
        <v>94</v>
      </c>
      <c r="E2576" s="157">
        <v>-43.48</v>
      </c>
      <c r="F2576" s="157">
        <v>172.05</v>
      </c>
      <c r="G2576" s="156" t="str">
        <f t="shared" si="125"/>
        <v>Selwyn District CC</v>
      </c>
      <c r="H2576" s="156">
        <f t="shared" si="126"/>
        <v>27</v>
      </c>
      <c r="I2576" s="156" t="str">
        <f t="shared" si="127"/>
        <v>Selwyn District 27</v>
      </c>
    </row>
    <row r="2577" spans="1:9">
      <c r="A2577" s="156" t="s">
        <v>1975</v>
      </c>
      <c r="B2577" s="156" t="s">
        <v>143</v>
      </c>
      <c r="C2577" s="156" t="s">
        <v>93</v>
      </c>
      <c r="D2577" s="156" t="s">
        <v>94</v>
      </c>
      <c r="E2577" s="157">
        <v>-43.48</v>
      </c>
      <c r="F2577" s="157">
        <v>171.98</v>
      </c>
      <c r="G2577" s="156" t="str">
        <f t="shared" si="125"/>
        <v>Selwyn District CC</v>
      </c>
      <c r="H2577" s="156">
        <f t="shared" si="126"/>
        <v>28</v>
      </c>
      <c r="I2577" s="156" t="str">
        <f t="shared" si="127"/>
        <v>Selwyn District 28</v>
      </c>
    </row>
    <row r="2578" spans="1:9">
      <c r="A2578" s="156" t="s">
        <v>2661</v>
      </c>
      <c r="B2578" s="156" t="s">
        <v>143</v>
      </c>
      <c r="C2578" s="156" t="s">
        <v>209</v>
      </c>
      <c r="D2578" s="156" t="s">
        <v>94</v>
      </c>
      <c r="E2578" s="157">
        <v>-43.53</v>
      </c>
      <c r="F2578" s="157">
        <v>171.94</v>
      </c>
      <c r="G2578" s="156" t="str">
        <f t="shared" si="125"/>
        <v>Selwyn District CC</v>
      </c>
      <c r="H2578" s="156">
        <f t="shared" si="126"/>
        <v>29</v>
      </c>
      <c r="I2578" s="156" t="str">
        <f t="shared" si="127"/>
        <v>Selwyn District 29</v>
      </c>
    </row>
    <row r="2579" spans="1:9">
      <c r="A2579" s="156" t="s">
        <v>2662</v>
      </c>
      <c r="B2579" s="156" t="s">
        <v>143</v>
      </c>
      <c r="C2579" s="156" t="s">
        <v>93</v>
      </c>
      <c r="D2579" s="156" t="s">
        <v>94</v>
      </c>
      <c r="E2579" s="157">
        <v>-43.7</v>
      </c>
      <c r="F2579" s="157">
        <v>172.35</v>
      </c>
      <c r="G2579" s="156" t="str">
        <f t="shared" si="125"/>
        <v>Selwyn District CC</v>
      </c>
      <c r="H2579" s="156">
        <f t="shared" si="126"/>
        <v>30</v>
      </c>
      <c r="I2579" s="156" t="str">
        <f t="shared" si="127"/>
        <v>Selwyn District 30</v>
      </c>
    </row>
    <row r="2580" spans="1:9">
      <c r="A2580" s="156" t="s">
        <v>2663</v>
      </c>
      <c r="B2580" s="156" t="s">
        <v>143</v>
      </c>
      <c r="C2580" s="156" t="s">
        <v>93</v>
      </c>
      <c r="D2580" s="156" t="s">
        <v>94</v>
      </c>
      <c r="E2580" s="157">
        <v>-43.72</v>
      </c>
      <c r="F2580" s="157">
        <v>172.24</v>
      </c>
      <c r="G2580" s="156" t="str">
        <f t="shared" si="125"/>
        <v>Selwyn District CC</v>
      </c>
      <c r="H2580" s="156">
        <f t="shared" si="126"/>
        <v>31</v>
      </c>
      <c r="I2580" s="156" t="str">
        <f t="shared" si="127"/>
        <v>Selwyn District 31</v>
      </c>
    </row>
    <row r="2581" spans="1:9">
      <c r="A2581" s="156" t="s">
        <v>2664</v>
      </c>
      <c r="B2581" s="156" t="s">
        <v>143</v>
      </c>
      <c r="C2581" s="156" t="s">
        <v>93</v>
      </c>
      <c r="D2581" s="156" t="s">
        <v>94</v>
      </c>
      <c r="E2581" s="157">
        <v>-43.44</v>
      </c>
      <c r="F2581" s="157">
        <v>172.12</v>
      </c>
      <c r="G2581" s="156" t="str">
        <f t="shared" si="125"/>
        <v>Selwyn District CC</v>
      </c>
      <c r="H2581" s="156">
        <f t="shared" si="126"/>
        <v>32</v>
      </c>
      <c r="I2581" s="156" t="str">
        <f t="shared" si="127"/>
        <v>Selwyn District 32</v>
      </c>
    </row>
    <row r="2582" spans="1:9">
      <c r="A2582" s="156" t="s">
        <v>2665</v>
      </c>
      <c r="B2582" s="156" t="s">
        <v>143</v>
      </c>
      <c r="C2582" s="156" t="s">
        <v>209</v>
      </c>
      <c r="D2582" s="156" t="s">
        <v>94</v>
      </c>
      <c r="E2582" s="157">
        <v>-43.5</v>
      </c>
      <c r="F2582" s="157">
        <v>172.21</v>
      </c>
      <c r="G2582" s="156" t="str">
        <f t="shared" si="125"/>
        <v>Selwyn District CC</v>
      </c>
      <c r="H2582" s="156">
        <f t="shared" si="126"/>
        <v>33</v>
      </c>
      <c r="I2582" s="156" t="str">
        <f t="shared" si="127"/>
        <v>Selwyn District 33</v>
      </c>
    </row>
    <row r="2583" spans="1:9">
      <c r="A2583" s="156" t="s">
        <v>2666</v>
      </c>
      <c r="B2583" s="156" t="s">
        <v>143</v>
      </c>
      <c r="C2583" s="156" t="s">
        <v>93</v>
      </c>
      <c r="D2583" s="156" t="s">
        <v>94</v>
      </c>
      <c r="E2583" s="157">
        <v>-43.29</v>
      </c>
      <c r="F2583" s="157">
        <v>171.91</v>
      </c>
      <c r="G2583" s="156" t="str">
        <f t="shared" si="125"/>
        <v>Selwyn District CC</v>
      </c>
      <c r="H2583" s="156">
        <f t="shared" si="126"/>
        <v>34</v>
      </c>
      <c r="I2583" s="156" t="str">
        <f t="shared" si="127"/>
        <v>Selwyn District 34</v>
      </c>
    </row>
    <row r="2584" spans="1:9">
      <c r="A2584" s="156" t="s">
        <v>2667</v>
      </c>
      <c r="B2584" s="156" t="s">
        <v>143</v>
      </c>
      <c r="C2584" s="156" t="s">
        <v>93</v>
      </c>
      <c r="D2584" s="156" t="s">
        <v>94</v>
      </c>
      <c r="E2584" s="157">
        <v>-43.61</v>
      </c>
      <c r="F2584" s="157">
        <v>172.53</v>
      </c>
      <c r="G2584" s="156" t="str">
        <f t="shared" si="125"/>
        <v>Selwyn District CC</v>
      </c>
      <c r="H2584" s="156">
        <f t="shared" si="126"/>
        <v>35</v>
      </c>
      <c r="I2584" s="156" t="str">
        <f t="shared" si="127"/>
        <v>Selwyn District 35</v>
      </c>
    </row>
    <row r="2585" spans="1:9">
      <c r="A2585" s="156" t="s">
        <v>2668</v>
      </c>
      <c r="B2585" s="156" t="s">
        <v>143</v>
      </c>
      <c r="C2585" s="156" t="s">
        <v>93</v>
      </c>
      <c r="D2585" s="156" t="s">
        <v>94</v>
      </c>
      <c r="E2585" s="157">
        <v>-43.36</v>
      </c>
      <c r="F2585" s="157">
        <v>171.53</v>
      </c>
      <c r="G2585" s="156" t="str">
        <f t="shared" si="125"/>
        <v>Selwyn District CC</v>
      </c>
      <c r="H2585" s="156">
        <f t="shared" si="126"/>
        <v>36</v>
      </c>
      <c r="I2585" s="156" t="str">
        <f t="shared" si="127"/>
        <v>Selwyn District 36</v>
      </c>
    </row>
    <row r="2586" spans="1:9">
      <c r="A2586" s="156" t="s">
        <v>2669</v>
      </c>
      <c r="B2586" s="156" t="s">
        <v>143</v>
      </c>
      <c r="C2586" s="156" t="s">
        <v>93</v>
      </c>
      <c r="D2586" s="156" t="s">
        <v>94</v>
      </c>
      <c r="E2586" s="157">
        <v>-43.81</v>
      </c>
      <c r="F2586" s="157">
        <v>172.33</v>
      </c>
      <c r="G2586" s="156" t="str">
        <f t="shared" si="125"/>
        <v>Selwyn District CC</v>
      </c>
      <c r="H2586" s="156">
        <f t="shared" si="126"/>
        <v>37</v>
      </c>
      <c r="I2586" s="156" t="str">
        <f t="shared" si="127"/>
        <v>Selwyn District 37</v>
      </c>
    </row>
    <row r="2587" spans="1:9">
      <c r="A2587" s="156" t="s">
        <v>2670</v>
      </c>
      <c r="B2587" s="156" t="s">
        <v>143</v>
      </c>
      <c r="C2587" s="156" t="s">
        <v>209</v>
      </c>
      <c r="D2587" s="156" t="s">
        <v>94</v>
      </c>
      <c r="E2587" s="157">
        <v>-43.76</v>
      </c>
      <c r="F2587" s="157">
        <v>172.28</v>
      </c>
      <c r="G2587" s="156" t="str">
        <f t="shared" si="125"/>
        <v>Selwyn District CC</v>
      </c>
      <c r="H2587" s="156">
        <f t="shared" si="126"/>
        <v>38</v>
      </c>
      <c r="I2587" s="156" t="str">
        <f t="shared" si="127"/>
        <v>Selwyn District 38</v>
      </c>
    </row>
    <row r="2588" spans="1:9">
      <c r="A2588" s="156" t="s">
        <v>2671</v>
      </c>
      <c r="B2588" s="156" t="s">
        <v>143</v>
      </c>
      <c r="C2588" s="156" t="s">
        <v>209</v>
      </c>
      <c r="D2588" s="156" t="s">
        <v>94</v>
      </c>
      <c r="E2588" s="157">
        <v>-43.64</v>
      </c>
      <c r="F2588" s="157">
        <v>172.48</v>
      </c>
      <c r="G2588" s="156" t="str">
        <f t="shared" si="125"/>
        <v>Selwyn District CC</v>
      </c>
      <c r="H2588" s="156">
        <f t="shared" si="126"/>
        <v>39</v>
      </c>
      <c r="I2588" s="156" t="str">
        <f t="shared" si="127"/>
        <v>Selwyn District 39</v>
      </c>
    </row>
    <row r="2589" spans="1:9">
      <c r="A2589" s="156" t="s">
        <v>2672</v>
      </c>
      <c r="B2589" s="156" t="s">
        <v>143</v>
      </c>
      <c r="C2589" s="156" t="s">
        <v>93</v>
      </c>
      <c r="D2589" s="156" t="s">
        <v>94</v>
      </c>
      <c r="E2589" s="157">
        <v>-43.85</v>
      </c>
      <c r="F2589" s="157">
        <v>172.21</v>
      </c>
      <c r="G2589" s="156" t="str">
        <f t="shared" si="125"/>
        <v>Selwyn District CC</v>
      </c>
      <c r="H2589" s="156">
        <f t="shared" si="126"/>
        <v>40</v>
      </c>
      <c r="I2589" s="156" t="str">
        <f t="shared" si="127"/>
        <v>Selwyn District 40</v>
      </c>
    </row>
    <row r="2590" spans="1:9">
      <c r="A2590" s="156" t="s">
        <v>2673</v>
      </c>
      <c r="B2590" s="156" t="s">
        <v>143</v>
      </c>
      <c r="C2590" s="156" t="s">
        <v>93</v>
      </c>
      <c r="D2590" s="156" t="s">
        <v>94</v>
      </c>
      <c r="E2590" s="157">
        <v>-43.74</v>
      </c>
      <c r="F2590" s="157">
        <v>172.44</v>
      </c>
      <c r="G2590" s="156" t="str">
        <f t="shared" si="125"/>
        <v>Selwyn District CC</v>
      </c>
      <c r="H2590" s="156">
        <f t="shared" si="126"/>
        <v>41</v>
      </c>
      <c r="I2590" s="156" t="str">
        <f t="shared" si="127"/>
        <v>Selwyn District 41</v>
      </c>
    </row>
    <row r="2591" spans="1:9">
      <c r="A2591" s="156" t="s">
        <v>2674</v>
      </c>
      <c r="B2591" s="156" t="s">
        <v>143</v>
      </c>
      <c r="C2591" s="156" t="s">
        <v>93</v>
      </c>
      <c r="D2591" s="156" t="s">
        <v>94</v>
      </c>
      <c r="E2591" s="157">
        <v>-43.71</v>
      </c>
      <c r="F2591" s="157">
        <v>172.01</v>
      </c>
      <c r="G2591" s="156" t="str">
        <f t="shared" si="125"/>
        <v>Selwyn District CC</v>
      </c>
      <c r="H2591" s="156">
        <f t="shared" si="126"/>
        <v>42</v>
      </c>
      <c r="I2591" s="156" t="str">
        <f t="shared" si="127"/>
        <v>Selwyn District 42</v>
      </c>
    </row>
    <row r="2592" spans="1:9">
      <c r="A2592" s="156" t="s">
        <v>2675</v>
      </c>
      <c r="B2592" s="156" t="s">
        <v>143</v>
      </c>
      <c r="C2592" s="156" t="s">
        <v>93</v>
      </c>
      <c r="D2592" s="156" t="s">
        <v>94</v>
      </c>
      <c r="E2592" s="157">
        <v>-43.83</v>
      </c>
      <c r="F2592" s="157">
        <v>172.25</v>
      </c>
      <c r="G2592" s="156" t="str">
        <f t="shared" si="125"/>
        <v>Selwyn District CC</v>
      </c>
      <c r="H2592" s="156">
        <f t="shared" si="126"/>
        <v>43</v>
      </c>
      <c r="I2592" s="156" t="str">
        <f t="shared" si="127"/>
        <v>Selwyn District 43</v>
      </c>
    </row>
    <row r="2593" spans="1:9">
      <c r="A2593" s="156" t="s">
        <v>2676</v>
      </c>
      <c r="B2593" s="156" t="s">
        <v>143</v>
      </c>
      <c r="C2593" s="156" t="s">
        <v>93</v>
      </c>
      <c r="D2593" s="156" t="s">
        <v>94</v>
      </c>
      <c r="E2593" s="157">
        <v>-43.73</v>
      </c>
      <c r="F2593" s="157">
        <v>172.59</v>
      </c>
      <c r="G2593" s="156" t="str">
        <f t="shared" si="125"/>
        <v>Selwyn District CC</v>
      </c>
      <c r="H2593" s="156">
        <f t="shared" si="126"/>
        <v>44</v>
      </c>
      <c r="I2593" s="156" t="str">
        <f t="shared" si="127"/>
        <v>Selwyn District 44</v>
      </c>
    </row>
    <row r="2594" spans="1:9">
      <c r="A2594" s="156" t="s">
        <v>2677</v>
      </c>
      <c r="B2594" s="156" t="s">
        <v>143</v>
      </c>
      <c r="C2594" s="156" t="s">
        <v>93</v>
      </c>
      <c r="D2594" s="156" t="s">
        <v>94</v>
      </c>
      <c r="E2594" s="157">
        <v>-43.64</v>
      </c>
      <c r="F2594" s="157">
        <v>172.23</v>
      </c>
      <c r="G2594" s="156" t="str">
        <f t="shared" si="125"/>
        <v>Selwyn District CC</v>
      </c>
      <c r="H2594" s="156">
        <f t="shared" si="126"/>
        <v>45</v>
      </c>
      <c r="I2594" s="156" t="str">
        <f t="shared" si="127"/>
        <v>Selwyn District 45</v>
      </c>
    </row>
    <row r="2595" spans="1:9">
      <c r="A2595" s="156" t="s">
        <v>2678</v>
      </c>
      <c r="B2595" s="156" t="s">
        <v>143</v>
      </c>
      <c r="C2595" s="156" t="s">
        <v>93</v>
      </c>
      <c r="D2595" s="156" t="s">
        <v>94</v>
      </c>
      <c r="E2595" s="157">
        <v>-43.28</v>
      </c>
      <c r="F2595" s="157">
        <v>171.93</v>
      </c>
      <c r="G2595" s="156" t="str">
        <f t="shared" si="125"/>
        <v>Selwyn District CC</v>
      </c>
      <c r="H2595" s="156">
        <f t="shared" si="126"/>
        <v>46</v>
      </c>
      <c r="I2595" s="156" t="str">
        <f t="shared" si="127"/>
        <v>Selwyn District 46</v>
      </c>
    </row>
    <row r="2596" spans="1:9">
      <c r="A2596" s="156" t="s">
        <v>2679</v>
      </c>
      <c r="B2596" s="156" t="s">
        <v>143</v>
      </c>
      <c r="C2596" s="156" t="s">
        <v>209</v>
      </c>
      <c r="D2596" s="156" t="s">
        <v>94</v>
      </c>
      <c r="E2596" s="157">
        <v>-43.58</v>
      </c>
      <c r="F2596" s="157">
        <v>172.51</v>
      </c>
      <c r="G2596" s="156" t="str">
        <f t="shared" si="125"/>
        <v>Selwyn District CC</v>
      </c>
      <c r="H2596" s="156">
        <f t="shared" si="126"/>
        <v>47</v>
      </c>
      <c r="I2596" s="156" t="str">
        <f t="shared" si="127"/>
        <v>Selwyn District 47</v>
      </c>
    </row>
    <row r="2597" spans="1:9">
      <c r="A2597" s="156" t="s">
        <v>2680</v>
      </c>
      <c r="B2597" s="156" t="s">
        <v>143</v>
      </c>
      <c r="C2597" s="156" t="s">
        <v>93</v>
      </c>
      <c r="D2597" s="156" t="s">
        <v>94</v>
      </c>
      <c r="E2597" s="157">
        <v>-43.44</v>
      </c>
      <c r="F2597" s="157">
        <v>172.06</v>
      </c>
      <c r="G2597" s="156" t="str">
        <f t="shared" si="125"/>
        <v>Selwyn District CC</v>
      </c>
      <c r="H2597" s="156">
        <f t="shared" si="126"/>
        <v>48</v>
      </c>
      <c r="I2597" s="156" t="str">
        <f t="shared" si="127"/>
        <v>Selwyn District 48</v>
      </c>
    </row>
    <row r="2598" spans="1:9">
      <c r="A2598" s="156" t="s">
        <v>2681</v>
      </c>
      <c r="B2598" s="156" t="s">
        <v>143</v>
      </c>
      <c r="C2598" s="156" t="s">
        <v>93</v>
      </c>
      <c r="D2598" s="156" t="s">
        <v>94</v>
      </c>
      <c r="E2598" s="157">
        <v>-43.88</v>
      </c>
      <c r="F2598" s="157">
        <v>172.23</v>
      </c>
      <c r="G2598" s="156" t="str">
        <f t="shared" si="125"/>
        <v>Selwyn District CC</v>
      </c>
      <c r="H2598" s="156">
        <f t="shared" si="126"/>
        <v>49</v>
      </c>
      <c r="I2598" s="156" t="str">
        <f t="shared" si="127"/>
        <v>Selwyn District 49</v>
      </c>
    </row>
    <row r="2599" spans="1:9">
      <c r="A2599" s="156" t="s">
        <v>2682</v>
      </c>
      <c r="B2599" s="156" t="s">
        <v>143</v>
      </c>
      <c r="C2599" s="156" t="s">
        <v>209</v>
      </c>
      <c r="D2599" s="156" t="s">
        <v>94</v>
      </c>
      <c r="E2599" s="157">
        <v>-43.59</v>
      </c>
      <c r="F2599" s="157">
        <v>172.37</v>
      </c>
      <c r="G2599" s="156" t="str">
        <f t="shared" si="125"/>
        <v>Selwyn District CC</v>
      </c>
      <c r="H2599" s="156">
        <f t="shared" si="126"/>
        <v>50</v>
      </c>
      <c r="I2599" s="156" t="str">
        <f t="shared" si="127"/>
        <v>Selwyn District 50</v>
      </c>
    </row>
    <row r="2600" spans="1:9">
      <c r="A2600" s="156" t="s">
        <v>2683</v>
      </c>
      <c r="B2600" s="156" t="s">
        <v>143</v>
      </c>
      <c r="C2600" s="156" t="s">
        <v>93</v>
      </c>
      <c r="D2600" s="156" t="s">
        <v>94</v>
      </c>
      <c r="E2600" s="157">
        <v>-43.38</v>
      </c>
      <c r="F2600" s="157">
        <v>171.93</v>
      </c>
      <c r="G2600" s="156" t="str">
        <f t="shared" si="125"/>
        <v>Selwyn District CC</v>
      </c>
      <c r="H2600" s="156">
        <f t="shared" si="126"/>
        <v>51</v>
      </c>
      <c r="I2600" s="156" t="str">
        <f t="shared" si="127"/>
        <v>Selwyn District 51</v>
      </c>
    </row>
    <row r="2601" spans="1:9">
      <c r="A2601" s="156" t="s">
        <v>2684</v>
      </c>
      <c r="B2601" s="156" t="s">
        <v>143</v>
      </c>
      <c r="C2601" s="156" t="s">
        <v>93</v>
      </c>
      <c r="D2601" s="156" t="s">
        <v>94</v>
      </c>
      <c r="E2601" s="157">
        <v>-43.56</v>
      </c>
      <c r="F2601" s="157">
        <v>172.31</v>
      </c>
      <c r="G2601" s="156" t="str">
        <f t="shared" si="125"/>
        <v>Selwyn District CC</v>
      </c>
      <c r="H2601" s="156">
        <f t="shared" si="126"/>
        <v>52</v>
      </c>
      <c r="I2601" s="156" t="str">
        <f t="shared" si="127"/>
        <v>Selwyn District 52</v>
      </c>
    </row>
    <row r="2602" spans="1:9">
      <c r="A2602" s="156" t="s">
        <v>2685</v>
      </c>
      <c r="B2602" s="156" t="s">
        <v>143</v>
      </c>
      <c r="C2602" s="156" t="s">
        <v>93</v>
      </c>
      <c r="D2602" s="156" t="s">
        <v>94</v>
      </c>
      <c r="E2602" s="157">
        <v>-43.84</v>
      </c>
      <c r="F2602" s="157">
        <v>172.3</v>
      </c>
      <c r="G2602" s="156" t="str">
        <f t="shared" si="125"/>
        <v>Selwyn District CC</v>
      </c>
      <c r="H2602" s="156">
        <f t="shared" si="126"/>
        <v>53</v>
      </c>
      <c r="I2602" s="156" t="str">
        <f t="shared" si="127"/>
        <v>Selwyn District 53</v>
      </c>
    </row>
    <row r="2603" spans="1:9">
      <c r="A2603" s="156" t="s">
        <v>2019</v>
      </c>
      <c r="B2603" s="156" t="s">
        <v>143</v>
      </c>
      <c r="C2603" s="156" t="s">
        <v>93</v>
      </c>
      <c r="D2603" s="156" t="s">
        <v>94</v>
      </c>
      <c r="E2603" s="157">
        <v>-43.65</v>
      </c>
      <c r="F2603" s="157">
        <v>172.23</v>
      </c>
      <c r="G2603" s="156" t="str">
        <f t="shared" si="125"/>
        <v>Selwyn District CC</v>
      </c>
      <c r="H2603" s="156">
        <f t="shared" si="126"/>
        <v>54</v>
      </c>
      <c r="I2603" s="156" t="str">
        <f t="shared" si="127"/>
        <v>Selwyn District 54</v>
      </c>
    </row>
    <row r="2604" spans="1:9">
      <c r="A2604" s="156" t="s">
        <v>2686</v>
      </c>
      <c r="B2604" s="156" t="s">
        <v>143</v>
      </c>
      <c r="C2604" s="156" t="s">
        <v>93</v>
      </c>
      <c r="D2604" s="156" t="s">
        <v>94</v>
      </c>
      <c r="E2604" s="157">
        <v>-43.71</v>
      </c>
      <c r="F2604" s="157">
        <v>172.44</v>
      </c>
      <c r="G2604" s="156" t="str">
        <f t="shared" si="125"/>
        <v>Selwyn District CC</v>
      </c>
      <c r="H2604" s="156">
        <f t="shared" si="126"/>
        <v>55</v>
      </c>
      <c r="I2604" s="156" t="str">
        <f t="shared" si="127"/>
        <v>Selwyn District 55</v>
      </c>
    </row>
    <row r="2605" spans="1:9">
      <c r="A2605" s="156" t="s">
        <v>2687</v>
      </c>
      <c r="B2605" s="156" t="s">
        <v>143</v>
      </c>
      <c r="C2605" s="156" t="s">
        <v>209</v>
      </c>
      <c r="D2605" s="156" t="s">
        <v>94</v>
      </c>
      <c r="E2605" s="157">
        <v>-43.39</v>
      </c>
      <c r="F2605" s="157">
        <v>172.02</v>
      </c>
      <c r="G2605" s="156" t="str">
        <f t="shared" si="125"/>
        <v>Selwyn District CC</v>
      </c>
      <c r="H2605" s="156">
        <f t="shared" si="126"/>
        <v>56</v>
      </c>
      <c r="I2605" s="156" t="str">
        <f t="shared" si="127"/>
        <v>Selwyn District 56</v>
      </c>
    </row>
    <row r="2606" spans="1:9">
      <c r="A2606" s="156" t="s">
        <v>2688</v>
      </c>
      <c r="B2606" s="156" t="s">
        <v>143</v>
      </c>
      <c r="C2606" s="156" t="s">
        <v>93</v>
      </c>
      <c r="D2606" s="156" t="s">
        <v>94</v>
      </c>
      <c r="E2606" s="157">
        <v>-43.47</v>
      </c>
      <c r="F2606" s="157">
        <v>171.9</v>
      </c>
      <c r="G2606" s="156" t="str">
        <f t="shared" si="125"/>
        <v>Selwyn District CC</v>
      </c>
      <c r="H2606" s="156">
        <f t="shared" si="126"/>
        <v>57</v>
      </c>
      <c r="I2606" s="156" t="str">
        <f t="shared" si="127"/>
        <v>Selwyn District 57</v>
      </c>
    </row>
    <row r="2607" spans="1:9">
      <c r="A2607" s="156" t="s">
        <v>2689</v>
      </c>
      <c r="B2607" s="156" t="s">
        <v>143</v>
      </c>
      <c r="C2607" s="156" t="s">
        <v>209</v>
      </c>
      <c r="D2607" s="156" t="s">
        <v>94</v>
      </c>
      <c r="E2607" s="157">
        <v>-43.8</v>
      </c>
      <c r="F2607" s="157">
        <v>172.23</v>
      </c>
      <c r="G2607" s="156" t="str">
        <f t="shared" si="125"/>
        <v>Selwyn District CC</v>
      </c>
      <c r="H2607" s="156">
        <f t="shared" si="126"/>
        <v>58</v>
      </c>
      <c r="I2607" s="156" t="str">
        <f t="shared" si="127"/>
        <v>Selwyn District 58</v>
      </c>
    </row>
    <row r="2608" spans="1:9">
      <c r="A2608" s="156" t="s">
        <v>2529</v>
      </c>
      <c r="B2608" s="156" t="s">
        <v>143</v>
      </c>
      <c r="C2608" s="156" t="s">
        <v>209</v>
      </c>
      <c r="D2608" s="156" t="s">
        <v>94</v>
      </c>
      <c r="E2608" s="157">
        <v>-43.33</v>
      </c>
      <c r="F2608" s="157">
        <v>171.92</v>
      </c>
      <c r="G2608" s="156" t="str">
        <f t="shared" si="125"/>
        <v>Selwyn District CC</v>
      </c>
      <c r="H2608" s="156">
        <f t="shared" si="126"/>
        <v>59</v>
      </c>
      <c r="I2608" s="156" t="str">
        <f t="shared" si="127"/>
        <v>Selwyn District 59</v>
      </c>
    </row>
    <row r="2609" spans="1:9">
      <c r="A2609" s="156" t="s">
        <v>2690</v>
      </c>
      <c r="B2609" s="156" t="s">
        <v>143</v>
      </c>
      <c r="C2609" s="156" t="s">
        <v>93</v>
      </c>
      <c r="D2609" s="156" t="s">
        <v>94</v>
      </c>
      <c r="E2609" s="157">
        <v>-43.64</v>
      </c>
      <c r="F2609" s="157">
        <v>172.42</v>
      </c>
      <c r="G2609" s="156" t="str">
        <f t="shared" si="125"/>
        <v>Selwyn District CC</v>
      </c>
      <c r="H2609" s="156">
        <f t="shared" si="126"/>
        <v>60</v>
      </c>
      <c r="I2609" s="156" t="str">
        <f t="shared" si="127"/>
        <v>Selwyn District 60</v>
      </c>
    </row>
    <row r="2610" spans="1:9">
      <c r="A2610" s="156" t="s">
        <v>2691</v>
      </c>
      <c r="B2610" s="156" t="s">
        <v>143</v>
      </c>
      <c r="C2610" s="156" t="s">
        <v>93</v>
      </c>
      <c r="D2610" s="156" t="s">
        <v>94</v>
      </c>
      <c r="E2610" s="157">
        <v>-43.68</v>
      </c>
      <c r="F2610" s="157">
        <v>172.43</v>
      </c>
      <c r="G2610" s="156" t="str">
        <f t="shared" si="125"/>
        <v>Selwyn District CC</v>
      </c>
      <c r="H2610" s="156">
        <f t="shared" si="126"/>
        <v>61</v>
      </c>
      <c r="I2610" s="156" t="str">
        <f t="shared" si="127"/>
        <v>Selwyn District 61</v>
      </c>
    </row>
    <row r="2611" spans="1:9">
      <c r="A2611" s="156" t="s">
        <v>2692</v>
      </c>
      <c r="B2611" s="156" t="s">
        <v>143</v>
      </c>
      <c r="C2611" s="156" t="s">
        <v>93</v>
      </c>
      <c r="D2611" s="156" t="s">
        <v>94</v>
      </c>
      <c r="E2611" s="157">
        <v>-43.22</v>
      </c>
      <c r="F2611" s="157">
        <v>171.93</v>
      </c>
      <c r="G2611" s="156" t="str">
        <f t="shared" si="125"/>
        <v>Selwyn District CC</v>
      </c>
      <c r="H2611" s="156">
        <f t="shared" si="126"/>
        <v>62</v>
      </c>
      <c r="I2611" s="156" t="str">
        <f t="shared" si="127"/>
        <v>Selwyn District 62</v>
      </c>
    </row>
    <row r="2612" spans="1:9">
      <c r="A2612" s="156" t="s">
        <v>2693</v>
      </c>
      <c r="B2612" s="156" t="s">
        <v>143</v>
      </c>
      <c r="C2612" s="156" t="s">
        <v>93</v>
      </c>
      <c r="D2612" s="156" t="s">
        <v>94</v>
      </c>
      <c r="E2612" s="157">
        <v>-43.66</v>
      </c>
      <c r="F2612" s="157">
        <v>172.54</v>
      </c>
      <c r="G2612" s="156" t="str">
        <f t="shared" si="125"/>
        <v>Selwyn District CC</v>
      </c>
      <c r="H2612" s="156">
        <f t="shared" si="126"/>
        <v>63</v>
      </c>
      <c r="I2612" s="156" t="str">
        <f t="shared" si="127"/>
        <v>Selwyn District 63</v>
      </c>
    </row>
    <row r="2613" spans="1:9">
      <c r="A2613" s="156" t="s">
        <v>2694</v>
      </c>
      <c r="B2613" s="156" t="s">
        <v>143</v>
      </c>
      <c r="C2613" s="156" t="s">
        <v>93</v>
      </c>
      <c r="D2613" s="156" t="s">
        <v>94</v>
      </c>
      <c r="E2613" s="157">
        <v>-43.85</v>
      </c>
      <c r="F2613" s="157">
        <v>172.35</v>
      </c>
      <c r="G2613" s="156" t="str">
        <f t="shared" si="125"/>
        <v>Selwyn District CC</v>
      </c>
      <c r="H2613" s="156">
        <f t="shared" si="126"/>
        <v>64</v>
      </c>
      <c r="I2613" s="156" t="str">
        <f t="shared" si="127"/>
        <v>Selwyn District 64</v>
      </c>
    </row>
    <row r="2614" spans="1:9">
      <c r="A2614" s="156" t="s">
        <v>2695</v>
      </c>
      <c r="B2614" s="156" t="s">
        <v>143</v>
      </c>
      <c r="C2614" s="156" t="s">
        <v>93</v>
      </c>
      <c r="D2614" s="156" t="s">
        <v>94</v>
      </c>
      <c r="E2614" s="157">
        <v>-43.63</v>
      </c>
      <c r="F2614" s="157">
        <v>171.89</v>
      </c>
      <c r="G2614" s="156" t="str">
        <f t="shared" si="125"/>
        <v>Selwyn District CC</v>
      </c>
      <c r="H2614" s="156">
        <f t="shared" si="126"/>
        <v>65</v>
      </c>
      <c r="I2614" s="156" t="str">
        <f t="shared" si="127"/>
        <v>Selwyn District 65</v>
      </c>
    </row>
    <row r="2615" spans="1:9">
      <c r="A2615" s="156" t="s">
        <v>2696</v>
      </c>
      <c r="B2615" s="156" t="s">
        <v>143</v>
      </c>
      <c r="C2615" s="156" t="s">
        <v>93</v>
      </c>
      <c r="D2615" s="156" t="s">
        <v>94</v>
      </c>
      <c r="E2615" s="157">
        <v>-43.4</v>
      </c>
      <c r="F2615" s="157">
        <v>172.03</v>
      </c>
      <c r="G2615" s="156" t="str">
        <f t="shared" si="125"/>
        <v>Selwyn District CC</v>
      </c>
      <c r="H2615" s="156">
        <f t="shared" si="126"/>
        <v>66</v>
      </c>
      <c r="I2615" s="156" t="str">
        <f t="shared" si="127"/>
        <v>Selwyn District 66</v>
      </c>
    </row>
    <row r="2616" spans="1:9">
      <c r="A2616" s="156" t="s">
        <v>2697</v>
      </c>
      <c r="B2616" s="156" t="s">
        <v>143</v>
      </c>
      <c r="C2616" s="156" t="s">
        <v>93</v>
      </c>
      <c r="D2616" s="156" t="s">
        <v>94</v>
      </c>
      <c r="E2616" s="157">
        <v>-43.57</v>
      </c>
      <c r="F2616" s="157">
        <v>172.41</v>
      </c>
      <c r="G2616" s="156" t="str">
        <f t="shared" si="125"/>
        <v>Selwyn District CC</v>
      </c>
      <c r="H2616" s="156">
        <f t="shared" si="126"/>
        <v>67</v>
      </c>
      <c r="I2616" s="156" t="str">
        <f t="shared" si="127"/>
        <v>Selwyn District 67</v>
      </c>
    </row>
    <row r="2617" spans="1:9">
      <c r="A2617" s="156" t="s">
        <v>2698</v>
      </c>
      <c r="B2617" s="156" t="s">
        <v>143</v>
      </c>
      <c r="C2617" s="156" t="s">
        <v>93</v>
      </c>
      <c r="D2617" s="156" t="s">
        <v>94</v>
      </c>
      <c r="E2617" s="157">
        <v>-43.52</v>
      </c>
      <c r="F2617" s="157">
        <v>172.37</v>
      </c>
      <c r="G2617" s="156" t="str">
        <f t="shared" si="125"/>
        <v>Selwyn District CC</v>
      </c>
      <c r="H2617" s="156">
        <f t="shared" si="126"/>
        <v>68</v>
      </c>
      <c r="I2617" s="156" t="str">
        <f t="shared" si="127"/>
        <v>Selwyn District 68</v>
      </c>
    </row>
    <row r="2618" spans="1:9">
      <c r="A2618" s="156" t="s">
        <v>2699</v>
      </c>
      <c r="B2618" s="156" t="s">
        <v>143</v>
      </c>
      <c r="C2618" s="156" t="s">
        <v>93</v>
      </c>
      <c r="D2618" s="156" t="s">
        <v>94</v>
      </c>
      <c r="E2618" s="157">
        <v>-43.46</v>
      </c>
      <c r="F2618" s="157">
        <v>171.89</v>
      </c>
      <c r="G2618" s="156" t="str">
        <f t="shared" si="125"/>
        <v>Selwyn District CC</v>
      </c>
      <c r="H2618" s="156">
        <f t="shared" si="126"/>
        <v>69</v>
      </c>
      <c r="I2618" s="156" t="str">
        <f t="shared" si="127"/>
        <v>Selwyn District 69</v>
      </c>
    </row>
    <row r="2619" spans="1:9">
      <c r="A2619" s="156" t="s">
        <v>2700</v>
      </c>
      <c r="B2619" s="156" t="s">
        <v>143</v>
      </c>
      <c r="C2619" s="156" t="s">
        <v>93</v>
      </c>
      <c r="D2619" s="156" t="s">
        <v>94</v>
      </c>
      <c r="E2619" s="157">
        <v>-43.51</v>
      </c>
      <c r="F2619" s="157">
        <v>171.71</v>
      </c>
      <c r="G2619" s="156" t="str">
        <f t="shared" si="125"/>
        <v>Selwyn District CC</v>
      </c>
      <c r="H2619" s="156">
        <f t="shared" si="126"/>
        <v>70</v>
      </c>
      <c r="I2619" s="156" t="str">
        <f t="shared" si="127"/>
        <v>Selwyn District 70</v>
      </c>
    </row>
    <row r="2620" spans="1:9">
      <c r="A2620" s="156" t="s">
        <v>2701</v>
      </c>
      <c r="B2620" s="156" t="s">
        <v>144</v>
      </c>
      <c r="C2620" s="156" t="s">
        <v>93</v>
      </c>
      <c r="D2620" s="156" t="s">
        <v>2081</v>
      </c>
      <c r="E2620" s="157">
        <v>-39.659999999999997</v>
      </c>
      <c r="F2620" s="157">
        <v>174.44</v>
      </c>
      <c r="G2620" s="156" t="str">
        <f t="shared" si="125"/>
        <v>South Taranaki District NP</v>
      </c>
      <c r="H2620" s="156">
        <f t="shared" si="126"/>
        <v>1</v>
      </c>
      <c r="I2620" s="156" t="str">
        <f t="shared" si="127"/>
        <v>South Taranaki District 1</v>
      </c>
    </row>
    <row r="2621" spans="1:9">
      <c r="A2621" s="156" t="s">
        <v>2702</v>
      </c>
      <c r="B2621" s="156" t="s">
        <v>144</v>
      </c>
      <c r="C2621" s="156" t="s">
        <v>93</v>
      </c>
      <c r="D2621" s="156" t="s">
        <v>2081</v>
      </c>
      <c r="E2621" s="157">
        <v>-39.51</v>
      </c>
      <c r="F2621" s="157">
        <v>174.37</v>
      </c>
      <c r="G2621" s="156" t="str">
        <f t="shared" si="125"/>
        <v>South Taranaki District NP</v>
      </c>
      <c r="H2621" s="156">
        <f t="shared" si="126"/>
        <v>2</v>
      </c>
      <c r="I2621" s="156" t="str">
        <f t="shared" si="127"/>
        <v>South Taranaki District 2</v>
      </c>
    </row>
    <row r="2622" spans="1:9">
      <c r="A2622" s="156" t="s">
        <v>2703</v>
      </c>
      <c r="B2622" s="156" t="s">
        <v>144</v>
      </c>
      <c r="C2622" s="156" t="s">
        <v>93</v>
      </c>
      <c r="D2622" s="156" t="s">
        <v>2081</v>
      </c>
      <c r="E2622" s="157">
        <v>-39.479999999999997</v>
      </c>
      <c r="F2622" s="157">
        <v>174.04</v>
      </c>
      <c r="G2622" s="156" t="str">
        <f t="shared" si="125"/>
        <v>South Taranaki District NP</v>
      </c>
      <c r="H2622" s="156">
        <f t="shared" si="126"/>
        <v>3</v>
      </c>
      <c r="I2622" s="156" t="str">
        <f t="shared" si="127"/>
        <v>South Taranaki District 3</v>
      </c>
    </row>
    <row r="2623" spans="1:9">
      <c r="A2623" s="156" t="s">
        <v>2704</v>
      </c>
      <c r="B2623" s="156" t="s">
        <v>144</v>
      </c>
      <c r="C2623" s="156" t="s">
        <v>93</v>
      </c>
      <c r="D2623" s="156" t="s">
        <v>2081</v>
      </c>
      <c r="E2623" s="157">
        <v>-39.43</v>
      </c>
      <c r="F2623" s="157">
        <v>174.03</v>
      </c>
      <c r="G2623" s="156" t="str">
        <f t="shared" si="125"/>
        <v>South Taranaki District NP</v>
      </c>
      <c r="H2623" s="156">
        <f t="shared" si="126"/>
        <v>4</v>
      </c>
      <c r="I2623" s="156" t="str">
        <f t="shared" si="127"/>
        <v>South Taranaki District 4</v>
      </c>
    </row>
    <row r="2624" spans="1:9">
      <c r="A2624" s="156" t="s">
        <v>2705</v>
      </c>
      <c r="B2624" s="156" t="s">
        <v>144</v>
      </c>
      <c r="C2624" s="156" t="s">
        <v>209</v>
      </c>
      <c r="D2624" s="156" t="s">
        <v>2081</v>
      </c>
      <c r="E2624" s="157">
        <v>-39.42</v>
      </c>
      <c r="F2624" s="157">
        <v>174.3</v>
      </c>
      <c r="G2624" s="156" t="str">
        <f t="shared" si="125"/>
        <v>South Taranaki District NP</v>
      </c>
      <c r="H2624" s="156">
        <f t="shared" si="126"/>
        <v>5</v>
      </c>
      <c r="I2624" s="156" t="str">
        <f t="shared" si="127"/>
        <v>South Taranaki District 5</v>
      </c>
    </row>
    <row r="2625" spans="1:9">
      <c r="A2625" s="156" t="s">
        <v>2706</v>
      </c>
      <c r="B2625" s="156" t="s">
        <v>144</v>
      </c>
      <c r="C2625" s="156" t="s">
        <v>93</v>
      </c>
      <c r="D2625" s="156" t="s">
        <v>2081</v>
      </c>
      <c r="E2625" s="157">
        <v>-39.51</v>
      </c>
      <c r="F2625" s="157">
        <v>174.32</v>
      </c>
      <c r="G2625" s="156" t="str">
        <f t="shared" si="125"/>
        <v>South Taranaki District NP</v>
      </c>
      <c r="H2625" s="156">
        <f t="shared" si="126"/>
        <v>6</v>
      </c>
      <c r="I2625" s="156" t="str">
        <f t="shared" si="127"/>
        <v>South Taranaki District 6</v>
      </c>
    </row>
    <row r="2626" spans="1:9">
      <c r="A2626" s="156" t="s">
        <v>2707</v>
      </c>
      <c r="B2626" s="156" t="s">
        <v>144</v>
      </c>
      <c r="C2626" s="156" t="s">
        <v>171</v>
      </c>
      <c r="D2626" s="156" t="s">
        <v>2081</v>
      </c>
      <c r="E2626" s="157">
        <v>-39.58</v>
      </c>
      <c r="F2626" s="157">
        <v>174.27</v>
      </c>
      <c r="G2626" s="156" t="str">
        <f t="shared" ref="G2626:G2689" si="128">B2626&amp;" "&amp;D2626</f>
        <v>South Taranaki District NP</v>
      </c>
      <c r="H2626" s="156">
        <f t="shared" ref="H2626:H2689" si="129">IF(B2626=B2625,H2625+1,1)</f>
        <v>7</v>
      </c>
      <c r="I2626" s="156" t="str">
        <f t="shared" ref="I2626:I2689" si="130">B2626&amp;" "&amp;H2626</f>
        <v>South Taranaki District 7</v>
      </c>
    </row>
    <row r="2627" spans="1:9">
      <c r="A2627" s="156" t="s">
        <v>2708</v>
      </c>
      <c r="B2627" s="156" t="s">
        <v>144</v>
      </c>
      <c r="C2627" s="156" t="s">
        <v>93</v>
      </c>
      <c r="D2627" s="156" t="s">
        <v>2081</v>
      </c>
      <c r="E2627" s="157">
        <v>-39.64</v>
      </c>
      <c r="F2627" s="157">
        <v>174.49</v>
      </c>
      <c r="G2627" s="156" t="str">
        <f t="shared" si="128"/>
        <v>South Taranaki District NP</v>
      </c>
      <c r="H2627" s="156">
        <f t="shared" si="129"/>
        <v>8</v>
      </c>
      <c r="I2627" s="156" t="str">
        <f t="shared" si="130"/>
        <v>South Taranaki District 8</v>
      </c>
    </row>
    <row r="2628" spans="1:9">
      <c r="A2628" s="156" t="s">
        <v>2709</v>
      </c>
      <c r="B2628" s="156" t="s">
        <v>144</v>
      </c>
      <c r="C2628" s="156" t="s">
        <v>93</v>
      </c>
      <c r="D2628" s="156" t="s">
        <v>2081</v>
      </c>
      <c r="E2628" s="157">
        <v>-39.39</v>
      </c>
      <c r="F2628" s="157">
        <v>173.93</v>
      </c>
      <c r="G2628" s="156" t="str">
        <f t="shared" si="128"/>
        <v>South Taranaki District NP</v>
      </c>
      <c r="H2628" s="156">
        <f t="shared" si="129"/>
        <v>9</v>
      </c>
      <c r="I2628" s="156" t="str">
        <f t="shared" si="130"/>
        <v>South Taranaki District 9</v>
      </c>
    </row>
    <row r="2629" spans="1:9">
      <c r="A2629" s="156" t="s">
        <v>2710</v>
      </c>
      <c r="B2629" s="156" t="s">
        <v>144</v>
      </c>
      <c r="C2629" s="156" t="s">
        <v>93</v>
      </c>
      <c r="D2629" s="156" t="s">
        <v>2081</v>
      </c>
      <c r="E2629" s="157">
        <v>-39.56</v>
      </c>
      <c r="F2629" s="157">
        <v>174.16</v>
      </c>
      <c r="G2629" s="156" t="str">
        <f t="shared" si="128"/>
        <v>South Taranaki District NP</v>
      </c>
      <c r="H2629" s="156">
        <f t="shared" si="129"/>
        <v>10</v>
      </c>
      <c r="I2629" s="156" t="str">
        <f t="shared" si="130"/>
        <v>South Taranaki District 10</v>
      </c>
    </row>
    <row r="2630" spans="1:9">
      <c r="A2630" s="156" t="s">
        <v>2711</v>
      </c>
      <c r="B2630" s="156" t="s">
        <v>144</v>
      </c>
      <c r="C2630" s="156" t="s">
        <v>93</v>
      </c>
      <c r="D2630" s="156" t="s">
        <v>2081</v>
      </c>
      <c r="E2630" s="157">
        <v>-39.71</v>
      </c>
      <c r="F2630" s="157">
        <v>174.45</v>
      </c>
      <c r="G2630" s="156" t="str">
        <f t="shared" si="128"/>
        <v>South Taranaki District NP</v>
      </c>
      <c r="H2630" s="156">
        <f t="shared" si="129"/>
        <v>11</v>
      </c>
      <c r="I2630" s="156" t="str">
        <f t="shared" si="130"/>
        <v>South Taranaki District 11</v>
      </c>
    </row>
    <row r="2631" spans="1:9">
      <c r="A2631" s="156" t="s">
        <v>2712</v>
      </c>
      <c r="B2631" s="156" t="s">
        <v>144</v>
      </c>
      <c r="C2631" s="156" t="s">
        <v>209</v>
      </c>
      <c r="D2631" s="156" t="s">
        <v>2081</v>
      </c>
      <c r="E2631" s="157">
        <v>-39.43</v>
      </c>
      <c r="F2631" s="157">
        <v>174.14</v>
      </c>
      <c r="G2631" s="156" t="str">
        <f t="shared" si="128"/>
        <v>South Taranaki District NP</v>
      </c>
      <c r="H2631" s="156">
        <f t="shared" si="129"/>
        <v>12</v>
      </c>
      <c r="I2631" s="156" t="str">
        <f t="shared" si="130"/>
        <v>South Taranaki District 12</v>
      </c>
    </row>
    <row r="2632" spans="1:9">
      <c r="A2632" s="156" t="s">
        <v>2713</v>
      </c>
      <c r="B2632" s="156" t="s">
        <v>144</v>
      </c>
      <c r="C2632" s="156" t="s">
        <v>93</v>
      </c>
      <c r="D2632" s="156" t="s">
        <v>2081</v>
      </c>
      <c r="E2632" s="157">
        <v>-39.479999999999997</v>
      </c>
      <c r="F2632" s="157">
        <v>174.13</v>
      </c>
      <c r="G2632" s="156" t="str">
        <f t="shared" si="128"/>
        <v>South Taranaki District NP</v>
      </c>
      <c r="H2632" s="156">
        <f t="shared" si="129"/>
        <v>13</v>
      </c>
      <c r="I2632" s="156" t="str">
        <f t="shared" si="130"/>
        <v>South Taranaki District 13</v>
      </c>
    </row>
    <row r="2633" spans="1:9">
      <c r="A2633" s="156" t="s">
        <v>2714</v>
      </c>
      <c r="B2633" s="156" t="s">
        <v>144</v>
      </c>
      <c r="C2633" s="156" t="s">
        <v>93</v>
      </c>
      <c r="D2633" s="156" t="s">
        <v>2081</v>
      </c>
      <c r="E2633" s="157">
        <v>-39.68</v>
      </c>
      <c r="F2633" s="157">
        <v>174.6</v>
      </c>
      <c r="G2633" s="156" t="str">
        <f t="shared" si="128"/>
        <v>South Taranaki District NP</v>
      </c>
      <c r="H2633" s="156">
        <f t="shared" si="129"/>
        <v>14</v>
      </c>
      <c r="I2633" s="156" t="str">
        <f t="shared" si="130"/>
        <v>South Taranaki District 14</v>
      </c>
    </row>
    <row r="2634" spans="1:9">
      <c r="A2634" s="156" t="s">
        <v>2715</v>
      </c>
      <c r="B2634" s="156" t="s">
        <v>144</v>
      </c>
      <c r="C2634" s="156" t="s">
        <v>93</v>
      </c>
      <c r="D2634" s="156" t="s">
        <v>2081</v>
      </c>
      <c r="E2634" s="157">
        <v>-39.54</v>
      </c>
      <c r="F2634" s="157">
        <v>174.07</v>
      </c>
      <c r="G2634" s="156" t="str">
        <f t="shared" si="128"/>
        <v>South Taranaki District NP</v>
      </c>
      <c r="H2634" s="156">
        <f t="shared" si="129"/>
        <v>15</v>
      </c>
      <c r="I2634" s="156" t="str">
        <f t="shared" si="130"/>
        <v>South Taranaki District 15</v>
      </c>
    </row>
    <row r="2635" spans="1:9">
      <c r="A2635" s="156" t="s">
        <v>2716</v>
      </c>
      <c r="B2635" s="156" t="s">
        <v>144</v>
      </c>
      <c r="C2635" s="156" t="s">
        <v>93</v>
      </c>
      <c r="D2635" s="156" t="s">
        <v>2081</v>
      </c>
      <c r="E2635" s="157">
        <v>-39.71</v>
      </c>
      <c r="F2635" s="157">
        <v>174.6</v>
      </c>
      <c r="G2635" s="156" t="str">
        <f t="shared" si="128"/>
        <v>South Taranaki District NP</v>
      </c>
      <c r="H2635" s="156">
        <f t="shared" si="129"/>
        <v>16</v>
      </c>
      <c r="I2635" s="156" t="str">
        <f t="shared" si="130"/>
        <v>South Taranaki District 16</v>
      </c>
    </row>
    <row r="2636" spans="1:9">
      <c r="A2636" s="156" t="s">
        <v>2717</v>
      </c>
      <c r="B2636" s="156" t="s">
        <v>144</v>
      </c>
      <c r="C2636" s="156" t="s">
        <v>93</v>
      </c>
      <c r="D2636" s="156" t="s">
        <v>2081</v>
      </c>
      <c r="E2636" s="157">
        <v>-39.450000000000003</v>
      </c>
      <c r="F2636" s="157">
        <v>174.34</v>
      </c>
      <c r="G2636" s="156" t="str">
        <f t="shared" si="128"/>
        <v>South Taranaki District NP</v>
      </c>
      <c r="H2636" s="156">
        <f t="shared" si="129"/>
        <v>17</v>
      </c>
      <c r="I2636" s="156" t="str">
        <f t="shared" si="130"/>
        <v>South Taranaki District 17</v>
      </c>
    </row>
    <row r="2637" spans="1:9">
      <c r="A2637" s="156" t="s">
        <v>2718</v>
      </c>
      <c r="B2637" s="156" t="s">
        <v>144</v>
      </c>
      <c r="C2637" s="156" t="s">
        <v>93</v>
      </c>
      <c r="D2637" s="156" t="s">
        <v>2081</v>
      </c>
      <c r="E2637" s="157">
        <v>-39.409999999999997</v>
      </c>
      <c r="F2637" s="157">
        <v>174.05</v>
      </c>
      <c r="G2637" s="156" t="str">
        <f t="shared" si="128"/>
        <v>South Taranaki District NP</v>
      </c>
      <c r="H2637" s="156">
        <f t="shared" si="129"/>
        <v>18</v>
      </c>
      <c r="I2637" s="156" t="str">
        <f t="shared" si="130"/>
        <v>South Taranaki District 18</v>
      </c>
    </row>
    <row r="2638" spans="1:9">
      <c r="A2638" s="156" t="s">
        <v>2719</v>
      </c>
      <c r="B2638" s="156" t="s">
        <v>144</v>
      </c>
      <c r="C2638" s="156" t="s">
        <v>93</v>
      </c>
      <c r="D2638" s="156" t="s">
        <v>2081</v>
      </c>
      <c r="E2638" s="157">
        <v>-39.54</v>
      </c>
      <c r="F2638" s="157">
        <v>174.89</v>
      </c>
      <c r="G2638" s="156" t="str">
        <f t="shared" si="128"/>
        <v>South Taranaki District NP</v>
      </c>
      <c r="H2638" s="156">
        <f t="shared" si="129"/>
        <v>19</v>
      </c>
      <c r="I2638" s="156" t="str">
        <f t="shared" si="130"/>
        <v>South Taranaki District 19</v>
      </c>
    </row>
    <row r="2639" spans="1:9">
      <c r="A2639" s="156" t="s">
        <v>2720</v>
      </c>
      <c r="B2639" s="156" t="s">
        <v>144</v>
      </c>
      <c r="C2639" s="156" t="s">
        <v>93</v>
      </c>
      <c r="D2639" s="156" t="s">
        <v>2081</v>
      </c>
      <c r="E2639" s="157">
        <v>-39.58</v>
      </c>
      <c r="F2639" s="157">
        <v>174.82</v>
      </c>
      <c r="G2639" s="156" t="str">
        <f t="shared" si="128"/>
        <v>South Taranaki District NP</v>
      </c>
      <c r="H2639" s="156">
        <f t="shared" si="129"/>
        <v>20</v>
      </c>
      <c r="I2639" s="156" t="str">
        <f t="shared" si="130"/>
        <v>South Taranaki District 20</v>
      </c>
    </row>
    <row r="2640" spans="1:9">
      <c r="A2640" s="156" t="s">
        <v>2721</v>
      </c>
      <c r="B2640" s="156" t="s">
        <v>144</v>
      </c>
      <c r="C2640" s="156" t="s">
        <v>209</v>
      </c>
      <c r="D2640" s="156" t="s">
        <v>2081</v>
      </c>
      <c r="E2640" s="157">
        <v>-39.549999999999997</v>
      </c>
      <c r="F2640" s="157">
        <v>174.12</v>
      </c>
      <c r="G2640" s="156" t="str">
        <f t="shared" si="128"/>
        <v>South Taranaki District NP</v>
      </c>
      <c r="H2640" s="156">
        <f t="shared" si="129"/>
        <v>21</v>
      </c>
      <c r="I2640" s="156" t="str">
        <f t="shared" si="130"/>
        <v>South Taranaki District 21</v>
      </c>
    </row>
    <row r="2641" spans="1:9">
      <c r="A2641" s="156" t="s">
        <v>2722</v>
      </c>
      <c r="B2641" s="156" t="s">
        <v>144</v>
      </c>
      <c r="C2641" s="156" t="s">
        <v>93</v>
      </c>
      <c r="D2641" s="156" t="s">
        <v>2081</v>
      </c>
      <c r="E2641" s="157">
        <v>-39.409999999999997</v>
      </c>
      <c r="F2641" s="157">
        <v>174.43</v>
      </c>
      <c r="G2641" s="156" t="str">
        <f t="shared" si="128"/>
        <v>South Taranaki District NP</v>
      </c>
      <c r="H2641" s="156">
        <f t="shared" si="129"/>
        <v>22</v>
      </c>
      <c r="I2641" s="156" t="str">
        <f t="shared" si="130"/>
        <v>South Taranaki District 22</v>
      </c>
    </row>
    <row r="2642" spans="1:9">
      <c r="A2642" s="156" t="s">
        <v>2723</v>
      </c>
      <c r="B2642" s="156" t="s">
        <v>144</v>
      </c>
      <c r="C2642" s="156" t="s">
        <v>93</v>
      </c>
      <c r="D2642" s="156" t="s">
        <v>2081</v>
      </c>
      <c r="E2642" s="157">
        <v>-39.42</v>
      </c>
      <c r="F2642" s="157">
        <v>174.21</v>
      </c>
      <c r="G2642" s="156" t="str">
        <f t="shared" si="128"/>
        <v>South Taranaki District NP</v>
      </c>
      <c r="H2642" s="156">
        <f t="shared" si="129"/>
        <v>23</v>
      </c>
      <c r="I2642" s="156" t="str">
        <f t="shared" si="130"/>
        <v>South Taranaki District 23</v>
      </c>
    </row>
    <row r="2643" spans="1:9">
      <c r="A2643" s="156" t="s">
        <v>953</v>
      </c>
      <c r="B2643" s="156" t="s">
        <v>144</v>
      </c>
      <c r="C2643" s="156" t="s">
        <v>93</v>
      </c>
      <c r="D2643" s="156" t="s">
        <v>2081</v>
      </c>
      <c r="E2643" s="157">
        <v>-39.479999999999997</v>
      </c>
      <c r="F2643" s="157">
        <v>174.07</v>
      </c>
      <c r="G2643" s="156" t="str">
        <f t="shared" si="128"/>
        <v>South Taranaki District NP</v>
      </c>
      <c r="H2643" s="156">
        <f t="shared" si="129"/>
        <v>24</v>
      </c>
      <c r="I2643" s="156" t="str">
        <f t="shared" si="130"/>
        <v>South Taranaki District 24</v>
      </c>
    </row>
    <row r="2644" spans="1:9">
      <c r="A2644" s="156" t="s">
        <v>2724</v>
      </c>
      <c r="B2644" s="156" t="s">
        <v>144</v>
      </c>
      <c r="C2644" s="156" t="s">
        <v>93</v>
      </c>
      <c r="D2644" s="156" t="s">
        <v>2081</v>
      </c>
      <c r="E2644" s="157">
        <v>-39.700000000000003</v>
      </c>
      <c r="F2644" s="157">
        <v>174.74</v>
      </c>
      <c r="G2644" s="156" t="str">
        <f t="shared" si="128"/>
        <v>South Taranaki District NP</v>
      </c>
      <c r="H2644" s="156">
        <f t="shared" si="129"/>
        <v>25</v>
      </c>
      <c r="I2644" s="156" t="str">
        <f t="shared" si="130"/>
        <v>South Taranaki District 25</v>
      </c>
    </row>
    <row r="2645" spans="1:9">
      <c r="A2645" s="156" t="s">
        <v>2725</v>
      </c>
      <c r="B2645" s="156" t="s">
        <v>144</v>
      </c>
      <c r="C2645" s="156" t="s">
        <v>93</v>
      </c>
      <c r="D2645" s="156" t="s">
        <v>2081</v>
      </c>
      <c r="E2645" s="157">
        <v>-39.659999999999997</v>
      </c>
      <c r="F2645" s="157">
        <v>174.39</v>
      </c>
      <c r="G2645" s="156" t="str">
        <f t="shared" si="128"/>
        <v>South Taranaki District NP</v>
      </c>
      <c r="H2645" s="156">
        <f t="shared" si="129"/>
        <v>26</v>
      </c>
      <c r="I2645" s="156" t="str">
        <f t="shared" si="130"/>
        <v>South Taranaki District 26</v>
      </c>
    </row>
    <row r="2646" spans="1:9">
      <c r="A2646" s="156" t="s">
        <v>2726</v>
      </c>
      <c r="B2646" s="156" t="s">
        <v>144</v>
      </c>
      <c r="C2646" s="156" t="s">
        <v>93</v>
      </c>
      <c r="D2646" s="156" t="s">
        <v>2081</v>
      </c>
      <c r="E2646" s="157">
        <v>-39.479999999999997</v>
      </c>
      <c r="F2646" s="157">
        <v>174.22</v>
      </c>
      <c r="G2646" s="156" t="str">
        <f t="shared" si="128"/>
        <v>South Taranaki District NP</v>
      </c>
      <c r="H2646" s="156">
        <f t="shared" si="129"/>
        <v>27</v>
      </c>
      <c r="I2646" s="156" t="str">
        <f t="shared" si="130"/>
        <v>South Taranaki District 27</v>
      </c>
    </row>
    <row r="2647" spans="1:9">
      <c r="A2647" s="156" t="s">
        <v>2727</v>
      </c>
      <c r="B2647" s="156" t="s">
        <v>144</v>
      </c>
      <c r="C2647" s="156" t="s">
        <v>93</v>
      </c>
      <c r="D2647" s="156" t="s">
        <v>2081</v>
      </c>
      <c r="E2647" s="157">
        <v>-39.409999999999997</v>
      </c>
      <c r="F2647" s="157">
        <v>174.51</v>
      </c>
      <c r="G2647" s="156" t="str">
        <f t="shared" si="128"/>
        <v>South Taranaki District NP</v>
      </c>
      <c r="H2647" s="156">
        <f t="shared" si="129"/>
        <v>28</v>
      </c>
      <c r="I2647" s="156" t="str">
        <f t="shared" si="130"/>
        <v>South Taranaki District 28</v>
      </c>
    </row>
    <row r="2648" spans="1:9">
      <c r="A2648" s="156" t="s">
        <v>2728</v>
      </c>
      <c r="B2648" s="156" t="s">
        <v>144</v>
      </c>
      <c r="C2648" s="156" t="s">
        <v>93</v>
      </c>
      <c r="D2648" s="156" t="s">
        <v>2081</v>
      </c>
      <c r="E2648" s="157">
        <v>-39.56</v>
      </c>
      <c r="F2648" s="157">
        <v>174.42</v>
      </c>
      <c r="G2648" s="156" t="str">
        <f t="shared" si="128"/>
        <v>South Taranaki District NP</v>
      </c>
      <c r="H2648" s="156">
        <f t="shared" si="129"/>
        <v>29</v>
      </c>
      <c r="I2648" s="156" t="str">
        <f t="shared" si="130"/>
        <v>South Taranaki District 29</v>
      </c>
    </row>
    <row r="2649" spans="1:9">
      <c r="A2649" s="156" t="s">
        <v>2729</v>
      </c>
      <c r="B2649" s="156" t="s">
        <v>144</v>
      </c>
      <c r="C2649" s="156" t="s">
        <v>93</v>
      </c>
      <c r="D2649" s="156" t="s">
        <v>2081</v>
      </c>
      <c r="E2649" s="157">
        <v>-39.53</v>
      </c>
      <c r="F2649" s="157">
        <v>174.65</v>
      </c>
      <c r="G2649" s="156" t="str">
        <f t="shared" si="128"/>
        <v>South Taranaki District NP</v>
      </c>
      <c r="H2649" s="156">
        <f t="shared" si="129"/>
        <v>30</v>
      </c>
      <c r="I2649" s="156" t="str">
        <f t="shared" si="130"/>
        <v>South Taranaki District 30</v>
      </c>
    </row>
    <row r="2650" spans="1:9">
      <c r="A2650" s="156" t="s">
        <v>2730</v>
      </c>
      <c r="B2650" s="156" t="s">
        <v>144</v>
      </c>
      <c r="C2650" s="156" t="s">
        <v>93</v>
      </c>
      <c r="D2650" s="156" t="s">
        <v>2081</v>
      </c>
      <c r="E2650" s="157">
        <v>-39.43</v>
      </c>
      <c r="F2650" s="157">
        <v>174.63</v>
      </c>
      <c r="G2650" s="156" t="str">
        <f t="shared" si="128"/>
        <v>South Taranaki District NP</v>
      </c>
      <c r="H2650" s="156">
        <f t="shared" si="129"/>
        <v>31</v>
      </c>
      <c r="I2650" s="156" t="str">
        <f t="shared" si="130"/>
        <v>South Taranaki District 31</v>
      </c>
    </row>
    <row r="2651" spans="1:9">
      <c r="A2651" s="156" t="s">
        <v>2731</v>
      </c>
      <c r="B2651" s="156" t="s">
        <v>144</v>
      </c>
      <c r="C2651" s="156" t="s">
        <v>93</v>
      </c>
      <c r="D2651" s="156" t="s">
        <v>2081</v>
      </c>
      <c r="E2651" s="157">
        <v>-39.619999999999997</v>
      </c>
      <c r="F2651" s="157">
        <v>174.36</v>
      </c>
      <c r="G2651" s="156" t="str">
        <f t="shared" si="128"/>
        <v>South Taranaki District NP</v>
      </c>
      <c r="H2651" s="156">
        <f t="shared" si="129"/>
        <v>32</v>
      </c>
      <c r="I2651" s="156" t="str">
        <f t="shared" si="130"/>
        <v>South Taranaki District 32</v>
      </c>
    </row>
    <row r="2652" spans="1:9">
      <c r="A2652" s="156" t="s">
        <v>2732</v>
      </c>
      <c r="B2652" s="156" t="s">
        <v>144</v>
      </c>
      <c r="C2652" s="156" t="s">
        <v>93</v>
      </c>
      <c r="D2652" s="156" t="s">
        <v>2081</v>
      </c>
      <c r="E2652" s="157">
        <v>-39.770000000000003</v>
      </c>
      <c r="F2652" s="157">
        <v>174.66</v>
      </c>
      <c r="G2652" s="156" t="str">
        <f t="shared" si="128"/>
        <v>South Taranaki District NP</v>
      </c>
      <c r="H2652" s="156">
        <f t="shared" si="129"/>
        <v>33</v>
      </c>
      <c r="I2652" s="156" t="str">
        <f t="shared" si="130"/>
        <v>South Taranaki District 33</v>
      </c>
    </row>
    <row r="2653" spans="1:9">
      <c r="A2653" s="156" t="s">
        <v>2733</v>
      </c>
      <c r="B2653" s="156" t="s">
        <v>144</v>
      </c>
      <c r="C2653" s="156" t="s">
        <v>93</v>
      </c>
      <c r="D2653" s="156" t="s">
        <v>2081</v>
      </c>
      <c r="E2653" s="157">
        <v>-39.26</v>
      </c>
      <c r="F2653" s="157">
        <v>173.89</v>
      </c>
      <c r="G2653" s="156" t="str">
        <f t="shared" si="128"/>
        <v>South Taranaki District NP</v>
      </c>
      <c r="H2653" s="156">
        <f t="shared" si="129"/>
        <v>34</v>
      </c>
      <c r="I2653" s="156" t="str">
        <f t="shared" si="130"/>
        <v>South Taranaki District 34</v>
      </c>
    </row>
    <row r="2654" spans="1:9">
      <c r="A2654" s="156" t="s">
        <v>2734</v>
      </c>
      <c r="B2654" s="156" t="s">
        <v>144</v>
      </c>
      <c r="C2654" s="156" t="s">
        <v>93</v>
      </c>
      <c r="D2654" s="156" t="s">
        <v>2081</v>
      </c>
      <c r="E2654" s="157">
        <v>-39.57</v>
      </c>
      <c r="F2654" s="157">
        <v>174.82</v>
      </c>
      <c r="G2654" s="156" t="str">
        <f t="shared" si="128"/>
        <v>South Taranaki District NP</v>
      </c>
      <c r="H2654" s="156">
        <f t="shared" si="129"/>
        <v>35</v>
      </c>
      <c r="I2654" s="156" t="str">
        <f t="shared" si="130"/>
        <v>South Taranaki District 35</v>
      </c>
    </row>
    <row r="2655" spans="1:9">
      <c r="A2655" s="156" t="s">
        <v>2735</v>
      </c>
      <c r="B2655" s="156" t="s">
        <v>144</v>
      </c>
      <c r="C2655" s="156" t="s">
        <v>93</v>
      </c>
      <c r="D2655" s="156" t="s">
        <v>2081</v>
      </c>
      <c r="E2655" s="157">
        <v>-39.770000000000003</v>
      </c>
      <c r="F2655" s="157">
        <v>174.73</v>
      </c>
      <c r="G2655" s="156" t="str">
        <f t="shared" si="128"/>
        <v>South Taranaki District NP</v>
      </c>
      <c r="H2655" s="156">
        <f t="shared" si="129"/>
        <v>36</v>
      </c>
      <c r="I2655" s="156" t="str">
        <f t="shared" si="130"/>
        <v>South Taranaki District 36</v>
      </c>
    </row>
    <row r="2656" spans="1:9">
      <c r="A2656" s="156" t="s">
        <v>2736</v>
      </c>
      <c r="B2656" s="156" t="s">
        <v>144</v>
      </c>
      <c r="C2656" s="156" t="s">
        <v>96</v>
      </c>
      <c r="D2656" s="156" t="s">
        <v>2081</v>
      </c>
      <c r="E2656" s="157">
        <v>-39.58</v>
      </c>
      <c r="F2656" s="157">
        <v>174.28</v>
      </c>
      <c r="G2656" s="156" t="str">
        <f t="shared" si="128"/>
        <v>South Taranaki District NP</v>
      </c>
      <c r="H2656" s="156">
        <f t="shared" si="129"/>
        <v>37</v>
      </c>
      <c r="I2656" s="156" t="str">
        <f t="shared" si="130"/>
        <v>South Taranaki District 37</v>
      </c>
    </row>
    <row r="2657" spans="1:9">
      <c r="A2657" s="156" t="s">
        <v>829</v>
      </c>
      <c r="B2657" s="156" t="s">
        <v>144</v>
      </c>
      <c r="C2657" s="156" t="s">
        <v>209</v>
      </c>
      <c r="D2657" s="156" t="s">
        <v>2081</v>
      </c>
      <c r="E2657" s="157">
        <v>-39.53</v>
      </c>
      <c r="F2657" s="157">
        <v>174.27</v>
      </c>
      <c r="G2657" s="156" t="str">
        <f t="shared" si="128"/>
        <v>South Taranaki District NP</v>
      </c>
      <c r="H2657" s="156">
        <f t="shared" si="129"/>
        <v>38</v>
      </c>
      <c r="I2657" s="156" t="str">
        <f t="shared" si="130"/>
        <v>South Taranaki District 38</v>
      </c>
    </row>
    <row r="2658" spans="1:9">
      <c r="A2658" s="156" t="s">
        <v>2737</v>
      </c>
      <c r="B2658" s="156" t="s">
        <v>144</v>
      </c>
      <c r="C2658" s="156" t="s">
        <v>93</v>
      </c>
      <c r="D2658" s="156" t="s">
        <v>2081</v>
      </c>
      <c r="E2658" s="157">
        <v>-39.380000000000003</v>
      </c>
      <c r="F2658" s="157">
        <v>173.8</v>
      </c>
      <c r="G2658" s="156" t="str">
        <f t="shared" si="128"/>
        <v>South Taranaki District NP</v>
      </c>
      <c r="H2658" s="156">
        <f t="shared" si="129"/>
        <v>39</v>
      </c>
      <c r="I2658" s="156" t="str">
        <f t="shared" si="130"/>
        <v>South Taranaki District 39</v>
      </c>
    </row>
    <row r="2659" spans="1:9">
      <c r="A2659" s="156" t="s">
        <v>2738</v>
      </c>
      <c r="B2659" s="156" t="s">
        <v>144</v>
      </c>
      <c r="C2659" s="156" t="s">
        <v>93</v>
      </c>
      <c r="D2659" s="156" t="s">
        <v>2081</v>
      </c>
      <c r="E2659" s="157">
        <v>-39.54</v>
      </c>
      <c r="F2659" s="157">
        <v>173.97</v>
      </c>
      <c r="G2659" s="156" t="str">
        <f t="shared" si="128"/>
        <v>South Taranaki District NP</v>
      </c>
      <c r="H2659" s="156">
        <f t="shared" si="129"/>
        <v>40</v>
      </c>
      <c r="I2659" s="156" t="str">
        <f t="shared" si="130"/>
        <v>South Taranaki District 40</v>
      </c>
    </row>
    <row r="2660" spans="1:9">
      <c r="A2660" s="156" t="s">
        <v>2739</v>
      </c>
      <c r="B2660" s="156" t="s">
        <v>144</v>
      </c>
      <c r="C2660" s="156" t="s">
        <v>93</v>
      </c>
      <c r="D2660" s="156" t="s">
        <v>2081</v>
      </c>
      <c r="E2660" s="157">
        <v>-39.58</v>
      </c>
      <c r="F2660" s="157">
        <v>174.39</v>
      </c>
      <c r="G2660" s="156" t="str">
        <f t="shared" si="128"/>
        <v>South Taranaki District NP</v>
      </c>
      <c r="H2660" s="156">
        <f t="shared" si="129"/>
        <v>41</v>
      </c>
      <c r="I2660" s="156" t="str">
        <f t="shared" si="130"/>
        <v>South Taranaki District 41</v>
      </c>
    </row>
    <row r="2661" spans="1:9">
      <c r="A2661" s="156" t="s">
        <v>2740</v>
      </c>
      <c r="B2661" s="156" t="s">
        <v>144</v>
      </c>
      <c r="C2661" s="156" t="s">
        <v>93</v>
      </c>
      <c r="D2661" s="156" t="s">
        <v>2081</v>
      </c>
      <c r="E2661" s="157">
        <v>-39.58</v>
      </c>
      <c r="F2661" s="157">
        <v>174.19</v>
      </c>
      <c r="G2661" s="156" t="str">
        <f t="shared" si="128"/>
        <v>South Taranaki District NP</v>
      </c>
      <c r="H2661" s="156">
        <f t="shared" si="129"/>
        <v>42</v>
      </c>
      <c r="I2661" s="156" t="str">
        <f t="shared" si="130"/>
        <v>South Taranaki District 42</v>
      </c>
    </row>
    <row r="2662" spans="1:9">
      <c r="A2662" s="156" t="s">
        <v>2741</v>
      </c>
      <c r="B2662" s="156" t="s">
        <v>144</v>
      </c>
      <c r="C2662" s="156" t="s">
        <v>93</v>
      </c>
      <c r="D2662" s="156" t="s">
        <v>2081</v>
      </c>
      <c r="E2662" s="157">
        <v>-39.53</v>
      </c>
      <c r="F2662" s="157">
        <v>174.2</v>
      </c>
      <c r="G2662" s="156" t="str">
        <f t="shared" si="128"/>
        <v>South Taranaki District NP</v>
      </c>
      <c r="H2662" s="156">
        <f t="shared" si="129"/>
        <v>43</v>
      </c>
      <c r="I2662" s="156" t="str">
        <f t="shared" si="130"/>
        <v>South Taranaki District 43</v>
      </c>
    </row>
    <row r="2663" spans="1:9">
      <c r="A2663" s="156" t="s">
        <v>2742</v>
      </c>
      <c r="B2663" s="156" t="s">
        <v>144</v>
      </c>
      <c r="C2663" s="156" t="s">
        <v>93</v>
      </c>
      <c r="D2663" s="156" t="s">
        <v>2081</v>
      </c>
      <c r="E2663" s="157">
        <v>-39.4</v>
      </c>
      <c r="F2663" s="157">
        <v>174.57</v>
      </c>
      <c r="G2663" s="156" t="str">
        <f t="shared" si="128"/>
        <v>South Taranaki District NP</v>
      </c>
      <c r="H2663" s="156">
        <f t="shared" si="129"/>
        <v>44</v>
      </c>
      <c r="I2663" s="156" t="str">
        <f t="shared" si="130"/>
        <v>South Taranaki District 44</v>
      </c>
    </row>
    <row r="2664" spans="1:9">
      <c r="A2664" s="156" t="s">
        <v>2743</v>
      </c>
      <c r="B2664" s="156" t="s">
        <v>144</v>
      </c>
      <c r="C2664" s="156" t="s">
        <v>93</v>
      </c>
      <c r="D2664" s="156" t="s">
        <v>2081</v>
      </c>
      <c r="E2664" s="157">
        <v>-39.67</v>
      </c>
      <c r="F2664" s="157">
        <v>174.55</v>
      </c>
      <c r="G2664" s="156" t="str">
        <f t="shared" si="128"/>
        <v>South Taranaki District NP</v>
      </c>
      <c r="H2664" s="156">
        <f t="shared" si="129"/>
        <v>45</v>
      </c>
      <c r="I2664" s="156" t="str">
        <f t="shared" si="130"/>
        <v>South Taranaki District 45</v>
      </c>
    </row>
    <row r="2665" spans="1:9">
      <c r="A2665" s="156" t="s">
        <v>2744</v>
      </c>
      <c r="B2665" s="156" t="s">
        <v>144</v>
      </c>
      <c r="C2665" s="156" t="s">
        <v>171</v>
      </c>
      <c r="D2665" s="156" t="s">
        <v>2081</v>
      </c>
      <c r="E2665" s="157">
        <v>-39.450000000000003</v>
      </c>
      <c r="F2665" s="157">
        <v>173.85</v>
      </c>
      <c r="G2665" s="156" t="str">
        <f t="shared" si="128"/>
        <v>South Taranaki District NP</v>
      </c>
      <c r="H2665" s="156">
        <f t="shared" si="129"/>
        <v>46</v>
      </c>
      <c r="I2665" s="156" t="str">
        <f t="shared" si="130"/>
        <v>South Taranaki District 46</v>
      </c>
    </row>
    <row r="2666" spans="1:9">
      <c r="A2666" s="156" t="s">
        <v>2745</v>
      </c>
      <c r="B2666" s="156" t="s">
        <v>144</v>
      </c>
      <c r="C2666" s="156" t="s">
        <v>93</v>
      </c>
      <c r="D2666" s="156" t="s">
        <v>2081</v>
      </c>
      <c r="E2666" s="157">
        <v>-39.68</v>
      </c>
      <c r="F2666" s="157">
        <v>174.85</v>
      </c>
      <c r="G2666" s="156" t="str">
        <f t="shared" si="128"/>
        <v>South Taranaki District NP</v>
      </c>
      <c r="H2666" s="156">
        <f t="shared" si="129"/>
        <v>47</v>
      </c>
      <c r="I2666" s="156" t="str">
        <f t="shared" si="130"/>
        <v>South Taranaki District 47</v>
      </c>
    </row>
    <row r="2667" spans="1:9">
      <c r="A2667" s="156" t="s">
        <v>2746</v>
      </c>
      <c r="B2667" s="156" t="s">
        <v>144</v>
      </c>
      <c r="C2667" s="156" t="s">
        <v>93</v>
      </c>
      <c r="D2667" s="156" t="s">
        <v>2081</v>
      </c>
      <c r="E2667" s="157">
        <v>-39.549999999999997</v>
      </c>
      <c r="F2667" s="157">
        <v>174.03</v>
      </c>
      <c r="G2667" s="156" t="str">
        <f t="shared" si="128"/>
        <v>South Taranaki District NP</v>
      </c>
      <c r="H2667" s="156">
        <f t="shared" si="129"/>
        <v>48</v>
      </c>
      <c r="I2667" s="156" t="str">
        <f t="shared" si="130"/>
        <v>South Taranaki District 48</v>
      </c>
    </row>
    <row r="2668" spans="1:9">
      <c r="A2668" s="156" t="s">
        <v>2747</v>
      </c>
      <c r="B2668" s="156" t="s">
        <v>144</v>
      </c>
      <c r="C2668" s="156" t="s">
        <v>93</v>
      </c>
      <c r="D2668" s="156" t="s">
        <v>2081</v>
      </c>
      <c r="E2668" s="157">
        <v>-39.71</v>
      </c>
      <c r="F2668" s="157">
        <v>174.49</v>
      </c>
      <c r="G2668" s="156" t="str">
        <f t="shared" si="128"/>
        <v>South Taranaki District NP</v>
      </c>
      <c r="H2668" s="156">
        <f t="shared" si="129"/>
        <v>49</v>
      </c>
      <c r="I2668" s="156" t="str">
        <f t="shared" si="130"/>
        <v>South Taranaki District 49</v>
      </c>
    </row>
    <row r="2669" spans="1:9">
      <c r="A2669" s="156" t="s">
        <v>2748</v>
      </c>
      <c r="B2669" s="156" t="s">
        <v>144</v>
      </c>
      <c r="C2669" s="156" t="s">
        <v>209</v>
      </c>
      <c r="D2669" s="156" t="s">
        <v>2081</v>
      </c>
      <c r="E2669" s="157">
        <v>-39.76</v>
      </c>
      <c r="F2669" s="157">
        <v>174.47</v>
      </c>
      <c r="G2669" s="156" t="str">
        <f t="shared" si="128"/>
        <v>South Taranaki District NP</v>
      </c>
      <c r="H2669" s="156">
        <f t="shared" si="129"/>
        <v>50</v>
      </c>
      <c r="I2669" s="156" t="str">
        <f t="shared" si="130"/>
        <v>South Taranaki District 50</v>
      </c>
    </row>
    <row r="2670" spans="1:9">
      <c r="A2670" s="156" t="s">
        <v>2749</v>
      </c>
      <c r="B2670" s="156" t="s">
        <v>144</v>
      </c>
      <c r="C2670" s="156" t="s">
        <v>93</v>
      </c>
      <c r="D2670" s="156" t="s">
        <v>2081</v>
      </c>
      <c r="E2670" s="157">
        <v>-39.5</v>
      </c>
      <c r="F2670" s="157">
        <v>173.92</v>
      </c>
      <c r="G2670" s="156" t="str">
        <f t="shared" si="128"/>
        <v>South Taranaki District NP</v>
      </c>
      <c r="H2670" s="156">
        <f t="shared" si="129"/>
        <v>51</v>
      </c>
      <c r="I2670" s="156" t="str">
        <f t="shared" si="130"/>
        <v>South Taranaki District 51</v>
      </c>
    </row>
    <row r="2671" spans="1:9">
      <c r="A2671" s="156" t="s">
        <v>2750</v>
      </c>
      <c r="B2671" s="156" t="s">
        <v>144</v>
      </c>
      <c r="C2671" s="156" t="s">
        <v>93</v>
      </c>
      <c r="D2671" s="156" t="s">
        <v>2081</v>
      </c>
      <c r="E2671" s="157">
        <v>-39.729999999999997</v>
      </c>
      <c r="F2671" s="157">
        <v>174.81</v>
      </c>
      <c r="G2671" s="156" t="str">
        <f t="shared" si="128"/>
        <v>South Taranaki District NP</v>
      </c>
      <c r="H2671" s="156">
        <f t="shared" si="129"/>
        <v>52</v>
      </c>
      <c r="I2671" s="156" t="str">
        <f t="shared" si="130"/>
        <v>South Taranaki District 52</v>
      </c>
    </row>
    <row r="2672" spans="1:9">
      <c r="A2672" s="156" t="s">
        <v>2751</v>
      </c>
      <c r="B2672" s="156" t="s">
        <v>144</v>
      </c>
      <c r="C2672" s="156" t="s">
        <v>93</v>
      </c>
      <c r="D2672" s="156" t="s">
        <v>2081</v>
      </c>
      <c r="E2672" s="157">
        <v>-39.270000000000003</v>
      </c>
      <c r="F2672" s="157">
        <v>173.8</v>
      </c>
      <c r="G2672" s="156" t="str">
        <f t="shared" si="128"/>
        <v>South Taranaki District NP</v>
      </c>
      <c r="H2672" s="156">
        <f t="shared" si="129"/>
        <v>53</v>
      </c>
      <c r="I2672" s="156" t="str">
        <f t="shared" si="130"/>
        <v>South Taranaki District 53</v>
      </c>
    </row>
    <row r="2673" spans="1:9">
      <c r="A2673" s="156" t="s">
        <v>2752</v>
      </c>
      <c r="B2673" s="156" t="s">
        <v>144</v>
      </c>
      <c r="C2673" s="156" t="s">
        <v>93</v>
      </c>
      <c r="D2673" s="156" t="s">
        <v>2081</v>
      </c>
      <c r="E2673" s="157">
        <v>-39.200000000000003</v>
      </c>
      <c r="F2673" s="157">
        <v>173.82</v>
      </c>
      <c r="G2673" s="156" t="str">
        <f t="shared" si="128"/>
        <v>South Taranaki District NP</v>
      </c>
      <c r="H2673" s="156">
        <f t="shared" si="129"/>
        <v>54</v>
      </c>
      <c r="I2673" s="156" t="str">
        <f t="shared" si="130"/>
        <v>South Taranaki District 54</v>
      </c>
    </row>
    <row r="2674" spans="1:9">
      <c r="A2674" s="156" t="s">
        <v>2753</v>
      </c>
      <c r="B2674" s="156" t="s">
        <v>144</v>
      </c>
      <c r="C2674" s="156" t="s">
        <v>93</v>
      </c>
      <c r="D2674" s="156" t="s">
        <v>2081</v>
      </c>
      <c r="E2674" s="157">
        <v>-39.32</v>
      </c>
      <c r="F2674" s="157">
        <v>173.8</v>
      </c>
      <c r="G2674" s="156" t="str">
        <f t="shared" si="128"/>
        <v>South Taranaki District NP</v>
      </c>
      <c r="H2674" s="156">
        <f t="shared" si="129"/>
        <v>55</v>
      </c>
      <c r="I2674" s="156" t="str">
        <f t="shared" si="130"/>
        <v>South Taranaki District 55</v>
      </c>
    </row>
    <row r="2675" spans="1:9">
      <c r="A2675" s="156" t="s">
        <v>2754</v>
      </c>
      <c r="B2675" s="156" t="s">
        <v>144</v>
      </c>
      <c r="C2675" s="156" t="s">
        <v>93</v>
      </c>
      <c r="D2675" s="156" t="s">
        <v>2081</v>
      </c>
      <c r="E2675" s="157">
        <v>-39.770000000000003</v>
      </c>
      <c r="F2675" s="157">
        <v>174.78</v>
      </c>
      <c r="G2675" s="156" t="str">
        <f t="shared" si="128"/>
        <v>South Taranaki District NP</v>
      </c>
      <c r="H2675" s="156">
        <f t="shared" si="129"/>
        <v>56</v>
      </c>
      <c r="I2675" s="156" t="str">
        <f t="shared" si="130"/>
        <v>South Taranaki District 56</v>
      </c>
    </row>
    <row r="2676" spans="1:9">
      <c r="A2676" s="156" t="s">
        <v>2755</v>
      </c>
      <c r="B2676" s="156" t="s">
        <v>144</v>
      </c>
      <c r="C2676" s="156" t="s">
        <v>93</v>
      </c>
      <c r="D2676" s="156" t="s">
        <v>2081</v>
      </c>
      <c r="E2676" s="157">
        <v>-39.42</v>
      </c>
      <c r="F2676" s="157">
        <v>174.36</v>
      </c>
      <c r="G2676" s="156" t="str">
        <f t="shared" si="128"/>
        <v>South Taranaki District NP</v>
      </c>
      <c r="H2676" s="156">
        <f t="shared" si="129"/>
        <v>57</v>
      </c>
      <c r="I2676" s="156" t="str">
        <f t="shared" si="130"/>
        <v>South Taranaki District 57</v>
      </c>
    </row>
    <row r="2677" spans="1:9">
      <c r="A2677" s="156" t="s">
        <v>2756</v>
      </c>
      <c r="B2677" s="156" t="s">
        <v>144</v>
      </c>
      <c r="C2677" s="156" t="s">
        <v>93</v>
      </c>
      <c r="D2677" s="156" t="s">
        <v>2081</v>
      </c>
      <c r="E2677" s="157">
        <v>-39.43</v>
      </c>
      <c r="F2677" s="157">
        <v>174.07</v>
      </c>
      <c r="G2677" s="156" t="str">
        <f t="shared" si="128"/>
        <v>South Taranaki District NP</v>
      </c>
      <c r="H2677" s="156">
        <f t="shared" si="129"/>
        <v>58</v>
      </c>
      <c r="I2677" s="156" t="str">
        <f t="shared" si="130"/>
        <v>South Taranaki District 58</v>
      </c>
    </row>
    <row r="2678" spans="1:9">
      <c r="A2678" s="156" t="s">
        <v>2757</v>
      </c>
      <c r="B2678" s="156" t="s">
        <v>144</v>
      </c>
      <c r="C2678" s="156" t="s">
        <v>93</v>
      </c>
      <c r="D2678" s="156" t="s">
        <v>2081</v>
      </c>
      <c r="E2678" s="157">
        <v>-39.47</v>
      </c>
      <c r="F2678" s="157">
        <v>174.32</v>
      </c>
      <c r="G2678" s="156" t="str">
        <f t="shared" si="128"/>
        <v>South Taranaki District NP</v>
      </c>
      <c r="H2678" s="156">
        <f t="shared" si="129"/>
        <v>59</v>
      </c>
      <c r="I2678" s="156" t="str">
        <f t="shared" si="130"/>
        <v>South Taranaki District 59</v>
      </c>
    </row>
    <row r="2679" spans="1:9">
      <c r="A2679" s="156" t="s">
        <v>2758</v>
      </c>
      <c r="B2679" s="156" t="s">
        <v>144</v>
      </c>
      <c r="C2679" s="156" t="s">
        <v>93</v>
      </c>
      <c r="D2679" s="156" t="s">
        <v>2081</v>
      </c>
      <c r="E2679" s="157">
        <v>-39.42</v>
      </c>
      <c r="F2679" s="157">
        <v>174.63</v>
      </c>
      <c r="G2679" s="156" t="str">
        <f t="shared" si="128"/>
        <v>South Taranaki District NP</v>
      </c>
      <c r="H2679" s="156">
        <f t="shared" si="129"/>
        <v>60</v>
      </c>
      <c r="I2679" s="156" t="str">
        <f t="shared" si="130"/>
        <v>South Taranaki District 60</v>
      </c>
    </row>
    <row r="2680" spans="1:9">
      <c r="A2680" s="156" t="s">
        <v>2759</v>
      </c>
      <c r="B2680" s="156" t="s">
        <v>144</v>
      </c>
      <c r="C2680" s="156" t="s">
        <v>93</v>
      </c>
      <c r="D2680" s="156" t="s">
        <v>2081</v>
      </c>
      <c r="E2680" s="157">
        <v>-39.54</v>
      </c>
      <c r="F2680" s="157">
        <v>174.79</v>
      </c>
      <c r="G2680" s="156" t="str">
        <f t="shared" si="128"/>
        <v>South Taranaki District NP</v>
      </c>
      <c r="H2680" s="156">
        <f t="shared" si="129"/>
        <v>61</v>
      </c>
      <c r="I2680" s="156" t="str">
        <f t="shared" si="130"/>
        <v>South Taranaki District 61</v>
      </c>
    </row>
    <row r="2681" spans="1:9">
      <c r="A2681" s="156" t="s">
        <v>2760</v>
      </c>
      <c r="B2681" s="156" t="s">
        <v>144</v>
      </c>
      <c r="C2681" s="156" t="s">
        <v>93</v>
      </c>
      <c r="D2681" s="156" t="s">
        <v>2081</v>
      </c>
      <c r="E2681" s="157">
        <v>-39.43</v>
      </c>
      <c r="F2681" s="157">
        <v>173.94</v>
      </c>
      <c r="G2681" s="156" t="str">
        <f t="shared" si="128"/>
        <v>South Taranaki District NP</v>
      </c>
      <c r="H2681" s="156">
        <f t="shared" si="129"/>
        <v>62</v>
      </c>
      <c r="I2681" s="156" t="str">
        <f t="shared" si="130"/>
        <v>South Taranaki District 62</v>
      </c>
    </row>
    <row r="2682" spans="1:9">
      <c r="A2682" s="156" t="s">
        <v>509</v>
      </c>
      <c r="B2682" s="156" t="s">
        <v>144</v>
      </c>
      <c r="C2682" s="156" t="s">
        <v>93</v>
      </c>
      <c r="D2682" s="156" t="s">
        <v>2081</v>
      </c>
      <c r="E2682" s="157">
        <v>-39.56</v>
      </c>
      <c r="F2682" s="157">
        <v>174.31</v>
      </c>
      <c r="G2682" s="156" t="str">
        <f t="shared" si="128"/>
        <v>South Taranaki District NP</v>
      </c>
      <c r="H2682" s="156">
        <f t="shared" si="129"/>
        <v>63</v>
      </c>
      <c r="I2682" s="156" t="str">
        <f t="shared" si="130"/>
        <v>South Taranaki District 63</v>
      </c>
    </row>
    <row r="2683" spans="1:9">
      <c r="A2683" s="156" t="s">
        <v>2761</v>
      </c>
      <c r="B2683" s="156" t="s">
        <v>144</v>
      </c>
      <c r="C2683" s="156" t="s">
        <v>93</v>
      </c>
      <c r="D2683" s="156" t="s">
        <v>2081</v>
      </c>
      <c r="E2683" s="157">
        <v>-39.619999999999997</v>
      </c>
      <c r="F2683" s="157">
        <v>174.82</v>
      </c>
      <c r="G2683" s="156" t="str">
        <f t="shared" si="128"/>
        <v>South Taranaki District NP</v>
      </c>
      <c r="H2683" s="156">
        <f t="shared" si="129"/>
        <v>64</v>
      </c>
      <c r="I2683" s="156" t="str">
        <f t="shared" si="130"/>
        <v>South Taranaki District 64</v>
      </c>
    </row>
    <row r="2684" spans="1:9">
      <c r="A2684" s="156" t="s">
        <v>2762</v>
      </c>
      <c r="B2684" s="156" t="s">
        <v>144</v>
      </c>
      <c r="C2684" s="156" t="s">
        <v>93</v>
      </c>
      <c r="D2684" s="156" t="s">
        <v>2081</v>
      </c>
      <c r="E2684" s="157">
        <v>-39.43</v>
      </c>
      <c r="F2684" s="157">
        <v>173.97</v>
      </c>
      <c r="G2684" s="156" t="str">
        <f t="shared" si="128"/>
        <v>South Taranaki District NP</v>
      </c>
      <c r="H2684" s="156">
        <f t="shared" si="129"/>
        <v>65</v>
      </c>
      <c r="I2684" s="156" t="str">
        <f t="shared" si="130"/>
        <v>South Taranaki District 65</v>
      </c>
    </row>
    <row r="2685" spans="1:9">
      <c r="A2685" s="156" t="s">
        <v>2763</v>
      </c>
      <c r="B2685" s="156" t="s">
        <v>144</v>
      </c>
      <c r="C2685" s="156" t="s">
        <v>93</v>
      </c>
      <c r="D2685" s="156" t="s">
        <v>2081</v>
      </c>
      <c r="E2685" s="157">
        <v>-39.49</v>
      </c>
      <c r="F2685" s="157">
        <v>174.27</v>
      </c>
      <c r="G2685" s="156" t="str">
        <f t="shared" si="128"/>
        <v>South Taranaki District NP</v>
      </c>
      <c r="H2685" s="156">
        <f t="shared" si="129"/>
        <v>66</v>
      </c>
      <c r="I2685" s="156" t="str">
        <f t="shared" si="130"/>
        <v>South Taranaki District 66</v>
      </c>
    </row>
    <row r="2686" spans="1:9">
      <c r="A2686" s="156" t="s">
        <v>2764</v>
      </c>
      <c r="B2686" s="156" t="s">
        <v>144</v>
      </c>
      <c r="C2686" s="156" t="s">
        <v>93</v>
      </c>
      <c r="D2686" s="156" t="s">
        <v>2081</v>
      </c>
      <c r="E2686" s="157">
        <v>-39.619999999999997</v>
      </c>
      <c r="F2686" s="157">
        <v>174.96</v>
      </c>
      <c r="G2686" s="156" t="str">
        <f t="shared" si="128"/>
        <v>South Taranaki District NP</v>
      </c>
      <c r="H2686" s="156">
        <f t="shared" si="129"/>
        <v>67</v>
      </c>
      <c r="I2686" s="156" t="str">
        <f t="shared" si="130"/>
        <v>South Taranaki District 67</v>
      </c>
    </row>
    <row r="2687" spans="1:9">
      <c r="A2687" s="156" t="s">
        <v>2765</v>
      </c>
      <c r="B2687" s="156" t="s">
        <v>144</v>
      </c>
      <c r="C2687" s="156" t="s">
        <v>93</v>
      </c>
      <c r="D2687" s="156" t="s">
        <v>2081</v>
      </c>
      <c r="E2687" s="157">
        <v>-39.57</v>
      </c>
      <c r="F2687" s="157">
        <v>174.21</v>
      </c>
      <c r="G2687" s="156" t="str">
        <f t="shared" si="128"/>
        <v>South Taranaki District NP</v>
      </c>
      <c r="H2687" s="156">
        <f t="shared" si="129"/>
        <v>68</v>
      </c>
      <c r="I2687" s="156" t="str">
        <f t="shared" si="130"/>
        <v>South Taranaki District 68</v>
      </c>
    </row>
    <row r="2688" spans="1:9">
      <c r="A2688" s="156" t="s">
        <v>2766</v>
      </c>
      <c r="B2688" s="156" t="s">
        <v>144</v>
      </c>
      <c r="C2688" s="156" t="s">
        <v>93</v>
      </c>
      <c r="D2688" s="156" t="s">
        <v>2081</v>
      </c>
      <c r="E2688" s="157">
        <v>-39.24</v>
      </c>
      <c r="F2688" s="157">
        <v>173.9</v>
      </c>
      <c r="G2688" s="156" t="str">
        <f t="shared" si="128"/>
        <v>South Taranaki District NP</v>
      </c>
      <c r="H2688" s="156">
        <f t="shared" si="129"/>
        <v>69</v>
      </c>
      <c r="I2688" s="156" t="str">
        <f t="shared" si="130"/>
        <v>South Taranaki District 69</v>
      </c>
    </row>
    <row r="2689" spans="1:9">
      <c r="A2689" s="156" t="s">
        <v>2767</v>
      </c>
      <c r="B2689" s="156" t="s">
        <v>144</v>
      </c>
      <c r="C2689" s="156" t="s">
        <v>96</v>
      </c>
      <c r="D2689" s="156" t="s">
        <v>2081</v>
      </c>
      <c r="E2689" s="157">
        <v>-39.57</v>
      </c>
      <c r="F2689" s="157">
        <v>174.27</v>
      </c>
      <c r="G2689" s="156" t="str">
        <f t="shared" si="128"/>
        <v>South Taranaki District NP</v>
      </c>
      <c r="H2689" s="156">
        <f t="shared" si="129"/>
        <v>70</v>
      </c>
      <c r="I2689" s="156" t="str">
        <f t="shared" si="130"/>
        <v>South Taranaki District 70</v>
      </c>
    </row>
    <row r="2690" spans="1:9">
      <c r="A2690" s="156" t="s">
        <v>2768</v>
      </c>
      <c r="B2690" s="156" t="s">
        <v>144</v>
      </c>
      <c r="C2690" s="156" t="s">
        <v>93</v>
      </c>
      <c r="D2690" s="156" t="s">
        <v>2081</v>
      </c>
      <c r="E2690" s="157">
        <v>-39.31</v>
      </c>
      <c r="F2690" s="157">
        <v>173.87</v>
      </c>
      <c r="G2690" s="156" t="str">
        <f t="shared" ref="G2690:G2753" si="131">B2690&amp;" "&amp;D2690</f>
        <v>South Taranaki District NP</v>
      </c>
      <c r="H2690" s="156">
        <f t="shared" ref="H2690:H2753" si="132">IF(B2690=B2689,H2689+1,1)</f>
        <v>71</v>
      </c>
      <c r="I2690" s="156" t="str">
        <f t="shared" ref="I2690:I2753" si="133">B2690&amp;" "&amp;H2690</f>
        <v>South Taranaki District 71</v>
      </c>
    </row>
    <row r="2691" spans="1:9">
      <c r="A2691" s="156" t="s">
        <v>2769</v>
      </c>
      <c r="B2691" s="156" t="s">
        <v>144</v>
      </c>
      <c r="C2691" s="156" t="s">
        <v>93</v>
      </c>
      <c r="D2691" s="156" t="s">
        <v>2081</v>
      </c>
      <c r="E2691" s="157">
        <v>-39.86</v>
      </c>
      <c r="F2691" s="157">
        <v>174.74</v>
      </c>
      <c r="G2691" s="156" t="str">
        <f t="shared" si="131"/>
        <v>South Taranaki District NP</v>
      </c>
      <c r="H2691" s="156">
        <f t="shared" si="132"/>
        <v>72</v>
      </c>
      <c r="I2691" s="156" t="str">
        <f t="shared" si="133"/>
        <v>South Taranaki District 72</v>
      </c>
    </row>
    <row r="2692" spans="1:9">
      <c r="A2692" s="156" t="s">
        <v>1125</v>
      </c>
      <c r="B2692" s="156" t="s">
        <v>144</v>
      </c>
      <c r="C2692" s="156" t="s">
        <v>93</v>
      </c>
      <c r="D2692" s="156" t="s">
        <v>2081</v>
      </c>
      <c r="E2692" s="157">
        <v>-39.67</v>
      </c>
      <c r="F2692" s="157">
        <v>174.79</v>
      </c>
      <c r="G2692" s="156" t="str">
        <f t="shared" si="131"/>
        <v>South Taranaki District NP</v>
      </c>
      <c r="H2692" s="156">
        <f t="shared" si="132"/>
        <v>73</v>
      </c>
      <c r="I2692" s="156" t="str">
        <f t="shared" si="133"/>
        <v>South Taranaki District 73</v>
      </c>
    </row>
    <row r="2693" spans="1:9">
      <c r="A2693" s="156" t="s">
        <v>2770</v>
      </c>
      <c r="B2693" s="156" t="s">
        <v>144</v>
      </c>
      <c r="C2693" s="156" t="s">
        <v>93</v>
      </c>
      <c r="D2693" s="156" t="s">
        <v>2081</v>
      </c>
      <c r="E2693" s="157">
        <v>-39.46</v>
      </c>
      <c r="F2693" s="157">
        <v>173.9</v>
      </c>
      <c r="G2693" s="156" t="str">
        <f t="shared" si="131"/>
        <v>South Taranaki District NP</v>
      </c>
      <c r="H2693" s="156">
        <f t="shared" si="132"/>
        <v>74</v>
      </c>
      <c r="I2693" s="156" t="str">
        <f t="shared" si="133"/>
        <v>South Taranaki District 74</v>
      </c>
    </row>
    <row r="2694" spans="1:9">
      <c r="A2694" s="156" t="s">
        <v>2771</v>
      </c>
      <c r="B2694" s="156" t="s">
        <v>144</v>
      </c>
      <c r="C2694" s="156" t="s">
        <v>93</v>
      </c>
      <c r="D2694" s="156" t="s">
        <v>2081</v>
      </c>
      <c r="E2694" s="157">
        <v>-39.799999999999997</v>
      </c>
      <c r="F2694" s="157">
        <v>174.72</v>
      </c>
      <c r="G2694" s="156" t="str">
        <f t="shared" si="131"/>
        <v>South Taranaki District NP</v>
      </c>
      <c r="H2694" s="156">
        <f t="shared" si="132"/>
        <v>75</v>
      </c>
      <c r="I2694" s="156" t="str">
        <f t="shared" si="133"/>
        <v>South Taranaki District 75</v>
      </c>
    </row>
    <row r="2695" spans="1:9">
      <c r="A2695" s="156" t="s">
        <v>2772</v>
      </c>
      <c r="B2695" s="156" t="s">
        <v>144</v>
      </c>
      <c r="C2695" s="156" t="s">
        <v>93</v>
      </c>
      <c r="D2695" s="156" t="s">
        <v>2081</v>
      </c>
      <c r="E2695" s="157">
        <v>-39.229999999999997</v>
      </c>
      <c r="F2695" s="157">
        <v>173.81</v>
      </c>
      <c r="G2695" s="156" t="str">
        <f t="shared" si="131"/>
        <v>South Taranaki District NP</v>
      </c>
      <c r="H2695" s="156">
        <f t="shared" si="132"/>
        <v>76</v>
      </c>
      <c r="I2695" s="156" t="str">
        <f t="shared" si="133"/>
        <v>South Taranaki District 76</v>
      </c>
    </row>
    <row r="2696" spans="1:9">
      <c r="A2696" s="156" t="s">
        <v>2773</v>
      </c>
      <c r="B2696" s="156" t="s">
        <v>144</v>
      </c>
      <c r="C2696" s="156" t="s">
        <v>209</v>
      </c>
      <c r="D2696" s="156" t="s">
        <v>2081</v>
      </c>
      <c r="E2696" s="157">
        <v>-39.76</v>
      </c>
      <c r="F2696" s="157">
        <v>174.61</v>
      </c>
      <c r="G2696" s="156" t="str">
        <f t="shared" si="131"/>
        <v>South Taranaki District NP</v>
      </c>
      <c r="H2696" s="156">
        <f t="shared" si="132"/>
        <v>77</v>
      </c>
      <c r="I2696" s="156" t="str">
        <f t="shared" si="133"/>
        <v>South Taranaki District 77</v>
      </c>
    </row>
    <row r="2697" spans="1:9">
      <c r="A2697" s="156" t="s">
        <v>2774</v>
      </c>
      <c r="B2697" s="156" t="s">
        <v>144</v>
      </c>
      <c r="C2697" s="156" t="s">
        <v>93</v>
      </c>
      <c r="D2697" s="156" t="s">
        <v>2081</v>
      </c>
      <c r="E2697" s="157">
        <v>-39.61</v>
      </c>
      <c r="F2697" s="157">
        <v>174.42</v>
      </c>
      <c r="G2697" s="156" t="str">
        <f t="shared" si="131"/>
        <v>South Taranaki District NP</v>
      </c>
      <c r="H2697" s="156">
        <f t="shared" si="132"/>
        <v>78</v>
      </c>
      <c r="I2697" s="156" t="str">
        <f t="shared" si="133"/>
        <v>South Taranaki District 78</v>
      </c>
    </row>
    <row r="2698" spans="1:9">
      <c r="A2698" s="156" t="s">
        <v>2775</v>
      </c>
      <c r="B2698" s="156" t="s">
        <v>144</v>
      </c>
      <c r="C2698" s="156" t="s">
        <v>93</v>
      </c>
      <c r="D2698" s="156" t="s">
        <v>2081</v>
      </c>
      <c r="E2698" s="157">
        <v>-39.6</v>
      </c>
      <c r="F2698" s="157">
        <v>174.3</v>
      </c>
      <c r="G2698" s="156" t="str">
        <f t="shared" si="131"/>
        <v>South Taranaki District NP</v>
      </c>
      <c r="H2698" s="156">
        <f t="shared" si="132"/>
        <v>79</v>
      </c>
      <c r="I2698" s="156" t="str">
        <f t="shared" si="133"/>
        <v>South Taranaki District 79</v>
      </c>
    </row>
    <row r="2699" spans="1:9">
      <c r="A2699" s="156" t="s">
        <v>2776</v>
      </c>
      <c r="B2699" s="156" t="s">
        <v>144</v>
      </c>
      <c r="C2699" s="156" t="s">
        <v>93</v>
      </c>
      <c r="D2699" s="156" t="s">
        <v>2081</v>
      </c>
      <c r="E2699" s="157">
        <v>-39.729999999999997</v>
      </c>
      <c r="F2699" s="157">
        <v>174.52</v>
      </c>
      <c r="G2699" s="156" t="str">
        <f t="shared" si="131"/>
        <v>South Taranaki District NP</v>
      </c>
      <c r="H2699" s="156">
        <f t="shared" si="132"/>
        <v>80</v>
      </c>
      <c r="I2699" s="156" t="str">
        <f t="shared" si="133"/>
        <v>South Taranaki District 80</v>
      </c>
    </row>
    <row r="2700" spans="1:9">
      <c r="A2700" s="156" t="s">
        <v>2777</v>
      </c>
      <c r="B2700" s="156" t="s">
        <v>145</v>
      </c>
      <c r="C2700" s="156" t="s">
        <v>93</v>
      </c>
      <c r="D2700" s="156" t="s">
        <v>1413</v>
      </c>
      <c r="E2700" s="157">
        <v>-38.1</v>
      </c>
      <c r="F2700" s="157">
        <v>176.01</v>
      </c>
      <c r="G2700" s="156" t="str">
        <f t="shared" si="131"/>
        <v>South Waikato District HN</v>
      </c>
      <c r="H2700" s="156">
        <f t="shared" si="132"/>
        <v>1</v>
      </c>
      <c r="I2700" s="156" t="str">
        <f t="shared" si="133"/>
        <v>South Waikato District 1</v>
      </c>
    </row>
    <row r="2701" spans="1:9">
      <c r="A2701" s="156" t="s">
        <v>2778</v>
      </c>
      <c r="B2701" s="156" t="s">
        <v>145</v>
      </c>
      <c r="C2701" s="156" t="s">
        <v>209</v>
      </c>
      <c r="D2701" s="156" t="s">
        <v>1413</v>
      </c>
      <c r="E2701" s="157">
        <v>-38.07</v>
      </c>
      <c r="F2701" s="157">
        <v>175.65</v>
      </c>
      <c r="G2701" s="156" t="str">
        <f t="shared" si="131"/>
        <v>South Waikato District HN</v>
      </c>
      <c r="H2701" s="156">
        <f t="shared" si="132"/>
        <v>2</v>
      </c>
      <c r="I2701" s="156" t="str">
        <f t="shared" si="133"/>
        <v>South Waikato District 2</v>
      </c>
    </row>
    <row r="2702" spans="1:9">
      <c r="A2702" s="156" t="s">
        <v>2779</v>
      </c>
      <c r="B2702" s="156" t="s">
        <v>145</v>
      </c>
      <c r="C2702" s="156" t="s">
        <v>93</v>
      </c>
      <c r="D2702" s="156" t="s">
        <v>1413</v>
      </c>
      <c r="E2702" s="157">
        <v>-38.119999999999997</v>
      </c>
      <c r="F2702" s="157">
        <v>175.73</v>
      </c>
      <c r="G2702" s="156" t="str">
        <f t="shared" si="131"/>
        <v>South Waikato District HN</v>
      </c>
      <c r="H2702" s="156">
        <f t="shared" si="132"/>
        <v>3</v>
      </c>
      <c r="I2702" s="156" t="str">
        <f t="shared" si="133"/>
        <v>South Waikato District 3</v>
      </c>
    </row>
    <row r="2703" spans="1:9">
      <c r="A2703" s="156" t="s">
        <v>2780</v>
      </c>
      <c r="B2703" s="156" t="s">
        <v>145</v>
      </c>
      <c r="C2703" s="156" t="s">
        <v>93</v>
      </c>
      <c r="D2703" s="156" t="s">
        <v>1413</v>
      </c>
      <c r="E2703" s="157">
        <v>-38.28</v>
      </c>
      <c r="F2703" s="157">
        <v>175.89</v>
      </c>
      <c r="G2703" s="156" t="str">
        <f t="shared" si="131"/>
        <v>South Waikato District HN</v>
      </c>
      <c r="H2703" s="156">
        <f t="shared" si="132"/>
        <v>4</v>
      </c>
      <c r="I2703" s="156" t="str">
        <f t="shared" si="133"/>
        <v>South Waikato District 4</v>
      </c>
    </row>
    <row r="2704" spans="1:9">
      <c r="A2704" s="156" t="s">
        <v>2781</v>
      </c>
      <c r="B2704" s="156" t="s">
        <v>145</v>
      </c>
      <c r="C2704" s="156" t="s">
        <v>93</v>
      </c>
      <c r="D2704" s="156" t="s">
        <v>1413</v>
      </c>
      <c r="E2704" s="157">
        <v>-38.1</v>
      </c>
      <c r="F2704" s="157">
        <v>175.82</v>
      </c>
      <c r="G2704" s="156" t="str">
        <f t="shared" si="131"/>
        <v>South Waikato District HN</v>
      </c>
      <c r="H2704" s="156">
        <f t="shared" si="132"/>
        <v>5</v>
      </c>
      <c r="I2704" s="156" t="str">
        <f t="shared" si="133"/>
        <v>South Waikato District 5</v>
      </c>
    </row>
    <row r="2705" spans="1:9">
      <c r="A2705" s="156" t="s">
        <v>2782</v>
      </c>
      <c r="B2705" s="156" t="s">
        <v>145</v>
      </c>
      <c r="C2705" s="156" t="s">
        <v>93</v>
      </c>
      <c r="D2705" s="156" t="s">
        <v>1413</v>
      </c>
      <c r="E2705" s="157">
        <v>-38.090000000000003</v>
      </c>
      <c r="F2705" s="157">
        <v>175.9</v>
      </c>
      <c r="G2705" s="156" t="str">
        <f t="shared" si="131"/>
        <v>South Waikato District HN</v>
      </c>
      <c r="H2705" s="156">
        <f t="shared" si="132"/>
        <v>6</v>
      </c>
      <c r="I2705" s="156" t="str">
        <f t="shared" si="133"/>
        <v>South Waikato District 6</v>
      </c>
    </row>
    <row r="2706" spans="1:9">
      <c r="A2706" s="156" t="s">
        <v>2783</v>
      </c>
      <c r="B2706" s="156" t="s">
        <v>145</v>
      </c>
      <c r="C2706" s="156" t="s">
        <v>93</v>
      </c>
      <c r="D2706" s="156" t="s">
        <v>1413</v>
      </c>
      <c r="E2706" s="157">
        <v>-37.950000000000003</v>
      </c>
      <c r="F2706" s="157">
        <v>175.79</v>
      </c>
      <c r="G2706" s="156" t="str">
        <f t="shared" si="131"/>
        <v>South Waikato District HN</v>
      </c>
      <c r="H2706" s="156">
        <f t="shared" si="132"/>
        <v>7</v>
      </c>
      <c r="I2706" s="156" t="str">
        <f t="shared" si="133"/>
        <v>South Waikato District 7</v>
      </c>
    </row>
    <row r="2707" spans="1:9">
      <c r="A2707" s="156" t="s">
        <v>2784</v>
      </c>
      <c r="B2707" s="156" t="s">
        <v>145</v>
      </c>
      <c r="C2707" s="156" t="s">
        <v>93</v>
      </c>
      <c r="D2707" s="156" t="s">
        <v>1413</v>
      </c>
      <c r="E2707" s="157">
        <v>-38.06</v>
      </c>
      <c r="F2707" s="157">
        <v>175.81</v>
      </c>
      <c r="G2707" s="156" t="str">
        <f t="shared" si="131"/>
        <v>South Waikato District HN</v>
      </c>
      <c r="H2707" s="156">
        <f t="shared" si="132"/>
        <v>8</v>
      </c>
      <c r="I2707" s="156" t="str">
        <f t="shared" si="133"/>
        <v>South Waikato District 8</v>
      </c>
    </row>
    <row r="2708" spans="1:9">
      <c r="A2708" s="156" t="s">
        <v>2785</v>
      </c>
      <c r="B2708" s="156" t="s">
        <v>145</v>
      </c>
      <c r="C2708" s="156" t="s">
        <v>93</v>
      </c>
      <c r="D2708" s="156" t="s">
        <v>1413</v>
      </c>
      <c r="E2708" s="157">
        <v>-38.06</v>
      </c>
      <c r="F2708" s="157">
        <v>175.67</v>
      </c>
      <c r="G2708" s="156" t="str">
        <f t="shared" si="131"/>
        <v>South Waikato District HN</v>
      </c>
      <c r="H2708" s="156">
        <f t="shared" si="132"/>
        <v>9</v>
      </c>
      <c r="I2708" s="156" t="str">
        <f t="shared" si="133"/>
        <v>South Waikato District 9</v>
      </c>
    </row>
    <row r="2709" spans="1:9">
      <c r="A2709" s="156" t="s">
        <v>2786</v>
      </c>
      <c r="B2709" s="156" t="s">
        <v>145</v>
      </c>
      <c r="C2709" s="156" t="s">
        <v>209</v>
      </c>
      <c r="D2709" s="156" t="s">
        <v>1413</v>
      </c>
      <c r="E2709" s="157">
        <v>-38.049999999999997</v>
      </c>
      <c r="F2709" s="157">
        <v>175.78</v>
      </c>
      <c r="G2709" s="156" t="str">
        <f t="shared" si="131"/>
        <v>South Waikato District HN</v>
      </c>
      <c r="H2709" s="156">
        <f t="shared" si="132"/>
        <v>10</v>
      </c>
      <c r="I2709" s="156" t="str">
        <f t="shared" si="133"/>
        <v>South Waikato District 10</v>
      </c>
    </row>
    <row r="2710" spans="1:9">
      <c r="A2710" s="156" t="s">
        <v>2787</v>
      </c>
      <c r="B2710" s="156" t="s">
        <v>145</v>
      </c>
      <c r="C2710" s="156" t="s">
        <v>93</v>
      </c>
      <c r="D2710" s="156" t="s">
        <v>1413</v>
      </c>
      <c r="E2710" s="157">
        <v>-37.979999999999997</v>
      </c>
      <c r="F2710" s="157">
        <v>175.84</v>
      </c>
      <c r="G2710" s="156" t="str">
        <f t="shared" si="131"/>
        <v>South Waikato District HN</v>
      </c>
      <c r="H2710" s="156">
        <f t="shared" si="132"/>
        <v>11</v>
      </c>
      <c r="I2710" s="156" t="str">
        <f t="shared" si="133"/>
        <v>South Waikato District 11</v>
      </c>
    </row>
    <row r="2711" spans="1:9">
      <c r="A2711" s="156" t="s">
        <v>2788</v>
      </c>
      <c r="B2711" s="156" t="s">
        <v>145</v>
      </c>
      <c r="C2711" s="156" t="s">
        <v>93</v>
      </c>
      <c r="D2711" s="156" t="s">
        <v>1413</v>
      </c>
      <c r="E2711" s="157">
        <v>-38.159999999999997</v>
      </c>
      <c r="F2711" s="157">
        <v>175.95</v>
      </c>
      <c r="G2711" s="156" t="str">
        <f t="shared" si="131"/>
        <v>South Waikato District HN</v>
      </c>
      <c r="H2711" s="156">
        <f t="shared" si="132"/>
        <v>12</v>
      </c>
      <c r="I2711" s="156" t="str">
        <f t="shared" si="133"/>
        <v>South Waikato District 12</v>
      </c>
    </row>
    <row r="2712" spans="1:9">
      <c r="A2712" s="156" t="s">
        <v>2789</v>
      </c>
      <c r="B2712" s="156" t="s">
        <v>145</v>
      </c>
      <c r="C2712" s="156" t="s">
        <v>209</v>
      </c>
      <c r="D2712" s="156" t="s">
        <v>1413</v>
      </c>
      <c r="E2712" s="157">
        <v>-37.979999999999997</v>
      </c>
      <c r="F2712" s="157">
        <v>175.75</v>
      </c>
      <c r="G2712" s="156" t="str">
        <f t="shared" si="131"/>
        <v>South Waikato District HN</v>
      </c>
      <c r="H2712" s="156">
        <f t="shared" si="132"/>
        <v>13</v>
      </c>
      <c r="I2712" s="156" t="str">
        <f t="shared" si="133"/>
        <v>South Waikato District 13</v>
      </c>
    </row>
    <row r="2713" spans="1:9">
      <c r="A2713" s="156" t="s">
        <v>2790</v>
      </c>
      <c r="B2713" s="156" t="s">
        <v>145</v>
      </c>
      <c r="C2713" s="156" t="s">
        <v>171</v>
      </c>
      <c r="D2713" s="156" t="s">
        <v>1413</v>
      </c>
      <c r="E2713" s="157">
        <v>-38.22</v>
      </c>
      <c r="F2713" s="157">
        <v>175.84</v>
      </c>
      <c r="G2713" s="156" t="str">
        <f t="shared" si="131"/>
        <v>South Waikato District HN</v>
      </c>
      <c r="H2713" s="156">
        <f t="shared" si="132"/>
        <v>14</v>
      </c>
      <c r="I2713" s="156" t="str">
        <f t="shared" si="133"/>
        <v>South Waikato District 14</v>
      </c>
    </row>
    <row r="2714" spans="1:9">
      <c r="A2714" s="156" t="s">
        <v>2791</v>
      </c>
      <c r="B2714" s="156" t="s">
        <v>145</v>
      </c>
      <c r="C2714" s="156" t="s">
        <v>93</v>
      </c>
      <c r="D2714" s="156" t="s">
        <v>1413</v>
      </c>
      <c r="E2714" s="157">
        <v>-38.36</v>
      </c>
      <c r="F2714" s="157">
        <v>176</v>
      </c>
      <c r="G2714" s="156" t="str">
        <f t="shared" si="131"/>
        <v>South Waikato District HN</v>
      </c>
      <c r="H2714" s="156">
        <f t="shared" si="132"/>
        <v>15</v>
      </c>
      <c r="I2714" s="156" t="str">
        <f t="shared" si="133"/>
        <v>South Waikato District 15</v>
      </c>
    </row>
    <row r="2715" spans="1:9">
      <c r="A2715" s="156" t="s">
        <v>2792</v>
      </c>
      <c r="B2715" s="156" t="s">
        <v>145</v>
      </c>
      <c r="C2715" s="156" t="s">
        <v>93</v>
      </c>
      <c r="D2715" s="156" t="s">
        <v>1413</v>
      </c>
      <c r="E2715" s="157">
        <v>-37.93</v>
      </c>
      <c r="F2715" s="157">
        <v>175.82</v>
      </c>
      <c r="G2715" s="156" t="str">
        <f t="shared" si="131"/>
        <v>South Waikato District HN</v>
      </c>
      <c r="H2715" s="156">
        <f t="shared" si="132"/>
        <v>16</v>
      </c>
      <c r="I2715" s="156" t="str">
        <f t="shared" si="133"/>
        <v>South Waikato District 16</v>
      </c>
    </row>
    <row r="2716" spans="1:9">
      <c r="A2716" s="156" t="s">
        <v>1135</v>
      </c>
      <c r="B2716" s="156" t="s">
        <v>145</v>
      </c>
      <c r="C2716" s="156" t="s">
        <v>93</v>
      </c>
      <c r="D2716" s="156" t="s">
        <v>1413</v>
      </c>
      <c r="E2716" s="157">
        <v>-38.29</v>
      </c>
      <c r="F2716" s="157">
        <v>175.68</v>
      </c>
      <c r="G2716" s="156" t="str">
        <f t="shared" si="131"/>
        <v>South Waikato District HN</v>
      </c>
      <c r="H2716" s="156">
        <f t="shared" si="132"/>
        <v>17</v>
      </c>
      <c r="I2716" s="156" t="str">
        <f t="shared" si="133"/>
        <v>South Waikato District 17</v>
      </c>
    </row>
    <row r="2717" spans="1:9">
      <c r="A2717" s="156" t="s">
        <v>2793</v>
      </c>
      <c r="B2717" s="156" t="s">
        <v>145</v>
      </c>
      <c r="C2717" s="156" t="s">
        <v>93</v>
      </c>
      <c r="D2717" s="156" t="s">
        <v>1413</v>
      </c>
      <c r="E2717" s="157">
        <v>-38.14</v>
      </c>
      <c r="F2717" s="157">
        <v>175.69</v>
      </c>
      <c r="G2717" s="156" t="str">
        <f t="shared" si="131"/>
        <v>South Waikato District HN</v>
      </c>
      <c r="H2717" s="156">
        <f t="shared" si="132"/>
        <v>18</v>
      </c>
      <c r="I2717" s="156" t="str">
        <f t="shared" si="133"/>
        <v>South Waikato District 18</v>
      </c>
    </row>
    <row r="2718" spans="1:9">
      <c r="A2718" s="156" t="s">
        <v>2794</v>
      </c>
      <c r="B2718" s="156" t="s">
        <v>145</v>
      </c>
      <c r="C2718" s="156" t="s">
        <v>93</v>
      </c>
      <c r="D2718" s="156" t="s">
        <v>1413</v>
      </c>
      <c r="E2718" s="157">
        <v>-38.33</v>
      </c>
      <c r="F2718" s="157">
        <v>175.9</v>
      </c>
      <c r="G2718" s="156" t="str">
        <f t="shared" si="131"/>
        <v>South Waikato District HN</v>
      </c>
      <c r="H2718" s="156">
        <f t="shared" si="132"/>
        <v>19</v>
      </c>
      <c r="I2718" s="156" t="str">
        <f t="shared" si="133"/>
        <v>South Waikato District 19</v>
      </c>
    </row>
    <row r="2719" spans="1:9">
      <c r="A2719" s="156" t="s">
        <v>2795</v>
      </c>
      <c r="B2719" s="156" t="s">
        <v>145</v>
      </c>
      <c r="C2719" s="156" t="s">
        <v>93</v>
      </c>
      <c r="D2719" s="156" t="s">
        <v>1413</v>
      </c>
      <c r="E2719" s="157">
        <v>-38.17</v>
      </c>
      <c r="F2719" s="157">
        <v>175.78</v>
      </c>
      <c r="G2719" s="156" t="str">
        <f t="shared" si="131"/>
        <v>South Waikato District HN</v>
      </c>
      <c r="H2719" s="156">
        <f t="shared" si="132"/>
        <v>20</v>
      </c>
      <c r="I2719" s="156" t="str">
        <f t="shared" si="133"/>
        <v>South Waikato District 20</v>
      </c>
    </row>
    <row r="2720" spans="1:9">
      <c r="A2720" s="156" t="s">
        <v>2796</v>
      </c>
      <c r="B2720" s="156" t="s">
        <v>146</v>
      </c>
      <c r="C2720" s="156" t="s">
        <v>93</v>
      </c>
      <c r="D2720" s="156" t="s">
        <v>398</v>
      </c>
      <c r="E2720" s="157">
        <v>-41.07</v>
      </c>
      <c r="F2720" s="157">
        <v>175.48</v>
      </c>
      <c r="G2720" s="156" t="str">
        <f t="shared" si="131"/>
        <v>South Wairarapa District WI</v>
      </c>
      <c r="H2720" s="156">
        <f t="shared" si="132"/>
        <v>1</v>
      </c>
      <c r="I2720" s="156" t="str">
        <f t="shared" si="133"/>
        <v>South Wairarapa District 1</v>
      </c>
    </row>
    <row r="2721" spans="1:9">
      <c r="A2721" s="156" t="s">
        <v>2797</v>
      </c>
      <c r="B2721" s="156" t="s">
        <v>146</v>
      </c>
      <c r="C2721" s="156" t="s">
        <v>93</v>
      </c>
      <c r="D2721" s="156" t="s">
        <v>398</v>
      </c>
      <c r="E2721" s="157">
        <v>-41.13</v>
      </c>
      <c r="F2721" s="157">
        <v>175.41</v>
      </c>
      <c r="G2721" s="156" t="str">
        <f t="shared" si="131"/>
        <v>South Wairarapa District WI</v>
      </c>
      <c r="H2721" s="156">
        <f t="shared" si="132"/>
        <v>2</v>
      </c>
      <c r="I2721" s="156" t="str">
        <f t="shared" si="133"/>
        <v>South Wairarapa District 2</v>
      </c>
    </row>
    <row r="2722" spans="1:9">
      <c r="A2722" s="156" t="s">
        <v>2798</v>
      </c>
      <c r="B2722" s="156" t="s">
        <v>146</v>
      </c>
      <c r="C2722" s="156" t="s">
        <v>93</v>
      </c>
      <c r="D2722" s="156" t="s">
        <v>398</v>
      </c>
      <c r="E2722" s="157">
        <v>-41.17</v>
      </c>
      <c r="F2722" s="157">
        <v>175.2</v>
      </c>
      <c r="G2722" s="156" t="str">
        <f t="shared" si="131"/>
        <v>South Wairarapa District WI</v>
      </c>
      <c r="H2722" s="156">
        <f t="shared" si="132"/>
        <v>3</v>
      </c>
      <c r="I2722" s="156" t="str">
        <f t="shared" si="133"/>
        <v>South Wairarapa District 3</v>
      </c>
    </row>
    <row r="2723" spans="1:9">
      <c r="A2723" s="156" t="s">
        <v>2799</v>
      </c>
      <c r="B2723" s="156" t="s">
        <v>146</v>
      </c>
      <c r="C2723" s="156" t="s">
        <v>93</v>
      </c>
      <c r="D2723" s="156" t="s">
        <v>398</v>
      </c>
      <c r="E2723" s="157">
        <v>-41.25</v>
      </c>
      <c r="F2723" s="157">
        <v>175.4</v>
      </c>
      <c r="G2723" s="156" t="str">
        <f t="shared" si="131"/>
        <v>South Wairarapa District WI</v>
      </c>
      <c r="H2723" s="156">
        <f t="shared" si="132"/>
        <v>4</v>
      </c>
      <c r="I2723" s="156" t="str">
        <f t="shared" si="133"/>
        <v>South Wairarapa District 4</v>
      </c>
    </row>
    <row r="2724" spans="1:9">
      <c r="A2724" s="156" t="s">
        <v>2800</v>
      </c>
      <c r="B2724" s="156" t="s">
        <v>146</v>
      </c>
      <c r="C2724" s="156" t="s">
        <v>209</v>
      </c>
      <c r="D2724" s="156" t="s">
        <v>398</v>
      </c>
      <c r="E2724" s="157">
        <v>-41.11</v>
      </c>
      <c r="F2724" s="157">
        <v>175.32</v>
      </c>
      <c r="G2724" s="156" t="str">
        <f t="shared" si="131"/>
        <v>South Wairarapa District WI</v>
      </c>
      <c r="H2724" s="156">
        <f t="shared" si="132"/>
        <v>5</v>
      </c>
      <c r="I2724" s="156" t="str">
        <f t="shared" si="133"/>
        <v>South Wairarapa District 5</v>
      </c>
    </row>
    <row r="2725" spans="1:9">
      <c r="A2725" s="156" t="s">
        <v>2801</v>
      </c>
      <c r="B2725" s="156" t="s">
        <v>146</v>
      </c>
      <c r="C2725" s="156" t="s">
        <v>93</v>
      </c>
      <c r="D2725" s="156" t="s">
        <v>398</v>
      </c>
      <c r="E2725" s="157">
        <v>-41.08</v>
      </c>
      <c r="F2725" s="157">
        <v>175.35</v>
      </c>
      <c r="G2725" s="156" t="str">
        <f t="shared" si="131"/>
        <v>South Wairarapa District WI</v>
      </c>
      <c r="H2725" s="156">
        <f t="shared" si="132"/>
        <v>6</v>
      </c>
      <c r="I2725" s="156" t="str">
        <f t="shared" si="133"/>
        <v>South Wairarapa District 6</v>
      </c>
    </row>
    <row r="2726" spans="1:9">
      <c r="A2726" s="156" t="s">
        <v>2802</v>
      </c>
      <c r="B2726" s="156" t="s">
        <v>146</v>
      </c>
      <c r="C2726" s="156" t="s">
        <v>93</v>
      </c>
      <c r="D2726" s="156" t="s">
        <v>398</v>
      </c>
      <c r="E2726" s="157">
        <v>-41.37</v>
      </c>
      <c r="F2726" s="157">
        <v>175.72</v>
      </c>
      <c r="G2726" s="156" t="str">
        <f t="shared" si="131"/>
        <v>South Wairarapa District WI</v>
      </c>
      <c r="H2726" s="156">
        <f t="shared" si="132"/>
        <v>7</v>
      </c>
      <c r="I2726" s="156" t="str">
        <f t="shared" si="133"/>
        <v>South Wairarapa District 7</v>
      </c>
    </row>
    <row r="2727" spans="1:9">
      <c r="A2727" s="156" t="s">
        <v>2803</v>
      </c>
      <c r="B2727" s="156" t="s">
        <v>146</v>
      </c>
      <c r="C2727" s="156" t="s">
        <v>209</v>
      </c>
      <c r="D2727" s="156" t="s">
        <v>398</v>
      </c>
      <c r="E2727" s="157">
        <v>-41.08</v>
      </c>
      <c r="F2727" s="157">
        <v>175.46</v>
      </c>
      <c r="G2727" s="156" t="str">
        <f t="shared" si="131"/>
        <v>South Wairarapa District WI</v>
      </c>
      <c r="H2727" s="156">
        <f t="shared" si="132"/>
        <v>8</v>
      </c>
      <c r="I2727" s="156" t="str">
        <f t="shared" si="133"/>
        <v>South Wairarapa District 8</v>
      </c>
    </row>
    <row r="2728" spans="1:9">
      <c r="A2728" s="156" t="s">
        <v>2804</v>
      </c>
      <c r="B2728" s="156" t="s">
        <v>146</v>
      </c>
      <c r="C2728" s="156" t="s">
        <v>93</v>
      </c>
      <c r="D2728" s="156" t="s">
        <v>398</v>
      </c>
      <c r="E2728" s="157">
        <v>-41.27</v>
      </c>
      <c r="F2728" s="157">
        <v>175.61</v>
      </c>
      <c r="G2728" s="156" t="str">
        <f t="shared" si="131"/>
        <v>South Wairarapa District WI</v>
      </c>
      <c r="H2728" s="156">
        <f t="shared" si="132"/>
        <v>9</v>
      </c>
      <c r="I2728" s="156" t="str">
        <f t="shared" si="133"/>
        <v>South Wairarapa District 9</v>
      </c>
    </row>
    <row r="2729" spans="1:9">
      <c r="A2729" s="156" t="s">
        <v>2805</v>
      </c>
      <c r="B2729" s="156" t="s">
        <v>146</v>
      </c>
      <c r="C2729" s="156" t="s">
        <v>93</v>
      </c>
      <c r="D2729" s="156" t="s">
        <v>398</v>
      </c>
      <c r="E2729" s="157">
        <v>-41.29</v>
      </c>
      <c r="F2729" s="157">
        <v>175.64</v>
      </c>
      <c r="G2729" s="156" t="str">
        <f t="shared" si="131"/>
        <v>South Wairarapa District WI</v>
      </c>
      <c r="H2729" s="156">
        <f t="shared" si="132"/>
        <v>10</v>
      </c>
      <c r="I2729" s="156" t="str">
        <f t="shared" si="133"/>
        <v>South Wairarapa District 10</v>
      </c>
    </row>
    <row r="2730" spans="1:9">
      <c r="A2730" s="156" t="s">
        <v>2806</v>
      </c>
      <c r="B2730" s="156" t="s">
        <v>146</v>
      </c>
      <c r="C2730" s="156" t="s">
        <v>93</v>
      </c>
      <c r="D2730" s="156" t="s">
        <v>398</v>
      </c>
      <c r="E2730" s="157">
        <v>-41.23</v>
      </c>
      <c r="F2730" s="157">
        <v>175.34</v>
      </c>
      <c r="G2730" s="156" t="str">
        <f t="shared" si="131"/>
        <v>South Wairarapa District WI</v>
      </c>
      <c r="H2730" s="156">
        <f t="shared" si="132"/>
        <v>11</v>
      </c>
      <c r="I2730" s="156" t="str">
        <f t="shared" si="133"/>
        <v>South Wairarapa District 11</v>
      </c>
    </row>
    <row r="2731" spans="1:9">
      <c r="A2731" s="156" t="s">
        <v>2807</v>
      </c>
      <c r="B2731" s="156" t="s">
        <v>146</v>
      </c>
      <c r="C2731" s="156" t="s">
        <v>93</v>
      </c>
      <c r="D2731" s="156" t="s">
        <v>398</v>
      </c>
      <c r="E2731" s="157">
        <v>-41.16</v>
      </c>
      <c r="F2731" s="157">
        <v>175.38</v>
      </c>
      <c r="G2731" s="156" t="str">
        <f t="shared" si="131"/>
        <v>South Wairarapa District WI</v>
      </c>
      <c r="H2731" s="156">
        <f t="shared" si="132"/>
        <v>12</v>
      </c>
      <c r="I2731" s="156" t="str">
        <f t="shared" si="133"/>
        <v>South Wairarapa District 12</v>
      </c>
    </row>
    <row r="2732" spans="1:9">
      <c r="A2732" s="156" t="s">
        <v>2808</v>
      </c>
      <c r="B2732" s="156" t="s">
        <v>146</v>
      </c>
      <c r="C2732" s="156" t="s">
        <v>93</v>
      </c>
      <c r="D2732" s="156" t="s">
        <v>398</v>
      </c>
      <c r="E2732" s="157">
        <v>-41.33</v>
      </c>
      <c r="F2732" s="157">
        <v>175.21</v>
      </c>
      <c r="G2732" s="156" t="str">
        <f t="shared" si="131"/>
        <v>South Wairarapa District WI</v>
      </c>
      <c r="H2732" s="156">
        <f t="shared" si="132"/>
        <v>13</v>
      </c>
      <c r="I2732" s="156" t="str">
        <f t="shared" si="133"/>
        <v>South Wairarapa District 13</v>
      </c>
    </row>
    <row r="2733" spans="1:9">
      <c r="A2733" s="156" t="s">
        <v>2809</v>
      </c>
      <c r="B2733" s="156" t="s">
        <v>146</v>
      </c>
      <c r="C2733" s="156" t="s">
        <v>93</v>
      </c>
      <c r="D2733" s="156" t="s">
        <v>398</v>
      </c>
      <c r="E2733" s="157">
        <v>-41.39</v>
      </c>
      <c r="F2733" s="157">
        <v>175.13</v>
      </c>
      <c r="G2733" s="156" t="str">
        <f t="shared" si="131"/>
        <v>South Wairarapa District WI</v>
      </c>
      <c r="H2733" s="156">
        <f t="shared" si="132"/>
        <v>14</v>
      </c>
      <c r="I2733" s="156" t="str">
        <f t="shared" si="133"/>
        <v>South Wairarapa District 14</v>
      </c>
    </row>
    <row r="2734" spans="1:9">
      <c r="A2734" s="156" t="s">
        <v>2810</v>
      </c>
      <c r="B2734" s="156" t="s">
        <v>146</v>
      </c>
      <c r="C2734" s="156" t="s">
        <v>209</v>
      </c>
      <c r="D2734" s="156" t="s">
        <v>398</v>
      </c>
      <c r="E2734" s="157">
        <v>-41.21</v>
      </c>
      <c r="F2734" s="157">
        <v>175.43</v>
      </c>
      <c r="G2734" s="156" t="str">
        <f t="shared" si="131"/>
        <v>South Wairarapa District WI</v>
      </c>
      <c r="H2734" s="156">
        <f t="shared" si="132"/>
        <v>15</v>
      </c>
      <c r="I2734" s="156" t="str">
        <f t="shared" si="133"/>
        <v>South Wairarapa District 15</v>
      </c>
    </row>
    <row r="2735" spans="1:9">
      <c r="A2735" s="156" t="s">
        <v>2811</v>
      </c>
      <c r="B2735" s="156" t="s">
        <v>146</v>
      </c>
      <c r="C2735" s="156" t="s">
        <v>93</v>
      </c>
      <c r="D2735" s="156" t="s">
        <v>398</v>
      </c>
      <c r="E2735" s="157">
        <v>-41.12</v>
      </c>
      <c r="F2735" s="157">
        <v>175.43</v>
      </c>
      <c r="G2735" s="156" t="str">
        <f t="shared" si="131"/>
        <v>South Wairarapa District WI</v>
      </c>
      <c r="H2735" s="156">
        <f t="shared" si="132"/>
        <v>16</v>
      </c>
      <c r="I2735" s="156" t="str">
        <f t="shared" si="133"/>
        <v>South Wairarapa District 16</v>
      </c>
    </row>
    <row r="2736" spans="1:9">
      <c r="A2736" s="156" t="s">
        <v>2812</v>
      </c>
      <c r="B2736" s="156" t="s">
        <v>146</v>
      </c>
      <c r="C2736" s="156" t="s">
        <v>93</v>
      </c>
      <c r="D2736" s="156" t="s">
        <v>398</v>
      </c>
      <c r="E2736" s="157">
        <v>-41.58</v>
      </c>
      <c r="F2736" s="157">
        <v>175.23</v>
      </c>
      <c r="G2736" s="156" t="str">
        <f t="shared" si="131"/>
        <v>South Wairarapa District WI</v>
      </c>
      <c r="H2736" s="156">
        <f t="shared" si="132"/>
        <v>17</v>
      </c>
      <c r="I2736" s="156" t="str">
        <f t="shared" si="133"/>
        <v>South Wairarapa District 17</v>
      </c>
    </row>
    <row r="2737" spans="1:9">
      <c r="A2737" s="156" t="s">
        <v>2813</v>
      </c>
      <c r="B2737" s="156" t="s">
        <v>146</v>
      </c>
      <c r="C2737" s="156" t="s">
        <v>93</v>
      </c>
      <c r="D2737" s="156" t="s">
        <v>398</v>
      </c>
      <c r="E2737" s="157">
        <v>-41.39</v>
      </c>
      <c r="F2737" s="157">
        <v>175.71</v>
      </c>
      <c r="G2737" s="156" t="str">
        <f t="shared" si="131"/>
        <v>South Wairarapa District WI</v>
      </c>
      <c r="H2737" s="156">
        <f t="shared" si="132"/>
        <v>18</v>
      </c>
      <c r="I2737" s="156" t="str">
        <f t="shared" si="133"/>
        <v>South Wairarapa District 18</v>
      </c>
    </row>
    <row r="2738" spans="1:9">
      <c r="A2738" s="156" t="s">
        <v>2814</v>
      </c>
      <c r="B2738" s="156" t="s">
        <v>146</v>
      </c>
      <c r="C2738" s="156" t="s">
        <v>93</v>
      </c>
      <c r="D2738" s="156" t="s">
        <v>398</v>
      </c>
      <c r="E2738" s="157">
        <v>-41.23</v>
      </c>
      <c r="F2738" s="157">
        <v>175.38</v>
      </c>
      <c r="G2738" s="156" t="str">
        <f t="shared" si="131"/>
        <v>South Wairarapa District WI</v>
      </c>
      <c r="H2738" s="156">
        <f t="shared" si="132"/>
        <v>19</v>
      </c>
      <c r="I2738" s="156" t="str">
        <f t="shared" si="133"/>
        <v>South Wairarapa District 19</v>
      </c>
    </row>
    <row r="2739" spans="1:9">
      <c r="A2739" s="156" t="s">
        <v>2815</v>
      </c>
      <c r="B2739" s="156" t="s">
        <v>146</v>
      </c>
      <c r="C2739" s="156" t="s">
        <v>93</v>
      </c>
      <c r="D2739" s="156" t="s">
        <v>398</v>
      </c>
      <c r="E2739" s="157">
        <v>-41.09</v>
      </c>
      <c r="F2739" s="157">
        <v>175.48</v>
      </c>
      <c r="G2739" s="156" t="str">
        <f t="shared" si="131"/>
        <v>South Wairarapa District WI</v>
      </c>
      <c r="H2739" s="156">
        <f t="shared" si="132"/>
        <v>20</v>
      </c>
      <c r="I2739" s="156" t="str">
        <f t="shared" si="133"/>
        <v>South Wairarapa District 20</v>
      </c>
    </row>
    <row r="2740" spans="1:9">
      <c r="A2740" s="156" t="s">
        <v>2816</v>
      </c>
      <c r="B2740" s="156" t="s">
        <v>146</v>
      </c>
      <c r="C2740" s="156" t="s">
        <v>93</v>
      </c>
      <c r="D2740" s="156" t="s">
        <v>398</v>
      </c>
      <c r="E2740" s="157">
        <v>-41.15</v>
      </c>
      <c r="F2740" s="157">
        <v>175.25</v>
      </c>
      <c r="G2740" s="156" t="str">
        <f t="shared" si="131"/>
        <v>South Wairarapa District WI</v>
      </c>
      <c r="H2740" s="156">
        <f t="shared" si="132"/>
        <v>21</v>
      </c>
      <c r="I2740" s="156" t="str">
        <f t="shared" si="133"/>
        <v>South Wairarapa District 21</v>
      </c>
    </row>
    <row r="2741" spans="1:9">
      <c r="A2741" s="156" t="s">
        <v>2817</v>
      </c>
      <c r="B2741" s="156" t="s">
        <v>146</v>
      </c>
      <c r="C2741" s="156" t="s">
        <v>93</v>
      </c>
      <c r="D2741" s="156" t="s">
        <v>398</v>
      </c>
      <c r="E2741" s="157">
        <v>-41.35</v>
      </c>
      <c r="F2741" s="157">
        <v>175.2</v>
      </c>
      <c r="G2741" s="156" t="str">
        <f t="shared" si="131"/>
        <v>South Wairarapa District WI</v>
      </c>
      <c r="H2741" s="156">
        <f t="shared" si="132"/>
        <v>22</v>
      </c>
      <c r="I2741" s="156" t="str">
        <f t="shared" si="133"/>
        <v>South Wairarapa District 22</v>
      </c>
    </row>
    <row r="2742" spans="1:9">
      <c r="A2742" s="156" t="s">
        <v>2818</v>
      </c>
      <c r="B2742" s="156" t="s">
        <v>146</v>
      </c>
      <c r="C2742" s="156" t="s">
        <v>93</v>
      </c>
      <c r="D2742" s="156" t="s">
        <v>398</v>
      </c>
      <c r="E2742" s="157">
        <v>-41.25</v>
      </c>
      <c r="F2742" s="157">
        <v>175.35</v>
      </c>
      <c r="G2742" s="156" t="str">
        <f t="shared" si="131"/>
        <v>South Wairarapa District WI</v>
      </c>
      <c r="H2742" s="156">
        <f t="shared" si="132"/>
        <v>23</v>
      </c>
      <c r="I2742" s="156" t="str">
        <f t="shared" si="133"/>
        <v>South Wairarapa District 23</v>
      </c>
    </row>
    <row r="2743" spans="1:9">
      <c r="A2743" s="156" t="s">
        <v>2819</v>
      </c>
      <c r="B2743" s="156" t="s">
        <v>146</v>
      </c>
      <c r="C2743" s="156" t="s">
        <v>93</v>
      </c>
      <c r="D2743" s="156" t="s">
        <v>398</v>
      </c>
      <c r="E2743" s="157">
        <v>-41.32</v>
      </c>
      <c r="F2743" s="157">
        <v>175.42</v>
      </c>
      <c r="G2743" s="156" t="str">
        <f t="shared" si="131"/>
        <v>South Wairarapa District WI</v>
      </c>
      <c r="H2743" s="156">
        <f t="shared" si="132"/>
        <v>24</v>
      </c>
      <c r="I2743" s="156" t="str">
        <f t="shared" si="133"/>
        <v>South Wairarapa District 24</v>
      </c>
    </row>
    <row r="2744" spans="1:9">
      <c r="A2744" s="156" t="s">
        <v>2195</v>
      </c>
      <c r="B2744" s="156" t="s">
        <v>146</v>
      </c>
      <c r="C2744" s="156" t="s">
        <v>93</v>
      </c>
      <c r="D2744" s="156" t="s">
        <v>398</v>
      </c>
      <c r="E2744" s="157">
        <v>-41.24</v>
      </c>
      <c r="F2744" s="157">
        <v>175.53</v>
      </c>
      <c r="G2744" s="156" t="str">
        <f t="shared" si="131"/>
        <v>South Wairarapa District WI</v>
      </c>
      <c r="H2744" s="156">
        <f t="shared" si="132"/>
        <v>25</v>
      </c>
      <c r="I2744" s="156" t="str">
        <f t="shared" si="133"/>
        <v>South Wairarapa District 25</v>
      </c>
    </row>
    <row r="2745" spans="1:9">
      <c r="A2745" s="156" t="s">
        <v>2820</v>
      </c>
      <c r="B2745" s="156" t="s">
        <v>146</v>
      </c>
      <c r="C2745" s="156" t="s">
        <v>93</v>
      </c>
      <c r="D2745" s="156" t="s">
        <v>398</v>
      </c>
      <c r="E2745" s="157">
        <v>-41.12</v>
      </c>
      <c r="F2745" s="157">
        <v>175.37</v>
      </c>
      <c r="G2745" s="156" t="str">
        <f t="shared" si="131"/>
        <v>South Wairarapa District WI</v>
      </c>
      <c r="H2745" s="156">
        <f t="shared" si="132"/>
        <v>26</v>
      </c>
      <c r="I2745" s="156" t="str">
        <f t="shared" si="133"/>
        <v>South Wairarapa District 26</v>
      </c>
    </row>
    <row r="2746" spans="1:9">
      <c r="A2746" s="156" t="s">
        <v>2821</v>
      </c>
      <c r="B2746" s="156" t="s">
        <v>146</v>
      </c>
      <c r="C2746" s="156" t="s">
        <v>93</v>
      </c>
      <c r="D2746" s="156" t="s">
        <v>398</v>
      </c>
      <c r="E2746" s="157">
        <v>-41.3</v>
      </c>
      <c r="F2746" s="157">
        <v>175.26</v>
      </c>
      <c r="G2746" s="156" t="str">
        <f t="shared" si="131"/>
        <v>South Wairarapa District WI</v>
      </c>
      <c r="H2746" s="156">
        <f t="shared" si="132"/>
        <v>27</v>
      </c>
      <c r="I2746" s="156" t="str">
        <f t="shared" si="133"/>
        <v>South Wairarapa District 27</v>
      </c>
    </row>
    <row r="2747" spans="1:9">
      <c r="A2747" s="156" t="s">
        <v>2822</v>
      </c>
      <c r="B2747" s="156" t="s">
        <v>146</v>
      </c>
      <c r="C2747" s="156" t="s">
        <v>93</v>
      </c>
      <c r="D2747" s="156" t="s">
        <v>398</v>
      </c>
      <c r="E2747" s="157">
        <v>-41.41</v>
      </c>
      <c r="F2747" s="157">
        <v>175.49</v>
      </c>
      <c r="G2747" s="156" t="str">
        <f t="shared" si="131"/>
        <v>South Wairarapa District WI</v>
      </c>
      <c r="H2747" s="156">
        <f t="shared" si="132"/>
        <v>28</v>
      </c>
      <c r="I2747" s="156" t="str">
        <f t="shared" si="133"/>
        <v>South Wairarapa District 28</v>
      </c>
    </row>
    <row r="2748" spans="1:9">
      <c r="A2748" s="156" t="s">
        <v>2823</v>
      </c>
      <c r="B2748" s="156" t="s">
        <v>146</v>
      </c>
      <c r="C2748" s="156" t="s">
        <v>93</v>
      </c>
      <c r="D2748" s="156" t="s">
        <v>398</v>
      </c>
      <c r="E2748" s="157">
        <v>-41.4</v>
      </c>
      <c r="F2748" s="157">
        <v>175.16</v>
      </c>
      <c r="G2748" s="156" t="str">
        <f t="shared" si="131"/>
        <v>South Wairarapa District WI</v>
      </c>
      <c r="H2748" s="156">
        <f t="shared" si="132"/>
        <v>29</v>
      </c>
      <c r="I2748" s="156" t="str">
        <f t="shared" si="133"/>
        <v>South Wairarapa District 29</v>
      </c>
    </row>
    <row r="2749" spans="1:9">
      <c r="A2749" s="156" t="s">
        <v>2824</v>
      </c>
      <c r="B2749" s="156" t="s">
        <v>146</v>
      </c>
      <c r="C2749" s="156" t="s">
        <v>93</v>
      </c>
      <c r="D2749" s="156" t="s">
        <v>398</v>
      </c>
      <c r="E2749" s="157">
        <v>-41.37</v>
      </c>
      <c r="F2749" s="157">
        <v>175.07</v>
      </c>
      <c r="G2749" s="156" t="str">
        <f t="shared" si="131"/>
        <v>South Wairarapa District WI</v>
      </c>
      <c r="H2749" s="156">
        <f t="shared" si="132"/>
        <v>30</v>
      </c>
      <c r="I2749" s="156" t="str">
        <f t="shared" si="133"/>
        <v>South Wairarapa District 30</v>
      </c>
    </row>
    <row r="2750" spans="1:9">
      <c r="A2750" s="156" t="s">
        <v>887</v>
      </c>
      <c r="B2750" s="156" t="s">
        <v>146</v>
      </c>
      <c r="C2750" s="156" t="s">
        <v>93</v>
      </c>
      <c r="D2750" s="156" t="s">
        <v>398</v>
      </c>
      <c r="E2750" s="157">
        <v>-41.07</v>
      </c>
      <c r="F2750" s="157">
        <v>175.39</v>
      </c>
      <c r="G2750" s="156" t="str">
        <f t="shared" si="131"/>
        <v>South Wairarapa District WI</v>
      </c>
      <c r="H2750" s="156">
        <f t="shared" si="132"/>
        <v>31</v>
      </c>
      <c r="I2750" s="156" t="str">
        <f t="shared" si="133"/>
        <v>South Wairarapa District 31</v>
      </c>
    </row>
    <row r="2751" spans="1:9">
      <c r="A2751" s="156" t="s">
        <v>2825</v>
      </c>
      <c r="B2751" s="156" t="s">
        <v>147</v>
      </c>
      <c r="C2751" s="156" t="s">
        <v>93</v>
      </c>
      <c r="D2751" s="156" t="s">
        <v>1319</v>
      </c>
      <c r="E2751" s="157">
        <v>-46.05</v>
      </c>
      <c r="F2751" s="157">
        <v>168.04</v>
      </c>
      <c r="G2751" s="156" t="str">
        <f t="shared" si="131"/>
        <v>Southland District IN</v>
      </c>
      <c r="H2751" s="156">
        <f t="shared" si="132"/>
        <v>1</v>
      </c>
      <c r="I2751" s="156" t="str">
        <f t="shared" si="133"/>
        <v>Southland District 1</v>
      </c>
    </row>
    <row r="2752" spans="1:9">
      <c r="A2752" s="156" t="s">
        <v>2826</v>
      </c>
      <c r="B2752" s="156" t="s">
        <v>147</v>
      </c>
      <c r="C2752" s="156" t="s">
        <v>93</v>
      </c>
      <c r="D2752" s="156" t="s">
        <v>1319</v>
      </c>
      <c r="E2752" s="157">
        <v>-45.8</v>
      </c>
      <c r="F2752" s="157">
        <v>168.62</v>
      </c>
      <c r="G2752" s="156" t="str">
        <f t="shared" si="131"/>
        <v>Southland District IN</v>
      </c>
      <c r="H2752" s="156">
        <f t="shared" si="132"/>
        <v>2</v>
      </c>
      <c r="I2752" s="156" t="str">
        <f t="shared" si="133"/>
        <v>Southland District 2</v>
      </c>
    </row>
    <row r="2753" spans="1:9">
      <c r="A2753" s="156" t="s">
        <v>2827</v>
      </c>
      <c r="B2753" s="156" t="s">
        <v>147</v>
      </c>
      <c r="C2753" s="156" t="s">
        <v>93</v>
      </c>
      <c r="D2753" s="156" t="s">
        <v>1319</v>
      </c>
      <c r="E2753" s="157">
        <v>-46.46</v>
      </c>
      <c r="F2753" s="157">
        <v>168.65</v>
      </c>
      <c r="G2753" s="156" t="str">
        <f t="shared" si="131"/>
        <v>Southland District IN</v>
      </c>
      <c r="H2753" s="156">
        <f t="shared" si="132"/>
        <v>3</v>
      </c>
      <c r="I2753" s="156" t="str">
        <f t="shared" si="133"/>
        <v>Southland District 3</v>
      </c>
    </row>
    <row r="2754" spans="1:9">
      <c r="A2754" s="156" t="s">
        <v>2828</v>
      </c>
      <c r="B2754" s="156" t="s">
        <v>147</v>
      </c>
      <c r="C2754" s="156" t="s">
        <v>93</v>
      </c>
      <c r="D2754" s="156" t="s">
        <v>1319</v>
      </c>
      <c r="E2754" s="157">
        <v>-45.5</v>
      </c>
      <c r="F2754" s="157">
        <v>168.57</v>
      </c>
      <c r="G2754" s="156" t="str">
        <f t="shared" ref="G2754:G2817" si="134">B2754&amp;" "&amp;D2754</f>
        <v>Southland District IN</v>
      </c>
      <c r="H2754" s="156">
        <f t="shared" ref="H2754:H2817" si="135">IF(B2754=B2753,H2753+1,1)</f>
        <v>4</v>
      </c>
      <c r="I2754" s="156" t="str">
        <f t="shared" ref="I2754:I2817" si="136">B2754&amp;" "&amp;H2754</f>
        <v>Southland District 4</v>
      </c>
    </row>
    <row r="2755" spans="1:9">
      <c r="A2755" s="156" t="s">
        <v>244</v>
      </c>
      <c r="B2755" s="156" t="s">
        <v>147</v>
      </c>
      <c r="C2755" s="156" t="s">
        <v>93</v>
      </c>
      <c r="D2755" s="156" t="s">
        <v>1319</v>
      </c>
      <c r="E2755" s="157">
        <v>-45.85</v>
      </c>
      <c r="F2755" s="157">
        <v>168.13</v>
      </c>
      <c r="G2755" s="156" t="str">
        <f t="shared" si="134"/>
        <v>Southland District IN</v>
      </c>
      <c r="H2755" s="156">
        <f t="shared" si="135"/>
        <v>5</v>
      </c>
      <c r="I2755" s="156" t="str">
        <f t="shared" si="136"/>
        <v>Southland District 5</v>
      </c>
    </row>
    <row r="2756" spans="1:9">
      <c r="A2756" s="156" t="s">
        <v>2829</v>
      </c>
      <c r="B2756" s="156" t="s">
        <v>147</v>
      </c>
      <c r="C2756" s="156" t="s">
        <v>209</v>
      </c>
      <c r="D2756" s="156" t="s">
        <v>1319</v>
      </c>
      <c r="E2756" s="157">
        <v>-45.84</v>
      </c>
      <c r="F2756" s="157">
        <v>168.57</v>
      </c>
      <c r="G2756" s="156" t="str">
        <f t="shared" si="134"/>
        <v>Southland District IN</v>
      </c>
      <c r="H2756" s="156">
        <f t="shared" si="135"/>
        <v>6</v>
      </c>
      <c r="I2756" s="156" t="str">
        <f t="shared" si="136"/>
        <v>Southland District 6</v>
      </c>
    </row>
    <row r="2757" spans="1:9">
      <c r="A2757" s="156" t="s">
        <v>2141</v>
      </c>
      <c r="B2757" s="156" t="s">
        <v>147</v>
      </c>
      <c r="C2757" s="156" t="s">
        <v>93</v>
      </c>
      <c r="D2757" s="156" t="s">
        <v>1319</v>
      </c>
      <c r="E2757" s="157">
        <v>-46.09</v>
      </c>
      <c r="F2757" s="157">
        <v>168.05</v>
      </c>
      <c r="G2757" s="156" t="str">
        <f t="shared" si="134"/>
        <v>Southland District IN</v>
      </c>
      <c r="H2757" s="156">
        <f t="shared" si="135"/>
        <v>7</v>
      </c>
      <c r="I2757" s="156" t="str">
        <f t="shared" si="136"/>
        <v>Southland District 7</v>
      </c>
    </row>
    <row r="2758" spans="1:9">
      <c r="A2758" s="156" t="s">
        <v>2830</v>
      </c>
      <c r="B2758" s="156" t="s">
        <v>147</v>
      </c>
      <c r="C2758" s="156" t="s">
        <v>93</v>
      </c>
      <c r="D2758" s="156" t="s">
        <v>1319</v>
      </c>
      <c r="E2758" s="157">
        <v>-45.98</v>
      </c>
      <c r="F2758" s="157">
        <v>168.33</v>
      </c>
      <c r="G2758" s="156" t="str">
        <f t="shared" si="134"/>
        <v>Southland District IN</v>
      </c>
      <c r="H2758" s="156">
        <f t="shared" si="135"/>
        <v>8</v>
      </c>
      <c r="I2758" s="156" t="str">
        <f t="shared" si="136"/>
        <v>Southland District 8</v>
      </c>
    </row>
    <row r="2759" spans="1:9">
      <c r="A2759" s="156" t="s">
        <v>2831</v>
      </c>
      <c r="B2759" s="156" t="s">
        <v>147</v>
      </c>
      <c r="C2759" s="156" t="s">
        <v>93</v>
      </c>
      <c r="D2759" s="156" t="s">
        <v>1319</v>
      </c>
      <c r="E2759" s="157">
        <v>-45.94</v>
      </c>
      <c r="F2759" s="157">
        <v>167.85</v>
      </c>
      <c r="G2759" s="156" t="str">
        <f t="shared" si="134"/>
        <v>Southland District IN</v>
      </c>
      <c r="H2759" s="156">
        <f t="shared" si="135"/>
        <v>9</v>
      </c>
      <c r="I2759" s="156" t="str">
        <f t="shared" si="136"/>
        <v>Southland District 9</v>
      </c>
    </row>
    <row r="2760" spans="1:9">
      <c r="A2760" s="156" t="s">
        <v>2832</v>
      </c>
      <c r="B2760" s="156" t="s">
        <v>147</v>
      </c>
      <c r="C2760" s="156" t="s">
        <v>93</v>
      </c>
      <c r="D2760" s="156" t="s">
        <v>1319</v>
      </c>
      <c r="E2760" s="157">
        <v>-45.8</v>
      </c>
      <c r="F2760" s="157">
        <v>167.66</v>
      </c>
      <c r="G2760" s="156" t="str">
        <f t="shared" si="134"/>
        <v>Southland District IN</v>
      </c>
      <c r="H2760" s="156">
        <f t="shared" si="135"/>
        <v>10</v>
      </c>
      <c r="I2760" s="156" t="str">
        <f t="shared" si="136"/>
        <v>Southland District 10</v>
      </c>
    </row>
    <row r="2761" spans="1:9">
      <c r="A2761" s="156" t="s">
        <v>2833</v>
      </c>
      <c r="B2761" s="156" t="s">
        <v>147</v>
      </c>
      <c r="C2761" s="156" t="s">
        <v>93</v>
      </c>
      <c r="D2761" s="156" t="s">
        <v>1319</v>
      </c>
      <c r="E2761" s="157">
        <v>-46.29</v>
      </c>
      <c r="F2761" s="157">
        <v>168.3</v>
      </c>
      <c r="G2761" s="156" t="str">
        <f t="shared" si="134"/>
        <v>Southland District IN</v>
      </c>
      <c r="H2761" s="156">
        <f t="shared" si="135"/>
        <v>11</v>
      </c>
      <c r="I2761" s="156" t="str">
        <f t="shared" si="136"/>
        <v>Southland District 11</v>
      </c>
    </row>
    <row r="2762" spans="1:9">
      <c r="A2762" s="156" t="s">
        <v>2834</v>
      </c>
      <c r="B2762" s="156" t="s">
        <v>147</v>
      </c>
      <c r="C2762" s="156" t="s">
        <v>93</v>
      </c>
      <c r="D2762" s="156" t="s">
        <v>1319</v>
      </c>
      <c r="E2762" s="157">
        <v>-46.15</v>
      </c>
      <c r="F2762" s="157">
        <v>168.41</v>
      </c>
      <c r="G2762" s="156" t="str">
        <f t="shared" si="134"/>
        <v>Southland District IN</v>
      </c>
      <c r="H2762" s="156">
        <f t="shared" si="135"/>
        <v>12</v>
      </c>
      <c r="I2762" s="156" t="str">
        <f t="shared" si="136"/>
        <v>Southland District 12</v>
      </c>
    </row>
    <row r="2763" spans="1:9">
      <c r="A2763" s="156" t="s">
        <v>2835</v>
      </c>
      <c r="B2763" s="156" t="s">
        <v>147</v>
      </c>
      <c r="C2763" s="156" t="s">
        <v>93</v>
      </c>
      <c r="D2763" s="156" t="s">
        <v>1319</v>
      </c>
      <c r="E2763" s="157">
        <v>-46.25</v>
      </c>
      <c r="F2763" s="157">
        <v>168.79</v>
      </c>
      <c r="G2763" s="156" t="str">
        <f t="shared" si="134"/>
        <v>Southland District IN</v>
      </c>
      <c r="H2763" s="156">
        <f t="shared" si="135"/>
        <v>13</v>
      </c>
      <c r="I2763" s="156" t="str">
        <f t="shared" si="136"/>
        <v>Southland District 13</v>
      </c>
    </row>
    <row r="2764" spans="1:9">
      <c r="A2764" s="156" t="s">
        <v>2836</v>
      </c>
      <c r="B2764" s="156" t="s">
        <v>147</v>
      </c>
      <c r="C2764" s="156" t="s">
        <v>93</v>
      </c>
      <c r="D2764" s="156" t="s">
        <v>1319</v>
      </c>
      <c r="E2764" s="157">
        <v>-45.83</v>
      </c>
      <c r="F2764" s="157">
        <v>168.38</v>
      </c>
      <c r="G2764" s="156" t="str">
        <f t="shared" si="134"/>
        <v>Southland District IN</v>
      </c>
      <c r="H2764" s="156">
        <f t="shared" si="135"/>
        <v>14</v>
      </c>
      <c r="I2764" s="156" t="str">
        <f t="shared" si="136"/>
        <v>Southland District 14</v>
      </c>
    </row>
    <row r="2765" spans="1:9">
      <c r="A2765" s="156" t="s">
        <v>2837</v>
      </c>
      <c r="B2765" s="156" t="s">
        <v>147</v>
      </c>
      <c r="C2765" s="156" t="s">
        <v>93</v>
      </c>
      <c r="D2765" s="156" t="s">
        <v>1319</v>
      </c>
      <c r="E2765" s="157">
        <v>-44.89</v>
      </c>
      <c r="F2765" s="157">
        <v>168.08</v>
      </c>
      <c r="G2765" s="156" t="str">
        <f t="shared" si="134"/>
        <v>Southland District IN</v>
      </c>
      <c r="H2765" s="156">
        <f t="shared" si="135"/>
        <v>15</v>
      </c>
      <c r="I2765" s="156" t="str">
        <f t="shared" si="136"/>
        <v>Southland District 15</v>
      </c>
    </row>
    <row r="2766" spans="1:9">
      <c r="A2766" s="156" t="s">
        <v>2838</v>
      </c>
      <c r="B2766" s="156" t="s">
        <v>147</v>
      </c>
      <c r="C2766" s="156" t="s">
        <v>93</v>
      </c>
      <c r="D2766" s="156" t="s">
        <v>1319</v>
      </c>
      <c r="E2766" s="157">
        <v>-45.71</v>
      </c>
      <c r="F2766" s="157">
        <v>168.39</v>
      </c>
      <c r="G2766" s="156" t="str">
        <f t="shared" si="134"/>
        <v>Southland District IN</v>
      </c>
      <c r="H2766" s="156">
        <f t="shared" si="135"/>
        <v>16</v>
      </c>
      <c r="I2766" s="156" t="str">
        <f t="shared" si="136"/>
        <v>Southland District 16</v>
      </c>
    </row>
    <row r="2767" spans="1:9">
      <c r="A2767" s="156" t="s">
        <v>2839</v>
      </c>
      <c r="B2767" s="156" t="s">
        <v>147</v>
      </c>
      <c r="C2767" s="156" t="s">
        <v>93</v>
      </c>
      <c r="D2767" s="156" t="s">
        <v>1319</v>
      </c>
      <c r="E2767" s="157">
        <v>-45.66</v>
      </c>
      <c r="F2767" s="157">
        <v>168.62</v>
      </c>
      <c r="G2767" s="156" t="str">
        <f t="shared" si="134"/>
        <v>Southland District IN</v>
      </c>
      <c r="H2767" s="156">
        <f t="shared" si="135"/>
        <v>17</v>
      </c>
      <c r="I2767" s="156" t="str">
        <f t="shared" si="136"/>
        <v>Southland District 17</v>
      </c>
    </row>
    <row r="2768" spans="1:9">
      <c r="A2768" s="156" t="s">
        <v>2840</v>
      </c>
      <c r="B2768" s="156" t="s">
        <v>147</v>
      </c>
      <c r="C2768" s="156" t="s">
        <v>93</v>
      </c>
      <c r="D2768" s="156" t="s">
        <v>1319</v>
      </c>
      <c r="E2768" s="157">
        <v>-46.05</v>
      </c>
      <c r="F2768" s="157">
        <v>168.32</v>
      </c>
      <c r="G2768" s="156" t="str">
        <f t="shared" si="134"/>
        <v>Southland District IN</v>
      </c>
      <c r="H2768" s="156">
        <f t="shared" si="135"/>
        <v>18</v>
      </c>
      <c r="I2768" s="156" t="str">
        <f t="shared" si="136"/>
        <v>Southland District 18</v>
      </c>
    </row>
    <row r="2769" spans="1:9">
      <c r="A2769" s="156" t="s">
        <v>2841</v>
      </c>
      <c r="B2769" s="156" t="s">
        <v>147</v>
      </c>
      <c r="C2769" s="156" t="s">
        <v>93</v>
      </c>
      <c r="D2769" s="156" t="s">
        <v>1319</v>
      </c>
      <c r="E2769" s="157">
        <v>-46.03</v>
      </c>
      <c r="F2769" s="157">
        <v>167.71</v>
      </c>
      <c r="G2769" s="156" t="str">
        <f t="shared" si="134"/>
        <v>Southland District IN</v>
      </c>
      <c r="H2769" s="156">
        <f t="shared" si="135"/>
        <v>19</v>
      </c>
      <c r="I2769" s="156" t="str">
        <f t="shared" si="136"/>
        <v>Southland District 19</v>
      </c>
    </row>
    <row r="2770" spans="1:9">
      <c r="A2770" s="156" t="s">
        <v>2842</v>
      </c>
      <c r="B2770" s="156" t="s">
        <v>147</v>
      </c>
      <c r="C2770" s="156" t="s">
        <v>93</v>
      </c>
      <c r="D2770" s="156" t="s">
        <v>1319</v>
      </c>
      <c r="E2770" s="157">
        <v>-46.36</v>
      </c>
      <c r="F2770" s="157">
        <v>167.87</v>
      </c>
      <c r="G2770" s="156" t="str">
        <f t="shared" si="134"/>
        <v>Southland District IN</v>
      </c>
      <c r="H2770" s="156">
        <f t="shared" si="135"/>
        <v>20</v>
      </c>
      <c r="I2770" s="156" t="str">
        <f t="shared" si="136"/>
        <v>Southland District 20</v>
      </c>
    </row>
    <row r="2771" spans="1:9">
      <c r="A2771" s="156" t="s">
        <v>2843</v>
      </c>
      <c r="B2771" s="156" t="s">
        <v>147</v>
      </c>
      <c r="C2771" s="156" t="s">
        <v>93</v>
      </c>
      <c r="D2771" s="156" t="s">
        <v>1319</v>
      </c>
      <c r="E2771" s="157">
        <v>-45.93</v>
      </c>
      <c r="F2771" s="157">
        <v>167.98</v>
      </c>
      <c r="G2771" s="156" t="str">
        <f t="shared" si="134"/>
        <v>Southland District IN</v>
      </c>
      <c r="H2771" s="156">
        <f t="shared" si="135"/>
        <v>21</v>
      </c>
      <c r="I2771" s="156" t="str">
        <f t="shared" si="136"/>
        <v>Southland District 21</v>
      </c>
    </row>
    <row r="2772" spans="1:9">
      <c r="A2772" s="156" t="s">
        <v>2844</v>
      </c>
      <c r="B2772" s="156" t="s">
        <v>147</v>
      </c>
      <c r="C2772" s="156" t="s">
        <v>93</v>
      </c>
      <c r="D2772" s="156" t="s">
        <v>1319</v>
      </c>
      <c r="E2772" s="157">
        <v>-46.11</v>
      </c>
      <c r="F2772" s="157">
        <v>166.71</v>
      </c>
      <c r="G2772" s="156" t="str">
        <f t="shared" si="134"/>
        <v>Southland District IN</v>
      </c>
      <c r="H2772" s="156">
        <f t="shared" si="135"/>
        <v>22</v>
      </c>
      <c r="I2772" s="156" t="str">
        <f t="shared" si="136"/>
        <v>Southland District 22</v>
      </c>
    </row>
    <row r="2773" spans="1:9">
      <c r="A2773" s="156" t="s">
        <v>2845</v>
      </c>
      <c r="B2773" s="156" t="s">
        <v>147</v>
      </c>
      <c r="C2773" s="156" t="s">
        <v>93</v>
      </c>
      <c r="D2773" s="156" t="s">
        <v>1319</v>
      </c>
      <c r="E2773" s="157">
        <v>-46.66</v>
      </c>
      <c r="F2773" s="157">
        <v>169.09</v>
      </c>
      <c r="G2773" s="156" t="str">
        <f t="shared" si="134"/>
        <v>Southland District IN</v>
      </c>
      <c r="H2773" s="156">
        <f t="shared" si="135"/>
        <v>23</v>
      </c>
      <c r="I2773" s="156" t="str">
        <f t="shared" si="136"/>
        <v>Southland District 23</v>
      </c>
    </row>
    <row r="2774" spans="1:9">
      <c r="A2774" s="156" t="s">
        <v>2846</v>
      </c>
      <c r="B2774" s="156" t="s">
        <v>147</v>
      </c>
      <c r="C2774" s="156" t="s">
        <v>93</v>
      </c>
      <c r="D2774" s="156" t="s">
        <v>1319</v>
      </c>
      <c r="E2774" s="157">
        <v>-46.31</v>
      </c>
      <c r="F2774" s="157">
        <v>168.6</v>
      </c>
      <c r="G2774" s="156" t="str">
        <f t="shared" si="134"/>
        <v>Southland District IN</v>
      </c>
      <c r="H2774" s="156">
        <f t="shared" si="135"/>
        <v>24</v>
      </c>
      <c r="I2774" s="156" t="str">
        <f t="shared" si="136"/>
        <v>Southland District 24</v>
      </c>
    </row>
    <row r="2775" spans="1:9">
      <c r="A2775" s="156" t="s">
        <v>2847</v>
      </c>
      <c r="B2775" s="156" t="s">
        <v>147</v>
      </c>
      <c r="C2775" s="156" t="s">
        <v>93</v>
      </c>
      <c r="D2775" s="156" t="s">
        <v>1319</v>
      </c>
      <c r="E2775" s="157">
        <v>-45.9</v>
      </c>
      <c r="F2775" s="157">
        <v>168.37</v>
      </c>
      <c r="G2775" s="156" t="str">
        <f t="shared" si="134"/>
        <v>Southland District IN</v>
      </c>
      <c r="H2775" s="156">
        <f t="shared" si="135"/>
        <v>25</v>
      </c>
      <c r="I2775" s="156" t="str">
        <f t="shared" si="136"/>
        <v>Southland District 25</v>
      </c>
    </row>
    <row r="2776" spans="1:9">
      <c r="A2776" s="156" t="s">
        <v>2848</v>
      </c>
      <c r="B2776" s="156" t="s">
        <v>147</v>
      </c>
      <c r="C2776" s="156" t="s">
        <v>93</v>
      </c>
      <c r="D2776" s="156" t="s">
        <v>1319</v>
      </c>
      <c r="E2776" s="157">
        <v>-45.89</v>
      </c>
      <c r="F2776" s="157">
        <v>168.34</v>
      </c>
      <c r="G2776" s="156" t="str">
        <f t="shared" si="134"/>
        <v>Southland District IN</v>
      </c>
      <c r="H2776" s="156">
        <f t="shared" si="135"/>
        <v>26</v>
      </c>
      <c r="I2776" s="156" t="str">
        <f t="shared" si="136"/>
        <v>Southland District 26</v>
      </c>
    </row>
    <row r="2777" spans="1:9">
      <c r="A2777" s="156" t="s">
        <v>2849</v>
      </c>
      <c r="B2777" s="156" t="s">
        <v>147</v>
      </c>
      <c r="C2777" s="156" t="s">
        <v>93</v>
      </c>
      <c r="D2777" s="156" t="s">
        <v>1319</v>
      </c>
      <c r="E2777" s="157">
        <v>-46.14</v>
      </c>
      <c r="F2777" s="157">
        <v>168.15</v>
      </c>
      <c r="G2777" s="156" t="str">
        <f t="shared" si="134"/>
        <v>Southland District IN</v>
      </c>
      <c r="H2777" s="156">
        <f t="shared" si="135"/>
        <v>27</v>
      </c>
      <c r="I2777" s="156" t="str">
        <f t="shared" si="136"/>
        <v>Southland District 27</v>
      </c>
    </row>
    <row r="2778" spans="1:9">
      <c r="A2778" s="156" t="s">
        <v>2850</v>
      </c>
      <c r="B2778" s="156" t="s">
        <v>147</v>
      </c>
      <c r="C2778" s="156" t="s">
        <v>93</v>
      </c>
      <c r="D2778" s="156" t="s">
        <v>1319</v>
      </c>
      <c r="E2778" s="157">
        <v>-46</v>
      </c>
      <c r="F2778" s="157">
        <v>168.15</v>
      </c>
      <c r="G2778" s="156" t="str">
        <f t="shared" si="134"/>
        <v>Southland District IN</v>
      </c>
      <c r="H2778" s="156">
        <f t="shared" si="135"/>
        <v>28</v>
      </c>
      <c r="I2778" s="156" t="str">
        <f t="shared" si="136"/>
        <v>Southland District 28</v>
      </c>
    </row>
    <row r="2779" spans="1:9">
      <c r="A2779" s="156" t="s">
        <v>2851</v>
      </c>
      <c r="B2779" s="156" t="s">
        <v>147</v>
      </c>
      <c r="C2779" s="156" t="s">
        <v>93</v>
      </c>
      <c r="D2779" s="156" t="s">
        <v>1319</v>
      </c>
      <c r="E2779" s="157">
        <v>-45.98</v>
      </c>
      <c r="F2779" s="157">
        <v>167.76</v>
      </c>
      <c r="G2779" s="156" t="str">
        <f t="shared" si="134"/>
        <v>Southland District IN</v>
      </c>
      <c r="H2779" s="156">
        <f t="shared" si="135"/>
        <v>29</v>
      </c>
      <c r="I2779" s="156" t="str">
        <f t="shared" si="136"/>
        <v>Southland District 29</v>
      </c>
    </row>
    <row r="2780" spans="1:9">
      <c r="A2780" s="156" t="s">
        <v>2852</v>
      </c>
      <c r="B2780" s="156" t="s">
        <v>147</v>
      </c>
      <c r="C2780" s="156" t="s">
        <v>209</v>
      </c>
      <c r="D2780" s="156" t="s">
        <v>1319</v>
      </c>
      <c r="E2780" s="157">
        <v>-46.31</v>
      </c>
      <c r="F2780" s="157">
        <v>168.77</v>
      </c>
      <c r="G2780" s="156" t="str">
        <f t="shared" si="134"/>
        <v>Southland District IN</v>
      </c>
      <c r="H2780" s="156">
        <f t="shared" si="135"/>
        <v>30</v>
      </c>
      <c r="I2780" s="156" t="str">
        <f t="shared" si="136"/>
        <v>Southland District 30</v>
      </c>
    </row>
    <row r="2781" spans="1:9">
      <c r="A2781" s="156" t="s">
        <v>2853</v>
      </c>
      <c r="B2781" s="156" t="s">
        <v>147</v>
      </c>
      <c r="C2781" s="156" t="s">
        <v>93</v>
      </c>
      <c r="D2781" s="156" t="s">
        <v>1319</v>
      </c>
      <c r="E2781" s="157">
        <v>-46.24</v>
      </c>
      <c r="F2781" s="157">
        <v>167.99</v>
      </c>
      <c r="G2781" s="156" t="str">
        <f t="shared" si="134"/>
        <v>Southland District IN</v>
      </c>
      <c r="H2781" s="156">
        <f t="shared" si="135"/>
        <v>31</v>
      </c>
      <c r="I2781" s="156" t="str">
        <f t="shared" si="136"/>
        <v>Southland District 31</v>
      </c>
    </row>
    <row r="2782" spans="1:9">
      <c r="A2782" s="156" t="s">
        <v>2854</v>
      </c>
      <c r="B2782" s="156" t="s">
        <v>147</v>
      </c>
      <c r="C2782" s="156" t="s">
        <v>93</v>
      </c>
      <c r="D2782" s="156" t="s">
        <v>1319</v>
      </c>
      <c r="E2782" s="157">
        <v>-46.21</v>
      </c>
      <c r="F2782" s="157">
        <v>168.04</v>
      </c>
      <c r="G2782" s="156" t="str">
        <f t="shared" si="134"/>
        <v>Southland District IN</v>
      </c>
      <c r="H2782" s="156">
        <f t="shared" si="135"/>
        <v>32</v>
      </c>
      <c r="I2782" s="156" t="str">
        <f t="shared" si="136"/>
        <v>Southland District 32</v>
      </c>
    </row>
    <row r="2783" spans="1:9">
      <c r="A2783" s="156" t="s">
        <v>2855</v>
      </c>
      <c r="B2783" s="156" t="s">
        <v>147</v>
      </c>
      <c r="C2783" s="156" t="s">
        <v>93</v>
      </c>
      <c r="D2783" s="156" t="s">
        <v>1319</v>
      </c>
      <c r="E2783" s="157">
        <v>-46</v>
      </c>
      <c r="F2783" s="157">
        <v>167.82</v>
      </c>
      <c r="G2783" s="156" t="str">
        <f t="shared" si="134"/>
        <v>Southland District IN</v>
      </c>
      <c r="H2783" s="156">
        <f t="shared" si="135"/>
        <v>33</v>
      </c>
      <c r="I2783" s="156" t="str">
        <f t="shared" si="136"/>
        <v>Southland District 33</v>
      </c>
    </row>
    <row r="2784" spans="1:9">
      <c r="A2784" s="156" t="s">
        <v>2856</v>
      </c>
      <c r="B2784" s="156" t="s">
        <v>147</v>
      </c>
      <c r="C2784" s="156" t="s">
        <v>93</v>
      </c>
      <c r="D2784" s="156" t="s">
        <v>1319</v>
      </c>
      <c r="E2784" s="157">
        <v>-45.62</v>
      </c>
      <c r="F2784" s="157">
        <v>168.44</v>
      </c>
      <c r="G2784" s="156" t="str">
        <f t="shared" si="134"/>
        <v>Southland District IN</v>
      </c>
      <c r="H2784" s="156">
        <f t="shared" si="135"/>
        <v>34</v>
      </c>
      <c r="I2784" s="156" t="str">
        <f t="shared" si="136"/>
        <v>Southland District 34</v>
      </c>
    </row>
    <row r="2785" spans="1:9">
      <c r="A2785" s="156" t="s">
        <v>2857</v>
      </c>
      <c r="B2785" s="156" t="s">
        <v>147</v>
      </c>
      <c r="C2785" s="156" t="s">
        <v>93</v>
      </c>
      <c r="D2785" s="156" t="s">
        <v>1319</v>
      </c>
      <c r="E2785" s="157">
        <v>-46.14</v>
      </c>
      <c r="F2785" s="157">
        <v>168.2</v>
      </c>
      <c r="G2785" s="156" t="str">
        <f t="shared" si="134"/>
        <v>Southland District IN</v>
      </c>
      <c r="H2785" s="156">
        <f t="shared" si="135"/>
        <v>35</v>
      </c>
      <c r="I2785" s="156" t="str">
        <f t="shared" si="136"/>
        <v>Southland District 35</v>
      </c>
    </row>
    <row r="2786" spans="1:9">
      <c r="A2786" s="156" t="s">
        <v>2858</v>
      </c>
      <c r="B2786" s="156" t="s">
        <v>147</v>
      </c>
      <c r="C2786" s="156" t="s">
        <v>93</v>
      </c>
      <c r="D2786" s="156" t="s">
        <v>1319</v>
      </c>
      <c r="E2786" s="157">
        <v>-46.5</v>
      </c>
      <c r="F2786" s="157">
        <v>168.98</v>
      </c>
      <c r="G2786" s="156" t="str">
        <f t="shared" si="134"/>
        <v>Southland District IN</v>
      </c>
      <c r="H2786" s="156">
        <f t="shared" si="135"/>
        <v>36</v>
      </c>
      <c r="I2786" s="156" t="str">
        <f t="shared" si="136"/>
        <v>Southland District 36</v>
      </c>
    </row>
    <row r="2787" spans="1:9">
      <c r="A2787" s="156" t="s">
        <v>2859</v>
      </c>
      <c r="B2787" s="156" t="s">
        <v>147</v>
      </c>
      <c r="C2787" s="156" t="s">
        <v>93</v>
      </c>
      <c r="D2787" s="156" t="s">
        <v>1319</v>
      </c>
      <c r="E2787" s="157">
        <v>-46.57</v>
      </c>
      <c r="F2787" s="157">
        <v>168.8</v>
      </c>
      <c r="G2787" s="156" t="str">
        <f t="shared" si="134"/>
        <v>Southland District IN</v>
      </c>
      <c r="H2787" s="156">
        <f t="shared" si="135"/>
        <v>37</v>
      </c>
      <c r="I2787" s="156" t="str">
        <f t="shared" si="136"/>
        <v>Southland District 37</v>
      </c>
    </row>
    <row r="2788" spans="1:9">
      <c r="A2788" s="156" t="s">
        <v>2860</v>
      </c>
      <c r="B2788" s="156" t="s">
        <v>147</v>
      </c>
      <c r="C2788" s="156" t="s">
        <v>93</v>
      </c>
      <c r="D2788" s="156" t="s">
        <v>1319</v>
      </c>
      <c r="E2788" s="157">
        <v>-45.77</v>
      </c>
      <c r="F2788" s="157">
        <v>168.79</v>
      </c>
      <c r="G2788" s="156" t="str">
        <f t="shared" si="134"/>
        <v>Southland District IN</v>
      </c>
      <c r="H2788" s="156">
        <f t="shared" si="135"/>
        <v>38</v>
      </c>
      <c r="I2788" s="156" t="str">
        <f t="shared" si="136"/>
        <v>Southland District 38</v>
      </c>
    </row>
    <row r="2789" spans="1:9">
      <c r="A2789" s="156" t="s">
        <v>2861</v>
      </c>
      <c r="B2789" s="156" t="s">
        <v>147</v>
      </c>
      <c r="C2789" s="156" t="s">
        <v>93</v>
      </c>
      <c r="D2789" s="156" t="s">
        <v>1319</v>
      </c>
      <c r="E2789" s="157">
        <v>-46.16</v>
      </c>
      <c r="F2789" s="157">
        <v>168.33</v>
      </c>
      <c r="G2789" s="156" t="str">
        <f t="shared" si="134"/>
        <v>Southland District IN</v>
      </c>
      <c r="H2789" s="156">
        <f t="shared" si="135"/>
        <v>39</v>
      </c>
      <c r="I2789" s="156" t="str">
        <f t="shared" si="136"/>
        <v>Southland District 39</v>
      </c>
    </row>
    <row r="2790" spans="1:9">
      <c r="A2790" s="156" t="s">
        <v>2862</v>
      </c>
      <c r="B2790" s="156" t="s">
        <v>147</v>
      </c>
      <c r="C2790" s="156" t="s">
        <v>93</v>
      </c>
      <c r="D2790" s="156" t="s">
        <v>1319</v>
      </c>
      <c r="E2790" s="157">
        <v>-45.46</v>
      </c>
      <c r="F2790" s="157">
        <v>168.68</v>
      </c>
      <c r="G2790" s="156" t="str">
        <f t="shared" si="134"/>
        <v>Southland District IN</v>
      </c>
      <c r="H2790" s="156">
        <f t="shared" si="135"/>
        <v>40</v>
      </c>
      <c r="I2790" s="156" t="str">
        <f t="shared" si="136"/>
        <v>Southland District 40</v>
      </c>
    </row>
    <row r="2791" spans="1:9">
      <c r="A2791" s="156" t="s">
        <v>2863</v>
      </c>
      <c r="B2791" s="156" t="s">
        <v>147</v>
      </c>
      <c r="C2791" s="156" t="s">
        <v>93</v>
      </c>
      <c r="D2791" s="156" t="s">
        <v>1319</v>
      </c>
      <c r="E2791" s="157">
        <v>-46.12</v>
      </c>
      <c r="F2791" s="157">
        <v>168.1</v>
      </c>
      <c r="G2791" s="156" t="str">
        <f t="shared" si="134"/>
        <v>Southland District IN</v>
      </c>
      <c r="H2791" s="156">
        <f t="shared" si="135"/>
        <v>41</v>
      </c>
      <c r="I2791" s="156" t="str">
        <f t="shared" si="136"/>
        <v>Southland District 41</v>
      </c>
    </row>
    <row r="2792" spans="1:9">
      <c r="A2792" s="156" t="s">
        <v>2864</v>
      </c>
      <c r="B2792" s="156" t="s">
        <v>147</v>
      </c>
      <c r="C2792" s="156" t="s">
        <v>93</v>
      </c>
      <c r="D2792" s="156" t="s">
        <v>1319</v>
      </c>
      <c r="E2792" s="157">
        <v>-46.19</v>
      </c>
      <c r="F2792" s="157">
        <v>168.64</v>
      </c>
      <c r="G2792" s="156" t="str">
        <f t="shared" si="134"/>
        <v>Southland District IN</v>
      </c>
      <c r="H2792" s="156">
        <f t="shared" si="135"/>
        <v>42</v>
      </c>
      <c r="I2792" s="156" t="str">
        <f t="shared" si="136"/>
        <v>Southland District 42</v>
      </c>
    </row>
    <row r="2793" spans="1:9">
      <c r="A2793" s="156" t="s">
        <v>2865</v>
      </c>
      <c r="B2793" s="156" t="s">
        <v>147</v>
      </c>
      <c r="C2793" s="156" t="s">
        <v>93</v>
      </c>
      <c r="D2793" s="156" t="s">
        <v>1319</v>
      </c>
      <c r="E2793" s="157">
        <v>-46.4</v>
      </c>
      <c r="F2793" s="157">
        <v>168.85</v>
      </c>
      <c r="G2793" s="156" t="str">
        <f t="shared" si="134"/>
        <v>Southland District IN</v>
      </c>
      <c r="H2793" s="156">
        <f t="shared" si="135"/>
        <v>43</v>
      </c>
      <c r="I2793" s="156" t="str">
        <f t="shared" si="136"/>
        <v>Southland District 43</v>
      </c>
    </row>
    <row r="2794" spans="1:9">
      <c r="A2794" s="156" t="s">
        <v>2866</v>
      </c>
      <c r="B2794" s="156" t="s">
        <v>147</v>
      </c>
      <c r="C2794" s="156" t="s">
        <v>93</v>
      </c>
      <c r="D2794" s="156" t="s">
        <v>1319</v>
      </c>
      <c r="E2794" s="157">
        <v>-45.88</v>
      </c>
      <c r="F2794" s="157">
        <v>168.51</v>
      </c>
      <c r="G2794" s="156" t="str">
        <f t="shared" si="134"/>
        <v>Southland District IN</v>
      </c>
      <c r="H2794" s="156">
        <f t="shared" si="135"/>
        <v>44</v>
      </c>
      <c r="I2794" s="156" t="str">
        <f t="shared" si="136"/>
        <v>Southland District 44</v>
      </c>
    </row>
    <row r="2795" spans="1:9">
      <c r="A2795" s="156" t="s">
        <v>2867</v>
      </c>
      <c r="B2795" s="156" t="s">
        <v>147</v>
      </c>
      <c r="C2795" s="156" t="s">
        <v>93</v>
      </c>
      <c r="D2795" s="156" t="s">
        <v>1319</v>
      </c>
      <c r="E2795" s="157">
        <v>-46.47</v>
      </c>
      <c r="F2795" s="157">
        <v>168.7</v>
      </c>
      <c r="G2795" s="156" t="str">
        <f t="shared" si="134"/>
        <v>Southland District IN</v>
      </c>
      <c r="H2795" s="156">
        <f t="shared" si="135"/>
        <v>45</v>
      </c>
      <c r="I2795" s="156" t="str">
        <f t="shared" si="136"/>
        <v>Southland District 45</v>
      </c>
    </row>
    <row r="2796" spans="1:9">
      <c r="A2796" s="156" t="s">
        <v>2868</v>
      </c>
      <c r="B2796" s="156" t="s">
        <v>147</v>
      </c>
      <c r="C2796" s="156" t="s">
        <v>93</v>
      </c>
      <c r="D2796" s="156" t="s">
        <v>1319</v>
      </c>
      <c r="E2796" s="157">
        <v>-46.24</v>
      </c>
      <c r="F2796" s="157">
        <v>168.03</v>
      </c>
      <c r="G2796" s="156" t="str">
        <f t="shared" si="134"/>
        <v>Southland District IN</v>
      </c>
      <c r="H2796" s="156">
        <f t="shared" si="135"/>
        <v>46</v>
      </c>
      <c r="I2796" s="156" t="str">
        <f t="shared" si="136"/>
        <v>Southland District 46</v>
      </c>
    </row>
    <row r="2797" spans="1:9">
      <c r="A2797" s="156" t="s">
        <v>2869</v>
      </c>
      <c r="B2797" s="156" t="s">
        <v>147</v>
      </c>
      <c r="C2797" s="156" t="s">
        <v>93</v>
      </c>
      <c r="D2797" s="156" t="s">
        <v>1319</v>
      </c>
      <c r="E2797" s="157">
        <v>-46.29</v>
      </c>
      <c r="F2797" s="157">
        <v>168.47</v>
      </c>
      <c r="G2797" s="156" t="str">
        <f t="shared" si="134"/>
        <v>Southland District IN</v>
      </c>
      <c r="H2797" s="156">
        <f t="shared" si="135"/>
        <v>47</v>
      </c>
      <c r="I2797" s="156" t="str">
        <f t="shared" si="136"/>
        <v>Southland District 47</v>
      </c>
    </row>
    <row r="2798" spans="1:9">
      <c r="A2798" s="156" t="s">
        <v>2870</v>
      </c>
      <c r="B2798" s="156" t="s">
        <v>147</v>
      </c>
      <c r="C2798" s="156" t="s">
        <v>93</v>
      </c>
      <c r="D2798" s="156" t="s">
        <v>1319</v>
      </c>
      <c r="E2798" s="157">
        <v>-46.3</v>
      </c>
      <c r="F2798" s="157">
        <v>168.01</v>
      </c>
      <c r="G2798" s="156" t="str">
        <f t="shared" si="134"/>
        <v>Southland District IN</v>
      </c>
      <c r="H2798" s="156">
        <f t="shared" si="135"/>
        <v>48</v>
      </c>
      <c r="I2798" s="156" t="str">
        <f t="shared" si="136"/>
        <v>Southland District 48</v>
      </c>
    </row>
    <row r="2799" spans="1:9">
      <c r="A2799" s="156" t="s">
        <v>2871</v>
      </c>
      <c r="B2799" s="156" t="s">
        <v>147</v>
      </c>
      <c r="C2799" s="156" t="s">
        <v>93</v>
      </c>
      <c r="D2799" s="156" t="s">
        <v>1319</v>
      </c>
      <c r="E2799" s="157">
        <v>-46.63</v>
      </c>
      <c r="F2799" s="157">
        <v>169</v>
      </c>
      <c r="G2799" s="156" t="str">
        <f t="shared" si="134"/>
        <v>Southland District IN</v>
      </c>
      <c r="H2799" s="156">
        <f t="shared" si="135"/>
        <v>49</v>
      </c>
      <c r="I2799" s="156" t="str">
        <f t="shared" si="136"/>
        <v>Southland District 49</v>
      </c>
    </row>
    <row r="2800" spans="1:9">
      <c r="A2800" s="156" t="s">
        <v>2872</v>
      </c>
      <c r="B2800" s="156" t="s">
        <v>147</v>
      </c>
      <c r="C2800" s="156" t="s">
        <v>209</v>
      </c>
      <c r="D2800" s="156" t="s">
        <v>1319</v>
      </c>
      <c r="E2800" s="157">
        <v>-46.89</v>
      </c>
      <c r="F2800" s="157">
        <v>168.1</v>
      </c>
      <c r="G2800" s="156" t="str">
        <f t="shared" si="134"/>
        <v>Southland District IN</v>
      </c>
      <c r="H2800" s="156">
        <f t="shared" si="135"/>
        <v>50</v>
      </c>
      <c r="I2800" s="156" t="str">
        <f t="shared" si="136"/>
        <v>Southland District 50</v>
      </c>
    </row>
    <row r="2801" spans="1:9">
      <c r="A2801" s="156" t="s">
        <v>1166</v>
      </c>
      <c r="B2801" s="156" t="s">
        <v>147</v>
      </c>
      <c r="C2801" s="156" t="s">
        <v>93</v>
      </c>
      <c r="D2801" s="156" t="s">
        <v>1319</v>
      </c>
      <c r="E2801" s="157">
        <v>-46.13</v>
      </c>
      <c r="F2801" s="157">
        <v>167.77</v>
      </c>
      <c r="G2801" s="156" t="str">
        <f t="shared" si="134"/>
        <v>Southland District IN</v>
      </c>
      <c r="H2801" s="156">
        <f t="shared" si="135"/>
        <v>51</v>
      </c>
      <c r="I2801" s="156" t="str">
        <f t="shared" si="136"/>
        <v>Southland District 51</v>
      </c>
    </row>
    <row r="2802" spans="1:9">
      <c r="A2802" s="156" t="s">
        <v>2873</v>
      </c>
      <c r="B2802" s="156" t="s">
        <v>147</v>
      </c>
      <c r="C2802" s="156" t="s">
        <v>93</v>
      </c>
      <c r="D2802" s="156" t="s">
        <v>1319</v>
      </c>
      <c r="E2802" s="157">
        <v>-46.25</v>
      </c>
      <c r="F2802" s="157">
        <v>168.09</v>
      </c>
      <c r="G2802" s="156" t="str">
        <f t="shared" si="134"/>
        <v>Southland District IN</v>
      </c>
      <c r="H2802" s="156">
        <f t="shared" si="135"/>
        <v>52</v>
      </c>
      <c r="I2802" s="156" t="str">
        <f t="shared" si="136"/>
        <v>Southland District 52</v>
      </c>
    </row>
    <row r="2803" spans="1:9">
      <c r="A2803" s="156" t="s">
        <v>2874</v>
      </c>
      <c r="B2803" s="156" t="s">
        <v>147</v>
      </c>
      <c r="C2803" s="156" t="s">
        <v>93</v>
      </c>
      <c r="D2803" s="156" t="s">
        <v>1319</v>
      </c>
      <c r="E2803" s="157">
        <v>-46.08</v>
      </c>
      <c r="F2803" s="157">
        <v>168.14</v>
      </c>
      <c r="G2803" s="156" t="str">
        <f t="shared" si="134"/>
        <v>Southland District IN</v>
      </c>
      <c r="H2803" s="156">
        <f t="shared" si="135"/>
        <v>53</v>
      </c>
      <c r="I2803" s="156" t="str">
        <f t="shared" si="136"/>
        <v>Southland District 53</v>
      </c>
    </row>
    <row r="2804" spans="1:9">
      <c r="A2804" s="156" t="s">
        <v>2875</v>
      </c>
      <c r="B2804" s="156" t="s">
        <v>147</v>
      </c>
      <c r="C2804" s="156" t="s">
        <v>93</v>
      </c>
      <c r="D2804" s="156" t="s">
        <v>1319</v>
      </c>
      <c r="E2804" s="157">
        <v>-46.2</v>
      </c>
      <c r="F2804" s="157">
        <v>168.53</v>
      </c>
      <c r="G2804" s="156" t="str">
        <f t="shared" si="134"/>
        <v>Southland District IN</v>
      </c>
      <c r="H2804" s="156">
        <f t="shared" si="135"/>
        <v>54</v>
      </c>
      <c r="I2804" s="156" t="str">
        <f t="shared" si="136"/>
        <v>Southland District 54</v>
      </c>
    </row>
    <row r="2805" spans="1:9">
      <c r="A2805" s="156" t="s">
        <v>2876</v>
      </c>
      <c r="B2805" s="156" t="s">
        <v>147</v>
      </c>
      <c r="C2805" s="156" t="s">
        <v>93</v>
      </c>
      <c r="D2805" s="156" t="s">
        <v>1319</v>
      </c>
      <c r="E2805" s="157">
        <v>-46.06</v>
      </c>
      <c r="F2805" s="157">
        <v>168.17</v>
      </c>
      <c r="G2805" s="156" t="str">
        <f t="shared" si="134"/>
        <v>Southland District IN</v>
      </c>
      <c r="H2805" s="156">
        <f t="shared" si="135"/>
        <v>55</v>
      </c>
      <c r="I2805" s="156" t="str">
        <f t="shared" si="136"/>
        <v>Southland District 55</v>
      </c>
    </row>
    <row r="2806" spans="1:9">
      <c r="A2806" s="156" t="s">
        <v>2877</v>
      </c>
      <c r="B2806" s="156" t="s">
        <v>147</v>
      </c>
      <c r="C2806" s="156" t="s">
        <v>93</v>
      </c>
      <c r="D2806" s="156" t="s">
        <v>1319</v>
      </c>
      <c r="E2806" s="157">
        <v>-46.12</v>
      </c>
      <c r="F2806" s="157">
        <v>168.48</v>
      </c>
      <c r="G2806" s="156" t="str">
        <f t="shared" si="134"/>
        <v>Southland District IN</v>
      </c>
      <c r="H2806" s="156">
        <f t="shared" si="135"/>
        <v>56</v>
      </c>
      <c r="I2806" s="156" t="str">
        <f t="shared" si="136"/>
        <v>Southland District 56</v>
      </c>
    </row>
    <row r="2807" spans="1:9">
      <c r="A2807" s="156" t="s">
        <v>2878</v>
      </c>
      <c r="B2807" s="156" t="s">
        <v>147</v>
      </c>
      <c r="C2807" s="156" t="s">
        <v>93</v>
      </c>
      <c r="D2807" s="156" t="s">
        <v>1319</v>
      </c>
      <c r="E2807" s="157">
        <v>-44.76</v>
      </c>
      <c r="F2807" s="157">
        <v>168.14</v>
      </c>
      <c r="G2807" s="156" t="str">
        <f t="shared" si="134"/>
        <v>Southland District IN</v>
      </c>
      <c r="H2807" s="156">
        <f t="shared" si="135"/>
        <v>57</v>
      </c>
      <c r="I2807" s="156" t="str">
        <f t="shared" si="136"/>
        <v>Southland District 57</v>
      </c>
    </row>
    <row r="2808" spans="1:9">
      <c r="A2808" s="156" t="s">
        <v>2879</v>
      </c>
      <c r="B2808" s="156" t="s">
        <v>147</v>
      </c>
      <c r="C2808" s="156" t="s">
        <v>93</v>
      </c>
      <c r="D2808" s="156" t="s">
        <v>1319</v>
      </c>
      <c r="E2808" s="157">
        <v>-46.2</v>
      </c>
      <c r="F2808" s="157">
        <v>168.12</v>
      </c>
      <c r="G2808" s="156" t="str">
        <f t="shared" si="134"/>
        <v>Southland District IN</v>
      </c>
      <c r="H2808" s="156">
        <f t="shared" si="135"/>
        <v>58</v>
      </c>
      <c r="I2808" s="156" t="str">
        <f t="shared" si="136"/>
        <v>Southland District 58</v>
      </c>
    </row>
    <row r="2809" spans="1:9">
      <c r="A2809" s="156" t="s">
        <v>2880</v>
      </c>
      <c r="B2809" s="156" t="s">
        <v>147</v>
      </c>
      <c r="C2809" s="156" t="s">
        <v>93</v>
      </c>
      <c r="D2809" s="156" t="s">
        <v>1319</v>
      </c>
      <c r="E2809" s="157">
        <v>-44.4</v>
      </c>
      <c r="F2809" s="157">
        <v>168.04</v>
      </c>
      <c r="G2809" s="156" t="str">
        <f t="shared" si="134"/>
        <v>Southland District IN</v>
      </c>
      <c r="H2809" s="156">
        <f t="shared" si="135"/>
        <v>59</v>
      </c>
      <c r="I2809" s="156" t="str">
        <f t="shared" si="136"/>
        <v>Southland District 59</v>
      </c>
    </row>
    <row r="2810" spans="1:9">
      <c r="A2810" s="156" t="s">
        <v>2881</v>
      </c>
      <c r="B2810" s="156" t="s">
        <v>147</v>
      </c>
      <c r="C2810" s="156" t="s">
        <v>93</v>
      </c>
      <c r="D2810" s="156" t="s">
        <v>1319</v>
      </c>
      <c r="E2810" s="157">
        <v>-45.8</v>
      </c>
      <c r="F2810" s="157">
        <v>168.41</v>
      </c>
      <c r="G2810" s="156" t="str">
        <f t="shared" si="134"/>
        <v>Southland District IN</v>
      </c>
      <c r="H2810" s="156">
        <f t="shared" si="135"/>
        <v>60</v>
      </c>
      <c r="I2810" s="156" t="str">
        <f t="shared" si="136"/>
        <v>Southland District 60</v>
      </c>
    </row>
    <row r="2811" spans="1:9">
      <c r="A2811" s="156" t="s">
        <v>2882</v>
      </c>
      <c r="B2811" s="156" t="s">
        <v>147</v>
      </c>
      <c r="C2811" s="156" t="s">
        <v>93</v>
      </c>
      <c r="D2811" s="156" t="s">
        <v>1319</v>
      </c>
      <c r="E2811" s="157">
        <v>-47.08</v>
      </c>
      <c r="F2811" s="157">
        <v>168.18</v>
      </c>
      <c r="G2811" s="156" t="str">
        <f t="shared" si="134"/>
        <v>Southland District IN</v>
      </c>
      <c r="H2811" s="156">
        <f t="shared" si="135"/>
        <v>61</v>
      </c>
      <c r="I2811" s="156" t="str">
        <f t="shared" si="136"/>
        <v>Southland District 61</v>
      </c>
    </row>
    <row r="2812" spans="1:9">
      <c r="A2812" s="156" t="s">
        <v>2883</v>
      </c>
      <c r="B2812" s="156" t="s">
        <v>147</v>
      </c>
      <c r="C2812" s="156" t="s">
        <v>93</v>
      </c>
      <c r="D2812" s="156" t="s">
        <v>1319</v>
      </c>
      <c r="E2812" s="157">
        <v>-46.32</v>
      </c>
      <c r="F2812" s="157">
        <v>168.71</v>
      </c>
      <c r="G2812" s="156" t="str">
        <f t="shared" si="134"/>
        <v>Southland District IN</v>
      </c>
      <c r="H2812" s="156">
        <f t="shared" si="135"/>
        <v>62</v>
      </c>
      <c r="I2812" s="156" t="str">
        <f t="shared" si="136"/>
        <v>Southland District 62</v>
      </c>
    </row>
    <row r="2813" spans="1:9">
      <c r="A2813" s="156" t="s">
        <v>2884</v>
      </c>
      <c r="B2813" s="156" t="s">
        <v>147</v>
      </c>
      <c r="C2813" s="156" t="s">
        <v>93</v>
      </c>
      <c r="D2813" s="156" t="s">
        <v>1319</v>
      </c>
      <c r="E2813" s="157">
        <v>-46.45</v>
      </c>
      <c r="F2813" s="157">
        <v>168.61</v>
      </c>
      <c r="G2813" s="156" t="str">
        <f t="shared" si="134"/>
        <v>Southland District IN</v>
      </c>
      <c r="H2813" s="156">
        <f t="shared" si="135"/>
        <v>63</v>
      </c>
      <c r="I2813" s="156" t="str">
        <f t="shared" si="136"/>
        <v>Southland District 63</v>
      </c>
    </row>
    <row r="2814" spans="1:9">
      <c r="A2814" s="156" t="s">
        <v>2885</v>
      </c>
      <c r="B2814" s="156" t="s">
        <v>147</v>
      </c>
      <c r="C2814" s="156" t="s">
        <v>93</v>
      </c>
      <c r="D2814" s="156" t="s">
        <v>1319</v>
      </c>
      <c r="E2814" s="157">
        <v>-46.5</v>
      </c>
      <c r="F2814" s="157">
        <v>168.64</v>
      </c>
      <c r="G2814" s="156" t="str">
        <f t="shared" si="134"/>
        <v>Southland District IN</v>
      </c>
      <c r="H2814" s="156">
        <f t="shared" si="135"/>
        <v>64</v>
      </c>
      <c r="I2814" s="156" t="str">
        <f t="shared" si="136"/>
        <v>Southland District 64</v>
      </c>
    </row>
    <row r="2815" spans="1:9">
      <c r="A2815" s="156" t="s">
        <v>2886</v>
      </c>
      <c r="B2815" s="156" t="s">
        <v>147</v>
      </c>
      <c r="C2815" s="156" t="s">
        <v>93</v>
      </c>
      <c r="D2815" s="156" t="s">
        <v>1319</v>
      </c>
      <c r="E2815" s="157">
        <v>-46.01</v>
      </c>
      <c r="F2815" s="157">
        <v>168.36</v>
      </c>
      <c r="G2815" s="156" t="str">
        <f t="shared" si="134"/>
        <v>Southland District IN</v>
      </c>
      <c r="H2815" s="156">
        <f t="shared" si="135"/>
        <v>65</v>
      </c>
      <c r="I2815" s="156" t="str">
        <f t="shared" si="136"/>
        <v>Southland District 65</v>
      </c>
    </row>
    <row r="2816" spans="1:9">
      <c r="A2816" s="156" t="s">
        <v>2887</v>
      </c>
      <c r="B2816" s="156" t="s">
        <v>147</v>
      </c>
      <c r="C2816" s="156" t="s">
        <v>93</v>
      </c>
      <c r="D2816" s="156" t="s">
        <v>1319</v>
      </c>
      <c r="E2816" s="157">
        <v>-46.97</v>
      </c>
      <c r="F2816" s="157">
        <v>167.68</v>
      </c>
      <c r="G2816" s="156" t="str">
        <f t="shared" si="134"/>
        <v>Southland District IN</v>
      </c>
      <c r="H2816" s="156">
        <f t="shared" si="135"/>
        <v>66</v>
      </c>
      <c r="I2816" s="156" t="str">
        <f t="shared" si="136"/>
        <v>Southland District 66</v>
      </c>
    </row>
    <row r="2817" spans="1:9">
      <c r="A2817" s="156" t="s">
        <v>2888</v>
      </c>
      <c r="B2817" s="156" t="s">
        <v>147</v>
      </c>
      <c r="C2817" s="156" t="s">
        <v>93</v>
      </c>
      <c r="D2817" s="156" t="s">
        <v>1319</v>
      </c>
      <c r="E2817" s="157">
        <v>-45.85</v>
      </c>
      <c r="F2817" s="157">
        <v>168.63</v>
      </c>
      <c r="G2817" s="156" t="str">
        <f t="shared" si="134"/>
        <v>Southland District IN</v>
      </c>
      <c r="H2817" s="156">
        <f t="shared" si="135"/>
        <v>67</v>
      </c>
      <c r="I2817" s="156" t="str">
        <f t="shared" si="136"/>
        <v>Southland District 67</v>
      </c>
    </row>
    <row r="2818" spans="1:9">
      <c r="A2818" s="156" t="s">
        <v>2889</v>
      </c>
      <c r="B2818" s="156" t="s">
        <v>147</v>
      </c>
      <c r="C2818" s="156" t="s">
        <v>93</v>
      </c>
      <c r="D2818" s="156" t="s">
        <v>1319</v>
      </c>
      <c r="E2818" s="157">
        <v>-46.09</v>
      </c>
      <c r="F2818" s="157">
        <v>168.33</v>
      </c>
      <c r="G2818" s="156" t="str">
        <f t="shared" ref="G2818:G2881" si="137">B2818&amp;" "&amp;D2818</f>
        <v>Southland District IN</v>
      </c>
      <c r="H2818" s="156">
        <f t="shared" ref="H2818:H2881" si="138">IF(B2818=B2817,H2817+1,1)</f>
        <v>68</v>
      </c>
      <c r="I2818" s="156" t="str">
        <f t="shared" ref="I2818:I2881" si="139">B2818&amp;" "&amp;H2818</f>
        <v>Southland District 68</v>
      </c>
    </row>
    <row r="2819" spans="1:9">
      <c r="A2819" s="156" t="s">
        <v>2890</v>
      </c>
      <c r="B2819" s="156" t="s">
        <v>147</v>
      </c>
      <c r="C2819" s="156" t="s">
        <v>93</v>
      </c>
      <c r="D2819" s="156" t="s">
        <v>1319</v>
      </c>
      <c r="E2819" s="157">
        <v>-46.06</v>
      </c>
      <c r="F2819" s="157">
        <v>168.31</v>
      </c>
      <c r="G2819" s="156" t="str">
        <f t="shared" si="137"/>
        <v>Southland District IN</v>
      </c>
      <c r="H2819" s="156">
        <f t="shared" si="138"/>
        <v>69</v>
      </c>
      <c r="I2819" s="156" t="str">
        <f t="shared" si="139"/>
        <v>Southland District 69</v>
      </c>
    </row>
    <row r="2820" spans="1:9">
      <c r="A2820" s="156" t="s">
        <v>2891</v>
      </c>
      <c r="B2820" s="156" t="s">
        <v>147</v>
      </c>
      <c r="C2820" s="156" t="s">
        <v>93</v>
      </c>
      <c r="D2820" s="156" t="s">
        <v>1319</v>
      </c>
      <c r="E2820" s="157">
        <v>-45.77</v>
      </c>
      <c r="F2820" s="157">
        <v>168.46</v>
      </c>
      <c r="G2820" s="156" t="str">
        <f t="shared" si="137"/>
        <v>Southland District IN</v>
      </c>
      <c r="H2820" s="156">
        <f t="shared" si="138"/>
        <v>70</v>
      </c>
      <c r="I2820" s="156" t="str">
        <f t="shared" si="139"/>
        <v>Southland District 70</v>
      </c>
    </row>
    <row r="2821" spans="1:9">
      <c r="A2821" s="156" t="s">
        <v>2892</v>
      </c>
      <c r="B2821" s="156" t="s">
        <v>147</v>
      </c>
      <c r="C2821" s="156" t="s">
        <v>93</v>
      </c>
      <c r="D2821" s="156" t="s">
        <v>1319</v>
      </c>
      <c r="E2821" s="157">
        <v>-46.2</v>
      </c>
      <c r="F2821" s="157">
        <v>168.33</v>
      </c>
      <c r="G2821" s="156" t="str">
        <f t="shared" si="137"/>
        <v>Southland District IN</v>
      </c>
      <c r="H2821" s="156">
        <f t="shared" si="138"/>
        <v>71</v>
      </c>
      <c r="I2821" s="156" t="str">
        <f t="shared" si="139"/>
        <v>Southland District 71</v>
      </c>
    </row>
    <row r="2822" spans="1:9">
      <c r="A2822" s="156" t="s">
        <v>403</v>
      </c>
      <c r="B2822" s="156" t="s">
        <v>147</v>
      </c>
      <c r="C2822" s="156" t="s">
        <v>93</v>
      </c>
      <c r="D2822" s="156" t="s">
        <v>1319</v>
      </c>
      <c r="E2822" s="157">
        <v>-46.37</v>
      </c>
      <c r="F2822" s="157">
        <v>168.51</v>
      </c>
      <c r="G2822" s="156" t="str">
        <f t="shared" si="137"/>
        <v>Southland District IN</v>
      </c>
      <c r="H2822" s="156">
        <f t="shared" si="138"/>
        <v>72</v>
      </c>
      <c r="I2822" s="156" t="str">
        <f t="shared" si="139"/>
        <v>Southland District 72</v>
      </c>
    </row>
    <row r="2823" spans="1:9">
      <c r="A2823" s="156" t="s">
        <v>2893</v>
      </c>
      <c r="B2823" s="156" t="s">
        <v>147</v>
      </c>
      <c r="C2823" s="156" t="s">
        <v>93</v>
      </c>
      <c r="D2823" s="156" t="s">
        <v>1319</v>
      </c>
      <c r="E2823" s="157">
        <v>-45.87</v>
      </c>
      <c r="F2823" s="157">
        <v>168.63</v>
      </c>
      <c r="G2823" s="156" t="str">
        <f t="shared" si="137"/>
        <v>Southland District IN</v>
      </c>
      <c r="H2823" s="156">
        <f t="shared" si="138"/>
        <v>73</v>
      </c>
      <c r="I2823" s="156" t="str">
        <f t="shared" si="139"/>
        <v>Southland District 73</v>
      </c>
    </row>
    <row r="2824" spans="1:9">
      <c r="A2824" s="156" t="s">
        <v>2894</v>
      </c>
      <c r="B2824" s="156" t="s">
        <v>147</v>
      </c>
      <c r="C2824" s="156" t="s">
        <v>93</v>
      </c>
      <c r="D2824" s="156" t="s">
        <v>1319</v>
      </c>
      <c r="E2824" s="157">
        <v>-45.78</v>
      </c>
      <c r="F2824" s="157">
        <v>168.55</v>
      </c>
      <c r="G2824" s="156" t="str">
        <f t="shared" si="137"/>
        <v>Southland District IN</v>
      </c>
      <c r="H2824" s="156">
        <f t="shared" si="138"/>
        <v>74</v>
      </c>
      <c r="I2824" s="156" t="str">
        <f t="shared" si="139"/>
        <v>Southland District 74</v>
      </c>
    </row>
    <row r="2825" spans="1:9">
      <c r="A2825" s="156" t="s">
        <v>2895</v>
      </c>
      <c r="B2825" s="156" t="s">
        <v>147</v>
      </c>
      <c r="C2825" s="156" t="s">
        <v>93</v>
      </c>
      <c r="D2825" s="156" t="s">
        <v>1319</v>
      </c>
      <c r="E2825" s="157">
        <v>-46.34</v>
      </c>
      <c r="F2825" s="157">
        <v>167.95</v>
      </c>
      <c r="G2825" s="156" t="str">
        <f t="shared" si="137"/>
        <v>Southland District IN</v>
      </c>
      <c r="H2825" s="156">
        <f t="shared" si="138"/>
        <v>75</v>
      </c>
      <c r="I2825" s="156" t="str">
        <f t="shared" si="139"/>
        <v>Southland District 75</v>
      </c>
    </row>
    <row r="2826" spans="1:9">
      <c r="A2826" s="156" t="s">
        <v>2896</v>
      </c>
      <c r="B2826" s="156" t="s">
        <v>147</v>
      </c>
      <c r="C2826" s="156" t="s">
        <v>93</v>
      </c>
      <c r="D2826" s="156" t="s">
        <v>1319</v>
      </c>
      <c r="E2826" s="157">
        <v>-45.66</v>
      </c>
      <c r="F2826" s="157">
        <v>168.43</v>
      </c>
      <c r="G2826" s="156" t="str">
        <f t="shared" si="137"/>
        <v>Southland District IN</v>
      </c>
      <c r="H2826" s="156">
        <f t="shared" si="138"/>
        <v>76</v>
      </c>
      <c r="I2826" s="156" t="str">
        <f t="shared" si="139"/>
        <v>Southland District 76</v>
      </c>
    </row>
    <row r="2827" spans="1:9">
      <c r="A2827" s="156" t="s">
        <v>2897</v>
      </c>
      <c r="B2827" s="156" t="s">
        <v>147</v>
      </c>
      <c r="C2827" s="156" t="s">
        <v>209</v>
      </c>
      <c r="D2827" s="156" t="s">
        <v>1319</v>
      </c>
      <c r="E2827" s="157">
        <v>-45.74</v>
      </c>
      <c r="F2827" s="157">
        <v>168.45</v>
      </c>
      <c r="G2827" s="156" t="str">
        <f t="shared" si="137"/>
        <v>Southland District IN</v>
      </c>
      <c r="H2827" s="156">
        <f t="shared" si="138"/>
        <v>77</v>
      </c>
      <c r="I2827" s="156" t="str">
        <f t="shared" si="139"/>
        <v>Southland District 77</v>
      </c>
    </row>
    <row r="2828" spans="1:9">
      <c r="A2828" s="156" t="s">
        <v>2898</v>
      </c>
      <c r="B2828" s="156" t="s">
        <v>147</v>
      </c>
      <c r="C2828" s="156" t="s">
        <v>93</v>
      </c>
      <c r="D2828" s="156" t="s">
        <v>1319</v>
      </c>
      <c r="E2828" s="157">
        <v>-46.28</v>
      </c>
      <c r="F2828" s="157">
        <v>168.52</v>
      </c>
      <c r="G2828" s="156" t="str">
        <f t="shared" si="137"/>
        <v>Southland District IN</v>
      </c>
      <c r="H2828" s="156">
        <f t="shared" si="138"/>
        <v>78</v>
      </c>
      <c r="I2828" s="156" t="str">
        <f t="shared" si="139"/>
        <v>Southland District 78</v>
      </c>
    </row>
    <row r="2829" spans="1:9">
      <c r="A2829" s="156" t="s">
        <v>2899</v>
      </c>
      <c r="B2829" s="156" t="s">
        <v>147</v>
      </c>
      <c r="C2829" s="156" t="s">
        <v>93</v>
      </c>
      <c r="D2829" s="156" t="s">
        <v>1319</v>
      </c>
      <c r="E2829" s="157">
        <v>-46.3</v>
      </c>
      <c r="F2829" s="157">
        <v>168.33</v>
      </c>
      <c r="G2829" s="156" t="str">
        <f t="shared" si="137"/>
        <v>Southland District IN</v>
      </c>
      <c r="H2829" s="156">
        <f t="shared" si="138"/>
        <v>79</v>
      </c>
      <c r="I2829" s="156" t="str">
        <f t="shared" si="139"/>
        <v>Southland District 79</v>
      </c>
    </row>
    <row r="2830" spans="1:9">
      <c r="A2830" s="156" t="s">
        <v>2900</v>
      </c>
      <c r="B2830" s="156" t="s">
        <v>147</v>
      </c>
      <c r="C2830" s="156" t="s">
        <v>209</v>
      </c>
      <c r="D2830" s="156" t="s">
        <v>1319</v>
      </c>
      <c r="E2830" s="157">
        <v>-45.56</v>
      </c>
      <c r="F2830" s="157">
        <v>167.59</v>
      </c>
      <c r="G2830" s="156" t="str">
        <f t="shared" si="137"/>
        <v>Southland District IN</v>
      </c>
      <c r="H2830" s="156">
        <f t="shared" si="138"/>
        <v>80</v>
      </c>
      <c r="I2830" s="156" t="str">
        <f t="shared" si="139"/>
        <v>Southland District 80</v>
      </c>
    </row>
    <row r="2831" spans="1:9">
      <c r="A2831" s="156" t="s">
        <v>2901</v>
      </c>
      <c r="B2831" s="156" t="s">
        <v>147</v>
      </c>
      <c r="C2831" s="156" t="s">
        <v>93</v>
      </c>
      <c r="D2831" s="156" t="s">
        <v>1319</v>
      </c>
      <c r="E2831" s="157">
        <v>-46.42</v>
      </c>
      <c r="F2831" s="157">
        <v>168.78</v>
      </c>
      <c r="G2831" s="156" t="str">
        <f t="shared" si="137"/>
        <v>Southland District IN</v>
      </c>
      <c r="H2831" s="156">
        <f t="shared" si="138"/>
        <v>81</v>
      </c>
      <c r="I2831" s="156" t="str">
        <f t="shared" si="139"/>
        <v>Southland District 81</v>
      </c>
    </row>
    <row r="2832" spans="1:9">
      <c r="A2832" s="156" t="s">
        <v>2902</v>
      </c>
      <c r="B2832" s="156" t="s">
        <v>147</v>
      </c>
      <c r="C2832" s="156" t="s">
        <v>93</v>
      </c>
      <c r="D2832" s="156" t="s">
        <v>1319</v>
      </c>
      <c r="E2832" s="157">
        <v>-46.34</v>
      </c>
      <c r="F2832" s="157">
        <v>168.81</v>
      </c>
      <c r="G2832" s="156" t="str">
        <f t="shared" si="137"/>
        <v>Southland District IN</v>
      </c>
      <c r="H2832" s="156">
        <f t="shared" si="138"/>
        <v>82</v>
      </c>
      <c r="I2832" s="156" t="str">
        <f t="shared" si="139"/>
        <v>Southland District 82</v>
      </c>
    </row>
    <row r="2833" spans="1:9">
      <c r="A2833" s="156" t="s">
        <v>2903</v>
      </c>
      <c r="B2833" s="156" t="s">
        <v>147</v>
      </c>
      <c r="C2833" s="156" t="s">
        <v>93</v>
      </c>
      <c r="D2833" s="156" t="s">
        <v>1319</v>
      </c>
      <c r="E2833" s="157">
        <v>-46.07</v>
      </c>
      <c r="F2833" s="157">
        <v>167.85</v>
      </c>
      <c r="G2833" s="156" t="str">
        <f t="shared" si="137"/>
        <v>Southland District IN</v>
      </c>
      <c r="H2833" s="156">
        <f t="shared" si="138"/>
        <v>83</v>
      </c>
      <c r="I2833" s="156" t="str">
        <f t="shared" si="139"/>
        <v>Southland District 83</v>
      </c>
    </row>
    <row r="2834" spans="1:9">
      <c r="A2834" s="156" t="s">
        <v>2904</v>
      </c>
      <c r="B2834" s="156" t="s">
        <v>147</v>
      </c>
      <c r="C2834" s="156" t="s">
        <v>209</v>
      </c>
      <c r="D2834" s="156" t="s">
        <v>1319</v>
      </c>
      <c r="E2834" s="157">
        <v>-44.67</v>
      </c>
      <c r="F2834" s="157">
        <v>167.92</v>
      </c>
      <c r="G2834" s="156" t="str">
        <f t="shared" si="137"/>
        <v>Southland District IN</v>
      </c>
      <c r="H2834" s="156">
        <f t="shared" si="138"/>
        <v>84</v>
      </c>
      <c r="I2834" s="156" t="str">
        <f t="shared" si="139"/>
        <v>Southland District 84</v>
      </c>
    </row>
    <row r="2835" spans="1:9">
      <c r="A2835" s="156" t="s">
        <v>2905</v>
      </c>
      <c r="B2835" s="156" t="s">
        <v>147</v>
      </c>
      <c r="C2835" s="156" t="s">
        <v>93</v>
      </c>
      <c r="D2835" s="156" t="s">
        <v>1319</v>
      </c>
      <c r="E2835" s="157">
        <v>-46.32</v>
      </c>
      <c r="F2835" s="157">
        <v>168.88</v>
      </c>
      <c r="G2835" s="156" t="str">
        <f t="shared" si="137"/>
        <v>Southland District IN</v>
      </c>
      <c r="H2835" s="156">
        <f t="shared" si="138"/>
        <v>85</v>
      </c>
      <c r="I2835" s="156" t="str">
        <f t="shared" si="139"/>
        <v>Southland District 85</v>
      </c>
    </row>
    <row r="2836" spans="1:9">
      <c r="A2836" s="156" t="s">
        <v>2906</v>
      </c>
      <c r="B2836" s="156" t="s">
        <v>147</v>
      </c>
      <c r="C2836" s="156" t="s">
        <v>93</v>
      </c>
      <c r="D2836" s="156" t="s">
        <v>1319</v>
      </c>
      <c r="E2836" s="157">
        <v>-46.42</v>
      </c>
      <c r="F2836" s="157">
        <v>169.06</v>
      </c>
      <c r="G2836" s="156" t="str">
        <f t="shared" si="137"/>
        <v>Southland District IN</v>
      </c>
      <c r="H2836" s="156">
        <f t="shared" si="138"/>
        <v>86</v>
      </c>
      <c r="I2836" s="156" t="str">
        <f t="shared" si="139"/>
        <v>Southland District 86</v>
      </c>
    </row>
    <row r="2837" spans="1:9">
      <c r="A2837" s="156" t="s">
        <v>2907</v>
      </c>
      <c r="B2837" s="156" t="s">
        <v>147</v>
      </c>
      <c r="C2837" s="156" t="s">
        <v>93</v>
      </c>
      <c r="D2837" s="156" t="s">
        <v>1319</v>
      </c>
      <c r="E2837" s="157">
        <v>-46.45</v>
      </c>
      <c r="F2837" s="157">
        <v>168.56</v>
      </c>
      <c r="G2837" s="156" t="str">
        <f t="shared" si="137"/>
        <v>Southland District IN</v>
      </c>
      <c r="H2837" s="156">
        <f t="shared" si="138"/>
        <v>87</v>
      </c>
      <c r="I2837" s="156" t="str">
        <f t="shared" si="139"/>
        <v>Southland District 87</v>
      </c>
    </row>
    <row r="2838" spans="1:9">
      <c r="A2838" s="156" t="s">
        <v>2908</v>
      </c>
      <c r="B2838" s="156" t="s">
        <v>147</v>
      </c>
      <c r="C2838" s="156" t="s">
        <v>93</v>
      </c>
      <c r="D2838" s="156" t="s">
        <v>1319</v>
      </c>
      <c r="E2838" s="157">
        <v>-45.78</v>
      </c>
      <c r="F2838" s="157">
        <v>167.61</v>
      </c>
      <c r="G2838" s="156" t="str">
        <f t="shared" si="137"/>
        <v>Southland District IN</v>
      </c>
      <c r="H2838" s="156">
        <f t="shared" si="138"/>
        <v>88</v>
      </c>
      <c r="I2838" s="156" t="str">
        <f t="shared" si="139"/>
        <v>Southland District 88</v>
      </c>
    </row>
    <row r="2839" spans="1:9">
      <c r="A2839" s="156" t="s">
        <v>2909</v>
      </c>
      <c r="B2839" s="156" t="s">
        <v>147</v>
      </c>
      <c r="C2839" s="156" t="s">
        <v>93</v>
      </c>
      <c r="D2839" s="156" t="s">
        <v>1319</v>
      </c>
      <c r="E2839" s="157">
        <v>-46.33</v>
      </c>
      <c r="F2839" s="157">
        <v>168.65</v>
      </c>
      <c r="G2839" s="156" t="str">
        <f t="shared" si="137"/>
        <v>Southland District IN</v>
      </c>
      <c r="H2839" s="156">
        <f t="shared" si="138"/>
        <v>89</v>
      </c>
      <c r="I2839" s="156" t="str">
        <f t="shared" si="139"/>
        <v>Southland District 89</v>
      </c>
    </row>
    <row r="2840" spans="1:9">
      <c r="A2840" s="156" t="s">
        <v>2910</v>
      </c>
      <c r="B2840" s="156" t="s">
        <v>147</v>
      </c>
      <c r="C2840" s="156" t="s">
        <v>209</v>
      </c>
      <c r="D2840" s="156" t="s">
        <v>1319</v>
      </c>
      <c r="E2840" s="157">
        <v>-45.66</v>
      </c>
      <c r="F2840" s="157">
        <v>168.22</v>
      </c>
      <c r="G2840" s="156" t="str">
        <f t="shared" si="137"/>
        <v>Southland District IN</v>
      </c>
      <c r="H2840" s="156">
        <f t="shared" si="138"/>
        <v>90</v>
      </c>
      <c r="I2840" s="156" t="str">
        <f t="shared" si="139"/>
        <v>Southland District 90</v>
      </c>
    </row>
    <row r="2841" spans="1:9">
      <c r="A2841" s="156" t="s">
        <v>279</v>
      </c>
      <c r="B2841" s="156" t="s">
        <v>147</v>
      </c>
      <c r="C2841" s="156" t="s">
        <v>93</v>
      </c>
      <c r="D2841" s="156" t="s">
        <v>1319</v>
      </c>
      <c r="E2841" s="157">
        <v>-46.35</v>
      </c>
      <c r="F2841" s="157">
        <v>167.99</v>
      </c>
      <c r="G2841" s="156" t="str">
        <f t="shared" si="137"/>
        <v>Southland District IN</v>
      </c>
      <c r="H2841" s="156">
        <f t="shared" si="138"/>
        <v>91</v>
      </c>
      <c r="I2841" s="156" t="str">
        <f t="shared" si="139"/>
        <v>Southland District 91</v>
      </c>
    </row>
    <row r="2842" spans="1:9">
      <c r="A2842" s="156" t="s">
        <v>2911</v>
      </c>
      <c r="B2842" s="156" t="s">
        <v>147</v>
      </c>
      <c r="C2842" s="156" t="s">
        <v>93</v>
      </c>
      <c r="D2842" s="156" t="s">
        <v>1319</v>
      </c>
      <c r="E2842" s="157">
        <v>-46.59</v>
      </c>
      <c r="F2842" s="157">
        <v>169.12</v>
      </c>
      <c r="G2842" s="156" t="str">
        <f t="shared" si="137"/>
        <v>Southland District IN</v>
      </c>
      <c r="H2842" s="156">
        <f t="shared" si="138"/>
        <v>92</v>
      </c>
      <c r="I2842" s="156" t="str">
        <f t="shared" si="139"/>
        <v>Southland District 92</v>
      </c>
    </row>
    <row r="2843" spans="1:9">
      <c r="A2843" s="156" t="s">
        <v>2912</v>
      </c>
      <c r="B2843" s="156" t="s">
        <v>147</v>
      </c>
      <c r="C2843" s="156" t="s">
        <v>209</v>
      </c>
      <c r="D2843" s="156" t="s">
        <v>1319</v>
      </c>
      <c r="E2843" s="157">
        <v>-45.96</v>
      </c>
      <c r="F2843" s="157">
        <v>168.03</v>
      </c>
      <c r="G2843" s="156" t="str">
        <f t="shared" si="137"/>
        <v>Southland District IN</v>
      </c>
      <c r="H2843" s="156">
        <f t="shared" si="138"/>
        <v>93</v>
      </c>
      <c r="I2843" s="156" t="str">
        <f t="shared" si="139"/>
        <v>Southland District 93</v>
      </c>
    </row>
    <row r="2844" spans="1:9">
      <c r="A2844" s="156" t="s">
        <v>2913</v>
      </c>
      <c r="B2844" s="156" t="s">
        <v>147</v>
      </c>
      <c r="C2844" s="156" t="s">
        <v>93</v>
      </c>
      <c r="D2844" s="156" t="s">
        <v>1319</v>
      </c>
      <c r="E2844" s="157">
        <v>-45.49</v>
      </c>
      <c r="F2844" s="157">
        <v>168.66</v>
      </c>
      <c r="G2844" s="156" t="str">
        <f t="shared" si="137"/>
        <v>Southland District IN</v>
      </c>
      <c r="H2844" s="156">
        <f t="shared" si="138"/>
        <v>94</v>
      </c>
      <c r="I2844" s="156" t="str">
        <f t="shared" si="139"/>
        <v>Southland District 94</v>
      </c>
    </row>
    <row r="2845" spans="1:9">
      <c r="A2845" s="156" t="s">
        <v>2914</v>
      </c>
      <c r="B2845" s="156" t="s">
        <v>147</v>
      </c>
      <c r="C2845" s="156" t="s">
        <v>93</v>
      </c>
      <c r="D2845" s="156" t="s">
        <v>1319</v>
      </c>
      <c r="E2845" s="157">
        <v>-46.21</v>
      </c>
      <c r="F2845" s="157">
        <v>168.27</v>
      </c>
      <c r="G2845" s="156" t="str">
        <f t="shared" si="137"/>
        <v>Southland District IN</v>
      </c>
      <c r="H2845" s="156">
        <f t="shared" si="138"/>
        <v>95</v>
      </c>
      <c r="I2845" s="156" t="str">
        <f t="shared" si="139"/>
        <v>Southland District 95</v>
      </c>
    </row>
    <row r="2846" spans="1:9">
      <c r="A2846" s="156" t="s">
        <v>2915</v>
      </c>
      <c r="B2846" s="156" t="s">
        <v>147</v>
      </c>
      <c r="C2846" s="156" t="s">
        <v>209</v>
      </c>
      <c r="D2846" s="156" t="s">
        <v>1319</v>
      </c>
      <c r="E2846" s="157">
        <v>-45.93</v>
      </c>
      <c r="F2846" s="157">
        <v>167.95</v>
      </c>
      <c r="G2846" s="156" t="str">
        <f t="shared" si="137"/>
        <v>Southland District IN</v>
      </c>
      <c r="H2846" s="156">
        <f t="shared" si="138"/>
        <v>96</v>
      </c>
      <c r="I2846" s="156" t="str">
        <f t="shared" si="139"/>
        <v>Southland District 96</v>
      </c>
    </row>
    <row r="2847" spans="1:9">
      <c r="A2847" s="156" t="s">
        <v>2916</v>
      </c>
      <c r="B2847" s="156" t="s">
        <v>147</v>
      </c>
      <c r="C2847" s="156" t="s">
        <v>93</v>
      </c>
      <c r="D2847" s="156" t="s">
        <v>1319</v>
      </c>
      <c r="E2847" s="157">
        <v>-45.94</v>
      </c>
      <c r="F2847" s="157">
        <v>168.09</v>
      </c>
      <c r="G2847" s="156" t="str">
        <f t="shared" si="137"/>
        <v>Southland District IN</v>
      </c>
      <c r="H2847" s="156">
        <f t="shared" si="138"/>
        <v>97</v>
      </c>
      <c r="I2847" s="156" t="str">
        <f t="shared" si="139"/>
        <v>Southland District 97</v>
      </c>
    </row>
    <row r="2848" spans="1:9">
      <c r="A2848" s="156" t="s">
        <v>2917</v>
      </c>
      <c r="B2848" s="156" t="s">
        <v>147</v>
      </c>
      <c r="C2848" s="156" t="s">
        <v>93</v>
      </c>
      <c r="D2848" s="156" t="s">
        <v>1319</v>
      </c>
      <c r="E2848" s="157">
        <v>-46.29</v>
      </c>
      <c r="F2848" s="157">
        <v>168.27</v>
      </c>
      <c r="G2848" s="156" t="str">
        <f t="shared" si="137"/>
        <v>Southland District IN</v>
      </c>
      <c r="H2848" s="156">
        <f t="shared" si="138"/>
        <v>98</v>
      </c>
      <c r="I2848" s="156" t="str">
        <f t="shared" si="139"/>
        <v>Southland District 98</v>
      </c>
    </row>
    <row r="2849" spans="1:9">
      <c r="A2849" s="156" t="s">
        <v>2918</v>
      </c>
      <c r="B2849" s="156" t="s">
        <v>147</v>
      </c>
      <c r="C2849" s="156" t="s">
        <v>93</v>
      </c>
      <c r="D2849" s="156" t="s">
        <v>1319</v>
      </c>
      <c r="E2849" s="157">
        <v>-46.05</v>
      </c>
      <c r="F2849" s="157">
        <v>167.79</v>
      </c>
      <c r="G2849" s="156" t="str">
        <f t="shared" si="137"/>
        <v>Southland District IN</v>
      </c>
      <c r="H2849" s="156">
        <f t="shared" si="138"/>
        <v>99</v>
      </c>
      <c r="I2849" s="156" t="str">
        <f t="shared" si="139"/>
        <v>Southland District 99</v>
      </c>
    </row>
    <row r="2850" spans="1:9">
      <c r="A2850" s="156" t="s">
        <v>2919</v>
      </c>
      <c r="B2850" s="156" t="s">
        <v>147</v>
      </c>
      <c r="C2850" s="156" t="s">
        <v>93</v>
      </c>
      <c r="D2850" s="156" t="s">
        <v>1319</v>
      </c>
      <c r="E2850" s="157">
        <v>-46.28</v>
      </c>
      <c r="F2850" s="157">
        <v>167.73</v>
      </c>
      <c r="G2850" s="156" t="str">
        <f t="shared" si="137"/>
        <v>Southland District IN</v>
      </c>
      <c r="H2850" s="156">
        <f t="shared" si="138"/>
        <v>100</v>
      </c>
      <c r="I2850" s="156" t="str">
        <f t="shared" si="139"/>
        <v>Southland District 100</v>
      </c>
    </row>
    <row r="2851" spans="1:9">
      <c r="A2851" s="156" t="s">
        <v>2920</v>
      </c>
      <c r="B2851" s="156" t="s">
        <v>147</v>
      </c>
      <c r="C2851" s="156" t="s">
        <v>93</v>
      </c>
      <c r="D2851" s="156" t="s">
        <v>1319</v>
      </c>
      <c r="E2851" s="157">
        <v>-46.13</v>
      </c>
      <c r="F2851" s="157">
        <v>168.22</v>
      </c>
      <c r="G2851" s="156" t="str">
        <f t="shared" si="137"/>
        <v>Southland District IN</v>
      </c>
      <c r="H2851" s="156">
        <f t="shared" si="138"/>
        <v>101</v>
      </c>
      <c r="I2851" s="156" t="str">
        <f t="shared" si="139"/>
        <v>Southland District 101</v>
      </c>
    </row>
    <row r="2852" spans="1:9">
      <c r="A2852" s="156" t="s">
        <v>2921</v>
      </c>
      <c r="B2852" s="156" t="s">
        <v>147</v>
      </c>
      <c r="C2852" s="156" t="s">
        <v>93</v>
      </c>
      <c r="D2852" s="156" t="s">
        <v>1319</v>
      </c>
      <c r="E2852" s="157">
        <v>-46.28</v>
      </c>
      <c r="F2852" s="157">
        <v>168.78</v>
      </c>
      <c r="G2852" s="156" t="str">
        <f t="shared" si="137"/>
        <v>Southland District IN</v>
      </c>
      <c r="H2852" s="156">
        <f t="shared" si="138"/>
        <v>102</v>
      </c>
      <c r="I2852" s="156" t="str">
        <f t="shared" si="139"/>
        <v>Southland District 102</v>
      </c>
    </row>
    <row r="2853" spans="1:9">
      <c r="A2853" s="156" t="s">
        <v>2922</v>
      </c>
      <c r="B2853" s="156" t="s">
        <v>147</v>
      </c>
      <c r="C2853" s="156" t="s">
        <v>93</v>
      </c>
      <c r="D2853" s="156" t="s">
        <v>1319</v>
      </c>
      <c r="E2853" s="157">
        <v>-45.96</v>
      </c>
      <c r="F2853" s="157">
        <v>167.7</v>
      </c>
      <c r="G2853" s="156" t="str">
        <f t="shared" si="137"/>
        <v>Southland District IN</v>
      </c>
      <c r="H2853" s="156">
        <f t="shared" si="138"/>
        <v>103</v>
      </c>
      <c r="I2853" s="156" t="str">
        <f t="shared" si="139"/>
        <v>Southland District 103</v>
      </c>
    </row>
    <row r="2854" spans="1:9">
      <c r="A2854" s="156" t="s">
        <v>2923</v>
      </c>
      <c r="B2854" s="156" t="s">
        <v>147</v>
      </c>
      <c r="C2854" s="156" t="s">
        <v>93</v>
      </c>
      <c r="D2854" s="156" t="s">
        <v>1319</v>
      </c>
      <c r="E2854" s="157">
        <v>-46.23</v>
      </c>
      <c r="F2854" s="157">
        <v>168.18</v>
      </c>
      <c r="G2854" s="156" t="str">
        <f t="shared" si="137"/>
        <v>Southland District IN</v>
      </c>
      <c r="H2854" s="156">
        <f t="shared" si="138"/>
        <v>104</v>
      </c>
      <c r="I2854" s="156" t="str">
        <f t="shared" si="139"/>
        <v>Southland District 104</v>
      </c>
    </row>
    <row r="2855" spans="1:9">
      <c r="A2855" s="156" t="s">
        <v>2924</v>
      </c>
      <c r="B2855" s="156" t="s">
        <v>147</v>
      </c>
      <c r="C2855" s="156" t="s">
        <v>93</v>
      </c>
      <c r="D2855" s="156" t="s">
        <v>1319</v>
      </c>
      <c r="E2855" s="157">
        <v>-46.33</v>
      </c>
      <c r="F2855" s="157">
        <v>168.05</v>
      </c>
      <c r="G2855" s="156" t="str">
        <f t="shared" si="137"/>
        <v>Southland District IN</v>
      </c>
      <c r="H2855" s="156">
        <f t="shared" si="138"/>
        <v>105</v>
      </c>
      <c r="I2855" s="156" t="str">
        <f t="shared" si="139"/>
        <v>Southland District 105</v>
      </c>
    </row>
    <row r="2856" spans="1:9">
      <c r="A2856" s="156" t="s">
        <v>2925</v>
      </c>
      <c r="B2856" s="156" t="s">
        <v>147</v>
      </c>
      <c r="C2856" s="156" t="s">
        <v>93</v>
      </c>
      <c r="D2856" s="156" t="s">
        <v>1319</v>
      </c>
      <c r="E2856" s="157">
        <v>-46.05</v>
      </c>
      <c r="F2856" s="157">
        <v>168.41</v>
      </c>
      <c r="G2856" s="156" t="str">
        <f t="shared" si="137"/>
        <v>Southland District IN</v>
      </c>
      <c r="H2856" s="156">
        <f t="shared" si="138"/>
        <v>106</v>
      </c>
      <c r="I2856" s="156" t="str">
        <f t="shared" si="139"/>
        <v>Southland District 106</v>
      </c>
    </row>
    <row r="2857" spans="1:9">
      <c r="A2857" s="156" t="s">
        <v>2926</v>
      </c>
      <c r="B2857" s="156" t="s">
        <v>147</v>
      </c>
      <c r="C2857" s="156" t="s">
        <v>93</v>
      </c>
      <c r="D2857" s="156" t="s">
        <v>1319</v>
      </c>
      <c r="E2857" s="157">
        <v>-46.05</v>
      </c>
      <c r="F2857" s="157">
        <v>168.45</v>
      </c>
      <c r="G2857" s="156" t="str">
        <f t="shared" si="137"/>
        <v>Southland District IN</v>
      </c>
      <c r="H2857" s="156">
        <f t="shared" si="138"/>
        <v>107</v>
      </c>
      <c r="I2857" s="156" t="str">
        <f t="shared" si="139"/>
        <v>Southland District 107</v>
      </c>
    </row>
    <row r="2858" spans="1:9">
      <c r="A2858" s="156" t="s">
        <v>1886</v>
      </c>
      <c r="B2858" s="156" t="s">
        <v>147</v>
      </c>
      <c r="C2858" s="156" t="s">
        <v>93</v>
      </c>
      <c r="D2858" s="156" t="s">
        <v>1319</v>
      </c>
      <c r="E2858" s="157">
        <v>-46.63</v>
      </c>
      <c r="F2858" s="157">
        <v>168.88</v>
      </c>
      <c r="G2858" s="156" t="str">
        <f t="shared" si="137"/>
        <v>Southland District IN</v>
      </c>
      <c r="H2858" s="156">
        <f t="shared" si="138"/>
        <v>108</v>
      </c>
      <c r="I2858" s="156" t="str">
        <f t="shared" si="139"/>
        <v>Southland District 108</v>
      </c>
    </row>
    <row r="2859" spans="1:9">
      <c r="A2859" s="156" t="s">
        <v>2927</v>
      </c>
      <c r="B2859" s="156" t="s">
        <v>147</v>
      </c>
      <c r="C2859" s="156" t="s">
        <v>209</v>
      </c>
      <c r="D2859" s="156" t="s">
        <v>1319</v>
      </c>
      <c r="E2859" s="157">
        <v>-46.14</v>
      </c>
      <c r="F2859" s="157">
        <v>168</v>
      </c>
      <c r="G2859" s="156" t="str">
        <f t="shared" si="137"/>
        <v>Southland District IN</v>
      </c>
      <c r="H2859" s="156">
        <f t="shared" si="138"/>
        <v>109</v>
      </c>
      <c r="I2859" s="156" t="str">
        <f t="shared" si="139"/>
        <v>Southland District 109</v>
      </c>
    </row>
    <row r="2860" spans="1:9">
      <c r="A2860" s="156" t="s">
        <v>2928</v>
      </c>
      <c r="B2860" s="156" t="s">
        <v>147</v>
      </c>
      <c r="C2860" s="156" t="s">
        <v>93</v>
      </c>
      <c r="D2860" s="156" t="s">
        <v>1319</v>
      </c>
      <c r="E2860" s="157">
        <v>-46.42</v>
      </c>
      <c r="F2860" s="157">
        <v>168.62</v>
      </c>
      <c r="G2860" s="156" t="str">
        <f t="shared" si="137"/>
        <v>Southland District IN</v>
      </c>
      <c r="H2860" s="156">
        <f t="shared" si="138"/>
        <v>110</v>
      </c>
      <c r="I2860" s="156" t="str">
        <f t="shared" si="139"/>
        <v>Southland District 110</v>
      </c>
    </row>
    <row r="2861" spans="1:9">
      <c r="A2861" s="156" t="s">
        <v>2929</v>
      </c>
      <c r="B2861" s="156" t="s">
        <v>147</v>
      </c>
      <c r="C2861" s="156" t="s">
        <v>93</v>
      </c>
      <c r="D2861" s="156" t="s">
        <v>1319</v>
      </c>
      <c r="E2861" s="157">
        <v>-46.32</v>
      </c>
      <c r="F2861" s="157">
        <v>168.9</v>
      </c>
      <c r="G2861" s="156" t="str">
        <f t="shared" si="137"/>
        <v>Southland District IN</v>
      </c>
      <c r="H2861" s="156">
        <f t="shared" si="138"/>
        <v>111</v>
      </c>
      <c r="I2861" s="156" t="str">
        <f t="shared" si="139"/>
        <v>Southland District 111</v>
      </c>
    </row>
    <row r="2862" spans="1:9">
      <c r="A2862" s="156" t="s">
        <v>2930</v>
      </c>
      <c r="B2862" s="156" t="s">
        <v>147</v>
      </c>
      <c r="C2862" s="156" t="s">
        <v>93</v>
      </c>
      <c r="D2862" s="156" t="s">
        <v>1319</v>
      </c>
      <c r="E2862" s="157">
        <v>-46.33</v>
      </c>
      <c r="F2862" s="157">
        <v>167.74</v>
      </c>
      <c r="G2862" s="156" t="str">
        <f t="shared" si="137"/>
        <v>Southland District IN</v>
      </c>
      <c r="H2862" s="156">
        <f t="shared" si="138"/>
        <v>112</v>
      </c>
      <c r="I2862" s="156" t="str">
        <f t="shared" si="139"/>
        <v>Southland District 112</v>
      </c>
    </row>
    <row r="2863" spans="1:9">
      <c r="A2863" s="156" t="s">
        <v>2931</v>
      </c>
      <c r="B2863" s="156" t="s">
        <v>147</v>
      </c>
      <c r="C2863" s="156" t="s">
        <v>93</v>
      </c>
      <c r="D2863" s="156" t="s">
        <v>1319</v>
      </c>
      <c r="E2863" s="157">
        <v>-46.15</v>
      </c>
      <c r="F2863" s="157">
        <v>167.63</v>
      </c>
      <c r="G2863" s="156" t="str">
        <f t="shared" si="137"/>
        <v>Southland District IN</v>
      </c>
      <c r="H2863" s="156">
        <f t="shared" si="138"/>
        <v>113</v>
      </c>
      <c r="I2863" s="156" t="str">
        <f t="shared" si="139"/>
        <v>Southland District 113</v>
      </c>
    </row>
    <row r="2864" spans="1:9">
      <c r="A2864" s="156" t="s">
        <v>2932</v>
      </c>
      <c r="B2864" s="156" t="s">
        <v>147</v>
      </c>
      <c r="C2864" s="156" t="s">
        <v>93</v>
      </c>
      <c r="D2864" s="156" t="s">
        <v>1319</v>
      </c>
      <c r="E2864" s="157">
        <v>-45.54</v>
      </c>
      <c r="F2864" s="157">
        <v>168.53</v>
      </c>
      <c r="G2864" s="156" t="str">
        <f t="shared" si="137"/>
        <v>Southland District IN</v>
      </c>
      <c r="H2864" s="156">
        <f t="shared" si="138"/>
        <v>114</v>
      </c>
      <c r="I2864" s="156" t="str">
        <f t="shared" si="139"/>
        <v>Southland District 114</v>
      </c>
    </row>
    <row r="2865" spans="1:9">
      <c r="A2865" s="156" t="s">
        <v>2933</v>
      </c>
      <c r="B2865" s="156" t="s">
        <v>147</v>
      </c>
      <c r="C2865" s="156" t="s">
        <v>93</v>
      </c>
      <c r="D2865" s="156" t="s">
        <v>1319</v>
      </c>
      <c r="E2865" s="157">
        <v>-46.11</v>
      </c>
      <c r="F2865" s="157">
        <v>167.7</v>
      </c>
      <c r="G2865" s="156" t="str">
        <f t="shared" si="137"/>
        <v>Southland District IN</v>
      </c>
      <c r="H2865" s="156">
        <f t="shared" si="138"/>
        <v>115</v>
      </c>
      <c r="I2865" s="156" t="str">
        <f t="shared" si="139"/>
        <v>Southland District 115</v>
      </c>
    </row>
    <row r="2866" spans="1:9">
      <c r="A2866" s="156" t="s">
        <v>2934</v>
      </c>
      <c r="B2866" s="156" t="s">
        <v>147</v>
      </c>
      <c r="C2866" s="156" t="s">
        <v>93</v>
      </c>
      <c r="D2866" s="156" t="s">
        <v>1319</v>
      </c>
      <c r="E2866" s="157">
        <v>-46.47</v>
      </c>
      <c r="F2866" s="157">
        <v>168.8</v>
      </c>
      <c r="G2866" s="156" t="str">
        <f t="shared" si="137"/>
        <v>Southland District IN</v>
      </c>
      <c r="H2866" s="156">
        <f t="shared" si="138"/>
        <v>116</v>
      </c>
      <c r="I2866" s="156" t="str">
        <f t="shared" si="139"/>
        <v>Southland District 116</v>
      </c>
    </row>
    <row r="2867" spans="1:9">
      <c r="A2867" s="156" t="s">
        <v>2935</v>
      </c>
      <c r="B2867" s="156" t="s">
        <v>147</v>
      </c>
      <c r="C2867" s="156" t="s">
        <v>93</v>
      </c>
      <c r="D2867" s="156" t="s">
        <v>1319</v>
      </c>
      <c r="E2867" s="157">
        <v>-46.22</v>
      </c>
      <c r="F2867" s="157">
        <v>167.36</v>
      </c>
      <c r="G2867" s="156" t="str">
        <f t="shared" si="137"/>
        <v>Southland District IN</v>
      </c>
      <c r="H2867" s="156">
        <f t="shared" si="138"/>
        <v>117</v>
      </c>
      <c r="I2867" s="156" t="str">
        <f t="shared" si="139"/>
        <v>Southland District 117</v>
      </c>
    </row>
    <row r="2868" spans="1:9">
      <c r="A2868" s="156" t="s">
        <v>2936</v>
      </c>
      <c r="B2868" s="156" t="s">
        <v>147</v>
      </c>
      <c r="C2868" s="156" t="s">
        <v>93</v>
      </c>
      <c r="D2868" s="156" t="s">
        <v>1319</v>
      </c>
      <c r="E2868" s="157">
        <v>-45.43</v>
      </c>
      <c r="F2868" s="157">
        <v>169.13</v>
      </c>
      <c r="G2868" s="156" t="str">
        <f t="shared" si="137"/>
        <v>Southland District IN</v>
      </c>
      <c r="H2868" s="156">
        <f t="shared" si="138"/>
        <v>118</v>
      </c>
      <c r="I2868" s="156" t="str">
        <f t="shared" si="139"/>
        <v>Southland District 118</v>
      </c>
    </row>
    <row r="2869" spans="1:9">
      <c r="A2869" s="156" t="s">
        <v>2937</v>
      </c>
      <c r="B2869" s="156" t="s">
        <v>147</v>
      </c>
      <c r="C2869" s="156" t="s">
        <v>93</v>
      </c>
      <c r="D2869" s="156" t="s">
        <v>1319</v>
      </c>
      <c r="E2869" s="157">
        <v>-46.21</v>
      </c>
      <c r="F2869" s="157">
        <v>167.91</v>
      </c>
      <c r="G2869" s="156" t="str">
        <f t="shared" si="137"/>
        <v>Southland District IN</v>
      </c>
      <c r="H2869" s="156">
        <f t="shared" si="138"/>
        <v>119</v>
      </c>
      <c r="I2869" s="156" t="str">
        <f t="shared" si="139"/>
        <v>Southland District 119</v>
      </c>
    </row>
    <row r="2870" spans="1:9">
      <c r="A2870" s="156" t="s">
        <v>2938</v>
      </c>
      <c r="B2870" s="156" t="s">
        <v>147</v>
      </c>
      <c r="C2870" s="156" t="s">
        <v>93</v>
      </c>
      <c r="D2870" s="156" t="s">
        <v>1319</v>
      </c>
      <c r="E2870" s="157">
        <v>-46.59</v>
      </c>
      <c r="F2870" s="157">
        <v>169.17</v>
      </c>
      <c r="G2870" s="156" t="str">
        <f t="shared" si="137"/>
        <v>Southland District IN</v>
      </c>
      <c r="H2870" s="156">
        <f t="shared" si="138"/>
        <v>120</v>
      </c>
      <c r="I2870" s="156" t="str">
        <f t="shared" si="139"/>
        <v>Southland District 120</v>
      </c>
    </row>
    <row r="2871" spans="1:9">
      <c r="A2871" s="156" t="s">
        <v>2939</v>
      </c>
      <c r="B2871" s="156" t="s">
        <v>147</v>
      </c>
      <c r="C2871" s="156" t="s">
        <v>93</v>
      </c>
      <c r="D2871" s="156" t="s">
        <v>1319</v>
      </c>
      <c r="E2871" s="157">
        <v>-46.08</v>
      </c>
      <c r="F2871" s="157">
        <v>167.79</v>
      </c>
      <c r="G2871" s="156" t="str">
        <f t="shared" si="137"/>
        <v>Southland District IN</v>
      </c>
      <c r="H2871" s="156">
        <f t="shared" si="138"/>
        <v>121</v>
      </c>
      <c r="I2871" s="156" t="str">
        <f t="shared" si="139"/>
        <v>Southland District 121</v>
      </c>
    </row>
    <row r="2872" spans="1:9">
      <c r="A2872" s="156" t="s">
        <v>2940</v>
      </c>
      <c r="B2872" s="156" t="s">
        <v>147</v>
      </c>
      <c r="C2872" s="156" t="s">
        <v>93</v>
      </c>
      <c r="D2872" s="156" t="s">
        <v>1319</v>
      </c>
      <c r="E2872" s="157">
        <v>-46</v>
      </c>
      <c r="F2872" s="157">
        <v>168.21</v>
      </c>
      <c r="G2872" s="156" t="str">
        <f t="shared" si="137"/>
        <v>Southland District IN</v>
      </c>
      <c r="H2872" s="156">
        <f t="shared" si="138"/>
        <v>122</v>
      </c>
      <c r="I2872" s="156" t="str">
        <f t="shared" si="139"/>
        <v>Southland District 122</v>
      </c>
    </row>
    <row r="2873" spans="1:9">
      <c r="A2873" s="156" t="s">
        <v>2941</v>
      </c>
      <c r="B2873" s="156" t="s">
        <v>147</v>
      </c>
      <c r="C2873" s="156" t="s">
        <v>93</v>
      </c>
      <c r="D2873" s="156" t="s">
        <v>1319</v>
      </c>
      <c r="E2873" s="157">
        <v>-46.54</v>
      </c>
      <c r="F2873" s="157">
        <v>168.88</v>
      </c>
      <c r="G2873" s="156" t="str">
        <f t="shared" si="137"/>
        <v>Southland District IN</v>
      </c>
      <c r="H2873" s="156">
        <f t="shared" si="138"/>
        <v>123</v>
      </c>
      <c r="I2873" s="156" t="str">
        <f t="shared" si="139"/>
        <v>Southland District 123</v>
      </c>
    </row>
    <row r="2874" spans="1:9">
      <c r="A2874" s="156" t="s">
        <v>2942</v>
      </c>
      <c r="B2874" s="156" t="s">
        <v>147</v>
      </c>
      <c r="C2874" s="156" t="s">
        <v>93</v>
      </c>
      <c r="D2874" s="156" t="s">
        <v>1319</v>
      </c>
      <c r="E2874" s="157">
        <v>-46.54</v>
      </c>
      <c r="F2874" s="157">
        <v>169.03</v>
      </c>
      <c r="G2874" s="156" t="str">
        <f t="shared" si="137"/>
        <v>Southland District IN</v>
      </c>
      <c r="H2874" s="156">
        <f t="shared" si="138"/>
        <v>124</v>
      </c>
      <c r="I2874" s="156" t="str">
        <f t="shared" si="139"/>
        <v>Southland District 124</v>
      </c>
    </row>
    <row r="2875" spans="1:9">
      <c r="A2875" s="156" t="s">
        <v>2943</v>
      </c>
      <c r="B2875" s="156" t="s">
        <v>147</v>
      </c>
      <c r="C2875" s="156" t="s">
        <v>93</v>
      </c>
      <c r="D2875" s="156" t="s">
        <v>1319</v>
      </c>
      <c r="E2875" s="157">
        <v>-46.33</v>
      </c>
      <c r="F2875" s="157">
        <v>168.47</v>
      </c>
      <c r="G2875" s="156" t="str">
        <f t="shared" si="137"/>
        <v>Southland District IN</v>
      </c>
      <c r="H2875" s="156">
        <f t="shared" si="138"/>
        <v>125</v>
      </c>
      <c r="I2875" s="156" t="str">
        <f t="shared" si="139"/>
        <v>Southland District 125</v>
      </c>
    </row>
    <row r="2876" spans="1:9">
      <c r="A2876" s="156" t="s">
        <v>2944</v>
      </c>
      <c r="B2876" s="156" t="s">
        <v>147</v>
      </c>
      <c r="C2876" s="156" t="s">
        <v>93</v>
      </c>
      <c r="D2876" s="156" t="s">
        <v>1319</v>
      </c>
      <c r="E2876" s="157">
        <v>-46.09</v>
      </c>
      <c r="F2876" s="157">
        <v>167.88</v>
      </c>
      <c r="G2876" s="156" t="str">
        <f t="shared" si="137"/>
        <v>Southland District IN</v>
      </c>
      <c r="H2876" s="156">
        <f t="shared" si="138"/>
        <v>126</v>
      </c>
      <c r="I2876" s="156" t="str">
        <f t="shared" si="139"/>
        <v>Southland District 126</v>
      </c>
    </row>
    <row r="2877" spans="1:9">
      <c r="A2877" s="156" t="s">
        <v>2945</v>
      </c>
      <c r="B2877" s="156" t="s">
        <v>147</v>
      </c>
      <c r="C2877" s="156" t="s">
        <v>93</v>
      </c>
      <c r="D2877" s="156" t="s">
        <v>1319</v>
      </c>
      <c r="E2877" s="157">
        <v>-46.36</v>
      </c>
      <c r="F2877" s="157">
        <v>168.97</v>
      </c>
      <c r="G2877" s="156" t="str">
        <f t="shared" si="137"/>
        <v>Southland District IN</v>
      </c>
      <c r="H2877" s="156">
        <f t="shared" si="138"/>
        <v>127</v>
      </c>
      <c r="I2877" s="156" t="str">
        <f t="shared" si="139"/>
        <v>Southland District 127</v>
      </c>
    </row>
    <row r="2878" spans="1:9">
      <c r="A2878" s="156" t="s">
        <v>2946</v>
      </c>
      <c r="B2878" s="156" t="s">
        <v>147</v>
      </c>
      <c r="C2878" s="156" t="s">
        <v>93</v>
      </c>
      <c r="D2878" s="156" t="s">
        <v>1319</v>
      </c>
      <c r="E2878" s="157">
        <v>-46.4</v>
      </c>
      <c r="F2878" s="157">
        <v>168.53</v>
      </c>
      <c r="G2878" s="156" t="str">
        <f t="shared" si="137"/>
        <v>Southland District IN</v>
      </c>
      <c r="H2878" s="156">
        <f t="shared" si="138"/>
        <v>128</v>
      </c>
      <c r="I2878" s="156" t="str">
        <f t="shared" si="139"/>
        <v>Southland District 128</v>
      </c>
    </row>
    <row r="2879" spans="1:9">
      <c r="A2879" s="156" t="s">
        <v>2947</v>
      </c>
      <c r="B2879" s="156" t="s">
        <v>147</v>
      </c>
      <c r="C2879" s="156" t="s">
        <v>93</v>
      </c>
      <c r="D2879" s="156" t="s">
        <v>1319</v>
      </c>
      <c r="E2879" s="157">
        <v>-46.17</v>
      </c>
      <c r="F2879" s="157">
        <v>168.01</v>
      </c>
      <c r="G2879" s="156" t="str">
        <f t="shared" si="137"/>
        <v>Southland District IN</v>
      </c>
      <c r="H2879" s="156">
        <f t="shared" si="138"/>
        <v>129</v>
      </c>
      <c r="I2879" s="156" t="str">
        <f t="shared" si="139"/>
        <v>Southland District 129</v>
      </c>
    </row>
    <row r="2880" spans="1:9">
      <c r="A2880" s="156" t="s">
        <v>1947</v>
      </c>
      <c r="B2880" s="156" t="s">
        <v>147</v>
      </c>
      <c r="C2880" s="156" t="s">
        <v>209</v>
      </c>
      <c r="D2880" s="156" t="s">
        <v>1319</v>
      </c>
      <c r="E2880" s="157">
        <v>-45.9</v>
      </c>
      <c r="F2880" s="157">
        <v>168.73</v>
      </c>
      <c r="G2880" s="156" t="str">
        <f t="shared" si="137"/>
        <v>Southland District IN</v>
      </c>
      <c r="H2880" s="156">
        <f t="shared" si="138"/>
        <v>130</v>
      </c>
      <c r="I2880" s="156" t="str">
        <f t="shared" si="139"/>
        <v>Southland District 130</v>
      </c>
    </row>
    <row r="2881" spans="1:9">
      <c r="A2881" s="156" t="s">
        <v>2948</v>
      </c>
      <c r="B2881" s="156" t="s">
        <v>147</v>
      </c>
      <c r="C2881" s="156" t="s">
        <v>209</v>
      </c>
      <c r="D2881" s="156" t="s">
        <v>1319</v>
      </c>
      <c r="E2881" s="157">
        <v>-46.35</v>
      </c>
      <c r="F2881" s="157">
        <v>168.01</v>
      </c>
      <c r="G2881" s="156" t="str">
        <f t="shared" si="137"/>
        <v>Southland District IN</v>
      </c>
      <c r="H2881" s="156">
        <f t="shared" si="138"/>
        <v>131</v>
      </c>
      <c r="I2881" s="156" t="str">
        <f t="shared" si="139"/>
        <v>Southland District 131</v>
      </c>
    </row>
    <row r="2882" spans="1:9">
      <c r="A2882" s="156" t="s">
        <v>2949</v>
      </c>
      <c r="B2882" s="156" t="s">
        <v>147</v>
      </c>
      <c r="C2882" s="156" t="s">
        <v>93</v>
      </c>
      <c r="D2882" s="156" t="s">
        <v>1319</v>
      </c>
      <c r="E2882" s="157">
        <v>-46.35</v>
      </c>
      <c r="F2882" s="157">
        <v>168.44</v>
      </c>
      <c r="G2882" s="156" t="str">
        <f t="shared" ref="G2882:G2945" si="140">B2882&amp;" "&amp;D2882</f>
        <v>Southland District IN</v>
      </c>
      <c r="H2882" s="156">
        <f t="shared" ref="H2882:H2945" si="141">IF(B2882=B2881,H2881+1,1)</f>
        <v>132</v>
      </c>
      <c r="I2882" s="156" t="str">
        <f t="shared" ref="I2882:I2945" si="142">B2882&amp;" "&amp;H2882</f>
        <v>Southland District 132</v>
      </c>
    </row>
    <row r="2883" spans="1:9">
      <c r="A2883" s="156" t="s">
        <v>717</v>
      </c>
      <c r="B2883" s="156" t="s">
        <v>147</v>
      </c>
      <c r="C2883" s="156" t="s">
        <v>93</v>
      </c>
      <c r="D2883" s="156" t="s">
        <v>1319</v>
      </c>
      <c r="E2883" s="157">
        <v>-46.33</v>
      </c>
      <c r="F2883" s="157">
        <v>167.83</v>
      </c>
      <c r="G2883" s="156" t="str">
        <f t="shared" si="140"/>
        <v>Southland District IN</v>
      </c>
      <c r="H2883" s="156">
        <f t="shared" si="141"/>
        <v>133</v>
      </c>
      <c r="I2883" s="156" t="str">
        <f t="shared" si="142"/>
        <v>Southland District 133</v>
      </c>
    </row>
    <row r="2884" spans="1:9">
      <c r="A2884" s="156" t="s">
        <v>1840</v>
      </c>
      <c r="B2884" s="156" t="s">
        <v>147</v>
      </c>
      <c r="C2884" s="156" t="s">
        <v>93</v>
      </c>
      <c r="D2884" s="156" t="s">
        <v>1319</v>
      </c>
      <c r="E2884" s="157">
        <v>-46.34</v>
      </c>
      <c r="F2884" s="157">
        <v>167.77</v>
      </c>
      <c r="G2884" s="156" t="str">
        <f t="shared" si="140"/>
        <v>Southland District IN</v>
      </c>
      <c r="H2884" s="156">
        <f t="shared" si="141"/>
        <v>134</v>
      </c>
      <c r="I2884" s="156" t="str">
        <f t="shared" si="142"/>
        <v>Southland District 134</v>
      </c>
    </row>
    <row r="2885" spans="1:9">
      <c r="A2885" s="156" t="s">
        <v>2950</v>
      </c>
      <c r="B2885" s="156" t="s">
        <v>147</v>
      </c>
      <c r="C2885" s="156" t="s">
        <v>93</v>
      </c>
      <c r="D2885" s="156" t="s">
        <v>1319</v>
      </c>
      <c r="E2885" s="157">
        <v>-46.27</v>
      </c>
      <c r="F2885" s="157">
        <v>168.32</v>
      </c>
      <c r="G2885" s="156" t="str">
        <f t="shared" si="140"/>
        <v>Southland District IN</v>
      </c>
      <c r="H2885" s="156">
        <f t="shared" si="141"/>
        <v>135</v>
      </c>
      <c r="I2885" s="156" t="str">
        <f t="shared" si="142"/>
        <v>Southland District 135</v>
      </c>
    </row>
    <row r="2886" spans="1:9">
      <c r="A2886" s="156" t="s">
        <v>2951</v>
      </c>
      <c r="B2886" s="156" t="s">
        <v>147</v>
      </c>
      <c r="C2886" s="156" t="s">
        <v>93</v>
      </c>
      <c r="D2886" s="156" t="s">
        <v>1319</v>
      </c>
      <c r="E2886" s="157">
        <v>-45.88</v>
      </c>
      <c r="F2886" s="157">
        <v>168.6</v>
      </c>
      <c r="G2886" s="156" t="str">
        <f t="shared" si="140"/>
        <v>Southland District IN</v>
      </c>
      <c r="H2886" s="156">
        <f t="shared" si="141"/>
        <v>136</v>
      </c>
      <c r="I2886" s="156" t="str">
        <f t="shared" si="142"/>
        <v>Southland District 136</v>
      </c>
    </row>
    <row r="2887" spans="1:9">
      <c r="A2887" s="156" t="s">
        <v>2952</v>
      </c>
      <c r="B2887" s="156" t="s">
        <v>147</v>
      </c>
      <c r="C2887" s="156" t="s">
        <v>93</v>
      </c>
      <c r="D2887" s="156" t="s">
        <v>1319</v>
      </c>
      <c r="E2887" s="157">
        <v>-46.05</v>
      </c>
      <c r="F2887" s="157">
        <v>167.91</v>
      </c>
      <c r="G2887" s="156" t="str">
        <f t="shared" si="140"/>
        <v>Southland District IN</v>
      </c>
      <c r="H2887" s="156">
        <f t="shared" si="141"/>
        <v>137</v>
      </c>
      <c r="I2887" s="156" t="str">
        <f t="shared" si="142"/>
        <v>Southland District 137</v>
      </c>
    </row>
    <row r="2888" spans="1:9">
      <c r="A2888" s="156" t="s">
        <v>2953</v>
      </c>
      <c r="B2888" s="156" t="s">
        <v>147</v>
      </c>
      <c r="C2888" s="156" t="s">
        <v>93</v>
      </c>
      <c r="D2888" s="156" t="s">
        <v>1319</v>
      </c>
      <c r="E2888" s="157">
        <v>-46.38</v>
      </c>
      <c r="F2888" s="157">
        <v>168.75</v>
      </c>
      <c r="G2888" s="156" t="str">
        <f t="shared" si="140"/>
        <v>Southland District IN</v>
      </c>
      <c r="H2888" s="156">
        <f t="shared" si="141"/>
        <v>138</v>
      </c>
      <c r="I2888" s="156" t="str">
        <f t="shared" si="142"/>
        <v>Southland District 138</v>
      </c>
    </row>
    <row r="2889" spans="1:9">
      <c r="A2889" s="156" t="s">
        <v>2954</v>
      </c>
      <c r="B2889" s="156" t="s">
        <v>147</v>
      </c>
      <c r="C2889" s="156" t="s">
        <v>93</v>
      </c>
      <c r="D2889" s="156" t="s">
        <v>1319</v>
      </c>
      <c r="E2889" s="157">
        <v>-46.66</v>
      </c>
      <c r="F2889" s="157">
        <v>169.01</v>
      </c>
      <c r="G2889" s="156" t="str">
        <f t="shared" si="140"/>
        <v>Southland District IN</v>
      </c>
      <c r="H2889" s="156">
        <f t="shared" si="141"/>
        <v>139</v>
      </c>
      <c r="I2889" s="156" t="str">
        <f t="shared" si="142"/>
        <v>Southland District 139</v>
      </c>
    </row>
    <row r="2890" spans="1:9">
      <c r="A2890" s="156" t="s">
        <v>2955</v>
      </c>
      <c r="B2890" s="156" t="s">
        <v>147</v>
      </c>
      <c r="C2890" s="156" t="s">
        <v>93</v>
      </c>
      <c r="D2890" s="156" t="s">
        <v>1319</v>
      </c>
      <c r="E2890" s="157">
        <v>-46.04</v>
      </c>
      <c r="F2890" s="157">
        <v>168.22</v>
      </c>
      <c r="G2890" s="156" t="str">
        <f t="shared" si="140"/>
        <v>Southland District IN</v>
      </c>
      <c r="H2890" s="156">
        <f t="shared" si="141"/>
        <v>140</v>
      </c>
      <c r="I2890" s="156" t="str">
        <f t="shared" si="142"/>
        <v>Southland District 140</v>
      </c>
    </row>
    <row r="2891" spans="1:9">
      <c r="A2891" s="156" t="s">
        <v>2956</v>
      </c>
      <c r="B2891" s="156" t="s">
        <v>147</v>
      </c>
      <c r="C2891" s="156" t="s">
        <v>93</v>
      </c>
      <c r="D2891" s="156" t="s">
        <v>1319</v>
      </c>
      <c r="E2891" s="157">
        <v>-46.24</v>
      </c>
      <c r="F2891" s="157">
        <v>168.25</v>
      </c>
      <c r="G2891" s="156" t="str">
        <f t="shared" si="140"/>
        <v>Southland District IN</v>
      </c>
      <c r="H2891" s="156">
        <f t="shared" si="141"/>
        <v>141</v>
      </c>
      <c r="I2891" s="156" t="str">
        <f t="shared" si="142"/>
        <v>Southland District 141</v>
      </c>
    </row>
    <row r="2892" spans="1:9">
      <c r="A2892" s="156" t="s">
        <v>2957</v>
      </c>
      <c r="B2892" s="156" t="s">
        <v>147</v>
      </c>
      <c r="C2892" s="156" t="s">
        <v>93</v>
      </c>
      <c r="D2892" s="156" t="s">
        <v>1319</v>
      </c>
      <c r="E2892" s="157">
        <v>-46.18</v>
      </c>
      <c r="F2892" s="157">
        <v>168.47</v>
      </c>
      <c r="G2892" s="156" t="str">
        <f t="shared" si="140"/>
        <v>Southland District IN</v>
      </c>
      <c r="H2892" s="156">
        <f t="shared" si="141"/>
        <v>142</v>
      </c>
      <c r="I2892" s="156" t="str">
        <f t="shared" si="142"/>
        <v>Southland District 142</v>
      </c>
    </row>
    <row r="2893" spans="1:9">
      <c r="A2893" s="156" t="s">
        <v>2958</v>
      </c>
      <c r="B2893" s="156" t="s">
        <v>147</v>
      </c>
      <c r="C2893" s="156" t="s">
        <v>93</v>
      </c>
      <c r="D2893" s="156" t="s">
        <v>1319</v>
      </c>
      <c r="E2893" s="157">
        <v>-45.8</v>
      </c>
      <c r="F2893" s="157">
        <v>168.51</v>
      </c>
      <c r="G2893" s="156" t="str">
        <f t="shared" si="140"/>
        <v>Southland District IN</v>
      </c>
      <c r="H2893" s="156">
        <f t="shared" si="141"/>
        <v>143</v>
      </c>
      <c r="I2893" s="156" t="str">
        <f t="shared" si="142"/>
        <v>Southland District 143</v>
      </c>
    </row>
    <row r="2894" spans="1:9">
      <c r="A2894" s="156" t="s">
        <v>2959</v>
      </c>
      <c r="B2894" s="156" t="s">
        <v>147</v>
      </c>
      <c r="C2894" s="156" t="s">
        <v>93</v>
      </c>
      <c r="D2894" s="156" t="s">
        <v>1319</v>
      </c>
      <c r="E2894" s="157">
        <v>-46.36</v>
      </c>
      <c r="F2894" s="157">
        <v>168.01</v>
      </c>
      <c r="G2894" s="156" t="str">
        <f t="shared" si="140"/>
        <v>Southland District IN</v>
      </c>
      <c r="H2894" s="156">
        <f t="shared" si="141"/>
        <v>144</v>
      </c>
      <c r="I2894" s="156" t="str">
        <f t="shared" si="142"/>
        <v>Southland District 144</v>
      </c>
    </row>
    <row r="2895" spans="1:9">
      <c r="A2895" s="156" t="s">
        <v>2960</v>
      </c>
      <c r="B2895" s="156" t="s">
        <v>147</v>
      </c>
      <c r="C2895" s="156" t="s">
        <v>93</v>
      </c>
      <c r="D2895" s="156" t="s">
        <v>1319</v>
      </c>
      <c r="E2895" s="157">
        <v>-46.34</v>
      </c>
      <c r="F2895" s="157">
        <v>168.21</v>
      </c>
      <c r="G2895" s="156" t="str">
        <f t="shared" si="140"/>
        <v>Southland District IN</v>
      </c>
      <c r="H2895" s="156">
        <f t="shared" si="141"/>
        <v>145</v>
      </c>
      <c r="I2895" s="156" t="str">
        <f t="shared" si="142"/>
        <v>Southland District 145</v>
      </c>
    </row>
    <row r="2896" spans="1:9">
      <c r="A2896" s="156" t="s">
        <v>2961</v>
      </c>
      <c r="B2896" s="156" t="s">
        <v>147</v>
      </c>
      <c r="C2896" s="156" t="s">
        <v>209</v>
      </c>
      <c r="D2896" s="156" t="s">
        <v>1319</v>
      </c>
      <c r="E2896" s="157">
        <v>-45.41</v>
      </c>
      <c r="F2896" s="157">
        <v>167.69</v>
      </c>
      <c r="G2896" s="156" t="str">
        <f t="shared" si="140"/>
        <v>Southland District IN</v>
      </c>
      <c r="H2896" s="156">
        <f t="shared" si="141"/>
        <v>146</v>
      </c>
      <c r="I2896" s="156" t="str">
        <f t="shared" si="142"/>
        <v>Southland District 146</v>
      </c>
    </row>
    <row r="2897" spans="1:9">
      <c r="A2897" s="156" t="s">
        <v>2962</v>
      </c>
      <c r="B2897" s="156" t="s">
        <v>147</v>
      </c>
      <c r="C2897" s="156" t="s">
        <v>93</v>
      </c>
      <c r="D2897" s="156" t="s">
        <v>1319</v>
      </c>
      <c r="E2897" s="157">
        <v>-46.12</v>
      </c>
      <c r="F2897" s="157">
        <v>166.68</v>
      </c>
      <c r="G2897" s="156" t="str">
        <f t="shared" si="140"/>
        <v>Southland District IN</v>
      </c>
      <c r="H2897" s="156">
        <f t="shared" si="141"/>
        <v>147</v>
      </c>
      <c r="I2897" s="156" t="str">
        <f t="shared" si="142"/>
        <v>Southland District 147</v>
      </c>
    </row>
    <row r="2898" spans="1:9">
      <c r="A2898" s="156" t="s">
        <v>2963</v>
      </c>
      <c r="B2898" s="156" t="s">
        <v>147</v>
      </c>
      <c r="C2898" s="156" t="s">
        <v>93</v>
      </c>
      <c r="D2898" s="156" t="s">
        <v>1319</v>
      </c>
      <c r="E2898" s="157">
        <v>-46.51</v>
      </c>
      <c r="F2898" s="157">
        <v>168.86</v>
      </c>
      <c r="G2898" s="156" t="str">
        <f t="shared" si="140"/>
        <v>Southland District IN</v>
      </c>
      <c r="H2898" s="156">
        <f t="shared" si="141"/>
        <v>148</v>
      </c>
      <c r="I2898" s="156" t="str">
        <f t="shared" si="142"/>
        <v>Southland District 148</v>
      </c>
    </row>
    <row r="2899" spans="1:9">
      <c r="A2899" s="156" t="s">
        <v>2964</v>
      </c>
      <c r="B2899" s="156" t="s">
        <v>147</v>
      </c>
      <c r="C2899" s="156" t="s">
        <v>93</v>
      </c>
      <c r="D2899" s="156" t="s">
        <v>1319</v>
      </c>
      <c r="E2899" s="157">
        <v>-46.18</v>
      </c>
      <c r="F2899" s="157">
        <v>168.75</v>
      </c>
      <c r="G2899" s="156" t="str">
        <f t="shared" si="140"/>
        <v>Southland District IN</v>
      </c>
      <c r="H2899" s="156">
        <f t="shared" si="141"/>
        <v>149</v>
      </c>
      <c r="I2899" s="156" t="str">
        <f t="shared" si="142"/>
        <v>Southland District 149</v>
      </c>
    </row>
    <row r="2900" spans="1:9">
      <c r="A2900" s="156" t="s">
        <v>2965</v>
      </c>
      <c r="B2900" s="156" t="s">
        <v>147</v>
      </c>
      <c r="C2900" s="156" t="s">
        <v>93</v>
      </c>
      <c r="D2900" s="156" t="s">
        <v>1319</v>
      </c>
      <c r="E2900" s="157">
        <v>-46.16</v>
      </c>
      <c r="F2900" s="157">
        <v>167.67</v>
      </c>
      <c r="G2900" s="156" t="str">
        <f t="shared" si="140"/>
        <v>Southland District IN</v>
      </c>
      <c r="H2900" s="156">
        <f t="shared" si="141"/>
        <v>150</v>
      </c>
      <c r="I2900" s="156" t="str">
        <f t="shared" si="142"/>
        <v>Southland District 150</v>
      </c>
    </row>
    <row r="2901" spans="1:9">
      <c r="A2901" s="156" t="s">
        <v>2966</v>
      </c>
      <c r="B2901" s="156" t="s">
        <v>147</v>
      </c>
      <c r="C2901" s="156" t="s">
        <v>93</v>
      </c>
      <c r="D2901" s="156" t="s">
        <v>1319</v>
      </c>
      <c r="E2901" s="157">
        <v>-46.2</v>
      </c>
      <c r="F2901" s="157">
        <v>167.65</v>
      </c>
      <c r="G2901" s="156" t="str">
        <f t="shared" si="140"/>
        <v>Southland District IN</v>
      </c>
      <c r="H2901" s="156">
        <f t="shared" si="141"/>
        <v>151</v>
      </c>
      <c r="I2901" s="156" t="str">
        <f t="shared" si="142"/>
        <v>Southland District 151</v>
      </c>
    </row>
    <row r="2902" spans="1:9">
      <c r="A2902" s="156" t="s">
        <v>2967</v>
      </c>
      <c r="B2902" s="156" t="s">
        <v>147</v>
      </c>
      <c r="C2902" s="156" t="s">
        <v>93</v>
      </c>
      <c r="D2902" s="156" t="s">
        <v>1319</v>
      </c>
      <c r="E2902" s="157">
        <v>-45.34</v>
      </c>
      <c r="F2902" s="157">
        <v>167.92</v>
      </c>
      <c r="G2902" s="156" t="str">
        <f t="shared" si="140"/>
        <v>Southland District IN</v>
      </c>
      <c r="H2902" s="156">
        <f t="shared" si="141"/>
        <v>152</v>
      </c>
      <c r="I2902" s="156" t="str">
        <f t="shared" si="142"/>
        <v>Southland District 152</v>
      </c>
    </row>
    <row r="2903" spans="1:9">
      <c r="A2903" s="156" t="s">
        <v>2968</v>
      </c>
      <c r="B2903" s="156" t="s">
        <v>147</v>
      </c>
      <c r="C2903" s="156" t="s">
        <v>93</v>
      </c>
      <c r="D2903" s="156" t="s">
        <v>1319</v>
      </c>
      <c r="E2903" s="157">
        <v>-45.54</v>
      </c>
      <c r="F2903" s="157">
        <v>167.9</v>
      </c>
      <c r="G2903" s="156" t="str">
        <f t="shared" si="140"/>
        <v>Southland District IN</v>
      </c>
      <c r="H2903" s="156">
        <f t="shared" si="141"/>
        <v>153</v>
      </c>
      <c r="I2903" s="156" t="str">
        <f t="shared" si="142"/>
        <v>Southland District 153</v>
      </c>
    </row>
    <row r="2904" spans="1:9">
      <c r="A2904" s="156" t="s">
        <v>2969</v>
      </c>
      <c r="B2904" s="156" t="s">
        <v>147</v>
      </c>
      <c r="C2904" s="156" t="s">
        <v>93</v>
      </c>
      <c r="D2904" s="156" t="s">
        <v>1319</v>
      </c>
      <c r="E2904" s="157">
        <v>-46.37</v>
      </c>
      <c r="F2904" s="157">
        <v>168.02</v>
      </c>
      <c r="G2904" s="156" t="str">
        <f t="shared" si="140"/>
        <v>Southland District IN</v>
      </c>
      <c r="H2904" s="156">
        <f t="shared" si="141"/>
        <v>154</v>
      </c>
      <c r="I2904" s="156" t="str">
        <f t="shared" si="142"/>
        <v>Southland District 154</v>
      </c>
    </row>
    <row r="2905" spans="1:9">
      <c r="A2905" s="156" t="s">
        <v>2970</v>
      </c>
      <c r="B2905" s="156" t="s">
        <v>147</v>
      </c>
      <c r="C2905" s="156" t="s">
        <v>93</v>
      </c>
      <c r="D2905" s="156" t="s">
        <v>1319</v>
      </c>
      <c r="E2905" s="157">
        <v>-46.18</v>
      </c>
      <c r="F2905" s="157">
        <v>168.32</v>
      </c>
      <c r="G2905" s="156" t="str">
        <f t="shared" si="140"/>
        <v>Southland District IN</v>
      </c>
      <c r="H2905" s="156">
        <f t="shared" si="141"/>
        <v>155</v>
      </c>
      <c r="I2905" s="156" t="str">
        <f t="shared" si="142"/>
        <v>Southland District 155</v>
      </c>
    </row>
    <row r="2906" spans="1:9">
      <c r="A2906" s="156" t="s">
        <v>2971</v>
      </c>
      <c r="B2906" s="156" t="s">
        <v>147</v>
      </c>
      <c r="C2906" s="156" t="s">
        <v>93</v>
      </c>
      <c r="D2906" s="156" t="s">
        <v>1319</v>
      </c>
      <c r="E2906" s="157">
        <v>-46.28</v>
      </c>
      <c r="F2906" s="157">
        <v>168.08</v>
      </c>
      <c r="G2906" s="156" t="str">
        <f t="shared" si="140"/>
        <v>Southland District IN</v>
      </c>
      <c r="H2906" s="156">
        <f t="shared" si="141"/>
        <v>156</v>
      </c>
      <c r="I2906" s="156" t="str">
        <f t="shared" si="142"/>
        <v>Southland District 156</v>
      </c>
    </row>
    <row r="2907" spans="1:9">
      <c r="A2907" s="156" t="s">
        <v>2972</v>
      </c>
      <c r="B2907" s="156" t="s">
        <v>147</v>
      </c>
      <c r="C2907" s="156" t="s">
        <v>93</v>
      </c>
      <c r="D2907" s="156" t="s">
        <v>1319</v>
      </c>
      <c r="E2907" s="157">
        <v>-46.35</v>
      </c>
      <c r="F2907" s="157">
        <v>167.92</v>
      </c>
      <c r="G2907" s="156" t="str">
        <f t="shared" si="140"/>
        <v>Southland District IN</v>
      </c>
      <c r="H2907" s="156">
        <f t="shared" si="141"/>
        <v>157</v>
      </c>
      <c r="I2907" s="156" t="str">
        <f t="shared" si="142"/>
        <v>Southland District 157</v>
      </c>
    </row>
    <row r="2908" spans="1:9">
      <c r="A2908" s="156" t="s">
        <v>2973</v>
      </c>
      <c r="B2908" s="156" t="s">
        <v>147</v>
      </c>
      <c r="C2908" s="156" t="s">
        <v>93</v>
      </c>
      <c r="D2908" s="156" t="s">
        <v>1319</v>
      </c>
      <c r="E2908" s="157">
        <v>-46.45</v>
      </c>
      <c r="F2908" s="157">
        <v>168.51</v>
      </c>
      <c r="G2908" s="156" t="str">
        <f t="shared" si="140"/>
        <v>Southland District IN</v>
      </c>
      <c r="H2908" s="156">
        <f t="shared" si="141"/>
        <v>158</v>
      </c>
      <c r="I2908" s="156" t="str">
        <f t="shared" si="142"/>
        <v>Southland District 158</v>
      </c>
    </row>
    <row r="2909" spans="1:9">
      <c r="A2909" s="156" t="s">
        <v>2974</v>
      </c>
      <c r="B2909" s="156" t="s">
        <v>147</v>
      </c>
      <c r="C2909" s="156" t="s">
        <v>93</v>
      </c>
      <c r="D2909" s="156" t="s">
        <v>1319</v>
      </c>
      <c r="E2909" s="157">
        <v>-45.95</v>
      </c>
      <c r="F2909" s="157">
        <v>168</v>
      </c>
      <c r="G2909" s="156" t="str">
        <f t="shared" si="140"/>
        <v>Southland District IN</v>
      </c>
      <c r="H2909" s="156">
        <f t="shared" si="141"/>
        <v>159</v>
      </c>
      <c r="I2909" s="156" t="str">
        <f t="shared" si="142"/>
        <v>Southland District 159</v>
      </c>
    </row>
    <row r="2910" spans="1:9">
      <c r="A2910" s="156" t="s">
        <v>2975</v>
      </c>
      <c r="B2910" s="156" t="s">
        <v>147</v>
      </c>
      <c r="C2910" s="156" t="s">
        <v>93</v>
      </c>
      <c r="D2910" s="156" t="s">
        <v>1319</v>
      </c>
      <c r="E2910" s="157">
        <v>-46.48</v>
      </c>
      <c r="F2910" s="157">
        <v>168.76</v>
      </c>
      <c r="G2910" s="156" t="str">
        <f t="shared" si="140"/>
        <v>Southland District IN</v>
      </c>
      <c r="H2910" s="156">
        <f t="shared" si="141"/>
        <v>160</v>
      </c>
      <c r="I2910" s="156" t="str">
        <f t="shared" si="142"/>
        <v>Southland District 160</v>
      </c>
    </row>
    <row r="2911" spans="1:9">
      <c r="A2911" s="156" t="s">
        <v>2976</v>
      </c>
      <c r="B2911" s="156" t="s">
        <v>147</v>
      </c>
      <c r="C2911" s="156" t="s">
        <v>209</v>
      </c>
      <c r="D2911" s="156" t="s">
        <v>1319</v>
      </c>
      <c r="E2911" s="157">
        <v>-46.56</v>
      </c>
      <c r="F2911" s="157">
        <v>168.93</v>
      </c>
      <c r="G2911" s="156" t="str">
        <f t="shared" si="140"/>
        <v>Southland District IN</v>
      </c>
      <c r="H2911" s="156">
        <f t="shared" si="141"/>
        <v>161</v>
      </c>
      <c r="I2911" s="156" t="str">
        <f t="shared" si="142"/>
        <v>Southland District 161</v>
      </c>
    </row>
    <row r="2912" spans="1:9">
      <c r="A2912" s="156" t="s">
        <v>2977</v>
      </c>
      <c r="B2912" s="156" t="s">
        <v>147</v>
      </c>
      <c r="C2912" s="156" t="s">
        <v>209</v>
      </c>
      <c r="D2912" s="156" t="s">
        <v>1319</v>
      </c>
      <c r="E2912" s="157">
        <v>-46.12</v>
      </c>
      <c r="F2912" s="157">
        <v>167.69</v>
      </c>
      <c r="G2912" s="156" t="str">
        <f t="shared" si="140"/>
        <v>Southland District IN</v>
      </c>
      <c r="H2912" s="156">
        <f t="shared" si="141"/>
        <v>162</v>
      </c>
      <c r="I2912" s="156" t="str">
        <f t="shared" si="142"/>
        <v>Southland District 162</v>
      </c>
    </row>
    <row r="2913" spans="1:9">
      <c r="A2913" s="156" t="s">
        <v>2978</v>
      </c>
      <c r="B2913" s="156" t="s">
        <v>147</v>
      </c>
      <c r="C2913" s="156" t="s">
        <v>93</v>
      </c>
      <c r="D2913" s="156" t="s">
        <v>1319</v>
      </c>
      <c r="E2913" s="157">
        <v>-46.25</v>
      </c>
      <c r="F2913" s="157">
        <v>168.42</v>
      </c>
      <c r="G2913" s="156" t="str">
        <f t="shared" si="140"/>
        <v>Southland District IN</v>
      </c>
      <c r="H2913" s="156">
        <f t="shared" si="141"/>
        <v>163</v>
      </c>
      <c r="I2913" s="156" t="str">
        <f t="shared" si="142"/>
        <v>Southland District 163</v>
      </c>
    </row>
    <row r="2914" spans="1:9">
      <c r="A2914" s="156" t="s">
        <v>2979</v>
      </c>
      <c r="B2914" s="156" t="s">
        <v>147</v>
      </c>
      <c r="C2914" s="156" t="s">
        <v>93</v>
      </c>
      <c r="D2914" s="156" t="s">
        <v>1319</v>
      </c>
      <c r="E2914" s="157">
        <v>-46.25</v>
      </c>
      <c r="F2914" s="157">
        <v>168.84</v>
      </c>
      <c r="G2914" s="156" t="str">
        <f t="shared" si="140"/>
        <v>Southland District IN</v>
      </c>
      <c r="H2914" s="156">
        <f t="shared" si="141"/>
        <v>164</v>
      </c>
      <c r="I2914" s="156" t="str">
        <f t="shared" si="142"/>
        <v>Southland District 164</v>
      </c>
    </row>
    <row r="2915" spans="1:9">
      <c r="A2915" s="156" t="s">
        <v>2980</v>
      </c>
      <c r="B2915" s="156" t="s">
        <v>147</v>
      </c>
      <c r="C2915" s="156" t="s">
        <v>93</v>
      </c>
      <c r="D2915" s="156" t="s">
        <v>1319</v>
      </c>
      <c r="E2915" s="157">
        <v>-46.34</v>
      </c>
      <c r="F2915" s="157">
        <v>168.31</v>
      </c>
      <c r="G2915" s="156" t="str">
        <f t="shared" si="140"/>
        <v>Southland District IN</v>
      </c>
      <c r="H2915" s="156">
        <f t="shared" si="141"/>
        <v>165</v>
      </c>
      <c r="I2915" s="156" t="str">
        <f t="shared" si="142"/>
        <v>Southland District 165</v>
      </c>
    </row>
    <row r="2916" spans="1:9">
      <c r="A2916" s="156" t="s">
        <v>2981</v>
      </c>
      <c r="B2916" s="156" t="s">
        <v>147</v>
      </c>
      <c r="C2916" s="156" t="s">
        <v>93</v>
      </c>
      <c r="D2916" s="156" t="s">
        <v>1319</v>
      </c>
      <c r="E2916" s="157">
        <v>-46.29</v>
      </c>
      <c r="F2916" s="157">
        <v>168.24</v>
      </c>
      <c r="G2916" s="156" t="str">
        <f t="shared" si="140"/>
        <v>Southland District IN</v>
      </c>
      <c r="H2916" s="156">
        <f t="shared" si="141"/>
        <v>166</v>
      </c>
      <c r="I2916" s="156" t="str">
        <f t="shared" si="142"/>
        <v>Southland District 166</v>
      </c>
    </row>
    <row r="2917" spans="1:9">
      <c r="A2917" s="156" t="s">
        <v>2982</v>
      </c>
      <c r="B2917" s="156" t="s">
        <v>147</v>
      </c>
      <c r="C2917" s="156" t="s">
        <v>93</v>
      </c>
      <c r="D2917" s="156" t="s">
        <v>1319</v>
      </c>
      <c r="E2917" s="157">
        <v>-46.24</v>
      </c>
      <c r="F2917" s="157">
        <v>167.69</v>
      </c>
      <c r="G2917" s="156" t="str">
        <f t="shared" si="140"/>
        <v>Southland District IN</v>
      </c>
      <c r="H2917" s="156">
        <f t="shared" si="141"/>
        <v>167</v>
      </c>
      <c r="I2917" s="156" t="str">
        <f t="shared" si="142"/>
        <v>Southland District 167</v>
      </c>
    </row>
    <row r="2918" spans="1:9">
      <c r="A2918" s="156" t="s">
        <v>2983</v>
      </c>
      <c r="B2918" s="156" t="s">
        <v>147</v>
      </c>
      <c r="C2918" s="156" t="s">
        <v>93</v>
      </c>
      <c r="D2918" s="156" t="s">
        <v>1319</v>
      </c>
      <c r="E2918" s="157">
        <v>-45.72</v>
      </c>
      <c r="F2918" s="157">
        <v>168.84</v>
      </c>
      <c r="G2918" s="156" t="str">
        <f t="shared" si="140"/>
        <v>Southland District IN</v>
      </c>
      <c r="H2918" s="156">
        <f t="shared" si="141"/>
        <v>168</v>
      </c>
      <c r="I2918" s="156" t="str">
        <f t="shared" si="142"/>
        <v>Southland District 168</v>
      </c>
    </row>
    <row r="2919" spans="1:9">
      <c r="A2919" s="156" t="s">
        <v>1957</v>
      </c>
      <c r="B2919" s="156" t="s">
        <v>147</v>
      </c>
      <c r="C2919" s="156" t="s">
        <v>93</v>
      </c>
      <c r="D2919" s="156" t="s">
        <v>1319</v>
      </c>
      <c r="E2919" s="157">
        <v>-46.62</v>
      </c>
      <c r="F2919" s="157">
        <v>169.12</v>
      </c>
      <c r="G2919" s="156" t="str">
        <f t="shared" si="140"/>
        <v>Southland District IN</v>
      </c>
      <c r="H2919" s="156">
        <f t="shared" si="141"/>
        <v>169</v>
      </c>
      <c r="I2919" s="156" t="str">
        <f t="shared" si="142"/>
        <v>Southland District 169</v>
      </c>
    </row>
    <row r="2920" spans="1:9">
      <c r="A2920" s="156" t="s">
        <v>2984</v>
      </c>
      <c r="B2920" s="156" t="s">
        <v>147</v>
      </c>
      <c r="C2920" s="156" t="s">
        <v>93</v>
      </c>
      <c r="D2920" s="156" t="s">
        <v>1319</v>
      </c>
      <c r="E2920" s="157">
        <v>-46.52</v>
      </c>
      <c r="F2920" s="157">
        <v>169.12</v>
      </c>
      <c r="G2920" s="156" t="str">
        <f t="shared" si="140"/>
        <v>Southland District IN</v>
      </c>
      <c r="H2920" s="156">
        <f t="shared" si="141"/>
        <v>170</v>
      </c>
      <c r="I2920" s="156" t="str">
        <f t="shared" si="142"/>
        <v>Southland District 170</v>
      </c>
    </row>
    <row r="2921" spans="1:9">
      <c r="A2921" s="156" t="s">
        <v>2985</v>
      </c>
      <c r="B2921" s="156" t="s">
        <v>147</v>
      </c>
      <c r="C2921" s="156" t="s">
        <v>93</v>
      </c>
      <c r="D2921" s="156" t="s">
        <v>1319</v>
      </c>
      <c r="E2921" s="157">
        <v>-46.1</v>
      </c>
      <c r="F2921" s="157">
        <v>167.97</v>
      </c>
      <c r="G2921" s="156" t="str">
        <f t="shared" si="140"/>
        <v>Southland District IN</v>
      </c>
      <c r="H2921" s="156">
        <f t="shared" si="141"/>
        <v>171</v>
      </c>
      <c r="I2921" s="156" t="str">
        <f t="shared" si="142"/>
        <v>Southland District 171</v>
      </c>
    </row>
    <row r="2922" spans="1:9">
      <c r="A2922" s="156" t="s">
        <v>2986</v>
      </c>
      <c r="B2922" s="156" t="s">
        <v>147</v>
      </c>
      <c r="C2922" s="156" t="s">
        <v>93</v>
      </c>
      <c r="D2922" s="156" t="s">
        <v>1319</v>
      </c>
      <c r="E2922" s="157">
        <v>-46.51</v>
      </c>
      <c r="F2922" s="157">
        <v>168.8</v>
      </c>
      <c r="G2922" s="156" t="str">
        <f t="shared" si="140"/>
        <v>Southland District IN</v>
      </c>
      <c r="H2922" s="156">
        <f t="shared" si="141"/>
        <v>172</v>
      </c>
      <c r="I2922" s="156" t="str">
        <f t="shared" si="142"/>
        <v>Southland District 172</v>
      </c>
    </row>
    <row r="2923" spans="1:9">
      <c r="A2923" s="156" t="s">
        <v>2987</v>
      </c>
      <c r="B2923" s="156" t="s">
        <v>147</v>
      </c>
      <c r="C2923" s="156" t="s">
        <v>93</v>
      </c>
      <c r="D2923" s="156" t="s">
        <v>1319</v>
      </c>
      <c r="E2923" s="157">
        <v>-46.45</v>
      </c>
      <c r="F2923" s="157">
        <v>168.45</v>
      </c>
      <c r="G2923" s="156" t="str">
        <f t="shared" si="140"/>
        <v>Southland District IN</v>
      </c>
      <c r="H2923" s="156">
        <f t="shared" si="141"/>
        <v>173</v>
      </c>
      <c r="I2923" s="156" t="str">
        <f t="shared" si="142"/>
        <v>Southland District 173</v>
      </c>
    </row>
    <row r="2924" spans="1:9">
      <c r="A2924" s="156" t="s">
        <v>2988</v>
      </c>
      <c r="B2924" s="156" t="s">
        <v>147</v>
      </c>
      <c r="C2924" s="156" t="s">
        <v>93</v>
      </c>
      <c r="D2924" s="156" t="s">
        <v>1319</v>
      </c>
      <c r="E2924" s="157">
        <v>-46.3</v>
      </c>
      <c r="F2924" s="157">
        <v>168.16</v>
      </c>
      <c r="G2924" s="156" t="str">
        <f t="shared" si="140"/>
        <v>Southland District IN</v>
      </c>
      <c r="H2924" s="156">
        <f t="shared" si="141"/>
        <v>174</v>
      </c>
      <c r="I2924" s="156" t="str">
        <f t="shared" si="142"/>
        <v>Southland District 174</v>
      </c>
    </row>
    <row r="2925" spans="1:9">
      <c r="A2925" s="156" t="s">
        <v>2989</v>
      </c>
      <c r="B2925" s="156" t="s">
        <v>147</v>
      </c>
      <c r="C2925" s="156" t="s">
        <v>93</v>
      </c>
      <c r="D2925" s="156" t="s">
        <v>1319</v>
      </c>
      <c r="E2925" s="157">
        <v>-45.87</v>
      </c>
      <c r="F2925" s="157">
        <v>168.7</v>
      </c>
      <c r="G2925" s="156" t="str">
        <f t="shared" si="140"/>
        <v>Southland District IN</v>
      </c>
      <c r="H2925" s="156">
        <f t="shared" si="141"/>
        <v>175</v>
      </c>
      <c r="I2925" s="156" t="str">
        <f t="shared" si="142"/>
        <v>Southland District 175</v>
      </c>
    </row>
    <row r="2926" spans="1:9">
      <c r="A2926" s="156" t="s">
        <v>2990</v>
      </c>
      <c r="B2926" s="156" t="s">
        <v>147</v>
      </c>
      <c r="C2926" s="156" t="s">
        <v>93</v>
      </c>
      <c r="D2926" s="156" t="s">
        <v>1319</v>
      </c>
      <c r="E2926" s="157">
        <v>-46.3</v>
      </c>
      <c r="F2926" s="157">
        <v>167.98</v>
      </c>
      <c r="G2926" s="156" t="str">
        <f t="shared" si="140"/>
        <v>Southland District IN</v>
      </c>
      <c r="H2926" s="156">
        <f t="shared" si="141"/>
        <v>176</v>
      </c>
      <c r="I2926" s="156" t="str">
        <f t="shared" si="142"/>
        <v>Southland District 176</v>
      </c>
    </row>
    <row r="2927" spans="1:9">
      <c r="A2927" s="156" t="s">
        <v>2991</v>
      </c>
      <c r="B2927" s="156" t="s">
        <v>147</v>
      </c>
      <c r="C2927" s="156" t="s">
        <v>93</v>
      </c>
      <c r="D2927" s="156" t="s">
        <v>1319</v>
      </c>
      <c r="E2927" s="157">
        <v>-45.78</v>
      </c>
      <c r="F2927" s="157">
        <v>168.78</v>
      </c>
      <c r="G2927" s="156" t="str">
        <f t="shared" si="140"/>
        <v>Southland District IN</v>
      </c>
      <c r="H2927" s="156">
        <f t="shared" si="141"/>
        <v>177</v>
      </c>
      <c r="I2927" s="156" t="str">
        <f t="shared" si="142"/>
        <v>Southland District 177</v>
      </c>
    </row>
    <row r="2928" spans="1:9">
      <c r="A2928" s="156" t="s">
        <v>2992</v>
      </c>
      <c r="B2928" s="156" t="s">
        <v>147</v>
      </c>
      <c r="C2928" s="156" t="s">
        <v>93</v>
      </c>
      <c r="D2928" s="156" t="s">
        <v>1319</v>
      </c>
      <c r="E2928" s="157">
        <v>-45.86</v>
      </c>
      <c r="F2928" s="157">
        <v>168.76</v>
      </c>
      <c r="G2928" s="156" t="str">
        <f t="shared" si="140"/>
        <v>Southland District IN</v>
      </c>
      <c r="H2928" s="156">
        <f t="shared" si="141"/>
        <v>178</v>
      </c>
      <c r="I2928" s="156" t="str">
        <f t="shared" si="142"/>
        <v>Southland District 178</v>
      </c>
    </row>
    <row r="2929" spans="1:9">
      <c r="A2929" s="156" t="s">
        <v>2993</v>
      </c>
      <c r="B2929" s="156" t="s">
        <v>147</v>
      </c>
      <c r="C2929" s="156" t="s">
        <v>93</v>
      </c>
      <c r="D2929" s="156" t="s">
        <v>1319</v>
      </c>
      <c r="E2929" s="157">
        <v>-46</v>
      </c>
      <c r="F2929" s="157">
        <v>168.03</v>
      </c>
      <c r="G2929" s="156" t="str">
        <f t="shared" si="140"/>
        <v>Southland District IN</v>
      </c>
      <c r="H2929" s="156">
        <f t="shared" si="141"/>
        <v>179</v>
      </c>
      <c r="I2929" s="156" t="str">
        <f t="shared" si="142"/>
        <v>Southland District 179</v>
      </c>
    </row>
    <row r="2930" spans="1:9">
      <c r="A2930" s="156" t="s">
        <v>2994</v>
      </c>
      <c r="B2930" s="156" t="s">
        <v>147</v>
      </c>
      <c r="C2930" s="156" t="s">
        <v>93</v>
      </c>
      <c r="D2930" s="156" t="s">
        <v>1319</v>
      </c>
      <c r="E2930" s="157">
        <v>-46.4</v>
      </c>
      <c r="F2930" s="157">
        <v>168.63</v>
      </c>
      <c r="G2930" s="156" t="str">
        <f t="shared" si="140"/>
        <v>Southland District IN</v>
      </c>
      <c r="H2930" s="156">
        <f t="shared" si="141"/>
        <v>180</v>
      </c>
      <c r="I2930" s="156" t="str">
        <f t="shared" si="142"/>
        <v>Southland District 180</v>
      </c>
    </row>
    <row r="2931" spans="1:9">
      <c r="A2931" s="156" t="s">
        <v>2995</v>
      </c>
      <c r="B2931" s="156" t="s">
        <v>147</v>
      </c>
      <c r="C2931" s="156" t="s">
        <v>93</v>
      </c>
      <c r="D2931" s="156" t="s">
        <v>1319</v>
      </c>
      <c r="E2931" s="157">
        <v>-46.36</v>
      </c>
      <c r="F2931" s="157">
        <v>167.81</v>
      </c>
      <c r="G2931" s="156" t="str">
        <f t="shared" si="140"/>
        <v>Southland District IN</v>
      </c>
      <c r="H2931" s="156">
        <f t="shared" si="141"/>
        <v>181</v>
      </c>
      <c r="I2931" s="156" t="str">
        <f t="shared" si="142"/>
        <v>Southland District 181</v>
      </c>
    </row>
    <row r="2932" spans="1:9">
      <c r="A2932" s="156" t="s">
        <v>2996</v>
      </c>
      <c r="B2932" s="156" t="s">
        <v>147</v>
      </c>
      <c r="C2932" s="156" t="s">
        <v>209</v>
      </c>
      <c r="D2932" s="156" t="s">
        <v>1319</v>
      </c>
      <c r="E2932" s="157">
        <v>-46.33</v>
      </c>
      <c r="F2932" s="157">
        <v>168.27</v>
      </c>
      <c r="G2932" s="156" t="str">
        <f t="shared" si="140"/>
        <v>Southland District IN</v>
      </c>
      <c r="H2932" s="156">
        <f t="shared" si="141"/>
        <v>182</v>
      </c>
      <c r="I2932" s="156" t="str">
        <f t="shared" si="142"/>
        <v>Southland District 182</v>
      </c>
    </row>
    <row r="2933" spans="1:9">
      <c r="A2933" s="156" t="s">
        <v>2997</v>
      </c>
      <c r="B2933" s="156" t="s">
        <v>147</v>
      </c>
      <c r="C2933" s="156" t="s">
        <v>93</v>
      </c>
      <c r="D2933" s="156" t="s">
        <v>1319</v>
      </c>
      <c r="E2933" s="157">
        <v>-45.75</v>
      </c>
      <c r="F2933" s="157">
        <v>168.72</v>
      </c>
      <c r="G2933" s="156" t="str">
        <f t="shared" si="140"/>
        <v>Southland District IN</v>
      </c>
      <c r="H2933" s="156">
        <f t="shared" si="141"/>
        <v>183</v>
      </c>
      <c r="I2933" s="156" t="str">
        <f t="shared" si="142"/>
        <v>Southland District 183</v>
      </c>
    </row>
    <row r="2934" spans="1:9">
      <c r="A2934" s="156" t="s">
        <v>2998</v>
      </c>
      <c r="B2934" s="156" t="s">
        <v>147</v>
      </c>
      <c r="C2934" s="156" t="s">
        <v>93</v>
      </c>
      <c r="D2934" s="156" t="s">
        <v>1319</v>
      </c>
      <c r="E2934" s="157">
        <v>-46.25</v>
      </c>
      <c r="F2934" s="157">
        <v>168.33</v>
      </c>
      <c r="G2934" s="156" t="str">
        <f t="shared" si="140"/>
        <v>Southland District IN</v>
      </c>
      <c r="H2934" s="156">
        <f t="shared" si="141"/>
        <v>184</v>
      </c>
      <c r="I2934" s="156" t="str">
        <f t="shared" si="142"/>
        <v>Southland District 184</v>
      </c>
    </row>
    <row r="2935" spans="1:9">
      <c r="A2935" s="156" t="s">
        <v>2999</v>
      </c>
      <c r="B2935" s="156" t="s">
        <v>147</v>
      </c>
      <c r="C2935" s="156" t="s">
        <v>209</v>
      </c>
      <c r="D2935" s="156" t="s">
        <v>1319</v>
      </c>
      <c r="E2935" s="157">
        <v>-46.14</v>
      </c>
      <c r="F2935" s="157">
        <v>168.33</v>
      </c>
      <c r="G2935" s="156" t="str">
        <f t="shared" si="140"/>
        <v>Southland District IN</v>
      </c>
      <c r="H2935" s="156">
        <f t="shared" si="141"/>
        <v>185</v>
      </c>
      <c r="I2935" s="156" t="str">
        <f t="shared" si="142"/>
        <v>Southland District 185</v>
      </c>
    </row>
    <row r="2936" spans="1:9">
      <c r="A2936" s="156" t="s">
        <v>2213</v>
      </c>
      <c r="B2936" s="156" t="s">
        <v>147</v>
      </c>
      <c r="C2936" s="156" t="s">
        <v>93</v>
      </c>
      <c r="D2936" s="156" t="s">
        <v>1319</v>
      </c>
      <c r="E2936" s="157">
        <v>-46.36</v>
      </c>
      <c r="F2936" s="157">
        <v>168.54</v>
      </c>
      <c r="G2936" s="156" t="str">
        <f t="shared" si="140"/>
        <v>Southland District IN</v>
      </c>
      <c r="H2936" s="156">
        <f t="shared" si="141"/>
        <v>186</v>
      </c>
      <c r="I2936" s="156" t="str">
        <f t="shared" si="142"/>
        <v>Southland District 186</v>
      </c>
    </row>
    <row r="2937" spans="1:9">
      <c r="A2937" s="156" t="s">
        <v>3000</v>
      </c>
      <c r="B2937" s="156" t="s">
        <v>147</v>
      </c>
      <c r="C2937" s="156" t="s">
        <v>93</v>
      </c>
      <c r="D2937" s="156" t="s">
        <v>1319</v>
      </c>
      <c r="E2937" s="157">
        <v>-46.04</v>
      </c>
      <c r="F2937" s="157">
        <v>168.01</v>
      </c>
      <c r="G2937" s="156" t="str">
        <f t="shared" si="140"/>
        <v>Southland District IN</v>
      </c>
      <c r="H2937" s="156">
        <f t="shared" si="141"/>
        <v>187</v>
      </c>
      <c r="I2937" s="156" t="str">
        <f t="shared" si="142"/>
        <v>Southland District 187</v>
      </c>
    </row>
    <row r="2938" spans="1:9">
      <c r="A2938" s="156" t="s">
        <v>3001</v>
      </c>
      <c r="B2938" s="156" t="s">
        <v>147</v>
      </c>
      <c r="C2938" s="156" t="s">
        <v>93</v>
      </c>
      <c r="D2938" s="156" t="s">
        <v>1319</v>
      </c>
      <c r="E2938" s="157">
        <v>-46</v>
      </c>
      <c r="F2938" s="157">
        <v>168.1</v>
      </c>
      <c r="G2938" s="156" t="str">
        <f t="shared" si="140"/>
        <v>Southland District IN</v>
      </c>
      <c r="H2938" s="156">
        <f t="shared" si="141"/>
        <v>188</v>
      </c>
      <c r="I2938" s="156" t="str">
        <f t="shared" si="142"/>
        <v>Southland District 188</v>
      </c>
    </row>
    <row r="2939" spans="1:9">
      <c r="A2939" s="156" t="s">
        <v>3002</v>
      </c>
      <c r="B2939" s="156" t="s">
        <v>147</v>
      </c>
      <c r="C2939" s="156" t="s">
        <v>93</v>
      </c>
      <c r="D2939" s="156" t="s">
        <v>1319</v>
      </c>
      <c r="E2939" s="157">
        <v>-46.29</v>
      </c>
      <c r="F2939" s="157">
        <v>168.2</v>
      </c>
      <c r="G2939" s="156" t="str">
        <f t="shared" si="140"/>
        <v>Southland District IN</v>
      </c>
      <c r="H2939" s="156">
        <f t="shared" si="141"/>
        <v>189</v>
      </c>
      <c r="I2939" s="156" t="str">
        <f t="shared" si="142"/>
        <v>Southland District 189</v>
      </c>
    </row>
    <row r="2940" spans="1:9">
      <c r="A2940" s="156" t="s">
        <v>3003</v>
      </c>
      <c r="B2940" s="156" t="s">
        <v>147</v>
      </c>
      <c r="C2940" s="156" t="s">
        <v>209</v>
      </c>
      <c r="D2940" s="156" t="s">
        <v>1319</v>
      </c>
      <c r="E2940" s="157">
        <v>-46.32</v>
      </c>
      <c r="F2940" s="157">
        <v>168.85</v>
      </c>
      <c r="G2940" s="156" t="str">
        <f t="shared" si="140"/>
        <v>Southland District IN</v>
      </c>
      <c r="H2940" s="156">
        <f t="shared" si="141"/>
        <v>190</v>
      </c>
      <c r="I2940" s="156" t="str">
        <f t="shared" si="142"/>
        <v>Southland District 190</v>
      </c>
    </row>
    <row r="2941" spans="1:9">
      <c r="A2941" s="156" t="s">
        <v>3004</v>
      </c>
      <c r="B2941" s="156" t="s">
        <v>148</v>
      </c>
      <c r="C2941" s="156" t="s">
        <v>93</v>
      </c>
      <c r="D2941" s="156" t="s">
        <v>2081</v>
      </c>
      <c r="E2941" s="157">
        <v>-39.24</v>
      </c>
      <c r="F2941" s="157">
        <v>174.79</v>
      </c>
      <c r="G2941" s="156" t="str">
        <f t="shared" si="140"/>
        <v>Stratford District NP</v>
      </c>
      <c r="H2941" s="156">
        <f t="shared" si="141"/>
        <v>1</v>
      </c>
      <c r="I2941" s="156" t="str">
        <f t="shared" si="142"/>
        <v>Stratford District 1</v>
      </c>
    </row>
    <row r="2942" spans="1:9">
      <c r="A2942" s="156" t="s">
        <v>3005</v>
      </c>
      <c r="B2942" s="156" t="s">
        <v>148</v>
      </c>
      <c r="C2942" s="156" t="s">
        <v>93</v>
      </c>
      <c r="D2942" s="156" t="s">
        <v>2081</v>
      </c>
      <c r="E2942" s="157">
        <v>-39.36</v>
      </c>
      <c r="F2942" s="157">
        <v>174.22</v>
      </c>
      <c r="G2942" s="156" t="str">
        <f t="shared" si="140"/>
        <v>Stratford District NP</v>
      </c>
      <c r="H2942" s="156">
        <f t="shared" si="141"/>
        <v>2</v>
      </c>
      <c r="I2942" s="156" t="str">
        <f t="shared" si="142"/>
        <v>Stratford District 2</v>
      </c>
    </row>
    <row r="2943" spans="1:9">
      <c r="A2943" s="156" t="s">
        <v>1324</v>
      </c>
      <c r="B2943" s="156" t="s">
        <v>148</v>
      </c>
      <c r="C2943" s="156" t="s">
        <v>93</v>
      </c>
      <c r="D2943" s="156" t="s">
        <v>2081</v>
      </c>
      <c r="E2943" s="157">
        <v>-39.25</v>
      </c>
      <c r="F2943" s="157">
        <v>174.26</v>
      </c>
      <c r="G2943" s="156" t="str">
        <f t="shared" si="140"/>
        <v>Stratford District NP</v>
      </c>
      <c r="H2943" s="156">
        <f t="shared" si="141"/>
        <v>3</v>
      </c>
      <c r="I2943" s="156" t="str">
        <f t="shared" si="142"/>
        <v>Stratford District 3</v>
      </c>
    </row>
    <row r="2944" spans="1:9">
      <c r="A2944" s="156" t="s">
        <v>3006</v>
      </c>
      <c r="B2944" s="156" t="s">
        <v>148</v>
      </c>
      <c r="C2944" s="156" t="s">
        <v>93</v>
      </c>
      <c r="D2944" s="156" t="s">
        <v>2081</v>
      </c>
      <c r="E2944" s="157">
        <v>-39.32</v>
      </c>
      <c r="F2944" s="157">
        <v>174.1</v>
      </c>
      <c r="G2944" s="156" t="str">
        <f t="shared" si="140"/>
        <v>Stratford District NP</v>
      </c>
      <c r="H2944" s="156">
        <f t="shared" si="141"/>
        <v>4</v>
      </c>
      <c r="I2944" s="156" t="str">
        <f t="shared" si="142"/>
        <v>Stratford District 4</v>
      </c>
    </row>
    <row r="2945" spans="1:9">
      <c r="A2945" s="156" t="s">
        <v>3007</v>
      </c>
      <c r="B2945" s="156" t="s">
        <v>148</v>
      </c>
      <c r="C2945" s="156" t="s">
        <v>93</v>
      </c>
      <c r="D2945" s="156" t="s">
        <v>2081</v>
      </c>
      <c r="E2945" s="157">
        <v>-39.31</v>
      </c>
      <c r="F2945" s="157">
        <v>174.46</v>
      </c>
      <c r="G2945" s="156" t="str">
        <f t="shared" si="140"/>
        <v>Stratford District NP</v>
      </c>
      <c r="H2945" s="156">
        <f t="shared" si="141"/>
        <v>5</v>
      </c>
      <c r="I2945" s="156" t="str">
        <f t="shared" si="142"/>
        <v>Stratford District 5</v>
      </c>
    </row>
    <row r="2946" spans="1:9">
      <c r="A2946" s="156" t="s">
        <v>3008</v>
      </c>
      <c r="B2946" s="156" t="s">
        <v>148</v>
      </c>
      <c r="C2946" s="156" t="s">
        <v>93</v>
      </c>
      <c r="D2946" s="156" t="s">
        <v>2081</v>
      </c>
      <c r="E2946" s="157">
        <v>-39.299999999999997</v>
      </c>
      <c r="F2946" s="157">
        <v>174.12</v>
      </c>
      <c r="G2946" s="156" t="str">
        <f t="shared" ref="G2946:G3009" si="143">B2946&amp;" "&amp;D2946</f>
        <v>Stratford District NP</v>
      </c>
      <c r="H2946" s="156">
        <f t="shared" ref="H2946:H3009" si="144">IF(B2946=B2945,H2945+1,1)</f>
        <v>6</v>
      </c>
      <c r="I2946" s="156" t="str">
        <f t="shared" ref="I2946:I3009" si="145">B2946&amp;" "&amp;H2946</f>
        <v>Stratford District 6</v>
      </c>
    </row>
    <row r="2947" spans="1:9">
      <c r="A2947" s="156" t="s">
        <v>3009</v>
      </c>
      <c r="B2947" s="156" t="s">
        <v>148</v>
      </c>
      <c r="C2947" s="156" t="s">
        <v>93</v>
      </c>
      <c r="D2947" s="156" t="s">
        <v>2081</v>
      </c>
      <c r="E2947" s="157">
        <v>-39.26</v>
      </c>
      <c r="F2947" s="157">
        <v>174.56</v>
      </c>
      <c r="G2947" s="156" t="str">
        <f t="shared" si="143"/>
        <v>Stratford District NP</v>
      </c>
      <c r="H2947" s="156">
        <f t="shared" si="144"/>
        <v>7</v>
      </c>
      <c r="I2947" s="156" t="str">
        <f t="shared" si="145"/>
        <v>Stratford District 7</v>
      </c>
    </row>
    <row r="2948" spans="1:9">
      <c r="A2948" s="156" t="s">
        <v>3010</v>
      </c>
      <c r="B2948" s="156" t="s">
        <v>148</v>
      </c>
      <c r="C2948" s="156" t="s">
        <v>93</v>
      </c>
      <c r="D2948" s="156" t="s">
        <v>2081</v>
      </c>
      <c r="E2948" s="157">
        <v>-39.35</v>
      </c>
      <c r="F2948" s="157">
        <v>174.42</v>
      </c>
      <c r="G2948" s="156" t="str">
        <f t="shared" si="143"/>
        <v>Stratford District NP</v>
      </c>
      <c r="H2948" s="156">
        <f t="shared" si="144"/>
        <v>8</v>
      </c>
      <c r="I2948" s="156" t="str">
        <f t="shared" si="145"/>
        <v>Stratford District 8</v>
      </c>
    </row>
    <row r="2949" spans="1:9">
      <c r="A2949" s="156" t="s">
        <v>3011</v>
      </c>
      <c r="B2949" s="156" t="s">
        <v>148</v>
      </c>
      <c r="C2949" s="156" t="s">
        <v>93</v>
      </c>
      <c r="D2949" s="156" t="s">
        <v>2081</v>
      </c>
      <c r="E2949" s="157">
        <v>-39.24</v>
      </c>
      <c r="F2949" s="157">
        <v>174.47</v>
      </c>
      <c r="G2949" s="156" t="str">
        <f t="shared" si="143"/>
        <v>Stratford District NP</v>
      </c>
      <c r="H2949" s="156">
        <f t="shared" si="144"/>
        <v>9</v>
      </c>
      <c r="I2949" s="156" t="str">
        <f t="shared" si="145"/>
        <v>Stratford District 9</v>
      </c>
    </row>
    <row r="2950" spans="1:9">
      <c r="A2950" s="156" t="s">
        <v>3012</v>
      </c>
      <c r="B2950" s="156" t="s">
        <v>148</v>
      </c>
      <c r="C2950" s="156" t="s">
        <v>93</v>
      </c>
      <c r="D2950" s="156" t="s">
        <v>2081</v>
      </c>
      <c r="E2950" s="157">
        <v>-39.22</v>
      </c>
      <c r="F2950" s="157">
        <v>174.53</v>
      </c>
      <c r="G2950" s="156" t="str">
        <f t="shared" si="143"/>
        <v>Stratford District NP</v>
      </c>
      <c r="H2950" s="156">
        <f t="shared" si="144"/>
        <v>10</v>
      </c>
      <c r="I2950" s="156" t="str">
        <f t="shared" si="145"/>
        <v>Stratford District 10</v>
      </c>
    </row>
    <row r="2951" spans="1:9">
      <c r="A2951" s="156" t="s">
        <v>3013</v>
      </c>
      <c r="B2951" s="156" t="s">
        <v>148</v>
      </c>
      <c r="C2951" s="156" t="s">
        <v>93</v>
      </c>
      <c r="D2951" s="156" t="s">
        <v>2081</v>
      </c>
      <c r="E2951" s="157">
        <v>-39.090000000000003</v>
      </c>
      <c r="F2951" s="157">
        <v>174.77</v>
      </c>
      <c r="G2951" s="156" t="str">
        <f t="shared" si="143"/>
        <v>Stratford District NP</v>
      </c>
      <c r="H2951" s="156">
        <f t="shared" si="144"/>
        <v>11</v>
      </c>
      <c r="I2951" s="156" t="str">
        <f t="shared" si="145"/>
        <v>Stratford District 11</v>
      </c>
    </row>
    <row r="2952" spans="1:9">
      <c r="A2952" s="156" t="s">
        <v>3014</v>
      </c>
      <c r="B2952" s="156" t="s">
        <v>148</v>
      </c>
      <c r="C2952" s="156" t="s">
        <v>93</v>
      </c>
      <c r="D2952" s="156" t="s">
        <v>2081</v>
      </c>
      <c r="E2952" s="157">
        <v>-39.25</v>
      </c>
      <c r="F2952" s="157">
        <v>174.37</v>
      </c>
      <c r="G2952" s="156" t="str">
        <f t="shared" si="143"/>
        <v>Stratford District NP</v>
      </c>
      <c r="H2952" s="156">
        <f t="shared" si="144"/>
        <v>12</v>
      </c>
      <c r="I2952" s="156" t="str">
        <f t="shared" si="145"/>
        <v>Stratford District 12</v>
      </c>
    </row>
    <row r="2953" spans="1:9">
      <c r="A2953" s="156" t="s">
        <v>3015</v>
      </c>
      <c r="B2953" s="156" t="s">
        <v>148</v>
      </c>
      <c r="C2953" s="156" t="s">
        <v>93</v>
      </c>
      <c r="D2953" s="156" t="s">
        <v>2081</v>
      </c>
      <c r="E2953" s="157">
        <v>-39.39</v>
      </c>
      <c r="F2953" s="157">
        <v>174.2</v>
      </c>
      <c r="G2953" s="156" t="str">
        <f t="shared" si="143"/>
        <v>Stratford District NP</v>
      </c>
      <c r="H2953" s="156">
        <f t="shared" si="144"/>
        <v>13</v>
      </c>
      <c r="I2953" s="156" t="str">
        <f t="shared" si="145"/>
        <v>Stratford District 13</v>
      </c>
    </row>
    <row r="2954" spans="1:9">
      <c r="A2954" s="156" t="s">
        <v>3016</v>
      </c>
      <c r="B2954" s="156" t="s">
        <v>148</v>
      </c>
      <c r="C2954" s="156" t="s">
        <v>93</v>
      </c>
      <c r="D2954" s="156" t="s">
        <v>2081</v>
      </c>
      <c r="E2954" s="157">
        <v>-39.369999999999997</v>
      </c>
      <c r="F2954" s="157">
        <v>174.17</v>
      </c>
      <c r="G2954" s="156" t="str">
        <f t="shared" si="143"/>
        <v>Stratford District NP</v>
      </c>
      <c r="H2954" s="156">
        <f t="shared" si="144"/>
        <v>14</v>
      </c>
      <c r="I2954" s="156" t="str">
        <f t="shared" si="145"/>
        <v>Stratford District 14</v>
      </c>
    </row>
    <row r="2955" spans="1:9">
      <c r="A2955" s="156" t="s">
        <v>3017</v>
      </c>
      <c r="B2955" s="156" t="s">
        <v>148</v>
      </c>
      <c r="C2955" s="156" t="s">
        <v>93</v>
      </c>
      <c r="D2955" s="156" t="s">
        <v>2081</v>
      </c>
      <c r="E2955" s="157">
        <v>-39.29</v>
      </c>
      <c r="F2955" s="157">
        <v>174.62</v>
      </c>
      <c r="G2955" s="156" t="str">
        <f t="shared" si="143"/>
        <v>Stratford District NP</v>
      </c>
      <c r="H2955" s="156">
        <f t="shared" si="144"/>
        <v>15</v>
      </c>
      <c r="I2955" s="156" t="str">
        <f t="shared" si="145"/>
        <v>Stratford District 15</v>
      </c>
    </row>
    <row r="2956" spans="1:9">
      <c r="A2956" s="156" t="s">
        <v>3018</v>
      </c>
      <c r="B2956" s="156" t="s">
        <v>148</v>
      </c>
      <c r="C2956" s="156" t="s">
        <v>93</v>
      </c>
      <c r="D2956" s="156" t="s">
        <v>2081</v>
      </c>
      <c r="E2956" s="157">
        <v>-39.11</v>
      </c>
      <c r="F2956" s="157">
        <v>174.74</v>
      </c>
      <c r="G2956" s="156" t="str">
        <f t="shared" si="143"/>
        <v>Stratford District NP</v>
      </c>
      <c r="H2956" s="156">
        <f t="shared" si="144"/>
        <v>16</v>
      </c>
      <c r="I2956" s="156" t="str">
        <f t="shared" si="145"/>
        <v>Stratford District 16</v>
      </c>
    </row>
    <row r="2957" spans="1:9">
      <c r="A2957" s="156" t="s">
        <v>686</v>
      </c>
      <c r="B2957" s="156" t="s">
        <v>148</v>
      </c>
      <c r="C2957" s="156" t="s">
        <v>93</v>
      </c>
      <c r="D2957" s="156" t="s">
        <v>2081</v>
      </c>
      <c r="E2957" s="157">
        <v>-39.159999999999997</v>
      </c>
      <c r="F2957" s="157">
        <v>174.56</v>
      </c>
      <c r="G2957" s="156" t="str">
        <f t="shared" si="143"/>
        <v>Stratford District NP</v>
      </c>
      <c r="H2957" s="156">
        <f t="shared" si="144"/>
        <v>17</v>
      </c>
      <c r="I2957" s="156" t="str">
        <f t="shared" si="145"/>
        <v>Stratford District 17</v>
      </c>
    </row>
    <row r="2958" spans="1:9">
      <c r="A2958" s="156" t="s">
        <v>3019</v>
      </c>
      <c r="B2958" s="156" t="s">
        <v>148</v>
      </c>
      <c r="C2958" s="156" t="s">
        <v>209</v>
      </c>
      <c r="D2958" s="156" t="s">
        <v>2081</v>
      </c>
      <c r="E2958" s="157">
        <v>-39.29</v>
      </c>
      <c r="F2958" s="157">
        <v>174.27</v>
      </c>
      <c r="G2958" s="156" t="str">
        <f t="shared" si="143"/>
        <v>Stratford District NP</v>
      </c>
      <c r="H2958" s="156">
        <f t="shared" si="144"/>
        <v>18</v>
      </c>
      <c r="I2958" s="156" t="str">
        <f t="shared" si="145"/>
        <v>Stratford District 18</v>
      </c>
    </row>
    <row r="2959" spans="1:9">
      <c r="A2959" s="156" t="s">
        <v>3020</v>
      </c>
      <c r="B2959" s="156" t="s">
        <v>148</v>
      </c>
      <c r="C2959" s="156" t="s">
        <v>93</v>
      </c>
      <c r="D2959" s="156" t="s">
        <v>2081</v>
      </c>
      <c r="E2959" s="157">
        <v>-39.39</v>
      </c>
      <c r="F2959" s="157">
        <v>174.3</v>
      </c>
      <c r="G2959" s="156" t="str">
        <f t="shared" si="143"/>
        <v>Stratford District NP</v>
      </c>
      <c r="H2959" s="156">
        <f t="shared" si="144"/>
        <v>19</v>
      </c>
      <c r="I2959" s="156" t="str">
        <f t="shared" si="145"/>
        <v>Stratford District 19</v>
      </c>
    </row>
    <row r="2960" spans="1:9">
      <c r="A2960" s="156" t="s">
        <v>3021</v>
      </c>
      <c r="B2960" s="156" t="s">
        <v>148</v>
      </c>
      <c r="C2960" s="156" t="s">
        <v>93</v>
      </c>
      <c r="D2960" s="156" t="s">
        <v>2081</v>
      </c>
      <c r="E2960" s="157">
        <v>-39.32</v>
      </c>
      <c r="F2960" s="157">
        <v>174.22</v>
      </c>
      <c r="G2960" s="156" t="str">
        <f t="shared" si="143"/>
        <v>Stratford District NP</v>
      </c>
      <c r="H2960" s="156">
        <f t="shared" si="144"/>
        <v>20</v>
      </c>
      <c r="I2960" s="156" t="str">
        <f t="shared" si="145"/>
        <v>Stratford District 20</v>
      </c>
    </row>
    <row r="2961" spans="1:9">
      <c r="A2961" s="156" t="s">
        <v>3022</v>
      </c>
      <c r="B2961" s="156" t="s">
        <v>148</v>
      </c>
      <c r="C2961" s="156" t="s">
        <v>93</v>
      </c>
      <c r="D2961" s="156" t="s">
        <v>2081</v>
      </c>
      <c r="E2961" s="157">
        <v>-39.17</v>
      </c>
      <c r="F2961" s="157">
        <v>174.67</v>
      </c>
      <c r="G2961" s="156" t="str">
        <f t="shared" si="143"/>
        <v>Stratford District NP</v>
      </c>
      <c r="H2961" s="156">
        <f t="shared" si="144"/>
        <v>21</v>
      </c>
      <c r="I2961" s="156" t="str">
        <f t="shared" si="145"/>
        <v>Stratford District 21</v>
      </c>
    </row>
    <row r="2962" spans="1:9">
      <c r="A2962" s="156" t="s">
        <v>3023</v>
      </c>
      <c r="B2962" s="156" t="s">
        <v>148</v>
      </c>
      <c r="C2962" s="156" t="s">
        <v>93</v>
      </c>
      <c r="D2962" s="156" t="s">
        <v>2081</v>
      </c>
      <c r="E2962" s="157">
        <v>-39.380000000000003</v>
      </c>
      <c r="F2962" s="157">
        <v>174.39</v>
      </c>
      <c r="G2962" s="156" t="str">
        <f t="shared" si="143"/>
        <v>Stratford District NP</v>
      </c>
      <c r="H2962" s="156">
        <f t="shared" si="144"/>
        <v>22</v>
      </c>
      <c r="I2962" s="156" t="str">
        <f t="shared" si="145"/>
        <v>Stratford District 22</v>
      </c>
    </row>
    <row r="2963" spans="1:9">
      <c r="A2963" s="156" t="s">
        <v>3024</v>
      </c>
      <c r="B2963" s="156" t="s">
        <v>148</v>
      </c>
      <c r="C2963" s="156" t="s">
        <v>93</v>
      </c>
      <c r="D2963" s="156" t="s">
        <v>2081</v>
      </c>
      <c r="E2963" s="157">
        <v>-39.33</v>
      </c>
      <c r="F2963" s="157">
        <v>174.61</v>
      </c>
      <c r="G2963" s="156" t="str">
        <f t="shared" si="143"/>
        <v>Stratford District NP</v>
      </c>
      <c r="H2963" s="156">
        <f t="shared" si="144"/>
        <v>23</v>
      </c>
      <c r="I2963" s="156" t="str">
        <f t="shared" si="145"/>
        <v>Stratford District 23</v>
      </c>
    </row>
    <row r="2964" spans="1:9">
      <c r="A2964" s="156" t="s">
        <v>3025</v>
      </c>
      <c r="B2964" s="156" t="s">
        <v>148</v>
      </c>
      <c r="C2964" s="156" t="s">
        <v>93</v>
      </c>
      <c r="D2964" s="156" t="s">
        <v>2081</v>
      </c>
      <c r="E2964" s="157">
        <v>-39.39</v>
      </c>
      <c r="F2964" s="157">
        <v>174.1</v>
      </c>
      <c r="G2964" s="156" t="str">
        <f t="shared" si="143"/>
        <v>Stratford District NP</v>
      </c>
      <c r="H2964" s="156">
        <f t="shared" si="144"/>
        <v>24</v>
      </c>
      <c r="I2964" s="156" t="str">
        <f t="shared" si="145"/>
        <v>Stratford District 24</v>
      </c>
    </row>
    <row r="2965" spans="1:9">
      <c r="A2965" s="156" t="s">
        <v>3026</v>
      </c>
      <c r="B2965" s="156" t="s">
        <v>148</v>
      </c>
      <c r="C2965" s="156" t="s">
        <v>171</v>
      </c>
      <c r="D2965" s="156" t="s">
        <v>2081</v>
      </c>
      <c r="E2965" s="157">
        <v>-39.340000000000003</v>
      </c>
      <c r="F2965" s="157">
        <v>174.26</v>
      </c>
      <c r="G2965" s="156" t="str">
        <f t="shared" si="143"/>
        <v>Stratford District NP</v>
      </c>
      <c r="H2965" s="156">
        <f t="shared" si="144"/>
        <v>25</v>
      </c>
      <c r="I2965" s="156" t="str">
        <f t="shared" si="145"/>
        <v>Stratford District 25</v>
      </c>
    </row>
    <row r="2966" spans="1:9">
      <c r="A2966" s="156" t="s">
        <v>3027</v>
      </c>
      <c r="B2966" s="156" t="s">
        <v>148</v>
      </c>
      <c r="C2966" s="156" t="s">
        <v>93</v>
      </c>
      <c r="D2966" s="156" t="s">
        <v>2081</v>
      </c>
      <c r="E2966" s="157">
        <v>-39.270000000000003</v>
      </c>
      <c r="F2966" s="157">
        <v>174.56</v>
      </c>
      <c r="G2966" s="156" t="str">
        <f t="shared" si="143"/>
        <v>Stratford District NP</v>
      </c>
      <c r="H2966" s="156">
        <f t="shared" si="144"/>
        <v>26</v>
      </c>
      <c r="I2966" s="156" t="str">
        <f t="shared" si="145"/>
        <v>Stratford District 26</v>
      </c>
    </row>
    <row r="2967" spans="1:9">
      <c r="A2967" s="156" t="s">
        <v>3028</v>
      </c>
      <c r="B2967" s="156" t="s">
        <v>148</v>
      </c>
      <c r="C2967" s="156" t="s">
        <v>93</v>
      </c>
      <c r="D2967" s="156" t="s">
        <v>2081</v>
      </c>
      <c r="E2967" s="157">
        <v>-39.03</v>
      </c>
      <c r="F2967" s="157">
        <v>174.8</v>
      </c>
      <c r="G2967" s="156" t="str">
        <f t="shared" si="143"/>
        <v>Stratford District NP</v>
      </c>
      <c r="H2967" s="156">
        <f t="shared" si="144"/>
        <v>27</v>
      </c>
      <c r="I2967" s="156" t="str">
        <f t="shared" si="145"/>
        <v>Stratford District 27</v>
      </c>
    </row>
    <row r="2968" spans="1:9">
      <c r="A2968" s="156" t="s">
        <v>3029</v>
      </c>
      <c r="B2968" s="156" t="s">
        <v>148</v>
      </c>
      <c r="C2968" s="156" t="s">
        <v>93</v>
      </c>
      <c r="D2968" s="156" t="s">
        <v>2081</v>
      </c>
      <c r="E2968" s="157">
        <v>-39.020000000000003</v>
      </c>
      <c r="F2968" s="157">
        <v>174.86</v>
      </c>
      <c r="G2968" s="156" t="str">
        <f t="shared" si="143"/>
        <v>Stratford District NP</v>
      </c>
      <c r="H2968" s="156">
        <f t="shared" si="144"/>
        <v>28</v>
      </c>
      <c r="I2968" s="156" t="str">
        <f t="shared" si="145"/>
        <v>Stratford District 28</v>
      </c>
    </row>
    <row r="2969" spans="1:9">
      <c r="A2969" s="156" t="s">
        <v>3030</v>
      </c>
      <c r="B2969" s="156" t="s">
        <v>148</v>
      </c>
      <c r="C2969" s="156" t="s">
        <v>93</v>
      </c>
      <c r="D2969" s="156" t="s">
        <v>2081</v>
      </c>
      <c r="E2969" s="157">
        <v>-39.270000000000003</v>
      </c>
      <c r="F2969" s="157">
        <v>174.36</v>
      </c>
      <c r="G2969" s="156" t="str">
        <f t="shared" si="143"/>
        <v>Stratford District NP</v>
      </c>
      <c r="H2969" s="156">
        <f t="shared" si="144"/>
        <v>29</v>
      </c>
      <c r="I2969" s="156" t="str">
        <f t="shared" si="145"/>
        <v>Stratford District 29</v>
      </c>
    </row>
    <row r="2970" spans="1:9">
      <c r="A2970" s="156" t="s">
        <v>3031</v>
      </c>
      <c r="B2970" s="156" t="s">
        <v>148</v>
      </c>
      <c r="C2970" s="156" t="s">
        <v>93</v>
      </c>
      <c r="D2970" s="156" t="s">
        <v>2081</v>
      </c>
      <c r="E2970" s="157">
        <v>-39.24</v>
      </c>
      <c r="F2970" s="157">
        <v>174.57</v>
      </c>
      <c r="G2970" s="156" t="str">
        <f t="shared" si="143"/>
        <v>Stratford District NP</v>
      </c>
      <c r="H2970" s="156">
        <f t="shared" si="144"/>
        <v>30</v>
      </c>
      <c r="I2970" s="156" t="str">
        <f t="shared" si="145"/>
        <v>Stratford District 30</v>
      </c>
    </row>
    <row r="2971" spans="1:9">
      <c r="A2971" s="156" t="s">
        <v>3032</v>
      </c>
      <c r="B2971" s="156" t="s">
        <v>148</v>
      </c>
      <c r="C2971" s="156" t="s">
        <v>93</v>
      </c>
      <c r="D2971" s="156" t="s">
        <v>2081</v>
      </c>
      <c r="E2971" s="157">
        <v>-39.340000000000003</v>
      </c>
      <c r="F2971" s="157">
        <v>174.38</v>
      </c>
      <c r="G2971" s="156" t="str">
        <f t="shared" si="143"/>
        <v>Stratford District NP</v>
      </c>
      <c r="H2971" s="156">
        <f t="shared" si="144"/>
        <v>31</v>
      </c>
      <c r="I2971" s="156" t="str">
        <f t="shared" si="145"/>
        <v>Stratford District 31</v>
      </c>
    </row>
    <row r="2972" spans="1:9">
      <c r="A2972" s="156" t="s">
        <v>3033</v>
      </c>
      <c r="B2972" s="156" t="s">
        <v>148</v>
      </c>
      <c r="C2972" s="156" t="s">
        <v>93</v>
      </c>
      <c r="D2972" s="156" t="s">
        <v>2081</v>
      </c>
      <c r="E2972" s="157">
        <v>-39.26</v>
      </c>
      <c r="F2972" s="157">
        <v>174.3</v>
      </c>
      <c r="G2972" s="156" t="str">
        <f t="shared" si="143"/>
        <v>Stratford District NP</v>
      </c>
      <c r="H2972" s="156">
        <f t="shared" si="144"/>
        <v>32</v>
      </c>
      <c r="I2972" s="156" t="str">
        <f t="shared" si="145"/>
        <v>Stratford District 32</v>
      </c>
    </row>
    <row r="2973" spans="1:9">
      <c r="A2973" s="156" t="s">
        <v>3034</v>
      </c>
      <c r="B2973" s="156" t="s">
        <v>148</v>
      </c>
      <c r="C2973" s="156" t="s">
        <v>93</v>
      </c>
      <c r="D2973" s="156" t="s">
        <v>2081</v>
      </c>
      <c r="E2973" s="157">
        <v>-39.32</v>
      </c>
      <c r="F2973" s="157">
        <v>174.52</v>
      </c>
      <c r="G2973" s="156" t="str">
        <f t="shared" si="143"/>
        <v>Stratford District NP</v>
      </c>
      <c r="H2973" s="156">
        <f t="shared" si="144"/>
        <v>33</v>
      </c>
      <c r="I2973" s="156" t="str">
        <f t="shared" si="145"/>
        <v>Stratford District 33</v>
      </c>
    </row>
    <row r="2974" spans="1:9">
      <c r="A2974" s="156" t="s">
        <v>3035</v>
      </c>
      <c r="B2974" s="156" t="s">
        <v>148</v>
      </c>
      <c r="C2974" s="156" t="s">
        <v>93</v>
      </c>
      <c r="D2974" s="156" t="s">
        <v>2081</v>
      </c>
      <c r="E2974" s="157">
        <v>-39.270000000000003</v>
      </c>
      <c r="F2974" s="157">
        <v>174.25</v>
      </c>
      <c r="G2974" s="156" t="str">
        <f t="shared" si="143"/>
        <v>Stratford District NP</v>
      </c>
      <c r="H2974" s="156">
        <f t="shared" si="144"/>
        <v>34</v>
      </c>
      <c r="I2974" s="156" t="str">
        <f t="shared" si="145"/>
        <v>Stratford District 34</v>
      </c>
    </row>
    <row r="2975" spans="1:9">
      <c r="A2975" s="156" t="s">
        <v>3036</v>
      </c>
      <c r="B2975" s="156" t="s">
        <v>148</v>
      </c>
      <c r="C2975" s="156" t="s">
        <v>93</v>
      </c>
      <c r="D2975" s="156" t="s">
        <v>2081</v>
      </c>
      <c r="E2975" s="157">
        <v>-39.14</v>
      </c>
      <c r="F2975" s="157">
        <v>174.73</v>
      </c>
      <c r="G2975" s="156" t="str">
        <f t="shared" si="143"/>
        <v>Stratford District NP</v>
      </c>
      <c r="H2975" s="156">
        <f t="shared" si="144"/>
        <v>35</v>
      </c>
      <c r="I2975" s="156" t="str">
        <f t="shared" si="145"/>
        <v>Stratford District 35</v>
      </c>
    </row>
    <row r="2976" spans="1:9">
      <c r="A2976" s="156" t="s">
        <v>3037</v>
      </c>
      <c r="B2976" s="156" t="s">
        <v>148</v>
      </c>
      <c r="C2976" s="156" t="s">
        <v>93</v>
      </c>
      <c r="D2976" s="156" t="s">
        <v>2081</v>
      </c>
      <c r="E2976" s="157">
        <v>-39.299999999999997</v>
      </c>
      <c r="F2976" s="157">
        <v>174.32</v>
      </c>
      <c r="G2976" s="156" t="str">
        <f t="shared" si="143"/>
        <v>Stratford District NP</v>
      </c>
      <c r="H2976" s="156">
        <f t="shared" si="144"/>
        <v>36</v>
      </c>
      <c r="I2976" s="156" t="str">
        <f t="shared" si="145"/>
        <v>Stratford District 36</v>
      </c>
    </row>
    <row r="2977" spans="1:9">
      <c r="A2977" s="156" t="s">
        <v>516</v>
      </c>
      <c r="B2977" s="156" t="s">
        <v>149</v>
      </c>
      <c r="C2977" s="156" t="s">
        <v>93</v>
      </c>
      <c r="D2977" s="156" t="s">
        <v>398</v>
      </c>
      <c r="E2977" s="157">
        <v>-40.549999999999997</v>
      </c>
      <c r="F2977" s="157">
        <v>176.26</v>
      </c>
      <c r="G2977" s="156" t="str">
        <f t="shared" si="143"/>
        <v>Tararua District WI</v>
      </c>
      <c r="H2977" s="156">
        <f t="shared" si="144"/>
        <v>1</v>
      </c>
      <c r="I2977" s="156" t="str">
        <f t="shared" si="145"/>
        <v>Tararua District 1</v>
      </c>
    </row>
    <row r="2978" spans="1:9">
      <c r="A2978" s="156" t="s">
        <v>3038</v>
      </c>
      <c r="B2978" s="156" t="s">
        <v>149</v>
      </c>
      <c r="C2978" s="156" t="s">
        <v>93</v>
      </c>
      <c r="D2978" s="156" t="s">
        <v>398</v>
      </c>
      <c r="E2978" s="157">
        <v>-40.6</v>
      </c>
      <c r="F2978" s="157">
        <v>176.4</v>
      </c>
      <c r="G2978" s="156" t="str">
        <f t="shared" si="143"/>
        <v>Tararua District WI</v>
      </c>
      <c r="H2978" s="156">
        <f t="shared" si="144"/>
        <v>2</v>
      </c>
      <c r="I2978" s="156" t="str">
        <f t="shared" si="145"/>
        <v>Tararua District 2</v>
      </c>
    </row>
    <row r="2979" spans="1:9">
      <c r="A2979" s="156" t="s">
        <v>3039</v>
      </c>
      <c r="B2979" s="156" t="s">
        <v>149</v>
      </c>
      <c r="C2979" s="156" t="s">
        <v>93</v>
      </c>
      <c r="D2979" s="156" t="s">
        <v>398</v>
      </c>
      <c r="E2979" s="157">
        <v>-40.67</v>
      </c>
      <c r="F2979" s="157">
        <v>175.86</v>
      </c>
      <c r="G2979" s="156" t="str">
        <f t="shared" si="143"/>
        <v>Tararua District WI</v>
      </c>
      <c r="H2979" s="156">
        <f t="shared" si="144"/>
        <v>3</v>
      </c>
      <c r="I2979" s="156" t="str">
        <f t="shared" si="145"/>
        <v>Tararua District 3</v>
      </c>
    </row>
    <row r="2980" spans="1:9">
      <c r="A2980" s="156" t="s">
        <v>3040</v>
      </c>
      <c r="B2980" s="156" t="s">
        <v>149</v>
      </c>
      <c r="C2980" s="156" t="s">
        <v>93</v>
      </c>
      <c r="D2980" s="156" t="s">
        <v>398</v>
      </c>
      <c r="E2980" s="157">
        <v>-40.619999999999997</v>
      </c>
      <c r="F2980" s="157">
        <v>175.59</v>
      </c>
      <c r="G2980" s="156" t="str">
        <f t="shared" si="143"/>
        <v>Tararua District WI</v>
      </c>
      <c r="H2980" s="156">
        <f t="shared" si="144"/>
        <v>4</v>
      </c>
      <c r="I2980" s="156" t="str">
        <f t="shared" si="145"/>
        <v>Tararua District 4</v>
      </c>
    </row>
    <row r="2981" spans="1:9">
      <c r="A2981" s="156" t="s">
        <v>3041</v>
      </c>
      <c r="B2981" s="156" t="s">
        <v>149</v>
      </c>
      <c r="C2981" s="156" t="s">
        <v>93</v>
      </c>
      <c r="D2981" s="156" t="s">
        <v>398</v>
      </c>
      <c r="E2981" s="157">
        <v>-40.22</v>
      </c>
      <c r="F2981" s="157">
        <v>176.22</v>
      </c>
      <c r="G2981" s="156" t="str">
        <f t="shared" si="143"/>
        <v>Tararua District WI</v>
      </c>
      <c r="H2981" s="156">
        <f t="shared" si="144"/>
        <v>5</v>
      </c>
      <c r="I2981" s="156" t="str">
        <f t="shared" si="145"/>
        <v>Tararua District 5</v>
      </c>
    </row>
    <row r="2982" spans="1:9">
      <c r="A2982" s="156" t="s">
        <v>3042</v>
      </c>
      <c r="B2982" s="156" t="s">
        <v>149</v>
      </c>
      <c r="C2982" s="156" t="s">
        <v>93</v>
      </c>
      <c r="D2982" s="156" t="s">
        <v>398</v>
      </c>
      <c r="E2982" s="157">
        <v>-40.4</v>
      </c>
      <c r="F2982" s="157">
        <v>175.79</v>
      </c>
      <c r="G2982" s="156" t="str">
        <f t="shared" si="143"/>
        <v>Tararua District WI</v>
      </c>
      <c r="H2982" s="156">
        <f t="shared" si="144"/>
        <v>6</v>
      </c>
      <c r="I2982" s="156" t="str">
        <f t="shared" si="145"/>
        <v>Tararua District 6</v>
      </c>
    </row>
    <row r="2983" spans="1:9">
      <c r="A2983" s="156" t="s">
        <v>3043</v>
      </c>
      <c r="B2983" s="156" t="s">
        <v>149</v>
      </c>
      <c r="C2983" s="156" t="s">
        <v>93</v>
      </c>
      <c r="D2983" s="156" t="s">
        <v>398</v>
      </c>
      <c r="E2983" s="157">
        <v>-40.72</v>
      </c>
      <c r="F2983" s="157">
        <v>175.95</v>
      </c>
      <c r="G2983" s="156" t="str">
        <f t="shared" si="143"/>
        <v>Tararua District WI</v>
      </c>
      <c r="H2983" s="156">
        <f t="shared" si="144"/>
        <v>7</v>
      </c>
      <c r="I2983" s="156" t="str">
        <f t="shared" si="145"/>
        <v>Tararua District 7</v>
      </c>
    </row>
    <row r="2984" spans="1:9">
      <c r="A2984" s="156" t="s">
        <v>3044</v>
      </c>
      <c r="B2984" s="156" t="s">
        <v>149</v>
      </c>
      <c r="C2984" s="156" t="s">
        <v>93</v>
      </c>
      <c r="D2984" s="156" t="s">
        <v>398</v>
      </c>
      <c r="E2984" s="157">
        <v>-40.43</v>
      </c>
      <c r="F2984" s="157">
        <v>176.11</v>
      </c>
      <c r="G2984" s="156" t="str">
        <f t="shared" si="143"/>
        <v>Tararua District WI</v>
      </c>
      <c r="H2984" s="156">
        <f t="shared" si="144"/>
        <v>8</v>
      </c>
      <c r="I2984" s="156" t="str">
        <f t="shared" si="145"/>
        <v>Tararua District 8</v>
      </c>
    </row>
    <row r="2985" spans="1:9">
      <c r="A2985" s="156" t="s">
        <v>3045</v>
      </c>
      <c r="B2985" s="156" t="s">
        <v>149</v>
      </c>
      <c r="C2985" s="156" t="s">
        <v>171</v>
      </c>
      <c r="D2985" s="156" t="s">
        <v>398</v>
      </c>
      <c r="E2985" s="157">
        <v>-40.21</v>
      </c>
      <c r="F2985" s="157">
        <v>176.09</v>
      </c>
      <c r="G2985" s="156" t="str">
        <f t="shared" si="143"/>
        <v>Tararua District WI</v>
      </c>
      <c r="H2985" s="156">
        <f t="shared" si="144"/>
        <v>9</v>
      </c>
      <c r="I2985" s="156" t="str">
        <f t="shared" si="145"/>
        <v>Tararua District 9</v>
      </c>
    </row>
    <row r="2986" spans="1:9">
      <c r="A2986" s="156" t="s">
        <v>3046</v>
      </c>
      <c r="B2986" s="156" t="s">
        <v>149</v>
      </c>
      <c r="C2986" s="156" t="s">
        <v>209</v>
      </c>
      <c r="D2986" s="156" t="s">
        <v>398</v>
      </c>
      <c r="E2986" s="157">
        <v>-40.64</v>
      </c>
      <c r="F2986" s="157">
        <v>175.7</v>
      </c>
      <c r="G2986" s="156" t="str">
        <f t="shared" si="143"/>
        <v>Tararua District WI</v>
      </c>
      <c r="H2986" s="156">
        <f t="shared" si="144"/>
        <v>10</v>
      </c>
      <c r="I2986" s="156" t="str">
        <f t="shared" si="145"/>
        <v>Tararua District 10</v>
      </c>
    </row>
    <row r="2987" spans="1:9">
      <c r="A2987" s="156" t="s">
        <v>1590</v>
      </c>
      <c r="B2987" s="156" t="s">
        <v>149</v>
      </c>
      <c r="C2987" s="156" t="s">
        <v>93</v>
      </c>
      <c r="D2987" s="156" t="s">
        <v>398</v>
      </c>
      <c r="E2987" s="157">
        <v>-40.18</v>
      </c>
      <c r="F2987" s="157">
        <v>176.08</v>
      </c>
      <c r="G2987" s="156" t="str">
        <f t="shared" si="143"/>
        <v>Tararua District WI</v>
      </c>
      <c r="H2987" s="156">
        <f t="shared" si="144"/>
        <v>11</v>
      </c>
      <c r="I2987" s="156" t="str">
        <f t="shared" si="145"/>
        <v>Tararua District 11</v>
      </c>
    </row>
    <row r="2988" spans="1:9">
      <c r="A2988" s="156" t="s">
        <v>3047</v>
      </c>
      <c r="B2988" s="156" t="s">
        <v>149</v>
      </c>
      <c r="C2988" s="156" t="s">
        <v>93</v>
      </c>
      <c r="D2988" s="156" t="s">
        <v>398</v>
      </c>
      <c r="E2988" s="157">
        <v>-40.56</v>
      </c>
      <c r="F2988" s="157">
        <v>175.74</v>
      </c>
      <c r="G2988" s="156" t="str">
        <f t="shared" si="143"/>
        <v>Tararua District WI</v>
      </c>
      <c r="H2988" s="156">
        <f t="shared" si="144"/>
        <v>12</v>
      </c>
      <c r="I2988" s="156" t="str">
        <f t="shared" si="145"/>
        <v>Tararua District 12</v>
      </c>
    </row>
    <row r="2989" spans="1:9">
      <c r="A2989" s="156" t="s">
        <v>3048</v>
      </c>
      <c r="B2989" s="156" t="s">
        <v>149</v>
      </c>
      <c r="C2989" s="156" t="s">
        <v>93</v>
      </c>
      <c r="D2989" s="156" t="s">
        <v>398</v>
      </c>
      <c r="E2989" s="157">
        <v>-40.6</v>
      </c>
      <c r="F2989" s="157">
        <v>176.03</v>
      </c>
      <c r="G2989" s="156" t="str">
        <f t="shared" si="143"/>
        <v>Tararua District WI</v>
      </c>
      <c r="H2989" s="156">
        <f t="shared" si="144"/>
        <v>13</v>
      </c>
      <c r="I2989" s="156" t="str">
        <f t="shared" si="145"/>
        <v>Tararua District 13</v>
      </c>
    </row>
    <row r="2990" spans="1:9">
      <c r="A2990" s="156" t="s">
        <v>3049</v>
      </c>
      <c r="B2990" s="156" t="s">
        <v>149</v>
      </c>
      <c r="C2990" s="156" t="s">
        <v>93</v>
      </c>
      <c r="D2990" s="156" t="s">
        <v>398</v>
      </c>
      <c r="E2990" s="157">
        <v>-40.49</v>
      </c>
      <c r="F2990" s="157">
        <v>176.54</v>
      </c>
      <c r="G2990" s="156" t="str">
        <f t="shared" si="143"/>
        <v>Tararua District WI</v>
      </c>
      <c r="H2990" s="156">
        <f t="shared" si="144"/>
        <v>14</v>
      </c>
      <c r="I2990" s="156" t="str">
        <f t="shared" si="145"/>
        <v>Tararua District 14</v>
      </c>
    </row>
    <row r="2991" spans="1:9">
      <c r="A2991" s="156" t="s">
        <v>3050</v>
      </c>
      <c r="B2991" s="156" t="s">
        <v>149</v>
      </c>
      <c r="C2991" s="156" t="s">
        <v>93</v>
      </c>
      <c r="D2991" s="156" t="s">
        <v>398</v>
      </c>
      <c r="E2991" s="157">
        <v>-40.35</v>
      </c>
      <c r="F2991" s="157">
        <v>175.94</v>
      </c>
      <c r="G2991" s="156" t="str">
        <f t="shared" si="143"/>
        <v>Tararua District WI</v>
      </c>
      <c r="H2991" s="156">
        <f t="shared" si="144"/>
        <v>15</v>
      </c>
      <c r="I2991" s="156" t="str">
        <f t="shared" si="145"/>
        <v>Tararua District 15</v>
      </c>
    </row>
    <row r="2992" spans="1:9">
      <c r="A2992" s="156" t="s">
        <v>3051</v>
      </c>
      <c r="B2992" s="156" t="s">
        <v>149</v>
      </c>
      <c r="C2992" s="156" t="s">
        <v>93</v>
      </c>
      <c r="D2992" s="156" t="s">
        <v>398</v>
      </c>
      <c r="E2992" s="157">
        <v>-40.44</v>
      </c>
      <c r="F2992" s="157">
        <v>176.22</v>
      </c>
      <c r="G2992" s="156" t="str">
        <f t="shared" si="143"/>
        <v>Tararua District WI</v>
      </c>
      <c r="H2992" s="156">
        <f t="shared" si="144"/>
        <v>16</v>
      </c>
      <c r="I2992" s="156" t="str">
        <f t="shared" si="145"/>
        <v>Tararua District 16</v>
      </c>
    </row>
    <row r="2993" spans="1:9">
      <c r="A2993" s="156" t="s">
        <v>3052</v>
      </c>
      <c r="B2993" s="156" t="s">
        <v>149</v>
      </c>
      <c r="C2993" s="156" t="s">
        <v>93</v>
      </c>
      <c r="D2993" s="156" t="s">
        <v>398</v>
      </c>
      <c r="E2993" s="157">
        <v>-40.56</v>
      </c>
      <c r="F2993" s="157">
        <v>175.68</v>
      </c>
      <c r="G2993" s="156" t="str">
        <f t="shared" si="143"/>
        <v>Tararua District WI</v>
      </c>
      <c r="H2993" s="156">
        <f t="shared" si="144"/>
        <v>17</v>
      </c>
      <c r="I2993" s="156" t="str">
        <f t="shared" si="145"/>
        <v>Tararua District 17</v>
      </c>
    </row>
    <row r="2994" spans="1:9">
      <c r="A2994" s="156" t="s">
        <v>3053</v>
      </c>
      <c r="B2994" s="156" t="s">
        <v>149</v>
      </c>
      <c r="C2994" s="156" t="s">
        <v>93</v>
      </c>
      <c r="D2994" s="156" t="s">
        <v>398</v>
      </c>
      <c r="E2994" s="157">
        <v>-40.729999999999997</v>
      </c>
      <c r="F2994" s="157">
        <v>175.8</v>
      </c>
      <c r="G2994" s="156" t="str">
        <f t="shared" si="143"/>
        <v>Tararua District WI</v>
      </c>
      <c r="H2994" s="156">
        <f t="shared" si="144"/>
        <v>18</v>
      </c>
      <c r="I2994" s="156" t="str">
        <f t="shared" si="145"/>
        <v>Tararua District 18</v>
      </c>
    </row>
    <row r="2995" spans="1:9">
      <c r="A2995" s="156" t="s">
        <v>3054</v>
      </c>
      <c r="B2995" s="156" t="s">
        <v>149</v>
      </c>
      <c r="C2995" s="156" t="s">
        <v>93</v>
      </c>
      <c r="D2995" s="156" t="s">
        <v>398</v>
      </c>
      <c r="E2995" s="157">
        <v>-40.700000000000003</v>
      </c>
      <c r="F2995" s="157">
        <v>175.65</v>
      </c>
      <c r="G2995" s="156" t="str">
        <f t="shared" si="143"/>
        <v>Tararua District WI</v>
      </c>
      <c r="H2995" s="156">
        <f t="shared" si="144"/>
        <v>19</v>
      </c>
      <c r="I2995" s="156" t="str">
        <f t="shared" si="145"/>
        <v>Tararua District 19</v>
      </c>
    </row>
    <row r="2996" spans="1:9">
      <c r="A2996" s="156" t="s">
        <v>3055</v>
      </c>
      <c r="B2996" s="156" t="s">
        <v>149</v>
      </c>
      <c r="C2996" s="156" t="s">
        <v>93</v>
      </c>
      <c r="D2996" s="156" t="s">
        <v>398</v>
      </c>
      <c r="E2996" s="157">
        <v>-40.49</v>
      </c>
      <c r="F2996" s="157">
        <v>175.89</v>
      </c>
      <c r="G2996" s="156" t="str">
        <f t="shared" si="143"/>
        <v>Tararua District WI</v>
      </c>
      <c r="H2996" s="156">
        <f t="shared" si="144"/>
        <v>20</v>
      </c>
      <c r="I2996" s="156" t="str">
        <f t="shared" si="145"/>
        <v>Tararua District 20</v>
      </c>
    </row>
    <row r="2997" spans="1:9">
      <c r="A2997" s="156" t="s">
        <v>3056</v>
      </c>
      <c r="B2997" s="156" t="s">
        <v>149</v>
      </c>
      <c r="C2997" s="156" t="s">
        <v>93</v>
      </c>
      <c r="D2997" s="156" t="s">
        <v>398</v>
      </c>
      <c r="E2997" s="157">
        <v>-40.24</v>
      </c>
      <c r="F2997" s="157">
        <v>176.11</v>
      </c>
      <c r="G2997" s="156" t="str">
        <f t="shared" si="143"/>
        <v>Tararua District WI</v>
      </c>
      <c r="H2997" s="156">
        <f t="shared" si="144"/>
        <v>21</v>
      </c>
      <c r="I2997" s="156" t="str">
        <f t="shared" si="145"/>
        <v>Tararua District 21</v>
      </c>
    </row>
    <row r="2998" spans="1:9">
      <c r="A2998" s="156" t="s">
        <v>1240</v>
      </c>
      <c r="B2998" s="156" t="s">
        <v>149</v>
      </c>
      <c r="C2998" s="156" t="s">
        <v>93</v>
      </c>
      <c r="D2998" s="156" t="s">
        <v>398</v>
      </c>
      <c r="E2998" s="157">
        <v>-40.57</v>
      </c>
      <c r="F2998" s="157">
        <v>175.64</v>
      </c>
      <c r="G2998" s="156" t="str">
        <f t="shared" si="143"/>
        <v>Tararua District WI</v>
      </c>
      <c r="H2998" s="156">
        <f t="shared" si="144"/>
        <v>22</v>
      </c>
      <c r="I2998" s="156" t="str">
        <f t="shared" si="145"/>
        <v>Tararua District 22</v>
      </c>
    </row>
    <row r="2999" spans="1:9">
      <c r="A2999" s="156" t="s">
        <v>3057</v>
      </c>
      <c r="B2999" s="156" t="s">
        <v>149</v>
      </c>
      <c r="C2999" s="156" t="s">
        <v>93</v>
      </c>
      <c r="D2999" s="156" t="s">
        <v>398</v>
      </c>
      <c r="E2999" s="157">
        <v>-40.24</v>
      </c>
      <c r="F2999" s="157">
        <v>175.97</v>
      </c>
      <c r="G2999" s="156" t="str">
        <f t="shared" si="143"/>
        <v>Tararua District WI</v>
      </c>
      <c r="H2999" s="156">
        <f t="shared" si="144"/>
        <v>23</v>
      </c>
      <c r="I2999" s="156" t="str">
        <f t="shared" si="145"/>
        <v>Tararua District 23</v>
      </c>
    </row>
    <row r="3000" spans="1:9">
      <c r="A3000" s="156" t="s">
        <v>3058</v>
      </c>
      <c r="B3000" s="156" t="s">
        <v>149</v>
      </c>
      <c r="C3000" s="156" t="s">
        <v>93</v>
      </c>
      <c r="D3000" s="156" t="s">
        <v>398</v>
      </c>
      <c r="E3000" s="157">
        <v>-40.57</v>
      </c>
      <c r="F3000" s="157">
        <v>176.16</v>
      </c>
      <c r="G3000" s="156" t="str">
        <f t="shared" si="143"/>
        <v>Tararua District WI</v>
      </c>
      <c r="H3000" s="156">
        <f t="shared" si="144"/>
        <v>24</v>
      </c>
      <c r="I3000" s="156" t="str">
        <f t="shared" si="145"/>
        <v>Tararua District 24</v>
      </c>
    </row>
    <row r="3001" spans="1:9">
      <c r="A3001" s="156" t="s">
        <v>3059</v>
      </c>
      <c r="B3001" s="156" t="s">
        <v>149</v>
      </c>
      <c r="C3001" s="156" t="s">
        <v>93</v>
      </c>
      <c r="D3001" s="156" t="s">
        <v>398</v>
      </c>
      <c r="E3001" s="157">
        <v>-40.42</v>
      </c>
      <c r="F3001" s="157">
        <v>175.94</v>
      </c>
      <c r="G3001" s="156" t="str">
        <f t="shared" si="143"/>
        <v>Tararua District WI</v>
      </c>
      <c r="H3001" s="156">
        <f t="shared" si="144"/>
        <v>25</v>
      </c>
      <c r="I3001" s="156" t="str">
        <f t="shared" si="145"/>
        <v>Tararua District 25</v>
      </c>
    </row>
    <row r="3002" spans="1:9">
      <c r="A3002" s="156" t="s">
        <v>3060</v>
      </c>
      <c r="B3002" s="156" t="s">
        <v>149</v>
      </c>
      <c r="C3002" s="156" t="s">
        <v>93</v>
      </c>
      <c r="D3002" s="156" t="s">
        <v>398</v>
      </c>
      <c r="E3002" s="157">
        <v>-40.5</v>
      </c>
      <c r="F3002" s="157">
        <v>175.78</v>
      </c>
      <c r="G3002" s="156" t="str">
        <f t="shared" si="143"/>
        <v>Tararua District WI</v>
      </c>
      <c r="H3002" s="156">
        <f t="shared" si="144"/>
        <v>26</v>
      </c>
      <c r="I3002" s="156" t="str">
        <f t="shared" si="145"/>
        <v>Tararua District 26</v>
      </c>
    </row>
    <row r="3003" spans="1:9">
      <c r="A3003" s="156" t="s">
        <v>3061</v>
      </c>
      <c r="B3003" s="156" t="s">
        <v>149</v>
      </c>
      <c r="C3003" s="156" t="s">
        <v>93</v>
      </c>
      <c r="D3003" s="156" t="s">
        <v>398</v>
      </c>
      <c r="E3003" s="157">
        <v>-40.53</v>
      </c>
      <c r="F3003" s="157">
        <v>175.65</v>
      </c>
      <c r="G3003" s="156" t="str">
        <f t="shared" si="143"/>
        <v>Tararua District WI</v>
      </c>
      <c r="H3003" s="156">
        <f t="shared" si="144"/>
        <v>27</v>
      </c>
      <c r="I3003" s="156" t="str">
        <f t="shared" si="145"/>
        <v>Tararua District 27</v>
      </c>
    </row>
    <row r="3004" spans="1:9">
      <c r="A3004" s="156" t="s">
        <v>3062</v>
      </c>
      <c r="B3004" s="156" t="s">
        <v>149</v>
      </c>
      <c r="C3004" s="156" t="s">
        <v>93</v>
      </c>
      <c r="D3004" s="156" t="s">
        <v>398</v>
      </c>
      <c r="E3004" s="157">
        <v>-40.08</v>
      </c>
      <c r="F3004" s="157">
        <v>176.28</v>
      </c>
      <c r="G3004" s="156" t="str">
        <f t="shared" si="143"/>
        <v>Tararua District WI</v>
      </c>
      <c r="H3004" s="156">
        <f t="shared" si="144"/>
        <v>28</v>
      </c>
      <c r="I3004" s="156" t="str">
        <f t="shared" si="145"/>
        <v>Tararua District 28</v>
      </c>
    </row>
    <row r="3005" spans="1:9">
      <c r="A3005" s="156" t="s">
        <v>3063</v>
      </c>
      <c r="B3005" s="156" t="s">
        <v>149</v>
      </c>
      <c r="C3005" s="156" t="s">
        <v>93</v>
      </c>
      <c r="D3005" s="156" t="s">
        <v>398</v>
      </c>
      <c r="E3005" s="157">
        <v>-40.49</v>
      </c>
      <c r="F3005" s="157">
        <v>176.18</v>
      </c>
      <c r="G3005" s="156" t="str">
        <f t="shared" si="143"/>
        <v>Tararua District WI</v>
      </c>
      <c r="H3005" s="156">
        <f t="shared" si="144"/>
        <v>29</v>
      </c>
      <c r="I3005" s="156" t="str">
        <f t="shared" si="145"/>
        <v>Tararua District 29</v>
      </c>
    </row>
    <row r="3006" spans="1:9">
      <c r="A3006" s="156" t="s">
        <v>3064</v>
      </c>
      <c r="B3006" s="156" t="s">
        <v>149</v>
      </c>
      <c r="C3006" s="156" t="s">
        <v>93</v>
      </c>
      <c r="D3006" s="156" t="s">
        <v>398</v>
      </c>
      <c r="E3006" s="157">
        <v>-40.340000000000003</v>
      </c>
      <c r="F3006" s="157">
        <v>175.99</v>
      </c>
      <c r="G3006" s="156" t="str">
        <f t="shared" si="143"/>
        <v>Tararua District WI</v>
      </c>
      <c r="H3006" s="156">
        <f t="shared" si="144"/>
        <v>30</v>
      </c>
      <c r="I3006" s="156" t="str">
        <f t="shared" si="145"/>
        <v>Tararua District 30</v>
      </c>
    </row>
    <row r="3007" spans="1:9">
      <c r="A3007" s="156" t="s">
        <v>3065</v>
      </c>
      <c r="B3007" s="156" t="s">
        <v>149</v>
      </c>
      <c r="C3007" s="156" t="s">
        <v>93</v>
      </c>
      <c r="D3007" s="156" t="s">
        <v>398</v>
      </c>
      <c r="E3007" s="157">
        <v>-40.26</v>
      </c>
      <c r="F3007" s="157">
        <v>175.95</v>
      </c>
      <c r="G3007" s="156" t="str">
        <f t="shared" si="143"/>
        <v>Tararua District WI</v>
      </c>
      <c r="H3007" s="156">
        <f t="shared" si="144"/>
        <v>31</v>
      </c>
      <c r="I3007" s="156" t="str">
        <f t="shared" si="145"/>
        <v>Tararua District 31</v>
      </c>
    </row>
    <row r="3008" spans="1:9">
      <c r="A3008" s="156" t="s">
        <v>3066</v>
      </c>
      <c r="B3008" s="156" t="s">
        <v>149</v>
      </c>
      <c r="C3008" s="156" t="s">
        <v>93</v>
      </c>
      <c r="D3008" s="156" t="s">
        <v>398</v>
      </c>
      <c r="E3008" s="157">
        <v>-40.26</v>
      </c>
      <c r="F3008" s="157">
        <v>175.92</v>
      </c>
      <c r="G3008" s="156" t="str">
        <f t="shared" si="143"/>
        <v>Tararua District WI</v>
      </c>
      <c r="H3008" s="156">
        <f t="shared" si="144"/>
        <v>32</v>
      </c>
      <c r="I3008" s="156" t="str">
        <f t="shared" si="145"/>
        <v>Tararua District 32</v>
      </c>
    </row>
    <row r="3009" spans="1:9">
      <c r="A3009" s="156" t="s">
        <v>3067</v>
      </c>
      <c r="B3009" s="156" t="s">
        <v>149</v>
      </c>
      <c r="C3009" s="156" t="s">
        <v>93</v>
      </c>
      <c r="D3009" s="156" t="s">
        <v>398</v>
      </c>
      <c r="E3009" s="157">
        <v>-40.22</v>
      </c>
      <c r="F3009" s="157">
        <v>176.08</v>
      </c>
      <c r="G3009" s="156" t="str">
        <f t="shared" si="143"/>
        <v>Tararua District WI</v>
      </c>
      <c r="H3009" s="156">
        <f t="shared" si="144"/>
        <v>33</v>
      </c>
      <c r="I3009" s="156" t="str">
        <f t="shared" si="145"/>
        <v>Tararua District 33</v>
      </c>
    </row>
    <row r="3010" spans="1:9">
      <c r="A3010" s="156" t="s">
        <v>3068</v>
      </c>
      <c r="B3010" s="156" t="s">
        <v>149</v>
      </c>
      <c r="C3010" s="156" t="s">
        <v>93</v>
      </c>
      <c r="D3010" s="156" t="s">
        <v>398</v>
      </c>
      <c r="E3010" s="157">
        <v>-40.450000000000003</v>
      </c>
      <c r="F3010" s="157">
        <v>175.72</v>
      </c>
      <c r="G3010" s="156" t="str">
        <f t="shared" ref="G3010:G3073" si="146">B3010&amp;" "&amp;D3010</f>
        <v>Tararua District WI</v>
      </c>
      <c r="H3010" s="156">
        <f t="shared" ref="H3010:H3073" si="147">IF(B3010=B3009,H3009+1,1)</f>
        <v>34</v>
      </c>
      <c r="I3010" s="156" t="str">
        <f t="shared" ref="I3010:I3073" si="148">B3010&amp;" "&amp;H3010</f>
        <v>Tararua District 34</v>
      </c>
    </row>
    <row r="3011" spans="1:9">
      <c r="A3011" s="156" t="s">
        <v>3069</v>
      </c>
      <c r="B3011" s="156" t="s">
        <v>149</v>
      </c>
      <c r="C3011" s="156" t="s">
        <v>93</v>
      </c>
      <c r="D3011" s="156" t="s">
        <v>398</v>
      </c>
      <c r="E3011" s="157">
        <v>-40.119999999999997</v>
      </c>
      <c r="F3011" s="157">
        <v>176.23</v>
      </c>
      <c r="G3011" s="156" t="str">
        <f t="shared" si="146"/>
        <v>Tararua District WI</v>
      </c>
      <c r="H3011" s="156">
        <f t="shared" si="147"/>
        <v>35</v>
      </c>
      <c r="I3011" s="156" t="str">
        <f t="shared" si="148"/>
        <v>Tararua District 35</v>
      </c>
    </row>
    <row r="3012" spans="1:9">
      <c r="A3012" s="156" t="s">
        <v>3070</v>
      </c>
      <c r="B3012" s="156" t="s">
        <v>149</v>
      </c>
      <c r="C3012" s="156" t="s">
        <v>93</v>
      </c>
      <c r="D3012" s="156" t="s">
        <v>398</v>
      </c>
      <c r="E3012" s="157">
        <v>-40.53</v>
      </c>
      <c r="F3012" s="157">
        <v>176.01</v>
      </c>
      <c r="G3012" s="156" t="str">
        <f t="shared" si="146"/>
        <v>Tararua District WI</v>
      </c>
      <c r="H3012" s="156">
        <f t="shared" si="147"/>
        <v>36</v>
      </c>
      <c r="I3012" s="156" t="str">
        <f t="shared" si="148"/>
        <v>Tararua District 36</v>
      </c>
    </row>
    <row r="3013" spans="1:9">
      <c r="A3013" s="156" t="s">
        <v>3071</v>
      </c>
      <c r="B3013" s="156" t="s">
        <v>149</v>
      </c>
      <c r="C3013" s="156" t="s">
        <v>93</v>
      </c>
      <c r="D3013" s="156" t="s">
        <v>398</v>
      </c>
      <c r="E3013" s="157">
        <v>-40.43</v>
      </c>
      <c r="F3013" s="157">
        <v>175.78</v>
      </c>
      <c r="G3013" s="156" t="str">
        <f t="shared" si="146"/>
        <v>Tararua District WI</v>
      </c>
      <c r="H3013" s="156">
        <f t="shared" si="147"/>
        <v>37</v>
      </c>
      <c r="I3013" s="156" t="str">
        <f t="shared" si="148"/>
        <v>Tararua District 37</v>
      </c>
    </row>
    <row r="3014" spans="1:9">
      <c r="A3014" s="156" t="s">
        <v>3072</v>
      </c>
      <c r="B3014" s="156" t="s">
        <v>149</v>
      </c>
      <c r="C3014" s="156" t="s">
        <v>93</v>
      </c>
      <c r="D3014" s="156" t="s">
        <v>398</v>
      </c>
      <c r="E3014" s="157">
        <v>-40.229999999999997</v>
      </c>
      <c r="F3014" s="157">
        <v>176.27</v>
      </c>
      <c r="G3014" s="156" t="str">
        <f t="shared" si="146"/>
        <v>Tararua District WI</v>
      </c>
      <c r="H3014" s="156">
        <f t="shared" si="147"/>
        <v>38</v>
      </c>
      <c r="I3014" s="156" t="str">
        <f t="shared" si="148"/>
        <v>Tararua District 38</v>
      </c>
    </row>
    <row r="3015" spans="1:9">
      <c r="A3015" s="156" t="s">
        <v>3073</v>
      </c>
      <c r="B3015" s="156" t="s">
        <v>149</v>
      </c>
      <c r="C3015" s="156" t="s">
        <v>93</v>
      </c>
      <c r="D3015" s="156" t="s">
        <v>398</v>
      </c>
      <c r="E3015" s="157">
        <v>-40.51</v>
      </c>
      <c r="F3015" s="157">
        <v>175.73</v>
      </c>
      <c r="G3015" s="156" t="str">
        <f t="shared" si="146"/>
        <v>Tararua District WI</v>
      </c>
      <c r="H3015" s="156">
        <f t="shared" si="147"/>
        <v>39</v>
      </c>
      <c r="I3015" s="156" t="str">
        <f t="shared" si="148"/>
        <v>Tararua District 39</v>
      </c>
    </row>
    <row r="3016" spans="1:9">
      <c r="A3016" s="156" t="s">
        <v>3074</v>
      </c>
      <c r="B3016" s="156" t="s">
        <v>149</v>
      </c>
      <c r="C3016" s="156" t="s">
        <v>93</v>
      </c>
      <c r="D3016" s="156" t="s">
        <v>398</v>
      </c>
      <c r="E3016" s="157">
        <v>-40.450000000000003</v>
      </c>
      <c r="F3016" s="157">
        <v>175.81</v>
      </c>
      <c r="G3016" s="156" t="str">
        <f t="shared" si="146"/>
        <v>Tararua District WI</v>
      </c>
      <c r="H3016" s="156">
        <f t="shared" si="147"/>
        <v>40</v>
      </c>
      <c r="I3016" s="156" t="str">
        <f t="shared" si="148"/>
        <v>Tararua District 40</v>
      </c>
    </row>
    <row r="3017" spans="1:9">
      <c r="A3017" s="156" t="s">
        <v>3075</v>
      </c>
      <c r="B3017" s="156" t="s">
        <v>149</v>
      </c>
      <c r="C3017" s="156" t="s">
        <v>93</v>
      </c>
      <c r="D3017" s="156" t="s">
        <v>398</v>
      </c>
      <c r="E3017" s="157">
        <v>-40.520000000000003</v>
      </c>
      <c r="F3017" s="157">
        <v>175.85</v>
      </c>
      <c r="G3017" s="156" t="str">
        <f t="shared" si="146"/>
        <v>Tararua District WI</v>
      </c>
      <c r="H3017" s="156">
        <f t="shared" si="147"/>
        <v>41</v>
      </c>
      <c r="I3017" s="156" t="str">
        <f t="shared" si="148"/>
        <v>Tararua District 41</v>
      </c>
    </row>
    <row r="3018" spans="1:9">
      <c r="A3018" s="156" t="s">
        <v>3076</v>
      </c>
      <c r="B3018" s="156" t="s">
        <v>149</v>
      </c>
      <c r="C3018" s="156" t="s">
        <v>93</v>
      </c>
      <c r="D3018" s="156" t="s">
        <v>398</v>
      </c>
      <c r="E3018" s="157">
        <v>-40.69</v>
      </c>
      <c r="F3018" s="157">
        <v>175.74</v>
      </c>
      <c r="G3018" s="156" t="str">
        <f t="shared" si="146"/>
        <v>Tararua District WI</v>
      </c>
      <c r="H3018" s="156">
        <f t="shared" si="147"/>
        <v>42</v>
      </c>
      <c r="I3018" s="156" t="str">
        <f t="shared" si="148"/>
        <v>Tararua District 42</v>
      </c>
    </row>
    <row r="3019" spans="1:9">
      <c r="A3019" s="156" t="s">
        <v>3077</v>
      </c>
      <c r="B3019" s="156" t="s">
        <v>149</v>
      </c>
      <c r="C3019" s="156" t="s">
        <v>93</v>
      </c>
      <c r="D3019" s="156" t="s">
        <v>398</v>
      </c>
      <c r="E3019" s="157">
        <v>-40.29</v>
      </c>
      <c r="F3019" s="157">
        <v>175.89</v>
      </c>
      <c r="G3019" s="156" t="str">
        <f t="shared" si="146"/>
        <v>Tararua District WI</v>
      </c>
      <c r="H3019" s="156">
        <f t="shared" si="147"/>
        <v>43</v>
      </c>
      <c r="I3019" s="156" t="str">
        <f t="shared" si="148"/>
        <v>Tararua District 43</v>
      </c>
    </row>
    <row r="3020" spans="1:9">
      <c r="A3020" s="156" t="s">
        <v>3078</v>
      </c>
      <c r="B3020" s="156" t="s">
        <v>149</v>
      </c>
      <c r="C3020" s="156" t="s">
        <v>209</v>
      </c>
      <c r="D3020" s="156" t="s">
        <v>398</v>
      </c>
      <c r="E3020" s="157">
        <v>-40.409999999999997</v>
      </c>
      <c r="F3020" s="157">
        <v>175.84</v>
      </c>
      <c r="G3020" s="156" t="str">
        <f t="shared" si="146"/>
        <v>Tararua District WI</v>
      </c>
      <c r="H3020" s="156">
        <f t="shared" si="147"/>
        <v>44</v>
      </c>
      <c r="I3020" s="156" t="str">
        <f t="shared" si="148"/>
        <v>Tararua District 44</v>
      </c>
    </row>
    <row r="3021" spans="1:9">
      <c r="A3021" s="156" t="s">
        <v>3079</v>
      </c>
      <c r="B3021" s="156" t="s">
        <v>149</v>
      </c>
      <c r="C3021" s="156" t="s">
        <v>93</v>
      </c>
      <c r="D3021" s="156" t="s">
        <v>398</v>
      </c>
      <c r="E3021" s="157">
        <v>-40.19</v>
      </c>
      <c r="F3021" s="157">
        <v>176.11</v>
      </c>
      <c r="G3021" s="156" t="str">
        <f t="shared" si="146"/>
        <v>Tararua District WI</v>
      </c>
      <c r="H3021" s="156">
        <f t="shared" si="147"/>
        <v>45</v>
      </c>
      <c r="I3021" s="156" t="str">
        <f t="shared" si="148"/>
        <v>Tararua District 45</v>
      </c>
    </row>
    <row r="3022" spans="1:9">
      <c r="A3022" s="156" t="s">
        <v>3080</v>
      </c>
      <c r="B3022" s="156" t="s">
        <v>149</v>
      </c>
      <c r="C3022" s="156" t="s">
        <v>93</v>
      </c>
      <c r="D3022" s="156" t="s">
        <v>398</v>
      </c>
      <c r="E3022" s="157">
        <v>-40.54</v>
      </c>
      <c r="F3022" s="157">
        <v>176.12</v>
      </c>
      <c r="G3022" s="156" t="str">
        <f t="shared" si="146"/>
        <v>Tararua District WI</v>
      </c>
      <c r="H3022" s="156">
        <f t="shared" si="147"/>
        <v>46</v>
      </c>
      <c r="I3022" s="156" t="str">
        <f t="shared" si="148"/>
        <v>Tararua District 46</v>
      </c>
    </row>
    <row r="3023" spans="1:9">
      <c r="A3023" s="156" t="s">
        <v>3081</v>
      </c>
      <c r="B3023" s="156" t="s">
        <v>149</v>
      </c>
      <c r="C3023" s="156" t="s">
        <v>93</v>
      </c>
      <c r="D3023" s="156" t="s">
        <v>398</v>
      </c>
      <c r="E3023" s="157">
        <v>-40.270000000000003</v>
      </c>
      <c r="F3023" s="157">
        <v>176.2</v>
      </c>
      <c r="G3023" s="156" t="str">
        <f t="shared" si="146"/>
        <v>Tararua District WI</v>
      </c>
      <c r="H3023" s="156">
        <f t="shared" si="147"/>
        <v>47</v>
      </c>
      <c r="I3023" s="156" t="str">
        <f t="shared" si="148"/>
        <v>Tararua District 47</v>
      </c>
    </row>
    <row r="3024" spans="1:9">
      <c r="A3024" s="156" t="s">
        <v>1249</v>
      </c>
      <c r="B3024" s="156" t="s">
        <v>149</v>
      </c>
      <c r="C3024" s="156" t="s">
        <v>93</v>
      </c>
      <c r="D3024" s="156" t="s">
        <v>398</v>
      </c>
      <c r="E3024" s="157">
        <v>-40.299999999999997</v>
      </c>
      <c r="F3024" s="157">
        <v>176.32</v>
      </c>
      <c r="G3024" s="156" t="str">
        <f t="shared" si="146"/>
        <v>Tararua District WI</v>
      </c>
      <c r="H3024" s="156">
        <f t="shared" si="147"/>
        <v>48</v>
      </c>
      <c r="I3024" s="156" t="str">
        <f t="shared" si="148"/>
        <v>Tararua District 48</v>
      </c>
    </row>
    <row r="3025" spans="1:9">
      <c r="A3025" s="156" t="s">
        <v>3082</v>
      </c>
      <c r="B3025" s="156" t="s">
        <v>149</v>
      </c>
      <c r="C3025" s="156" t="s">
        <v>93</v>
      </c>
      <c r="D3025" s="156" t="s">
        <v>398</v>
      </c>
      <c r="E3025" s="157">
        <v>-40.659999999999997</v>
      </c>
      <c r="F3025" s="157">
        <v>176.24</v>
      </c>
      <c r="G3025" s="156" t="str">
        <f t="shared" si="146"/>
        <v>Tararua District WI</v>
      </c>
      <c r="H3025" s="156">
        <f t="shared" si="147"/>
        <v>49</v>
      </c>
      <c r="I3025" s="156" t="str">
        <f t="shared" si="148"/>
        <v>Tararua District 49</v>
      </c>
    </row>
    <row r="3026" spans="1:9">
      <c r="A3026" s="156" t="s">
        <v>3083</v>
      </c>
      <c r="B3026" s="156" t="s">
        <v>149</v>
      </c>
      <c r="C3026" s="156" t="s">
        <v>93</v>
      </c>
      <c r="D3026" s="156" t="s">
        <v>398</v>
      </c>
      <c r="E3026" s="157">
        <v>-40.5</v>
      </c>
      <c r="F3026" s="157">
        <v>175.69</v>
      </c>
      <c r="G3026" s="156" t="str">
        <f t="shared" si="146"/>
        <v>Tararua District WI</v>
      </c>
      <c r="H3026" s="156">
        <f t="shared" si="147"/>
        <v>50</v>
      </c>
      <c r="I3026" s="156" t="str">
        <f t="shared" si="148"/>
        <v>Tararua District 50</v>
      </c>
    </row>
    <row r="3027" spans="1:9">
      <c r="A3027" s="156" t="s">
        <v>3084</v>
      </c>
      <c r="B3027" s="156" t="s">
        <v>149</v>
      </c>
      <c r="C3027" s="156" t="s">
        <v>93</v>
      </c>
      <c r="D3027" s="156" t="s">
        <v>398</v>
      </c>
      <c r="E3027" s="157">
        <v>-40.14</v>
      </c>
      <c r="F3027" s="157">
        <v>176.16</v>
      </c>
      <c r="G3027" s="156" t="str">
        <f t="shared" si="146"/>
        <v>Tararua District WI</v>
      </c>
      <c r="H3027" s="156">
        <f t="shared" si="147"/>
        <v>51</v>
      </c>
      <c r="I3027" s="156" t="str">
        <f t="shared" si="148"/>
        <v>Tararua District 51</v>
      </c>
    </row>
    <row r="3028" spans="1:9">
      <c r="A3028" s="156" t="s">
        <v>3085</v>
      </c>
      <c r="B3028" s="156" t="s">
        <v>149</v>
      </c>
      <c r="C3028" s="156" t="s">
        <v>93</v>
      </c>
      <c r="D3028" s="156" t="s">
        <v>398</v>
      </c>
      <c r="E3028" s="157">
        <v>-40.31</v>
      </c>
      <c r="F3028" s="157">
        <v>176.23</v>
      </c>
      <c r="G3028" s="156" t="str">
        <f t="shared" si="146"/>
        <v>Tararua District WI</v>
      </c>
      <c r="H3028" s="156">
        <f t="shared" si="147"/>
        <v>52</v>
      </c>
      <c r="I3028" s="156" t="str">
        <f t="shared" si="148"/>
        <v>Tararua District 52</v>
      </c>
    </row>
    <row r="3029" spans="1:9">
      <c r="A3029" s="156" t="s">
        <v>3086</v>
      </c>
      <c r="B3029" s="156" t="s">
        <v>149</v>
      </c>
      <c r="C3029" s="156" t="s">
        <v>93</v>
      </c>
      <c r="D3029" s="156" t="s">
        <v>398</v>
      </c>
      <c r="E3029" s="157">
        <v>-40.61</v>
      </c>
      <c r="F3029" s="157">
        <v>175.71</v>
      </c>
      <c r="G3029" s="156" t="str">
        <f t="shared" si="146"/>
        <v>Tararua District WI</v>
      </c>
      <c r="H3029" s="156">
        <f t="shared" si="147"/>
        <v>53</v>
      </c>
      <c r="I3029" s="156" t="str">
        <f t="shared" si="148"/>
        <v>Tararua District 53</v>
      </c>
    </row>
    <row r="3030" spans="1:9">
      <c r="A3030" s="156" t="s">
        <v>3087</v>
      </c>
      <c r="B3030" s="156" t="s">
        <v>149</v>
      </c>
      <c r="C3030" s="156" t="s">
        <v>93</v>
      </c>
      <c r="D3030" s="156" t="s">
        <v>398</v>
      </c>
      <c r="E3030" s="157">
        <v>-40.049999999999997</v>
      </c>
      <c r="F3030" s="157">
        <v>176.15</v>
      </c>
      <c r="G3030" s="156" t="str">
        <f t="shared" si="146"/>
        <v>Tararua District WI</v>
      </c>
      <c r="H3030" s="156">
        <f t="shared" si="147"/>
        <v>54</v>
      </c>
      <c r="I3030" s="156" t="str">
        <f t="shared" si="148"/>
        <v>Tararua District 54</v>
      </c>
    </row>
    <row r="3031" spans="1:9">
      <c r="A3031" s="156" t="s">
        <v>3088</v>
      </c>
      <c r="B3031" s="156" t="s">
        <v>149</v>
      </c>
      <c r="C3031" s="156" t="s">
        <v>93</v>
      </c>
      <c r="D3031" s="156" t="s">
        <v>398</v>
      </c>
      <c r="E3031" s="157">
        <v>-40.26</v>
      </c>
      <c r="F3031" s="157">
        <v>176.23</v>
      </c>
      <c r="G3031" s="156" t="str">
        <f t="shared" si="146"/>
        <v>Tararua District WI</v>
      </c>
      <c r="H3031" s="156">
        <f t="shared" si="147"/>
        <v>55</v>
      </c>
      <c r="I3031" s="156" t="str">
        <f t="shared" si="148"/>
        <v>Tararua District 55</v>
      </c>
    </row>
    <row r="3032" spans="1:9">
      <c r="A3032" s="156" t="s">
        <v>3089</v>
      </c>
      <c r="B3032" s="156" t="s">
        <v>149</v>
      </c>
      <c r="C3032" s="156" t="s">
        <v>93</v>
      </c>
      <c r="D3032" s="156" t="s">
        <v>398</v>
      </c>
      <c r="E3032" s="157">
        <v>-40.47</v>
      </c>
      <c r="F3032" s="157">
        <v>175.92</v>
      </c>
      <c r="G3032" s="156" t="str">
        <f t="shared" si="146"/>
        <v>Tararua District WI</v>
      </c>
      <c r="H3032" s="156">
        <f t="shared" si="147"/>
        <v>56</v>
      </c>
      <c r="I3032" s="156" t="str">
        <f t="shared" si="148"/>
        <v>Tararua District 56</v>
      </c>
    </row>
    <row r="3033" spans="1:9">
      <c r="A3033" s="156" t="s">
        <v>3090</v>
      </c>
      <c r="B3033" s="156" t="s">
        <v>149</v>
      </c>
      <c r="C3033" s="156" t="s">
        <v>93</v>
      </c>
      <c r="D3033" s="156" t="s">
        <v>398</v>
      </c>
      <c r="E3033" s="157">
        <v>-40.380000000000003</v>
      </c>
      <c r="F3033" s="157">
        <v>175.89</v>
      </c>
      <c r="G3033" s="156" t="str">
        <f t="shared" si="146"/>
        <v>Tararua District WI</v>
      </c>
      <c r="H3033" s="156">
        <f t="shared" si="147"/>
        <v>57</v>
      </c>
      <c r="I3033" s="156" t="str">
        <f t="shared" si="148"/>
        <v>Tararua District 57</v>
      </c>
    </row>
    <row r="3034" spans="1:9">
      <c r="A3034" s="156" t="s">
        <v>368</v>
      </c>
      <c r="B3034" s="156" t="s">
        <v>149</v>
      </c>
      <c r="C3034" s="156" t="s">
        <v>93</v>
      </c>
      <c r="D3034" s="156" t="s">
        <v>398</v>
      </c>
      <c r="E3034" s="157">
        <v>-40.479999999999997</v>
      </c>
      <c r="F3034" s="157">
        <v>175.72</v>
      </c>
      <c r="G3034" s="156" t="str">
        <f t="shared" si="146"/>
        <v>Tararua District WI</v>
      </c>
      <c r="H3034" s="156">
        <f t="shared" si="147"/>
        <v>58</v>
      </c>
      <c r="I3034" s="156" t="str">
        <f t="shared" si="148"/>
        <v>Tararua District 58</v>
      </c>
    </row>
    <row r="3035" spans="1:9">
      <c r="A3035" s="156" t="s">
        <v>3091</v>
      </c>
      <c r="B3035" s="156" t="s">
        <v>149</v>
      </c>
      <c r="C3035" s="156" t="s">
        <v>93</v>
      </c>
      <c r="D3035" s="156" t="s">
        <v>398</v>
      </c>
      <c r="E3035" s="157">
        <v>-40.61</v>
      </c>
      <c r="F3035" s="157">
        <v>175.64</v>
      </c>
      <c r="G3035" s="156" t="str">
        <f t="shared" si="146"/>
        <v>Tararua District WI</v>
      </c>
      <c r="H3035" s="156">
        <f t="shared" si="147"/>
        <v>59</v>
      </c>
      <c r="I3035" s="156" t="str">
        <f t="shared" si="148"/>
        <v>Tararua District 59</v>
      </c>
    </row>
    <row r="3036" spans="1:9">
      <c r="A3036" s="156" t="s">
        <v>3092</v>
      </c>
      <c r="B3036" s="156" t="s">
        <v>149</v>
      </c>
      <c r="C3036" s="156" t="s">
        <v>209</v>
      </c>
      <c r="D3036" s="156" t="s">
        <v>398</v>
      </c>
      <c r="E3036" s="157">
        <v>-40.07</v>
      </c>
      <c r="F3036" s="157">
        <v>176.22</v>
      </c>
      <c r="G3036" s="156" t="str">
        <f t="shared" si="146"/>
        <v>Tararua District WI</v>
      </c>
      <c r="H3036" s="156">
        <f t="shared" si="147"/>
        <v>60</v>
      </c>
      <c r="I3036" s="156" t="str">
        <f t="shared" si="148"/>
        <v>Tararua District 60</v>
      </c>
    </row>
    <row r="3037" spans="1:9">
      <c r="A3037" s="156" t="s">
        <v>3093</v>
      </c>
      <c r="B3037" s="156" t="s">
        <v>149</v>
      </c>
      <c r="C3037" s="156" t="s">
        <v>93</v>
      </c>
      <c r="D3037" s="156" t="s">
        <v>398</v>
      </c>
      <c r="E3037" s="157">
        <v>-40.24</v>
      </c>
      <c r="F3037" s="157">
        <v>176.18</v>
      </c>
      <c r="G3037" s="156" t="str">
        <f t="shared" si="146"/>
        <v>Tararua District WI</v>
      </c>
      <c r="H3037" s="156">
        <f t="shared" si="147"/>
        <v>61</v>
      </c>
      <c r="I3037" s="156" t="str">
        <f t="shared" si="148"/>
        <v>Tararua District 61</v>
      </c>
    </row>
    <row r="3038" spans="1:9">
      <c r="A3038" s="156" t="s">
        <v>3094</v>
      </c>
      <c r="B3038" s="156" t="s">
        <v>149</v>
      </c>
      <c r="C3038" s="156" t="s">
        <v>93</v>
      </c>
      <c r="D3038" s="156" t="s">
        <v>398</v>
      </c>
      <c r="E3038" s="157">
        <v>-40.26</v>
      </c>
      <c r="F3038" s="157">
        <v>176.01</v>
      </c>
      <c r="G3038" s="156" t="str">
        <f t="shared" si="146"/>
        <v>Tararua District WI</v>
      </c>
      <c r="H3038" s="156">
        <f t="shared" si="147"/>
        <v>62</v>
      </c>
      <c r="I3038" s="156" t="str">
        <f t="shared" si="148"/>
        <v>Tararua District 62</v>
      </c>
    </row>
    <row r="3039" spans="1:9">
      <c r="A3039" s="156" t="s">
        <v>3095</v>
      </c>
      <c r="B3039" s="156" t="s">
        <v>149</v>
      </c>
      <c r="C3039" s="156" t="s">
        <v>209</v>
      </c>
      <c r="D3039" s="156" t="s">
        <v>398</v>
      </c>
      <c r="E3039" s="157">
        <v>-40.1</v>
      </c>
      <c r="F3039" s="157">
        <v>176.26</v>
      </c>
      <c r="G3039" s="156" t="str">
        <f t="shared" si="146"/>
        <v>Tararua District WI</v>
      </c>
      <c r="H3039" s="156">
        <f t="shared" si="147"/>
        <v>63</v>
      </c>
      <c r="I3039" s="156" t="str">
        <f t="shared" si="148"/>
        <v>Tararua District 63</v>
      </c>
    </row>
    <row r="3040" spans="1:9">
      <c r="A3040" s="156" t="s">
        <v>3096</v>
      </c>
      <c r="B3040" s="156" t="s">
        <v>149</v>
      </c>
      <c r="C3040" s="156" t="s">
        <v>93</v>
      </c>
      <c r="D3040" s="156" t="s">
        <v>398</v>
      </c>
      <c r="E3040" s="157">
        <v>-40.68</v>
      </c>
      <c r="F3040" s="157">
        <v>176.32</v>
      </c>
      <c r="G3040" s="156" t="str">
        <f t="shared" si="146"/>
        <v>Tararua District WI</v>
      </c>
      <c r="H3040" s="156">
        <f t="shared" si="147"/>
        <v>64</v>
      </c>
      <c r="I3040" s="156" t="str">
        <f t="shared" si="148"/>
        <v>Tararua District 64</v>
      </c>
    </row>
    <row r="3041" spans="1:9">
      <c r="A3041" s="156" t="s">
        <v>3097</v>
      </c>
      <c r="B3041" s="156" t="s">
        <v>149</v>
      </c>
      <c r="C3041" s="156" t="s">
        <v>209</v>
      </c>
      <c r="D3041" s="156" t="s">
        <v>398</v>
      </c>
      <c r="E3041" s="157">
        <v>-40.450000000000003</v>
      </c>
      <c r="F3041" s="157">
        <v>175.84</v>
      </c>
      <c r="G3041" s="156" t="str">
        <f t="shared" si="146"/>
        <v>Tararua District WI</v>
      </c>
      <c r="H3041" s="156">
        <f t="shared" si="147"/>
        <v>65</v>
      </c>
      <c r="I3041" s="156" t="str">
        <f t="shared" si="148"/>
        <v>Tararua District 65</v>
      </c>
    </row>
    <row r="3042" spans="1:9">
      <c r="A3042" s="156" t="s">
        <v>3098</v>
      </c>
      <c r="B3042" s="156" t="s">
        <v>149</v>
      </c>
      <c r="C3042" s="156" t="s">
        <v>93</v>
      </c>
      <c r="D3042" s="156" t="s">
        <v>398</v>
      </c>
      <c r="E3042" s="157">
        <v>-40.32</v>
      </c>
      <c r="F3042" s="157">
        <v>175.93</v>
      </c>
      <c r="G3042" s="156" t="str">
        <f t="shared" si="146"/>
        <v>Tararua District WI</v>
      </c>
      <c r="H3042" s="156">
        <f t="shared" si="147"/>
        <v>66</v>
      </c>
      <c r="I3042" s="156" t="str">
        <f t="shared" si="148"/>
        <v>Tararua District 66</v>
      </c>
    </row>
    <row r="3043" spans="1:9">
      <c r="A3043" s="156" t="s">
        <v>3099</v>
      </c>
      <c r="B3043" s="156" t="s">
        <v>149</v>
      </c>
      <c r="C3043" s="156" t="s">
        <v>93</v>
      </c>
      <c r="D3043" s="156" t="s">
        <v>398</v>
      </c>
      <c r="E3043" s="157">
        <v>-40.659999999999997</v>
      </c>
      <c r="F3043" s="157">
        <v>175.67</v>
      </c>
      <c r="G3043" s="156" t="str">
        <f t="shared" si="146"/>
        <v>Tararua District WI</v>
      </c>
      <c r="H3043" s="156">
        <f t="shared" si="147"/>
        <v>67</v>
      </c>
      <c r="I3043" s="156" t="str">
        <f t="shared" si="148"/>
        <v>Tararua District 67</v>
      </c>
    </row>
    <row r="3044" spans="1:9">
      <c r="A3044" s="156" t="s">
        <v>3100</v>
      </c>
      <c r="B3044" s="156" t="s">
        <v>149</v>
      </c>
      <c r="C3044" s="156" t="s">
        <v>93</v>
      </c>
      <c r="D3044" s="156" t="s">
        <v>398</v>
      </c>
      <c r="E3044" s="157">
        <v>-40.17</v>
      </c>
      <c r="F3044" s="157">
        <v>176.13</v>
      </c>
      <c r="G3044" s="156" t="str">
        <f t="shared" si="146"/>
        <v>Tararua District WI</v>
      </c>
      <c r="H3044" s="156">
        <f t="shared" si="147"/>
        <v>68</v>
      </c>
      <c r="I3044" s="156" t="str">
        <f t="shared" si="148"/>
        <v>Tararua District 68</v>
      </c>
    </row>
    <row r="3045" spans="1:9">
      <c r="A3045" s="156" t="s">
        <v>3101</v>
      </c>
      <c r="B3045" s="156" t="s">
        <v>149</v>
      </c>
      <c r="C3045" s="156" t="s">
        <v>93</v>
      </c>
      <c r="D3045" s="156" t="s">
        <v>398</v>
      </c>
      <c r="E3045" s="157">
        <v>-40.659999999999997</v>
      </c>
      <c r="F3045" s="157">
        <v>175.76</v>
      </c>
      <c r="G3045" s="156" t="str">
        <f t="shared" si="146"/>
        <v>Tararua District WI</v>
      </c>
      <c r="H3045" s="156">
        <f t="shared" si="147"/>
        <v>69</v>
      </c>
      <c r="I3045" s="156" t="str">
        <f t="shared" si="148"/>
        <v>Tararua District 69</v>
      </c>
    </row>
    <row r="3046" spans="1:9">
      <c r="A3046" s="156" t="s">
        <v>3102</v>
      </c>
      <c r="B3046" s="156" t="s">
        <v>149</v>
      </c>
      <c r="C3046" s="156" t="s">
        <v>93</v>
      </c>
      <c r="D3046" s="156" t="s">
        <v>398</v>
      </c>
      <c r="E3046" s="157">
        <v>-40.54</v>
      </c>
      <c r="F3046" s="157">
        <v>176.19</v>
      </c>
      <c r="G3046" s="156" t="str">
        <f t="shared" si="146"/>
        <v>Tararua District WI</v>
      </c>
      <c r="H3046" s="156">
        <f t="shared" si="147"/>
        <v>70</v>
      </c>
      <c r="I3046" s="156" t="str">
        <f t="shared" si="148"/>
        <v>Tararua District 70</v>
      </c>
    </row>
    <row r="3047" spans="1:9">
      <c r="A3047" s="156" t="s">
        <v>3103</v>
      </c>
      <c r="B3047" s="156" t="s">
        <v>149</v>
      </c>
      <c r="C3047" s="156" t="s">
        <v>93</v>
      </c>
      <c r="D3047" s="156" t="s">
        <v>398</v>
      </c>
      <c r="E3047" s="157">
        <v>-40.6</v>
      </c>
      <c r="F3047" s="157">
        <v>175.93</v>
      </c>
      <c r="G3047" s="156" t="str">
        <f t="shared" si="146"/>
        <v>Tararua District WI</v>
      </c>
      <c r="H3047" s="156">
        <f t="shared" si="147"/>
        <v>71</v>
      </c>
      <c r="I3047" s="156" t="str">
        <f t="shared" si="148"/>
        <v>Tararua District 71</v>
      </c>
    </row>
    <row r="3048" spans="1:9">
      <c r="A3048" s="156" t="s">
        <v>3104</v>
      </c>
      <c r="B3048" s="156" t="s">
        <v>149</v>
      </c>
      <c r="C3048" s="156" t="s">
        <v>93</v>
      </c>
      <c r="D3048" s="156" t="s">
        <v>398</v>
      </c>
      <c r="E3048" s="157">
        <v>-40.51</v>
      </c>
      <c r="F3048" s="157">
        <v>176.12</v>
      </c>
      <c r="G3048" s="156" t="str">
        <f t="shared" si="146"/>
        <v>Tararua District WI</v>
      </c>
      <c r="H3048" s="156">
        <f t="shared" si="147"/>
        <v>72</v>
      </c>
      <c r="I3048" s="156" t="str">
        <f t="shared" si="148"/>
        <v>Tararua District 72</v>
      </c>
    </row>
    <row r="3049" spans="1:9">
      <c r="A3049" s="156" t="s">
        <v>3105</v>
      </c>
      <c r="B3049" s="156" t="s">
        <v>149</v>
      </c>
      <c r="C3049" s="156" t="s">
        <v>93</v>
      </c>
      <c r="D3049" s="156" t="s">
        <v>398</v>
      </c>
      <c r="E3049" s="157">
        <v>-40.659999999999997</v>
      </c>
      <c r="F3049" s="157">
        <v>175.56</v>
      </c>
      <c r="G3049" s="156" t="str">
        <f t="shared" si="146"/>
        <v>Tararua District WI</v>
      </c>
      <c r="H3049" s="156">
        <f t="shared" si="147"/>
        <v>73</v>
      </c>
      <c r="I3049" s="156" t="str">
        <f t="shared" si="148"/>
        <v>Tararua District 73</v>
      </c>
    </row>
    <row r="3050" spans="1:9">
      <c r="A3050" s="156" t="s">
        <v>2239</v>
      </c>
      <c r="B3050" s="156" t="s">
        <v>149</v>
      </c>
      <c r="C3050" s="156" t="s">
        <v>93</v>
      </c>
      <c r="D3050" s="156" t="s">
        <v>398</v>
      </c>
      <c r="E3050" s="157">
        <v>-40.590000000000003</v>
      </c>
      <c r="F3050" s="157">
        <v>176.13</v>
      </c>
      <c r="G3050" s="156" t="str">
        <f t="shared" si="146"/>
        <v>Tararua District WI</v>
      </c>
      <c r="H3050" s="156">
        <f t="shared" si="147"/>
        <v>74</v>
      </c>
      <c r="I3050" s="156" t="str">
        <f t="shared" si="148"/>
        <v>Tararua District 74</v>
      </c>
    </row>
    <row r="3051" spans="1:9">
      <c r="A3051" s="156" t="s">
        <v>3106</v>
      </c>
      <c r="B3051" s="156" t="s">
        <v>149</v>
      </c>
      <c r="C3051" s="156" t="s">
        <v>93</v>
      </c>
      <c r="D3051" s="156" t="s">
        <v>398</v>
      </c>
      <c r="E3051" s="157">
        <v>-40.19</v>
      </c>
      <c r="F3051" s="157">
        <v>176.14</v>
      </c>
      <c r="G3051" s="156" t="str">
        <f t="shared" si="146"/>
        <v>Tararua District WI</v>
      </c>
      <c r="H3051" s="156">
        <f t="shared" si="147"/>
        <v>75</v>
      </c>
      <c r="I3051" s="156" t="str">
        <f t="shared" si="148"/>
        <v>Tararua District 75</v>
      </c>
    </row>
    <row r="3052" spans="1:9">
      <c r="A3052" s="156" t="s">
        <v>3107</v>
      </c>
      <c r="B3052" s="156" t="s">
        <v>149</v>
      </c>
      <c r="C3052" s="156" t="s">
        <v>93</v>
      </c>
      <c r="D3052" s="156" t="s">
        <v>398</v>
      </c>
      <c r="E3052" s="157">
        <v>-40.659999999999997</v>
      </c>
      <c r="F3052" s="157">
        <v>175.65</v>
      </c>
      <c r="G3052" s="156" t="str">
        <f t="shared" si="146"/>
        <v>Tararua District WI</v>
      </c>
      <c r="H3052" s="156">
        <f t="shared" si="147"/>
        <v>76</v>
      </c>
      <c r="I3052" s="156" t="str">
        <f t="shared" si="148"/>
        <v>Tararua District 76</v>
      </c>
    </row>
    <row r="3053" spans="1:9">
      <c r="A3053" s="156" t="s">
        <v>3108</v>
      </c>
      <c r="B3053" s="156" t="s">
        <v>149</v>
      </c>
      <c r="C3053" s="156" t="s">
        <v>93</v>
      </c>
      <c r="D3053" s="156" t="s">
        <v>398</v>
      </c>
      <c r="E3053" s="157">
        <v>-40.6</v>
      </c>
      <c r="F3053" s="157">
        <v>175.79</v>
      </c>
      <c r="G3053" s="156" t="str">
        <f t="shared" si="146"/>
        <v>Tararua District WI</v>
      </c>
      <c r="H3053" s="156">
        <f t="shared" si="147"/>
        <v>77</v>
      </c>
      <c r="I3053" s="156" t="str">
        <f t="shared" si="148"/>
        <v>Tararua District 77</v>
      </c>
    </row>
    <row r="3054" spans="1:9">
      <c r="A3054" s="156" t="s">
        <v>1067</v>
      </c>
      <c r="B3054" s="156" t="s">
        <v>149</v>
      </c>
      <c r="C3054" s="156" t="s">
        <v>93</v>
      </c>
      <c r="D3054" s="156" t="s">
        <v>398</v>
      </c>
      <c r="E3054" s="157">
        <v>-40.17</v>
      </c>
      <c r="F3054" s="157">
        <v>176.03</v>
      </c>
      <c r="G3054" s="156" t="str">
        <f t="shared" si="146"/>
        <v>Tararua District WI</v>
      </c>
      <c r="H3054" s="156">
        <f t="shared" si="147"/>
        <v>78</v>
      </c>
      <c r="I3054" s="156" t="str">
        <f t="shared" si="148"/>
        <v>Tararua District 78</v>
      </c>
    </row>
    <row r="3055" spans="1:9">
      <c r="A3055" s="156" t="s">
        <v>3109</v>
      </c>
      <c r="B3055" s="156" t="s">
        <v>149</v>
      </c>
      <c r="C3055" s="156" t="s">
        <v>93</v>
      </c>
      <c r="D3055" s="156" t="s">
        <v>398</v>
      </c>
      <c r="E3055" s="157">
        <v>-40.380000000000003</v>
      </c>
      <c r="F3055" s="157">
        <v>175.83</v>
      </c>
      <c r="G3055" s="156" t="str">
        <f t="shared" si="146"/>
        <v>Tararua District WI</v>
      </c>
      <c r="H3055" s="156">
        <f t="shared" si="147"/>
        <v>79</v>
      </c>
      <c r="I3055" s="156" t="str">
        <f t="shared" si="148"/>
        <v>Tararua District 79</v>
      </c>
    </row>
    <row r="3056" spans="1:9">
      <c r="A3056" s="156" t="s">
        <v>3110</v>
      </c>
      <c r="B3056" s="156" t="s">
        <v>149</v>
      </c>
      <c r="C3056" s="156" t="s">
        <v>93</v>
      </c>
      <c r="D3056" s="156" t="s">
        <v>398</v>
      </c>
      <c r="E3056" s="157">
        <v>-40.229999999999997</v>
      </c>
      <c r="F3056" s="157">
        <v>176.06</v>
      </c>
      <c r="G3056" s="156" t="str">
        <f t="shared" si="146"/>
        <v>Tararua District WI</v>
      </c>
      <c r="H3056" s="156">
        <f t="shared" si="147"/>
        <v>80</v>
      </c>
      <c r="I3056" s="156" t="str">
        <f t="shared" si="148"/>
        <v>Tararua District 80</v>
      </c>
    </row>
    <row r="3057" spans="1:9">
      <c r="A3057" s="156" t="s">
        <v>3111</v>
      </c>
      <c r="B3057" s="156" t="s">
        <v>149</v>
      </c>
      <c r="C3057" s="156" t="s">
        <v>93</v>
      </c>
      <c r="D3057" s="156" t="s">
        <v>398</v>
      </c>
      <c r="E3057" s="157">
        <v>-40.57</v>
      </c>
      <c r="F3057" s="157">
        <v>175.85</v>
      </c>
      <c r="G3057" s="156" t="str">
        <f t="shared" si="146"/>
        <v>Tararua District WI</v>
      </c>
      <c r="H3057" s="156">
        <f t="shared" si="147"/>
        <v>81</v>
      </c>
      <c r="I3057" s="156" t="str">
        <f t="shared" si="148"/>
        <v>Tararua District 81</v>
      </c>
    </row>
    <row r="3058" spans="1:9">
      <c r="A3058" s="156" t="s">
        <v>3112</v>
      </c>
      <c r="B3058" s="156" t="s">
        <v>149</v>
      </c>
      <c r="C3058" s="156" t="s">
        <v>93</v>
      </c>
      <c r="D3058" s="156" t="s">
        <v>398</v>
      </c>
      <c r="E3058" s="157">
        <v>-40.22</v>
      </c>
      <c r="F3058" s="157">
        <v>176.07</v>
      </c>
      <c r="G3058" s="156" t="str">
        <f t="shared" si="146"/>
        <v>Tararua District WI</v>
      </c>
      <c r="H3058" s="156">
        <f t="shared" si="147"/>
        <v>82</v>
      </c>
      <c r="I3058" s="156" t="str">
        <f t="shared" si="148"/>
        <v>Tararua District 82</v>
      </c>
    </row>
    <row r="3059" spans="1:9">
      <c r="A3059" s="156" t="s">
        <v>3113</v>
      </c>
      <c r="B3059" s="156" t="s">
        <v>149</v>
      </c>
      <c r="C3059" s="156" t="s">
        <v>93</v>
      </c>
      <c r="D3059" s="156" t="s">
        <v>398</v>
      </c>
      <c r="E3059" s="157">
        <v>-40.130000000000003</v>
      </c>
      <c r="F3059" s="157">
        <v>176.14</v>
      </c>
      <c r="G3059" s="156" t="str">
        <f t="shared" si="146"/>
        <v>Tararua District WI</v>
      </c>
      <c r="H3059" s="156">
        <f t="shared" si="147"/>
        <v>83</v>
      </c>
      <c r="I3059" s="156" t="str">
        <f t="shared" si="148"/>
        <v>Tararua District 83</v>
      </c>
    </row>
    <row r="3060" spans="1:9">
      <c r="A3060" s="156" t="s">
        <v>3114</v>
      </c>
      <c r="B3060" s="156" t="s">
        <v>149</v>
      </c>
      <c r="C3060" s="156" t="s">
        <v>93</v>
      </c>
      <c r="D3060" s="156" t="s">
        <v>398</v>
      </c>
      <c r="E3060" s="157">
        <v>-40.630000000000003</v>
      </c>
      <c r="F3060" s="157">
        <v>175.79</v>
      </c>
      <c r="G3060" s="156" t="str">
        <f t="shared" si="146"/>
        <v>Tararua District WI</v>
      </c>
      <c r="H3060" s="156">
        <f t="shared" si="147"/>
        <v>84</v>
      </c>
      <c r="I3060" s="156" t="str">
        <f t="shared" si="148"/>
        <v>Tararua District 84</v>
      </c>
    </row>
    <row r="3061" spans="1:9">
      <c r="A3061" s="156" t="s">
        <v>3115</v>
      </c>
      <c r="B3061" s="156" t="s">
        <v>149</v>
      </c>
      <c r="C3061" s="156" t="s">
        <v>93</v>
      </c>
      <c r="D3061" s="156" t="s">
        <v>398</v>
      </c>
      <c r="E3061" s="157">
        <v>-40.44</v>
      </c>
      <c r="F3061" s="157">
        <v>176.39</v>
      </c>
      <c r="G3061" s="156" t="str">
        <f t="shared" si="146"/>
        <v>Tararua District WI</v>
      </c>
      <c r="H3061" s="156">
        <f t="shared" si="147"/>
        <v>85</v>
      </c>
      <c r="I3061" s="156" t="str">
        <f t="shared" si="148"/>
        <v>Tararua District 85</v>
      </c>
    </row>
    <row r="3062" spans="1:9">
      <c r="A3062" s="156" t="s">
        <v>3116</v>
      </c>
      <c r="B3062" s="156" t="s">
        <v>149</v>
      </c>
      <c r="C3062" s="156" t="s">
        <v>93</v>
      </c>
      <c r="D3062" s="156" t="s">
        <v>398</v>
      </c>
      <c r="E3062" s="157">
        <v>-40.24</v>
      </c>
      <c r="F3062" s="157">
        <v>176.08</v>
      </c>
      <c r="G3062" s="156" t="str">
        <f t="shared" si="146"/>
        <v>Tararua District WI</v>
      </c>
      <c r="H3062" s="156">
        <f t="shared" si="147"/>
        <v>86</v>
      </c>
      <c r="I3062" s="156" t="str">
        <f t="shared" si="148"/>
        <v>Tararua District 86</v>
      </c>
    </row>
    <row r="3063" spans="1:9">
      <c r="A3063" s="156" t="s">
        <v>3117</v>
      </c>
      <c r="B3063" s="156" t="s">
        <v>149</v>
      </c>
      <c r="C3063" s="156" t="s">
        <v>93</v>
      </c>
      <c r="D3063" s="156" t="s">
        <v>398</v>
      </c>
      <c r="E3063" s="157">
        <v>-40.229999999999997</v>
      </c>
      <c r="F3063" s="157">
        <v>176.1</v>
      </c>
      <c r="G3063" s="156" t="str">
        <f t="shared" si="146"/>
        <v>Tararua District WI</v>
      </c>
      <c r="H3063" s="156">
        <f t="shared" si="147"/>
        <v>87</v>
      </c>
      <c r="I3063" s="156" t="str">
        <f t="shared" si="148"/>
        <v>Tararua District 87</v>
      </c>
    </row>
    <row r="3064" spans="1:9">
      <c r="A3064" s="156" t="s">
        <v>3118</v>
      </c>
      <c r="B3064" s="156" t="s">
        <v>149</v>
      </c>
      <c r="C3064" s="156" t="s">
        <v>93</v>
      </c>
      <c r="D3064" s="156" t="s">
        <v>398</v>
      </c>
      <c r="E3064" s="157">
        <v>-40.22</v>
      </c>
      <c r="F3064" s="157">
        <v>176.18</v>
      </c>
      <c r="G3064" s="156" t="str">
        <f t="shared" si="146"/>
        <v>Tararua District WI</v>
      </c>
      <c r="H3064" s="156">
        <f t="shared" si="147"/>
        <v>88</v>
      </c>
      <c r="I3064" s="156" t="str">
        <f t="shared" si="148"/>
        <v>Tararua District 88</v>
      </c>
    </row>
    <row r="3065" spans="1:9">
      <c r="A3065" s="156" t="s">
        <v>3119</v>
      </c>
      <c r="B3065" s="156" t="s">
        <v>149</v>
      </c>
      <c r="C3065" s="156" t="s">
        <v>93</v>
      </c>
      <c r="D3065" s="156" t="s">
        <v>398</v>
      </c>
      <c r="E3065" s="157">
        <v>-40.630000000000003</v>
      </c>
      <c r="F3065" s="157">
        <v>176.03</v>
      </c>
      <c r="G3065" s="156" t="str">
        <f t="shared" si="146"/>
        <v>Tararua District WI</v>
      </c>
      <c r="H3065" s="156">
        <f t="shared" si="147"/>
        <v>89</v>
      </c>
      <c r="I3065" s="156" t="str">
        <f t="shared" si="148"/>
        <v>Tararua District 89</v>
      </c>
    </row>
    <row r="3066" spans="1:9">
      <c r="A3066" s="156" t="s">
        <v>3120</v>
      </c>
      <c r="B3066" s="156" t="s">
        <v>149</v>
      </c>
      <c r="C3066" s="156" t="s">
        <v>93</v>
      </c>
      <c r="D3066" s="156" t="s">
        <v>398</v>
      </c>
      <c r="E3066" s="157">
        <v>-40.340000000000003</v>
      </c>
      <c r="F3066" s="157">
        <v>176.28</v>
      </c>
      <c r="G3066" s="156" t="str">
        <f t="shared" si="146"/>
        <v>Tararua District WI</v>
      </c>
      <c r="H3066" s="156">
        <f t="shared" si="147"/>
        <v>90</v>
      </c>
      <c r="I3066" s="156" t="str">
        <f t="shared" si="148"/>
        <v>Tararua District 90</v>
      </c>
    </row>
    <row r="3067" spans="1:9">
      <c r="A3067" s="156" t="s">
        <v>3121</v>
      </c>
      <c r="B3067" s="156" t="s">
        <v>149</v>
      </c>
      <c r="C3067" s="156" t="s">
        <v>93</v>
      </c>
      <c r="D3067" s="156" t="s">
        <v>398</v>
      </c>
      <c r="E3067" s="157">
        <v>-40.28</v>
      </c>
      <c r="F3067" s="157">
        <v>175.99</v>
      </c>
      <c r="G3067" s="156" t="str">
        <f t="shared" si="146"/>
        <v>Tararua District WI</v>
      </c>
      <c r="H3067" s="156">
        <f t="shared" si="147"/>
        <v>91</v>
      </c>
      <c r="I3067" s="156" t="str">
        <f t="shared" si="148"/>
        <v>Tararua District 91</v>
      </c>
    </row>
    <row r="3068" spans="1:9">
      <c r="A3068" s="156" t="s">
        <v>3122</v>
      </c>
      <c r="B3068" s="156" t="s">
        <v>149</v>
      </c>
      <c r="C3068" s="156" t="s">
        <v>93</v>
      </c>
      <c r="D3068" s="156" t="s">
        <v>398</v>
      </c>
      <c r="E3068" s="157">
        <v>-40.61</v>
      </c>
      <c r="F3068" s="157">
        <v>176.19</v>
      </c>
      <c r="G3068" s="156" t="str">
        <f t="shared" si="146"/>
        <v>Tararua District WI</v>
      </c>
      <c r="H3068" s="156">
        <f t="shared" si="147"/>
        <v>92</v>
      </c>
      <c r="I3068" s="156" t="str">
        <f t="shared" si="148"/>
        <v>Tararua District 92</v>
      </c>
    </row>
    <row r="3069" spans="1:9">
      <c r="A3069" s="156" t="s">
        <v>3123</v>
      </c>
      <c r="B3069" s="156" t="s">
        <v>149</v>
      </c>
      <c r="C3069" s="156" t="s">
        <v>93</v>
      </c>
      <c r="D3069" s="156" t="s">
        <v>398</v>
      </c>
      <c r="E3069" s="157">
        <v>-40.64</v>
      </c>
      <c r="F3069" s="157">
        <v>176.16</v>
      </c>
      <c r="G3069" s="156" t="str">
        <f t="shared" si="146"/>
        <v>Tararua District WI</v>
      </c>
      <c r="H3069" s="156">
        <f t="shared" si="147"/>
        <v>93</v>
      </c>
      <c r="I3069" s="156" t="str">
        <f t="shared" si="148"/>
        <v>Tararua District 93</v>
      </c>
    </row>
    <row r="3070" spans="1:9">
      <c r="A3070" s="156" t="s">
        <v>3124</v>
      </c>
      <c r="B3070" s="156" t="s">
        <v>149</v>
      </c>
      <c r="C3070" s="156" t="s">
        <v>93</v>
      </c>
      <c r="D3070" s="156" t="s">
        <v>398</v>
      </c>
      <c r="E3070" s="157">
        <v>-40.450000000000003</v>
      </c>
      <c r="F3070" s="157">
        <v>176.23</v>
      </c>
      <c r="G3070" s="156" t="str">
        <f t="shared" si="146"/>
        <v>Tararua District WI</v>
      </c>
      <c r="H3070" s="156">
        <f t="shared" si="147"/>
        <v>94</v>
      </c>
      <c r="I3070" s="156" t="str">
        <f t="shared" si="148"/>
        <v>Tararua District 94</v>
      </c>
    </row>
    <row r="3071" spans="1:9">
      <c r="A3071" s="156" t="s">
        <v>3125</v>
      </c>
      <c r="B3071" s="156" t="s">
        <v>149</v>
      </c>
      <c r="C3071" s="156" t="s">
        <v>93</v>
      </c>
      <c r="D3071" s="156" t="s">
        <v>398</v>
      </c>
      <c r="E3071" s="157">
        <v>-40.47</v>
      </c>
      <c r="F3071" s="157">
        <v>176.28</v>
      </c>
      <c r="G3071" s="156" t="str">
        <f t="shared" si="146"/>
        <v>Tararua District WI</v>
      </c>
      <c r="H3071" s="156">
        <f t="shared" si="147"/>
        <v>95</v>
      </c>
      <c r="I3071" s="156" t="str">
        <f t="shared" si="148"/>
        <v>Tararua District 95</v>
      </c>
    </row>
    <row r="3072" spans="1:9">
      <c r="A3072" s="156" t="s">
        <v>3126</v>
      </c>
      <c r="B3072" s="156" t="s">
        <v>149</v>
      </c>
      <c r="C3072" s="156" t="s">
        <v>93</v>
      </c>
      <c r="D3072" s="156" t="s">
        <v>398</v>
      </c>
      <c r="E3072" s="157">
        <v>-40.369999999999997</v>
      </c>
      <c r="F3072" s="157">
        <v>176.28</v>
      </c>
      <c r="G3072" s="156" t="str">
        <f t="shared" si="146"/>
        <v>Tararua District WI</v>
      </c>
      <c r="H3072" s="156">
        <f t="shared" si="147"/>
        <v>96</v>
      </c>
      <c r="I3072" s="156" t="str">
        <f t="shared" si="148"/>
        <v>Tararua District 96</v>
      </c>
    </row>
    <row r="3073" spans="1:9">
      <c r="A3073" s="156" t="s">
        <v>3127</v>
      </c>
      <c r="B3073" s="156" t="s">
        <v>149</v>
      </c>
      <c r="C3073" s="156" t="s">
        <v>93</v>
      </c>
      <c r="D3073" s="156" t="s">
        <v>398</v>
      </c>
      <c r="E3073" s="157">
        <v>-40.32</v>
      </c>
      <c r="F3073" s="157">
        <v>176.18</v>
      </c>
      <c r="G3073" s="156" t="str">
        <f t="shared" si="146"/>
        <v>Tararua District WI</v>
      </c>
      <c r="H3073" s="156">
        <f t="shared" si="147"/>
        <v>97</v>
      </c>
      <c r="I3073" s="156" t="str">
        <f t="shared" si="148"/>
        <v>Tararua District 97</v>
      </c>
    </row>
    <row r="3074" spans="1:9">
      <c r="A3074" s="156" t="s">
        <v>3128</v>
      </c>
      <c r="B3074" s="156" t="s">
        <v>149</v>
      </c>
      <c r="C3074" s="156" t="s">
        <v>93</v>
      </c>
      <c r="D3074" s="156" t="s">
        <v>398</v>
      </c>
      <c r="E3074" s="157">
        <v>-40.67</v>
      </c>
      <c r="F3074" s="157">
        <v>175.69</v>
      </c>
      <c r="G3074" s="156" t="str">
        <f t="shared" ref="G3074:G3137" si="149">B3074&amp;" "&amp;D3074</f>
        <v>Tararua District WI</v>
      </c>
      <c r="H3074" s="156">
        <f t="shared" ref="H3074:H3137" si="150">IF(B3074=B3073,H3073+1,1)</f>
        <v>98</v>
      </c>
      <c r="I3074" s="156" t="str">
        <f t="shared" ref="I3074:I3137" si="151">B3074&amp;" "&amp;H3074</f>
        <v>Tararua District 98</v>
      </c>
    </row>
    <row r="3075" spans="1:9">
      <c r="A3075" s="156" t="s">
        <v>2463</v>
      </c>
      <c r="B3075" s="156" t="s">
        <v>149</v>
      </c>
      <c r="C3075" s="156" t="s">
        <v>93</v>
      </c>
      <c r="D3075" s="156" t="s">
        <v>398</v>
      </c>
      <c r="E3075" s="157">
        <v>-40.549999999999997</v>
      </c>
      <c r="F3075" s="157">
        <v>175.66</v>
      </c>
      <c r="G3075" s="156" t="str">
        <f t="shared" si="149"/>
        <v>Tararua District WI</v>
      </c>
      <c r="H3075" s="156">
        <f t="shared" si="150"/>
        <v>99</v>
      </c>
      <c r="I3075" s="156" t="str">
        <f t="shared" si="151"/>
        <v>Tararua District 99</v>
      </c>
    </row>
    <row r="3076" spans="1:9">
      <c r="A3076" s="156" t="s">
        <v>3129</v>
      </c>
      <c r="B3076" s="156" t="s">
        <v>149</v>
      </c>
      <c r="C3076" s="156" t="s">
        <v>93</v>
      </c>
      <c r="D3076" s="156" t="s">
        <v>398</v>
      </c>
      <c r="E3076" s="157">
        <v>-40.4</v>
      </c>
      <c r="F3076" s="157">
        <v>176.3</v>
      </c>
      <c r="G3076" s="156" t="str">
        <f t="shared" si="149"/>
        <v>Tararua District WI</v>
      </c>
      <c r="H3076" s="156">
        <f t="shared" si="150"/>
        <v>100</v>
      </c>
      <c r="I3076" s="156" t="str">
        <f t="shared" si="151"/>
        <v>Tararua District 100</v>
      </c>
    </row>
    <row r="3077" spans="1:9">
      <c r="A3077" s="156" t="s">
        <v>3130</v>
      </c>
      <c r="B3077" s="156" t="s">
        <v>149</v>
      </c>
      <c r="C3077" s="156" t="s">
        <v>93</v>
      </c>
      <c r="D3077" s="156" t="s">
        <v>398</v>
      </c>
      <c r="E3077" s="157">
        <v>-40.14</v>
      </c>
      <c r="F3077" s="157">
        <v>176.3</v>
      </c>
      <c r="G3077" s="156" t="str">
        <f t="shared" si="149"/>
        <v>Tararua District WI</v>
      </c>
      <c r="H3077" s="156">
        <f t="shared" si="150"/>
        <v>101</v>
      </c>
      <c r="I3077" s="156" t="str">
        <f t="shared" si="151"/>
        <v>Tararua District 101</v>
      </c>
    </row>
    <row r="3078" spans="1:9">
      <c r="A3078" s="156" t="s">
        <v>3131</v>
      </c>
      <c r="B3078" s="156" t="s">
        <v>149</v>
      </c>
      <c r="C3078" s="156" t="s">
        <v>93</v>
      </c>
      <c r="D3078" s="156" t="s">
        <v>398</v>
      </c>
      <c r="E3078" s="157">
        <v>-40.44</v>
      </c>
      <c r="F3078" s="157">
        <v>176.5</v>
      </c>
      <c r="G3078" s="156" t="str">
        <f t="shared" si="149"/>
        <v>Tararua District WI</v>
      </c>
      <c r="H3078" s="156">
        <f t="shared" si="150"/>
        <v>102</v>
      </c>
      <c r="I3078" s="156" t="str">
        <f t="shared" si="151"/>
        <v>Tararua District 102</v>
      </c>
    </row>
    <row r="3079" spans="1:9">
      <c r="A3079" s="156" t="s">
        <v>3132</v>
      </c>
      <c r="B3079" s="156" t="s">
        <v>149</v>
      </c>
      <c r="C3079" s="156" t="s">
        <v>209</v>
      </c>
      <c r="D3079" s="156" t="s">
        <v>398</v>
      </c>
      <c r="E3079" s="157">
        <v>-40.340000000000003</v>
      </c>
      <c r="F3079" s="157">
        <v>175.87</v>
      </c>
      <c r="G3079" s="156" t="str">
        <f t="shared" si="149"/>
        <v>Tararua District WI</v>
      </c>
      <c r="H3079" s="156">
        <f t="shared" si="150"/>
        <v>103</v>
      </c>
      <c r="I3079" s="156" t="str">
        <f t="shared" si="151"/>
        <v>Tararua District 103</v>
      </c>
    </row>
    <row r="3080" spans="1:9">
      <c r="A3080" s="156" t="s">
        <v>3133</v>
      </c>
      <c r="B3080" s="156" t="s">
        <v>150</v>
      </c>
      <c r="C3080" s="156" t="s">
        <v>93</v>
      </c>
      <c r="D3080" s="156" t="s">
        <v>1619</v>
      </c>
      <c r="E3080" s="157">
        <v>-40.83</v>
      </c>
      <c r="F3080" s="157">
        <v>172.94</v>
      </c>
      <c r="G3080" s="156" t="str">
        <f t="shared" si="149"/>
        <v>Tasman District NM</v>
      </c>
      <c r="H3080" s="156">
        <f t="shared" si="150"/>
        <v>1</v>
      </c>
      <c r="I3080" s="156" t="str">
        <f t="shared" si="151"/>
        <v>Tasman District 1</v>
      </c>
    </row>
    <row r="3081" spans="1:9">
      <c r="A3081" s="156" t="s">
        <v>3134</v>
      </c>
      <c r="B3081" s="156" t="s">
        <v>150</v>
      </c>
      <c r="C3081" s="156" t="s">
        <v>93</v>
      </c>
      <c r="D3081" s="156" t="s">
        <v>1619</v>
      </c>
      <c r="E3081" s="157">
        <v>-40.700000000000003</v>
      </c>
      <c r="F3081" s="157">
        <v>172.35</v>
      </c>
      <c r="G3081" s="156" t="str">
        <f t="shared" si="149"/>
        <v>Tasman District NM</v>
      </c>
      <c r="H3081" s="156">
        <f t="shared" si="150"/>
        <v>2</v>
      </c>
      <c r="I3081" s="156" t="str">
        <f t="shared" si="151"/>
        <v>Tasman District 2</v>
      </c>
    </row>
    <row r="3082" spans="1:9">
      <c r="A3082" s="156" t="s">
        <v>3135</v>
      </c>
      <c r="B3082" s="156" t="s">
        <v>150</v>
      </c>
      <c r="C3082" s="156" t="s">
        <v>93</v>
      </c>
      <c r="D3082" s="156" t="s">
        <v>1619</v>
      </c>
      <c r="E3082" s="157">
        <v>-40.72</v>
      </c>
      <c r="F3082" s="157">
        <v>172.6</v>
      </c>
      <c r="G3082" s="156" t="str">
        <f t="shared" si="149"/>
        <v>Tasman District NM</v>
      </c>
      <c r="H3082" s="156">
        <f t="shared" si="150"/>
        <v>3</v>
      </c>
      <c r="I3082" s="156" t="str">
        <f t="shared" si="151"/>
        <v>Tasman District 3</v>
      </c>
    </row>
    <row r="3083" spans="1:9">
      <c r="A3083" s="156" t="s">
        <v>3136</v>
      </c>
      <c r="B3083" s="156" t="s">
        <v>150</v>
      </c>
      <c r="C3083" s="156" t="s">
        <v>93</v>
      </c>
      <c r="D3083" s="156" t="s">
        <v>1619</v>
      </c>
      <c r="E3083" s="157">
        <v>-41.8</v>
      </c>
      <c r="F3083" s="157">
        <v>172.22</v>
      </c>
      <c r="G3083" s="156" t="str">
        <f t="shared" si="149"/>
        <v>Tasman District NM</v>
      </c>
      <c r="H3083" s="156">
        <f t="shared" si="150"/>
        <v>4</v>
      </c>
      <c r="I3083" s="156" t="str">
        <f t="shared" si="151"/>
        <v>Tasman District 4</v>
      </c>
    </row>
    <row r="3084" spans="1:9">
      <c r="A3084" s="156" t="s">
        <v>3137</v>
      </c>
      <c r="B3084" s="156" t="s">
        <v>150</v>
      </c>
      <c r="C3084" s="156" t="s">
        <v>93</v>
      </c>
      <c r="D3084" s="156" t="s">
        <v>1619</v>
      </c>
      <c r="E3084" s="157">
        <v>-41.6</v>
      </c>
      <c r="F3084" s="157">
        <v>172.78</v>
      </c>
      <c r="G3084" s="156" t="str">
        <f t="shared" si="149"/>
        <v>Tasman District NM</v>
      </c>
      <c r="H3084" s="156">
        <f t="shared" si="150"/>
        <v>5</v>
      </c>
      <c r="I3084" s="156" t="str">
        <f t="shared" si="151"/>
        <v>Tasman District 5</v>
      </c>
    </row>
    <row r="3085" spans="1:9">
      <c r="A3085" s="156" t="s">
        <v>3138</v>
      </c>
      <c r="B3085" s="156" t="s">
        <v>150</v>
      </c>
      <c r="C3085" s="156" t="s">
        <v>93</v>
      </c>
      <c r="D3085" s="156" t="s">
        <v>1619</v>
      </c>
      <c r="E3085" s="157">
        <v>-40.76</v>
      </c>
      <c r="F3085" s="157">
        <v>172.56</v>
      </c>
      <c r="G3085" s="156" t="str">
        <f t="shared" si="149"/>
        <v>Tasman District NM</v>
      </c>
      <c r="H3085" s="156">
        <f t="shared" si="150"/>
        <v>6</v>
      </c>
      <c r="I3085" s="156" t="str">
        <f t="shared" si="151"/>
        <v>Tasman District 6</v>
      </c>
    </row>
    <row r="3086" spans="1:9">
      <c r="A3086" s="156" t="s">
        <v>3139</v>
      </c>
      <c r="B3086" s="156" t="s">
        <v>150</v>
      </c>
      <c r="C3086" s="156" t="s">
        <v>93</v>
      </c>
      <c r="D3086" s="156" t="s">
        <v>1619</v>
      </c>
      <c r="E3086" s="157">
        <v>-41.44</v>
      </c>
      <c r="F3086" s="157">
        <v>172.95</v>
      </c>
      <c r="G3086" s="156" t="str">
        <f t="shared" si="149"/>
        <v>Tasman District NM</v>
      </c>
      <c r="H3086" s="156">
        <f t="shared" si="150"/>
        <v>7</v>
      </c>
      <c r="I3086" s="156" t="str">
        <f t="shared" si="151"/>
        <v>Tasman District 7</v>
      </c>
    </row>
    <row r="3087" spans="1:9">
      <c r="A3087" s="156" t="s">
        <v>3140</v>
      </c>
      <c r="B3087" s="156" t="s">
        <v>150</v>
      </c>
      <c r="C3087" s="156" t="s">
        <v>93</v>
      </c>
      <c r="D3087" s="156" t="s">
        <v>1619</v>
      </c>
      <c r="E3087" s="157">
        <v>-41.18</v>
      </c>
      <c r="F3087" s="157">
        <v>172.99</v>
      </c>
      <c r="G3087" s="156" t="str">
        <f t="shared" si="149"/>
        <v>Tasman District NM</v>
      </c>
      <c r="H3087" s="156">
        <f t="shared" si="150"/>
        <v>8</v>
      </c>
      <c r="I3087" s="156" t="str">
        <f t="shared" si="151"/>
        <v>Tasman District 8</v>
      </c>
    </row>
    <row r="3088" spans="1:9">
      <c r="A3088" s="156" t="s">
        <v>3141</v>
      </c>
      <c r="B3088" s="156" t="s">
        <v>150</v>
      </c>
      <c r="C3088" s="156" t="s">
        <v>209</v>
      </c>
      <c r="D3088" s="156" t="s">
        <v>1619</v>
      </c>
      <c r="E3088" s="157">
        <v>-41.37</v>
      </c>
      <c r="F3088" s="157">
        <v>173.09</v>
      </c>
      <c r="G3088" s="156" t="str">
        <f t="shared" si="149"/>
        <v>Tasman District NM</v>
      </c>
      <c r="H3088" s="156">
        <f t="shared" si="150"/>
        <v>9</v>
      </c>
      <c r="I3088" s="156" t="str">
        <f t="shared" si="151"/>
        <v>Tasman District 9</v>
      </c>
    </row>
    <row r="3089" spans="1:9">
      <c r="A3089" s="156" t="s">
        <v>3142</v>
      </c>
      <c r="B3089" s="156" t="s">
        <v>150</v>
      </c>
      <c r="C3089" s="156" t="s">
        <v>93</v>
      </c>
      <c r="D3089" s="156" t="s">
        <v>1619</v>
      </c>
      <c r="E3089" s="157">
        <v>-41.26</v>
      </c>
      <c r="F3089" s="157">
        <v>173.08</v>
      </c>
      <c r="G3089" s="156" t="str">
        <f t="shared" si="149"/>
        <v>Tasman District NM</v>
      </c>
      <c r="H3089" s="156">
        <f t="shared" si="150"/>
        <v>10</v>
      </c>
      <c r="I3089" s="156" t="str">
        <f t="shared" si="151"/>
        <v>Tasman District 10</v>
      </c>
    </row>
    <row r="3090" spans="1:9">
      <c r="A3090" s="156" t="s">
        <v>3143</v>
      </c>
      <c r="B3090" s="156" t="s">
        <v>150</v>
      </c>
      <c r="C3090" s="156" t="s">
        <v>93</v>
      </c>
      <c r="D3090" s="156" t="s">
        <v>1619</v>
      </c>
      <c r="E3090" s="157">
        <v>-41.09</v>
      </c>
      <c r="F3090" s="157">
        <v>172.97</v>
      </c>
      <c r="G3090" s="156" t="str">
        <f t="shared" si="149"/>
        <v>Tasman District NM</v>
      </c>
      <c r="H3090" s="156">
        <f t="shared" si="150"/>
        <v>11</v>
      </c>
      <c r="I3090" s="156" t="str">
        <f t="shared" si="151"/>
        <v>Tasman District 11</v>
      </c>
    </row>
    <row r="3091" spans="1:9">
      <c r="A3091" s="156" t="s">
        <v>3144</v>
      </c>
      <c r="B3091" s="156" t="s">
        <v>150</v>
      </c>
      <c r="C3091" s="156" t="s">
        <v>93</v>
      </c>
      <c r="D3091" s="156" t="s">
        <v>1619</v>
      </c>
      <c r="E3091" s="157">
        <v>-42.05</v>
      </c>
      <c r="F3091" s="157">
        <v>172.26</v>
      </c>
      <c r="G3091" s="156" t="str">
        <f t="shared" si="149"/>
        <v>Tasman District NM</v>
      </c>
      <c r="H3091" s="156">
        <f t="shared" si="150"/>
        <v>12</v>
      </c>
      <c r="I3091" s="156" t="str">
        <f t="shared" si="151"/>
        <v>Tasman District 12</v>
      </c>
    </row>
    <row r="3092" spans="1:9">
      <c r="A3092" s="156" t="s">
        <v>644</v>
      </c>
      <c r="B3092" s="156" t="s">
        <v>150</v>
      </c>
      <c r="C3092" s="156" t="s">
        <v>93</v>
      </c>
      <c r="D3092" s="156" t="s">
        <v>1619</v>
      </c>
      <c r="E3092" s="157">
        <v>-40.840000000000003</v>
      </c>
      <c r="F3092" s="157">
        <v>172.87</v>
      </c>
      <c r="G3092" s="156" t="str">
        <f t="shared" si="149"/>
        <v>Tasman District NM</v>
      </c>
      <c r="H3092" s="156">
        <f t="shared" si="150"/>
        <v>13</v>
      </c>
      <c r="I3092" s="156" t="str">
        <f t="shared" si="151"/>
        <v>Tasman District 13</v>
      </c>
    </row>
    <row r="3093" spans="1:9">
      <c r="A3093" s="156" t="s">
        <v>3145</v>
      </c>
      <c r="B3093" s="156" t="s">
        <v>150</v>
      </c>
      <c r="C3093" s="156" t="s">
        <v>209</v>
      </c>
      <c r="D3093" s="156" t="s">
        <v>1619</v>
      </c>
      <c r="E3093" s="157">
        <v>-40.67</v>
      </c>
      <c r="F3093" s="157">
        <v>172.68</v>
      </c>
      <c r="G3093" s="156" t="str">
        <f t="shared" si="149"/>
        <v>Tasman District NM</v>
      </c>
      <c r="H3093" s="156">
        <f t="shared" si="150"/>
        <v>14</v>
      </c>
      <c r="I3093" s="156" t="str">
        <f t="shared" si="151"/>
        <v>Tasman District 14</v>
      </c>
    </row>
    <row r="3094" spans="1:9">
      <c r="A3094" s="156" t="s">
        <v>3146</v>
      </c>
      <c r="B3094" s="156" t="s">
        <v>150</v>
      </c>
      <c r="C3094" s="156" t="s">
        <v>93</v>
      </c>
      <c r="D3094" s="156" t="s">
        <v>1619</v>
      </c>
      <c r="E3094" s="157">
        <v>-41.28</v>
      </c>
      <c r="F3094" s="157">
        <v>172.89</v>
      </c>
      <c r="G3094" s="156" t="str">
        <f t="shared" si="149"/>
        <v>Tasman District NM</v>
      </c>
      <c r="H3094" s="156">
        <f t="shared" si="150"/>
        <v>15</v>
      </c>
      <c r="I3094" s="156" t="str">
        <f t="shared" si="151"/>
        <v>Tasman District 15</v>
      </c>
    </row>
    <row r="3095" spans="1:9">
      <c r="A3095" s="156" t="s">
        <v>3147</v>
      </c>
      <c r="B3095" s="156" t="s">
        <v>150</v>
      </c>
      <c r="C3095" s="156" t="s">
        <v>93</v>
      </c>
      <c r="D3095" s="156" t="s">
        <v>1619</v>
      </c>
      <c r="E3095" s="157">
        <v>-40.92</v>
      </c>
      <c r="F3095" s="157">
        <v>172.82</v>
      </c>
      <c r="G3095" s="156" t="str">
        <f t="shared" si="149"/>
        <v>Tasman District NM</v>
      </c>
      <c r="H3095" s="156">
        <f t="shared" si="150"/>
        <v>16</v>
      </c>
      <c r="I3095" s="156" t="str">
        <f t="shared" si="151"/>
        <v>Tasman District 16</v>
      </c>
    </row>
    <row r="3096" spans="1:9">
      <c r="A3096" s="156" t="s">
        <v>3148</v>
      </c>
      <c r="B3096" s="156" t="s">
        <v>150</v>
      </c>
      <c r="C3096" s="156" t="s">
        <v>93</v>
      </c>
      <c r="D3096" s="156" t="s">
        <v>1619</v>
      </c>
      <c r="E3096" s="157">
        <v>-40.659999999999997</v>
      </c>
      <c r="F3096" s="157">
        <v>172.64</v>
      </c>
      <c r="G3096" s="156" t="str">
        <f t="shared" si="149"/>
        <v>Tasman District NM</v>
      </c>
      <c r="H3096" s="156">
        <f t="shared" si="150"/>
        <v>17</v>
      </c>
      <c r="I3096" s="156" t="str">
        <f t="shared" si="151"/>
        <v>Tasman District 17</v>
      </c>
    </row>
    <row r="3097" spans="1:9">
      <c r="A3097" s="156" t="s">
        <v>3149</v>
      </c>
      <c r="B3097" s="156" t="s">
        <v>150</v>
      </c>
      <c r="C3097" s="156" t="s">
        <v>93</v>
      </c>
      <c r="D3097" s="156" t="s">
        <v>1619</v>
      </c>
      <c r="E3097" s="157">
        <v>-41.78</v>
      </c>
      <c r="F3097" s="157">
        <v>172.28</v>
      </c>
      <c r="G3097" s="156" t="str">
        <f t="shared" si="149"/>
        <v>Tasman District NM</v>
      </c>
      <c r="H3097" s="156">
        <f t="shared" si="150"/>
        <v>18</v>
      </c>
      <c r="I3097" s="156" t="str">
        <f t="shared" si="151"/>
        <v>Tasman District 18</v>
      </c>
    </row>
    <row r="3098" spans="1:9">
      <c r="A3098" s="156" t="s">
        <v>3150</v>
      </c>
      <c r="B3098" s="156" t="s">
        <v>150</v>
      </c>
      <c r="C3098" s="156" t="s">
        <v>93</v>
      </c>
      <c r="D3098" s="156" t="s">
        <v>1619</v>
      </c>
      <c r="E3098" s="157">
        <v>-41.43</v>
      </c>
      <c r="F3098" s="157">
        <v>172.98</v>
      </c>
      <c r="G3098" s="156" t="str">
        <f t="shared" si="149"/>
        <v>Tasman District NM</v>
      </c>
      <c r="H3098" s="156">
        <f t="shared" si="150"/>
        <v>19</v>
      </c>
      <c r="I3098" s="156" t="str">
        <f t="shared" si="151"/>
        <v>Tasman District 19</v>
      </c>
    </row>
    <row r="3099" spans="1:9">
      <c r="A3099" s="156" t="s">
        <v>3151</v>
      </c>
      <c r="B3099" s="156" t="s">
        <v>150</v>
      </c>
      <c r="C3099" s="156" t="s">
        <v>93</v>
      </c>
      <c r="D3099" s="156" t="s">
        <v>1619</v>
      </c>
      <c r="E3099" s="157">
        <v>-40.67</v>
      </c>
      <c r="F3099" s="157">
        <v>172.68</v>
      </c>
      <c r="G3099" s="156" t="str">
        <f t="shared" si="149"/>
        <v>Tasman District NM</v>
      </c>
      <c r="H3099" s="156">
        <f t="shared" si="150"/>
        <v>20</v>
      </c>
      <c r="I3099" s="156" t="str">
        <f t="shared" si="151"/>
        <v>Tasman District 20</v>
      </c>
    </row>
    <row r="3100" spans="1:9">
      <c r="A3100" s="156" t="s">
        <v>1590</v>
      </c>
      <c r="B3100" s="156" t="s">
        <v>150</v>
      </c>
      <c r="C3100" s="156" t="s">
        <v>93</v>
      </c>
      <c r="D3100" s="156" t="s">
        <v>1619</v>
      </c>
      <c r="E3100" s="157">
        <v>-41.83</v>
      </c>
      <c r="F3100" s="157">
        <v>172.24</v>
      </c>
      <c r="G3100" s="156" t="str">
        <f t="shared" si="149"/>
        <v>Tasman District NM</v>
      </c>
      <c r="H3100" s="156">
        <f t="shared" si="150"/>
        <v>21</v>
      </c>
      <c r="I3100" s="156" t="str">
        <f t="shared" si="151"/>
        <v>Tasman District 21</v>
      </c>
    </row>
    <row r="3101" spans="1:9">
      <c r="A3101" s="156" t="s">
        <v>3152</v>
      </c>
      <c r="B3101" s="156" t="s">
        <v>150</v>
      </c>
      <c r="C3101" s="156" t="s">
        <v>93</v>
      </c>
      <c r="D3101" s="156" t="s">
        <v>1619</v>
      </c>
      <c r="E3101" s="157">
        <v>-41.65</v>
      </c>
      <c r="F3101" s="157">
        <v>172.64</v>
      </c>
      <c r="G3101" s="156" t="str">
        <f t="shared" si="149"/>
        <v>Tasman District NM</v>
      </c>
      <c r="H3101" s="156">
        <f t="shared" si="150"/>
        <v>22</v>
      </c>
      <c r="I3101" s="156" t="str">
        <f t="shared" si="151"/>
        <v>Tasman District 22</v>
      </c>
    </row>
    <row r="3102" spans="1:9">
      <c r="A3102" s="156" t="s">
        <v>3153</v>
      </c>
      <c r="B3102" s="156" t="s">
        <v>150</v>
      </c>
      <c r="C3102" s="156" t="s">
        <v>93</v>
      </c>
      <c r="D3102" s="156" t="s">
        <v>1619</v>
      </c>
      <c r="E3102" s="157">
        <v>-41.54</v>
      </c>
      <c r="F3102" s="157">
        <v>172.88</v>
      </c>
      <c r="G3102" s="156" t="str">
        <f t="shared" si="149"/>
        <v>Tasman District NM</v>
      </c>
      <c r="H3102" s="156">
        <f t="shared" si="150"/>
        <v>23</v>
      </c>
      <c r="I3102" s="156" t="str">
        <f t="shared" si="151"/>
        <v>Tasman District 23</v>
      </c>
    </row>
    <row r="3103" spans="1:9">
      <c r="A3103" s="156" t="s">
        <v>3154</v>
      </c>
      <c r="B3103" s="156" t="s">
        <v>150</v>
      </c>
      <c r="C3103" s="156" t="s">
        <v>93</v>
      </c>
      <c r="D3103" s="156" t="s">
        <v>1619</v>
      </c>
      <c r="E3103" s="157">
        <v>-41.71</v>
      </c>
      <c r="F3103" s="157">
        <v>172.55</v>
      </c>
      <c r="G3103" s="156" t="str">
        <f t="shared" si="149"/>
        <v>Tasman District NM</v>
      </c>
      <c r="H3103" s="156">
        <f t="shared" si="150"/>
        <v>24</v>
      </c>
      <c r="I3103" s="156" t="str">
        <f t="shared" si="151"/>
        <v>Tasman District 24</v>
      </c>
    </row>
    <row r="3104" spans="1:9">
      <c r="A3104" s="156" t="s">
        <v>3155</v>
      </c>
      <c r="B3104" s="156" t="s">
        <v>150</v>
      </c>
      <c r="C3104" s="156" t="s">
        <v>93</v>
      </c>
      <c r="D3104" s="156" t="s">
        <v>1619</v>
      </c>
      <c r="E3104" s="157">
        <v>-40.909999999999997</v>
      </c>
      <c r="F3104" s="157">
        <v>172.79</v>
      </c>
      <c r="G3104" s="156" t="str">
        <f t="shared" si="149"/>
        <v>Tasman District NM</v>
      </c>
      <c r="H3104" s="156">
        <f t="shared" si="150"/>
        <v>25</v>
      </c>
      <c r="I3104" s="156" t="str">
        <f t="shared" si="151"/>
        <v>Tasman District 25</v>
      </c>
    </row>
    <row r="3105" spans="1:9">
      <c r="A3105" s="156" t="s">
        <v>3156</v>
      </c>
      <c r="B3105" s="156" t="s">
        <v>150</v>
      </c>
      <c r="C3105" s="156" t="s">
        <v>93</v>
      </c>
      <c r="D3105" s="156" t="s">
        <v>1619</v>
      </c>
      <c r="E3105" s="157">
        <v>-41.21</v>
      </c>
      <c r="F3105" s="157">
        <v>173.01</v>
      </c>
      <c r="G3105" s="156" t="str">
        <f t="shared" si="149"/>
        <v>Tasman District NM</v>
      </c>
      <c r="H3105" s="156">
        <f t="shared" si="150"/>
        <v>26</v>
      </c>
      <c r="I3105" s="156" t="str">
        <f t="shared" si="151"/>
        <v>Tasman District 26</v>
      </c>
    </row>
    <row r="3106" spans="1:9">
      <c r="A3106" s="156" t="s">
        <v>3157</v>
      </c>
      <c r="B3106" s="156" t="s">
        <v>150</v>
      </c>
      <c r="C3106" s="156" t="s">
        <v>93</v>
      </c>
      <c r="D3106" s="156" t="s">
        <v>1619</v>
      </c>
      <c r="E3106" s="157">
        <v>-41.52</v>
      </c>
      <c r="F3106" s="157">
        <v>172.93</v>
      </c>
      <c r="G3106" s="156" t="str">
        <f t="shared" si="149"/>
        <v>Tasman District NM</v>
      </c>
      <c r="H3106" s="156">
        <f t="shared" si="150"/>
        <v>27</v>
      </c>
      <c r="I3106" s="156" t="str">
        <f t="shared" si="151"/>
        <v>Tasman District 27</v>
      </c>
    </row>
    <row r="3107" spans="1:9">
      <c r="A3107" s="156" t="s">
        <v>3158</v>
      </c>
      <c r="B3107" s="156" t="s">
        <v>150</v>
      </c>
      <c r="C3107" s="156" t="s">
        <v>209</v>
      </c>
      <c r="D3107" s="156" t="s">
        <v>1619</v>
      </c>
      <c r="E3107" s="157">
        <v>-41.35</v>
      </c>
      <c r="F3107" s="157">
        <v>173.15</v>
      </c>
      <c r="G3107" s="156" t="str">
        <f t="shared" si="149"/>
        <v>Tasman District NM</v>
      </c>
      <c r="H3107" s="156">
        <f t="shared" si="150"/>
        <v>28</v>
      </c>
      <c r="I3107" s="156" t="str">
        <f t="shared" si="151"/>
        <v>Tasman District 28</v>
      </c>
    </row>
    <row r="3108" spans="1:9">
      <c r="A3108" s="156" t="s">
        <v>3159</v>
      </c>
      <c r="B3108" s="156" t="s">
        <v>150</v>
      </c>
      <c r="C3108" s="156" t="s">
        <v>93</v>
      </c>
      <c r="D3108" s="156" t="s">
        <v>1619</v>
      </c>
      <c r="E3108" s="157">
        <v>-41.76</v>
      </c>
      <c r="F3108" s="157">
        <v>172.65</v>
      </c>
      <c r="G3108" s="156" t="str">
        <f t="shared" si="149"/>
        <v>Tasman District NM</v>
      </c>
      <c r="H3108" s="156">
        <f t="shared" si="150"/>
        <v>29</v>
      </c>
      <c r="I3108" s="156" t="str">
        <f t="shared" si="151"/>
        <v>Tasman District 29</v>
      </c>
    </row>
    <row r="3109" spans="1:9">
      <c r="A3109" s="156" t="s">
        <v>3160</v>
      </c>
      <c r="B3109" s="156" t="s">
        <v>150</v>
      </c>
      <c r="C3109" s="156" t="s">
        <v>93</v>
      </c>
      <c r="D3109" s="156" t="s">
        <v>1619</v>
      </c>
      <c r="E3109" s="157">
        <v>-40.549999999999997</v>
      </c>
      <c r="F3109" s="157">
        <v>172.61</v>
      </c>
      <c r="G3109" s="156" t="str">
        <f t="shared" si="149"/>
        <v>Tasman District NM</v>
      </c>
      <c r="H3109" s="156">
        <f t="shared" si="150"/>
        <v>30</v>
      </c>
      <c r="I3109" s="156" t="str">
        <f t="shared" si="151"/>
        <v>Tasman District 30</v>
      </c>
    </row>
    <row r="3110" spans="1:9">
      <c r="A3110" s="156" t="s">
        <v>3161</v>
      </c>
      <c r="B3110" s="156" t="s">
        <v>150</v>
      </c>
      <c r="C3110" s="156" t="s">
        <v>93</v>
      </c>
      <c r="D3110" s="156" t="s">
        <v>1619</v>
      </c>
      <c r="E3110" s="157">
        <v>-41.04</v>
      </c>
      <c r="F3110" s="157">
        <v>173.01</v>
      </c>
      <c r="G3110" s="156" t="str">
        <f t="shared" si="149"/>
        <v>Tasman District NM</v>
      </c>
      <c r="H3110" s="156">
        <f t="shared" si="150"/>
        <v>31</v>
      </c>
      <c r="I3110" s="156" t="str">
        <f t="shared" si="151"/>
        <v>Tasman District 31</v>
      </c>
    </row>
    <row r="3111" spans="1:9">
      <c r="A3111" s="156" t="s">
        <v>3162</v>
      </c>
      <c r="B3111" s="156" t="s">
        <v>150</v>
      </c>
      <c r="C3111" s="156" t="s">
        <v>93</v>
      </c>
      <c r="D3111" s="156" t="s">
        <v>1619</v>
      </c>
      <c r="E3111" s="157">
        <v>-41.55</v>
      </c>
      <c r="F3111" s="157">
        <v>172.7</v>
      </c>
      <c r="G3111" s="156" t="str">
        <f t="shared" si="149"/>
        <v>Tasman District NM</v>
      </c>
      <c r="H3111" s="156">
        <f t="shared" si="150"/>
        <v>32</v>
      </c>
      <c r="I3111" s="156" t="str">
        <f t="shared" si="151"/>
        <v>Tasman District 32</v>
      </c>
    </row>
    <row r="3112" spans="1:9">
      <c r="A3112" s="156" t="s">
        <v>3163</v>
      </c>
      <c r="B3112" s="156" t="s">
        <v>150</v>
      </c>
      <c r="C3112" s="156" t="s">
        <v>93</v>
      </c>
      <c r="D3112" s="156" t="s">
        <v>1619</v>
      </c>
      <c r="E3112" s="157">
        <v>-41.69</v>
      </c>
      <c r="F3112" s="157">
        <v>172.61</v>
      </c>
      <c r="G3112" s="156" t="str">
        <f t="shared" si="149"/>
        <v>Tasman District NM</v>
      </c>
      <c r="H3112" s="156">
        <f t="shared" si="150"/>
        <v>33</v>
      </c>
      <c r="I3112" s="156" t="str">
        <f t="shared" si="151"/>
        <v>Tasman District 33</v>
      </c>
    </row>
    <row r="3113" spans="1:9">
      <c r="A3113" s="156" t="s">
        <v>3164</v>
      </c>
      <c r="B3113" s="156" t="s">
        <v>150</v>
      </c>
      <c r="C3113" s="156" t="s">
        <v>93</v>
      </c>
      <c r="D3113" s="156" t="s">
        <v>1619</v>
      </c>
      <c r="E3113" s="157">
        <v>-41.67</v>
      </c>
      <c r="F3113" s="157">
        <v>172.87</v>
      </c>
      <c r="G3113" s="156" t="str">
        <f t="shared" si="149"/>
        <v>Tasman District NM</v>
      </c>
      <c r="H3113" s="156">
        <f t="shared" si="150"/>
        <v>34</v>
      </c>
      <c r="I3113" s="156" t="str">
        <f t="shared" si="151"/>
        <v>Tasman District 34</v>
      </c>
    </row>
    <row r="3114" spans="1:9">
      <c r="A3114" s="156" t="s">
        <v>3165</v>
      </c>
      <c r="B3114" s="156" t="s">
        <v>150</v>
      </c>
      <c r="C3114" s="156" t="s">
        <v>93</v>
      </c>
      <c r="D3114" s="156" t="s">
        <v>1619</v>
      </c>
      <c r="E3114" s="157">
        <v>-41.18</v>
      </c>
      <c r="F3114" s="157">
        <v>173.06</v>
      </c>
      <c r="G3114" s="156" t="str">
        <f t="shared" si="149"/>
        <v>Tasman District NM</v>
      </c>
      <c r="H3114" s="156">
        <f t="shared" si="150"/>
        <v>35</v>
      </c>
      <c r="I3114" s="156" t="str">
        <f t="shared" si="151"/>
        <v>Tasman District 35</v>
      </c>
    </row>
    <row r="3115" spans="1:9">
      <c r="A3115" s="156" t="s">
        <v>3166</v>
      </c>
      <c r="B3115" s="156" t="s">
        <v>150</v>
      </c>
      <c r="C3115" s="156" t="s">
        <v>93</v>
      </c>
      <c r="D3115" s="156" t="s">
        <v>1619</v>
      </c>
      <c r="E3115" s="157">
        <v>-41.5</v>
      </c>
      <c r="F3115" s="157">
        <v>172.75</v>
      </c>
      <c r="G3115" s="156" t="str">
        <f t="shared" si="149"/>
        <v>Tasman District NM</v>
      </c>
      <c r="H3115" s="156">
        <f t="shared" si="150"/>
        <v>36</v>
      </c>
      <c r="I3115" s="156" t="str">
        <f t="shared" si="151"/>
        <v>Tasman District 36</v>
      </c>
    </row>
    <row r="3116" spans="1:9">
      <c r="A3116" s="156" t="s">
        <v>3167</v>
      </c>
      <c r="B3116" s="156" t="s">
        <v>150</v>
      </c>
      <c r="C3116" s="156" t="s">
        <v>93</v>
      </c>
      <c r="D3116" s="156" t="s">
        <v>1619</v>
      </c>
      <c r="E3116" s="157">
        <v>-41.45</v>
      </c>
      <c r="F3116" s="157">
        <v>172.83</v>
      </c>
      <c r="G3116" s="156" t="str">
        <f t="shared" si="149"/>
        <v>Tasman District NM</v>
      </c>
      <c r="H3116" s="156">
        <f t="shared" si="150"/>
        <v>37</v>
      </c>
      <c r="I3116" s="156" t="str">
        <f t="shared" si="151"/>
        <v>Tasman District 37</v>
      </c>
    </row>
    <row r="3117" spans="1:9">
      <c r="A3117" s="156" t="s">
        <v>3168</v>
      </c>
      <c r="B3117" s="156" t="s">
        <v>150</v>
      </c>
      <c r="C3117" s="156" t="s">
        <v>93</v>
      </c>
      <c r="D3117" s="156" t="s">
        <v>1619</v>
      </c>
      <c r="E3117" s="157">
        <v>-41.53</v>
      </c>
      <c r="F3117" s="157">
        <v>172.78</v>
      </c>
      <c r="G3117" s="156" t="str">
        <f t="shared" si="149"/>
        <v>Tasman District NM</v>
      </c>
      <c r="H3117" s="156">
        <f t="shared" si="150"/>
        <v>38</v>
      </c>
      <c r="I3117" s="156" t="str">
        <f t="shared" si="151"/>
        <v>Tasman District 38</v>
      </c>
    </row>
    <row r="3118" spans="1:9">
      <c r="A3118" s="156" t="s">
        <v>3169</v>
      </c>
      <c r="B3118" s="156" t="s">
        <v>150</v>
      </c>
      <c r="C3118" s="156" t="s">
        <v>93</v>
      </c>
      <c r="D3118" s="156" t="s">
        <v>1619</v>
      </c>
      <c r="E3118" s="157">
        <v>-40.880000000000003</v>
      </c>
      <c r="F3118" s="157">
        <v>172.79</v>
      </c>
      <c r="G3118" s="156" t="str">
        <f t="shared" si="149"/>
        <v>Tasman District NM</v>
      </c>
      <c r="H3118" s="156">
        <f t="shared" si="150"/>
        <v>39</v>
      </c>
      <c r="I3118" s="156" t="str">
        <f t="shared" si="151"/>
        <v>Tasman District 39</v>
      </c>
    </row>
    <row r="3119" spans="1:9">
      <c r="A3119" s="156" t="s">
        <v>3170</v>
      </c>
      <c r="B3119" s="156" t="s">
        <v>150</v>
      </c>
      <c r="C3119" s="156" t="s">
        <v>93</v>
      </c>
      <c r="D3119" s="156" t="s">
        <v>1619</v>
      </c>
      <c r="E3119" s="157">
        <v>-41.78</v>
      </c>
      <c r="F3119" s="157">
        <v>172.37</v>
      </c>
      <c r="G3119" s="156" t="str">
        <f t="shared" si="149"/>
        <v>Tasman District NM</v>
      </c>
      <c r="H3119" s="156">
        <f t="shared" si="150"/>
        <v>40</v>
      </c>
      <c r="I3119" s="156" t="str">
        <f t="shared" si="151"/>
        <v>Tasman District 40</v>
      </c>
    </row>
    <row r="3120" spans="1:9">
      <c r="A3120" s="156" t="s">
        <v>3171</v>
      </c>
      <c r="B3120" s="156" t="s">
        <v>150</v>
      </c>
      <c r="C3120" s="156" t="s">
        <v>93</v>
      </c>
      <c r="D3120" s="156" t="s">
        <v>1619</v>
      </c>
      <c r="E3120" s="157">
        <v>-41.14</v>
      </c>
      <c r="F3120" s="157">
        <v>172.98</v>
      </c>
      <c r="G3120" s="156" t="str">
        <f t="shared" si="149"/>
        <v>Tasman District NM</v>
      </c>
      <c r="H3120" s="156">
        <f t="shared" si="150"/>
        <v>41</v>
      </c>
      <c r="I3120" s="156" t="str">
        <f t="shared" si="151"/>
        <v>Tasman District 41</v>
      </c>
    </row>
    <row r="3121" spans="1:9">
      <c r="A3121" s="156" t="s">
        <v>3172</v>
      </c>
      <c r="B3121" s="156" t="s">
        <v>150</v>
      </c>
      <c r="C3121" s="156" t="s">
        <v>93</v>
      </c>
      <c r="D3121" s="156" t="s">
        <v>1619</v>
      </c>
      <c r="E3121" s="157">
        <v>-41.27</v>
      </c>
      <c r="F3121" s="157">
        <v>173.03</v>
      </c>
      <c r="G3121" s="156" t="str">
        <f t="shared" si="149"/>
        <v>Tasman District NM</v>
      </c>
      <c r="H3121" s="156">
        <f t="shared" si="150"/>
        <v>42</v>
      </c>
      <c r="I3121" s="156" t="str">
        <f t="shared" si="151"/>
        <v>Tasman District 42</v>
      </c>
    </row>
    <row r="3122" spans="1:9">
      <c r="A3122" s="156" t="s">
        <v>3173</v>
      </c>
      <c r="B3122" s="156" t="s">
        <v>150</v>
      </c>
      <c r="C3122" s="156" t="s">
        <v>93</v>
      </c>
      <c r="D3122" s="156" t="s">
        <v>1619</v>
      </c>
      <c r="E3122" s="157">
        <v>-40.64</v>
      </c>
      <c r="F3122" s="157">
        <v>172.47</v>
      </c>
      <c r="G3122" s="156" t="str">
        <f t="shared" si="149"/>
        <v>Tasman District NM</v>
      </c>
      <c r="H3122" s="156">
        <f t="shared" si="150"/>
        <v>43</v>
      </c>
      <c r="I3122" s="156" t="str">
        <f t="shared" si="151"/>
        <v>Tasman District 43</v>
      </c>
    </row>
    <row r="3123" spans="1:9">
      <c r="A3123" s="156" t="s">
        <v>3174</v>
      </c>
      <c r="B3123" s="156" t="s">
        <v>150</v>
      </c>
      <c r="C3123" s="156" t="s">
        <v>93</v>
      </c>
      <c r="D3123" s="156" t="s">
        <v>1619</v>
      </c>
      <c r="E3123" s="157">
        <v>-41.81</v>
      </c>
      <c r="F3123" s="157">
        <v>172.38</v>
      </c>
      <c r="G3123" s="156" t="str">
        <f t="shared" si="149"/>
        <v>Tasman District NM</v>
      </c>
      <c r="H3123" s="156">
        <f t="shared" si="150"/>
        <v>44</v>
      </c>
      <c r="I3123" s="156" t="str">
        <f t="shared" si="151"/>
        <v>Tasman District 44</v>
      </c>
    </row>
    <row r="3124" spans="1:9">
      <c r="A3124" s="156" t="s">
        <v>3175</v>
      </c>
      <c r="B3124" s="156" t="s">
        <v>150</v>
      </c>
      <c r="C3124" s="156" t="s">
        <v>93</v>
      </c>
      <c r="D3124" s="156" t="s">
        <v>1619</v>
      </c>
      <c r="E3124" s="157">
        <v>-41.25</v>
      </c>
      <c r="F3124" s="157">
        <v>173.09</v>
      </c>
      <c r="G3124" s="156" t="str">
        <f t="shared" si="149"/>
        <v>Tasman District NM</v>
      </c>
      <c r="H3124" s="156">
        <f t="shared" si="150"/>
        <v>45</v>
      </c>
      <c r="I3124" s="156" t="str">
        <f t="shared" si="151"/>
        <v>Tasman District 45</v>
      </c>
    </row>
    <row r="3125" spans="1:9">
      <c r="A3125" s="156" t="s">
        <v>3176</v>
      </c>
      <c r="B3125" s="156" t="s">
        <v>150</v>
      </c>
      <c r="C3125" s="156" t="s">
        <v>93</v>
      </c>
      <c r="D3125" s="156" t="s">
        <v>1619</v>
      </c>
      <c r="E3125" s="157">
        <v>-41</v>
      </c>
      <c r="F3125" s="157">
        <v>173</v>
      </c>
      <c r="G3125" s="156" t="str">
        <f t="shared" si="149"/>
        <v>Tasman District NM</v>
      </c>
      <c r="H3125" s="156">
        <f t="shared" si="150"/>
        <v>46</v>
      </c>
      <c r="I3125" s="156" t="str">
        <f t="shared" si="151"/>
        <v>Tasman District 46</v>
      </c>
    </row>
    <row r="3126" spans="1:9">
      <c r="A3126" s="156" t="s">
        <v>3177</v>
      </c>
      <c r="B3126" s="156" t="s">
        <v>150</v>
      </c>
      <c r="C3126" s="156" t="s">
        <v>93</v>
      </c>
      <c r="D3126" s="156" t="s">
        <v>1619</v>
      </c>
      <c r="E3126" s="157">
        <v>-41.43</v>
      </c>
      <c r="F3126" s="157">
        <v>172.84</v>
      </c>
      <c r="G3126" s="156" t="str">
        <f t="shared" si="149"/>
        <v>Tasman District NM</v>
      </c>
      <c r="H3126" s="156">
        <f t="shared" si="150"/>
        <v>47</v>
      </c>
      <c r="I3126" s="156" t="str">
        <f t="shared" si="151"/>
        <v>Tasman District 47</v>
      </c>
    </row>
    <row r="3127" spans="1:9">
      <c r="A3127" s="156" t="s">
        <v>3178</v>
      </c>
      <c r="B3127" s="156" t="s">
        <v>150</v>
      </c>
      <c r="C3127" s="156" t="s">
        <v>93</v>
      </c>
      <c r="D3127" s="156" t="s">
        <v>1619</v>
      </c>
      <c r="E3127" s="157">
        <v>-41.15</v>
      </c>
      <c r="F3127" s="157">
        <v>173.01</v>
      </c>
      <c r="G3127" s="156" t="str">
        <f t="shared" si="149"/>
        <v>Tasman District NM</v>
      </c>
      <c r="H3127" s="156">
        <f t="shared" si="150"/>
        <v>48</v>
      </c>
      <c r="I3127" s="156" t="str">
        <f t="shared" si="151"/>
        <v>Tasman District 48</v>
      </c>
    </row>
    <row r="3128" spans="1:9">
      <c r="A3128" s="156" t="s">
        <v>3179</v>
      </c>
      <c r="B3128" s="156" t="s">
        <v>150</v>
      </c>
      <c r="C3128" s="156" t="s">
        <v>93</v>
      </c>
      <c r="D3128" s="156" t="s">
        <v>1619</v>
      </c>
      <c r="E3128" s="157">
        <v>-41.97</v>
      </c>
      <c r="F3128" s="157">
        <v>172.33</v>
      </c>
      <c r="G3128" s="156" t="str">
        <f t="shared" si="149"/>
        <v>Tasman District NM</v>
      </c>
      <c r="H3128" s="156">
        <f t="shared" si="150"/>
        <v>49</v>
      </c>
      <c r="I3128" s="156" t="str">
        <f t="shared" si="151"/>
        <v>Tasman District 49</v>
      </c>
    </row>
    <row r="3129" spans="1:9">
      <c r="A3129" s="156" t="s">
        <v>3180</v>
      </c>
      <c r="B3129" s="156" t="s">
        <v>150</v>
      </c>
      <c r="C3129" s="156" t="s">
        <v>93</v>
      </c>
      <c r="D3129" s="156" t="s">
        <v>1619</v>
      </c>
      <c r="E3129" s="157">
        <v>-41.42</v>
      </c>
      <c r="F3129" s="157">
        <v>172.72</v>
      </c>
      <c r="G3129" s="156" t="str">
        <f t="shared" si="149"/>
        <v>Tasman District NM</v>
      </c>
      <c r="H3129" s="156">
        <f t="shared" si="150"/>
        <v>50</v>
      </c>
      <c r="I3129" s="156" t="str">
        <f t="shared" si="151"/>
        <v>Tasman District 50</v>
      </c>
    </row>
    <row r="3130" spans="1:9">
      <c r="A3130" s="156" t="s">
        <v>3181</v>
      </c>
      <c r="B3130" s="156" t="s">
        <v>150</v>
      </c>
      <c r="C3130" s="156" t="s">
        <v>93</v>
      </c>
      <c r="D3130" s="156" t="s">
        <v>1619</v>
      </c>
      <c r="E3130" s="157">
        <v>-40.58</v>
      </c>
      <c r="F3130" s="157">
        <v>172.55</v>
      </c>
      <c r="G3130" s="156" t="str">
        <f t="shared" si="149"/>
        <v>Tasman District NM</v>
      </c>
      <c r="H3130" s="156">
        <f t="shared" si="150"/>
        <v>51</v>
      </c>
      <c r="I3130" s="156" t="str">
        <f t="shared" si="151"/>
        <v>Tasman District 51</v>
      </c>
    </row>
    <row r="3131" spans="1:9">
      <c r="A3131" s="156" t="s">
        <v>3182</v>
      </c>
      <c r="B3131" s="156" t="s">
        <v>150</v>
      </c>
      <c r="C3131" s="156" t="s">
        <v>93</v>
      </c>
      <c r="D3131" s="156" t="s">
        <v>1619</v>
      </c>
      <c r="E3131" s="157">
        <v>-40.71</v>
      </c>
      <c r="F3131" s="157">
        <v>172.68</v>
      </c>
      <c r="G3131" s="156" t="str">
        <f t="shared" si="149"/>
        <v>Tasman District NM</v>
      </c>
      <c r="H3131" s="156">
        <f t="shared" si="150"/>
        <v>52</v>
      </c>
      <c r="I3131" s="156" t="str">
        <f t="shared" si="151"/>
        <v>Tasman District 52</v>
      </c>
    </row>
    <row r="3132" spans="1:9">
      <c r="A3132" s="156" t="s">
        <v>3183</v>
      </c>
      <c r="B3132" s="156" t="s">
        <v>150</v>
      </c>
      <c r="C3132" s="156" t="s">
        <v>93</v>
      </c>
      <c r="D3132" s="156" t="s">
        <v>1619</v>
      </c>
      <c r="E3132" s="157">
        <v>-41.91</v>
      </c>
      <c r="F3132" s="157">
        <v>172.21</v>
      </c>
      <c r="G3132" s="156" t="str">
        <f t="shared" si="149"/>
        <v>Tasman District NM</v>
      </c>
      <c r="H3132" s="156">
        <f t="shared" si="150"/>
        <v>53</v>
      </c>
      <c r="I3132" s="156" t="str">
        <f t="shared" si="151"/>
        <v>Tasman District 53</v>
      </c>
    </row>
    <row r="3133" spans="1:9">
      <c r="A3133" s="156" t="s">
        <v>3184</v>
      </c>
      <c r="B3133" s="156" t="s">
        <v>150</v>
      </c>
      <c r="C3133" s="156" t="s">
        <v>171</v>
      </c>
      <c r="D3133" s="156" t="s">
        <v>1619</v>
      </c>
      <c r="E3133" s="157">
        <v>-41.1</v>
      </c>
      <c r="F3133" s="157">
        <v>173.02</v>
      </c>
      <c r="G3133" s="156" t="str">
        <f t="shared" si="149"/>
        <v>Tasman District NM</v>
      </c>
      <c r="H3133" s="156">
        <f t="shared" si="150"/>
        <v>54</v>
      </c>
      <c r="I3133" s="156" t="str">
        <f t="shared" si="151"/>
        <v>Tasman District 54</v>
      </c>
    </row>
    <row r="3134" spans="1:9">
      <c r="A3134" s="156" t="s">
        <v>3185</v>
      </c>
      <c r="B3134" s="156" t="s">
        <v>150</v>
      </c>
      <c r="C3134" s="156" t="s">
        <v>93</v>
      </c>
      <c r="D3134" s="156" t="s">
        <v>1619</v>
      </c>
      <c r="E3134" s="157">
        <v>-41.45</v>
      </c>
      <c r="F3134" s="157">
        <v>172.8</v>
      </c>
      <c r="G3134" s="156" t="str">
        <f t="shared" si="149"/>
        <v>Tasman District NM</v>
      </c>
      <c r="H3134" s="156">
        <f t="shared" si="150"/>
        <v>55</v>
      </c>
      <c r="I3134" s="156" t="str">
        <f t="shared" si="151"/>
        <v>Tasman District 55</v>
      </c>
    </row>
    <row r="3135" spans="1:9">
      <c r="A3135" s="156" t="s">
        <v>3186</v>
      </c>
      <c r="B3135" s="156" t="s">
        <v>150</v>
      </c>
      <c r="C3135" s="156" t="s">
        <v>93</v>
      </c>
      <c r="D3135" s="156" t="s">
        <v>1619</v>
      </c>
      <c r="E3135" s="157">
        <v>-40.85</v>
      </c>
      <c r="F3135" s="157">
        <v>172.84</v>
      </c>
      <c r="G3135" s="156" t="str">
        <f t="shared" si="149"/>
        <v>Tasman District NM</v>
      </c>
      <c r="H3135" s="156">
        <f t="shared" si="150"/>
        <v>56</v>
      </c>
      <c r="I3135" s="156" t="str">
        <f t="shared" si="151"/>
        <v>Tasman District 56</v>
      </c>
    </row>
    <row r="3136" spans="1:9">
      <c r="A3136" s="156" t="s">
        <v>3187</v>
      </c>
      <c r="B3136" s="156" t="s">
        <v>150</v>
      </c>
      <c r="C3136" s="156" t="s">
        <v>209</v>
      </c>
      <c r="D3136" s="156" t="s">
        <v>1619</v>
      </c>
      <c r="E3136" s="157">
        <v>-41.8</v>
      </c>
      <c r="F3136" s="157">
        <v>172.32</v>
      </c>
      <c r="G3136" s="156" t="str">
        <f t="shared" si="149"/>
        <v>Tasman District NM</v>
      </c>
      <c r="H3136" s="156">
        <f t="shared" si="150"/>
        <v>57</v>
      </c>
      <c r="I3136" s="156" t="str">
        <f t="shared" si="151"/>
        <v>Tasman District 57</v>
      </c>
    </row>
    <row r="3137" spans="1:9">
      <c r="A3137" s="156" t="s">
        <v>3188</v>
      </c>
      <c r="B3137" s="156" t="s">
        <v>150</v>
      </c>
      <c r="C3137" s="156" t="s">
        <v>93</v>
      </c>
      <c r="D3137" s="156" t="s">
        <v>1619</v>
      </c>
      <c r="E3137" s="157">
        <v>-41.78</v>
      </c>
      <c r="F3137" s="157">
        <v>172.15</v>
      </c>
      <c r="G3137" s="156" t="str">
        <f t="shared" si="149"/>
        <v>Tasman District NM</v>
      </c>
      <c r="H3137" s="156">
        <f t="shared" si="150"/>
        <v>58</v>
      </c>
      <c r="I3137" s="156" t="str">
        <f t="shared" si="151"/>
        <v>Tasman District 58</v>
      </c>
    </row>
    <row r="3138" spans="1:9">
      <c r="A3138" s="156" t="s">
        <v>3189</v>
      </c>
      <c r="B3138" s="156" t="s">
        <v>150</v>
      </c>
      <c r="C3138" s="156" t="s">
        <v>93</v>
      </c>
      <c r="D3138" s="156" t="s">
        <v>1619</v>
      </c>
      <c r="E3138" s="157">
        <v>-41.2</v>
      </c>
      <c r="F3138" s="157">
        <v>172.88</v>
      </c>
      <c r="G3138" s="156" t="str">
        <f t="shared" ref="G3138:G3201" si="152">B3138&amp;" "&amp;D3138</f>
        <v>Tasman District NM</v>
      </c>
      <c r="H3138" s="156">
        <f t="shared" ref="H3138:H3201" si="153">IF(B3138=B3137,H3137+1,1)</f>
        <v>59</v>
      </c>
      <c r="I3138" s="156" t="str">
        <f t="shared" ref="I3138:I3201" si="154">B3138&amp;" "&amp;H3138</f>
        <v>Tasman District 59</v>
      </c>
    </row>
    <row r="3139" spans="1:9">
      <c r="A3139" s="156" t="s">
        <v>3190</v>
      </c>
      <c r="B3139" s="156" t="s">
        <v>150</v>
      </c>
      <c r="C3139" s="156" t="s">
        <v>93</v>
      </c>
      <c r="D3139" s="156" t="s">
        <v>1619</v>
      </c>
      <c r="E3139" s="157">
        <v>-40.76</v>
      </c>
      <c r="F3139" s="157">
        <v>172.69</v>
      </c>
      <c r="G3139" s="156" t="str">
        <f t="shared" si="152"/>
        <v>Tasman District NM</v>
      </c>
      <c r="H3139" s="156">
        <f t="shared" si="153"/>
        <v>60</v>
      </c>
      <c r="I3139" s="156" t="str">
        <f t="shared" si="154"/>
        <v>Tasman District 60</v>
      </c>
    </row>
    <row r="3140" spans="1:9">
      <c r="A3140" s="156" t="s">
        <v>3191</v>
      </c>
      <c r="B3140" s="156" t="s">
        <v>150</v>
      </c>
      <c r="C3140" s="156" t="s">
        <v>93</v>
      </c>
      <c r="D3140" s="156" t="s">
        <v>1619</v>
      </c>
      <c r="E3140" s="157">
        <v>-40.64</v>
      </c>
      <c r="F3140" s="157">
        <v>172.66</v>
      </c>
      <c r="G3140" s="156" t="str">
        <f t="shared" si="152"/>
        <v>Tasman District NM</v>
      </c>
      <c r="H3140" s="156">
        <f t="shared" si="153"/>
        <v>61</v>
      </c>
      <c r="I3140" s="156" t="str">
        <f t="shared" si="154"/>
        <v>Tasman District 61</v>
      </c>
    </row>
    <row r="3141" spans="1:9">
      <c r="A3141" s="156" t="s">
        <v>3192</v>
      </c>
      <c r="B3141" s="156" t="s">
        <v>150</v>
      </c>
      <c r="C3141" s="156" t="s">
        <v>93</v>
      </c>
      <c r="D3141" s="156" t="s">
        <v>1619</v>
      </c>
      <c r="E3141" s="157">
        <v>-41.23</v>
      </c>
      <c r="F3141" s="157">
        <v>172.88</v>
      </c>
      <c r="G3141" s="156" t="str">
        <f t="shared" si="152"/>
        <v>Tasman District NM</v>
      </c>
      <c r="H3141" s="156">
        <f t="shared" si="153"/>
        <v>62</v>
      </c>
      <c r="I3141" s="156" t="str">
        <f t="shared" si="154"/>
        <v>Tasman District 62</v>
      </c>
    </row>
    <row r="3142" spans="1:9">
      <c r="A3142" s="156" t="s">
        <v>3193</v>
      </c>
      <c r="B3142" s="156" t="s">
        <v>150</v>
      </c>
      <c r="C3142" s="156" t="s">
        <v>93</v>
      </c>
      <c r="D3142" s="156" t="s">
        <v>1619</v>
      </c>
      <c r="E3142" s="157">
        <v>-41.69</v>
      </c>
      <c r="F3142" s="157">
        <v>172.5</v>
      </c>
      <c r="G3142" s="156" t="str">
        <f t="shared" si="152"/>
        <v>Tasman District NM</v>
      </c>
      <c r="H3142" s="156">
        <f t="shared" si="153"/>
        <v>63</v>
      </c>
      <c r="I3142" s="156" t="str">
        <f t="shared" si="154"/>
        <v>Tasman District 63</v>
      </c>
    </row>
    <row r="3143" spans="1:9">
      <c r="A3143" s="156" t="s">
        <v>3194</v>
      </c>
      <c r="B3143" s="156" t="s">
        <v>150</v>
      </c>
      <c r="C3143" s="156" t="s">
        <v>93</v>
      </c>
      <c r="D3143" s="156" t="s">
        <v>1619</v>
      </c>
      <c r="E3143" s="157">
        <v>-41.68</v>
      </c>
      <c r="F3143" s="157">
        <v>172.44</v>
      </c>
      <c r="G3143" s="156" t="str">
        <f t="shared" si="152"/>
        <v>Tasman District NM</v>
      </c>
      <c r="H3143" s="156">
        <f t="shared" si="153"/>
        <v>64</v>
      </c>
      <c r="I3143" s="156" t="str">
        <f t="shared" si="154"/>
        <v>Tasman District 64</v>
      </c>
    </row>
    <row r="3144" spans="1:9">
      <c r="A3144" s="156" t="s">
        <v>3195</v>
      </c>
      <c r="B3144" s="156" t="s">
        <v>150</v>
      </c>
      <c r="C3144" s="156" t="s">
        <v>93</v>
      </c>
      <c r="D3144" s="156" t="s">
        <v>1619</v>
      </c>
      <c r="E3144" s="157">
        <v>-41.93</v>
      </c>
      <c r="F3144" s="157">
        <v>172.19</v>
      </c>
      <c r="G3144" s="156" t="str">
        <f t="shared" si="152"/>
        <v>Tasman District NM</v>
      </c>
      <c r="H3144" s="156">
        <f t="shared" si="153"/>
        <v>65</v>
      </c>
      <c r="I3144" s="156" t="str">
        <f t="shared" si="154"/>
        <v>Tasman District 65</v>
      </c>
    </row>
    <row r="3145" spans="1:9">
      <c r="A3145" s="156" t="s">
        <v>3196</v>
      </c>
      <c r="B3145" s="156" t="s">
        <v>150</v>
      </c>
      <c r="C3145" s="156" t="s">
        <v>93</v>
      </c>
      <c r="D3145" s="156" t="s">
        <v>1619</v>
      </c>
      <c r="E3145" s="157">
        <v>-40.590000000000003</v>
      </c>
      <c r="F3145" s="157">
        <v>172.68</v>
      </c>
      <c r="G3145" s="156" t="str">
        <f t="shared" si="152"/>
        <v>Tasman District NM</v>
      </c>
      <c r="H3145" s="156">
        <f t="shared" si="153"/>
        <v>66</v>
      </c>
      <c r="I3145" s="156" t="str">
        <f t="shared" si="154"/>
        <v>Tasman District 66</v>
      </c>
    </row>
    <row r="3146" spans="1:9">
      <c r="A3146" s="156" t="s">
        <v>3197</v>
      </c>
      <c r="B3146" s="156" t="s">
        <v>150</v>
      </c>
      <c r="C3146" s="156" t="s">
        <v>93</v>
      </c>
      <c r="D3146" s="156" t="s">
        <v>1619</v>
      </c>
      <c r="E3146" s="157">
        <v>-41.17</v>
      </c>
      <c r="F3146" s="157">
        <v>172.9</v>
      </c>
      <c r="G3146" s="156" t="str">
        <f t="shared" si="152"/>
        <v>Tasman District NM</v>
      </c>
      <c r="H3146" s="156">
        <f t="shared" si="153"/>
        <v>67</v>
      </c>
      <c r="I3146" s="156" t="str">
        <f t="shared" si="154"/>
        <v>Tasman District 67</v>
      </c>
    </row>
    <row r="3147" spans="1:9">
      <c r="A3147" s="156" t="s">
        <v>1028</v>
      </c>
      <c r="B3147" s="156" t="s">
        <v>150</v>
      </c>
      <c r="C3147" s="156" t="s">
        <v>93</v>
      </c>
      <c r="D3147" s="156" t="s">
        <v>1619</v>
      </c>
      <c r="E3147" s="157">
        <v>-40.72</v>
      </c>
      <c r="F3147" s="157">
        <v>172.69</v>
      </c>
      <c r="G3147" s="156" t="str">
        <f t="shared" si="152"/>
        <v>Tasman District NM</v>
      </c>
      <c r="H3147" s="156">
        <f t="shared" si="153"/>
        <v>68</v>
      </c>
      <c r="I3147" s="156" t="str">
        <f t="shared" si="154"/>
        <v>Tasman District 68</v>
      </c>
    </row>
    <row r="3148" spans="1:9">
      <c r="A3148" s="156" t="s">
        <v>3198</v>
      </c>
      <c r="B3148" s="156" t="s">
        <v>150</v>
      </c>
      <c r="C3148" s="156" t="s">
        <v>93</v>
      </c>
      <c r="D3148" s="156" t="s">
        <v>1619</v>
      </c>
      <c r="E3148" s="157">
        <v>-40.78</v>
      </c>
      <c r="F3148" s="157">
        <v>172.75</v>
      </c>
      <c r="G3148" s="156" t="str">
        <f t="shared" si="152"/>
        <v>Tasman District NM</v>
      </c>
      <c r="H3148" s="156">
        <f t="shared" si="153"/>
        <v>69</v>
      </c>
      <c r="I3148" s="156" t="str">
        <f t="shared" si="154"/>
        <v>Tasman District 69</v>
      </c>
    </row>
    <row r="3149" spans="1:9">
      <c r="A3149" s="156" t="s">
        <v>3199</v>
      </c>
      <c r="B3149" s="156" t="s">
        <v>150</v>
      </c>
      <c r="C3149" s="156" t="s">
        <v>93</v>
      </c>
      <c r="D3149" s="156" t="s">
        <v>1619</v>
      </c>
      <c r="E3149" s="157">
        <v>-40.64</v>
      </c>
      <c r="F3149" s="157">
        <v>172.43</v>
      </c>
      <c r="G3149" s="156" t="str">
        <f t="shared" si="152"/>
        <v>Tasman District NM</v>
      </c>
      <c r="H3149" s="156">
        <f t="shared" si="153"/>
        <v>70</v>
      </c>
      <c r="I3149" s="156" t="str">
        <f t="shared" si="154"/>
        <v>Tasman District 70</v>
      </c>
    </row>
    <row r="3150" spans="1:9">
      <c r="A3150" s="156" t="s">
        <v>3200</v>
      </c>
      <c r="B3150" s="156" t="s">
        <v>150</v>
      </c>
      <c r="C3150" s="156" t="s">
        <v>93</v>
      </c>
      <c r="D3150" s="156" t="s">
        <v>1619</v>
      </c>
      <c r="E3150" s="157">
        <v>-41.3</v>
      </c>
      <c r="F3150" s="157">
        <v>173.11</v>
      </c>
      <c r="G3150" s="156" t="str">
        <f t="shared" si="152"/>
        <v>Tasman District NM</v>
      </c>
      <c r="H3150" s="156">
        <f t="shared" si="153"/>
        <v>71</v>
      </c>
      <c r="I3150" s="156" t="str">
        <f t="shared" si="154"/>
        <v>Tasman District 71</v>
      </c>
    </row>
    <row r="3151" spans="1:9">
      <c r="A3151" s="156" t="s">
        <v>3201</v>
      </c>
      <c r="B3151" s="156" t="s">
        <v>150</v>
      </c>
      <c r="C3151" s="156" t="s">
        <v>93</v>
      </c>
      <c r="D3151" s="156" t="s">
        <v>1619</v>
      </c>
      <c r="E3151" s="157">
        <v>-40.83</v>
      </c>
      <c r="F3151" s="157">
        <v>172.87</v>
      </c>
      <c r="G3151" s="156" t="str">
        <f t="shared" si="152"/>
        <v>Tasman District NM</v>
      </c>
      <c r="H3151" s="156">
        <f t="shared" si="153"/>
        <v>72</v>
      </c>
      <c r="I3151" s="156" t="str">
        <f t="shared" si="154"/>
        <v>Tasman District 72</v>
      </c>
    </row>
    <row r="3152" spans="1:9">
      <c r="A3152" s="156" t="s">
        <v>3202</v>
      </c>
      <c r="B3152" s="156" t="s">
        <v>150</v>
      </c>
      <c r="C3152" s="156" t="s">
        <v>93</v>
      </c>
      <c r="D3152" s="156" t="s">
        <v>1619</v>
      </c>
      <c r="E3152" s="157">
        <v>-41.21</v>
      </c>
      <c r="F3152" s="157">
        <v>172.84</v>
      </c>
      <c r="G3152" s="156" t="str">
        <f t="shared" si="152"/>
        <v>Tasman District NM</v>
      </c>
      <c r="H3152" s="156">
        <f t="shared" si="153"/>
        <v>73</v>
      </c>
      <c r="I3152" s="156" t="str">
        <f t="shared" si="154"/>
        <v>Tasman District 73</v>
      </c>
    </row>
    <row r="3153" spans="1:9">
      <c r="A3153" s="156" t="s">
        <v>3203</v>
      </c>
      <c r="B3153" s="156" t="s">
        <v>150</v>
      </c>
      <c r="C3153" s="156" t="s">
        <v>93</v>
      </c>
      <c r="D3153" s="156" t="s">
        <v>1619</v>
      </c>
      <c r="E3153" s="157">
        <v>-41.13</v>
      </c>
      <c r="F3153" s="157">
        <v>173.02</v>
      </c>
      <c r="G3153" s="156" t="str">
        <f t="shared" si="152"/>
        <v>Tasman District NM</v>
      </c>
      <c r="H3153" s="156">
        <f t="shared" si="153"/>
        <v>74</v>
      </c>
      <c r="I3153" s="156" t="str">
        <f t="shared" si="154"/>
        <v>Tasman District 74</v>
      </c>
    </row>
    <row r="3154" spans="1:9">
      <c r="A3154" s="156" t="s">
        <v>3204</v>
      </c>
      <c r="B3154" s="156" t="s">
        <v>150</v>
      </c>
      <c r="C3154" s="156" t="s">
        <v>93</v>
      </c>
      <c r="D3154" s="156" t="s">
        <v>1619</v>
      </c>
      <c r="E3154" s="157">
        <v>-40.520000000000003</v>
      </c>
      <c r="F3154" s="157">
        <v>172.74</v>
      </c>
      <c r="G3154" s="156" t="str">
        <f t="shared" si="152"/>
        <v>Tasman District NM</v>
      </c>
      <c r="H3154" s="156">
        <f t="shared" si="153"/>
        <v>75</v>
      </c>
      <c r="I3154" s="156" t="str">
        <f t="shared" si="154"/>
        <v>Tasman District 75</v>
      </c>
    </row>
    <row r="3155" spans="1:9">
      <c r="A3155" s="156" t="s">
        <v>3205</v>
      </c>
      <c r="B3155" s="156" t="s">
        <v>150</v>
      </c>
      <c r="C3155" s="156" t="s">
        <v>93</v>
      </c>
      <c r="D3155" s="156" t="s">
        <v>1619</v>
      </c>
      <c r="E3155" s="157">
        <v>-41.24</v>
      </c>
      <c r="F3155" s="157">
        <v>173</v>
      </c>
      <c r="G3155" s="156" t="str">
        <f t="shared" si="152"/>
        <v>Tasman District NM</v>
      </c>
      <c r="H3155" s="156">
        <f t="shared" si="153"/>
        <v>76</v>
      </c>
      <c r="I3155" s="156" t="str">
        <f t="shared" si="154"/>
        <v>Tasman District 76</v>
      </c>
    </row>
    <row r="3156" spans="1:9">
      <c r="A3156" s="156" t="s">
        <v>3206</v>
      </c>
      <c r="B3156" s="156" t="s">
        <v>150</v>
      </c>
      <c r="C3156" s="156" t="s">
        <v>93</v>
      </c>
      <c r="D3156" s="156" t="s">
        <v>1619</v>
      </c>
      <c r="E3156" s="157">
        <v>-40.520000000000003</v>
      </c>
      <c r="F3156" s="157">
        <v>172.7</v>
      </c>
      <c r="G3156" s="156" t="str">
        <f t="shared" si="152"/>
        <v>Tasman District NM</v>
      </c>
      <c r="H3156" s="156">
        <f t="shared" si="153"/>
        <v>77</v>
      </c>
      <c r="I3156" s="156" t="str">
        <f t="shared" si="154"/>
        <v>Tasman District 77</v>
      </c>
    </row>
    <row r="3157" spans="1:9">
      <c r="A3157" s="156" t="s">
        <v>3207</v>
      </c>
      <c r="B3157" s="156" t="s">
        <v>150</v>
      </c>
      <c r="C3157" s="156" t="s">
        <v>93</v>
      </c>
      <c r="D3157" s="156" t="s">
        <v>1619</v>
      </c>
      <c r="E3157" s="157">
        <v>-40.799999999999997</v>
      </c>
      <c r="F3157" s="157">
        <v>172.74</v>
      </c>
      <c r="G3157" s="156" t="str">
        <f t="shared" si="152"/>
        <v>Tasman District NM</v>
      </c>
      <c r="H3157" s="156">
        <f t="shared" si="153"/>
        <v>78</v>
      </c>
      <c r="I3157" s="156" t="str">
        <f t="shared" si="154"/>
        <v>Tasman District 78</v>
      </c>
    </row>
    <row r="3158" spans="1:9">
      <c r="A3158" s="156" t="s">
        <v>3208</v>
      </c>
      <c r="B3158" s="156" t="s">
        <v>150</v>
      </c>
      <c r="C3158" s="156" t="s">
        <v>93</v>
      </c>
      <c r="D3158" s="156" t="s">
        <v>1619</v>
      </c>
      <c r="E3158" s="157">
        <v>-41.4</v>
      </c>
      <c r="F3158" s="157">
        <v>172.79</v>
      </c>
      <c r="G3158" s="156" t="str">
        <f t="shared" si="152"/>
        <v>Tasman District NM</v>
      </c>
      <c r="H3158" s="156">
        <f t="shared" si="153"/>
        <v>79</v>
      </c>
      <c r="I3158" s="156" t="str">
        <f t="shared" si="154"/>
        <v>Tasman District 79</v>
      </c>
    </row>
    <row r="3159" spans="1:9">
      <c r="A3159" s="156" t="s">
        <v>3209</v>
      </c>
      <c r="B3159" s="156" t="s">
        <v>150</v>
      </c>
      <c r="C3159" s="156" t="s">
        <v>93</v>
      </c>
      <c r="D3159" s="156" t="s">
        <v>1619</v>
      </c>
      <c r="E3159" s="157">
        <v>-40.590000000000003</v>
      </c>
      <c r="F3159" s="157">
        <v>172.56</v>
      </c>
      <c r="G3159" s="156" t="str">
        <f t="shared" si="152"/>
        <v>Tasman District NM</v>
      </c>
      <c r="H3159" s="156">
        <f t="shared" si="153"/>
        <v>80</v>
      </c>
      <c r="I3159" s="156" t="str">
        <f t="shared" si="154"/>
        <v>Tasman District 80</v>
      </c>
    </row>
    <row r="3160" spans="1:9">
      <c r="A3160" s="156" t="s">
        <v>3210</v>
      </c>
      <c r="B3160" s="156" t="s">
        <v>150</v>
      </c>
      <c r="C3160" s="156" t="s">
        <v>93</v>
      </c>
      <c r="D3160" s="156" t="s">
        <v>1619</v>
      </c>
      <c r="E3160" s="157">
        <v>-40.799999999999997</v>
      </c>
      <c r="F3160" s="157">
        <v>172.79</v>
      </c>
      <c r="G3160" s="156" t="str">
        <f t="shared" si="152"/>
        <v>Tasman District NM</v>
      </c>
      <c r="H3160" s="156">
        <f t="shared" si="153"/>
        <v>81</v>
      </c>
      <c r="I3160" s="156" t="str">
        <f t="shared" si="154"/>
        <v>Tasman District 81</v>
      </c>
    </row>
    <row r="3161" spans="1:9">
      <c r="A3161" s="156" t="s">
        <v>3211</v>
      </c>
      <c r="B3161" s="156" t="s">
        <v>150</v>
      </c>
      <c r="C3161" s="156" t="s">
        <v>93</v>
      </c>
      <c r="D3161" s="156" t="s">
        <v>1619</v>
      </c>
      <c r="E3161" s="157">
        <v>-41.3</v>
      </c>
      <c r="F3161" s="157">
        <v>173.07</v>
      </c>
      <c r="G3161" s="156" t="str">
        <f t="shared" si="152"/>
        <v>Tasman District NM</v>
      </c>
      <c r="H3161" s="156">
        <f t="shared" si="153"/>
        <v>82</v>
      </c>
      <c r="I3161" s="156" t="str">
        <f t="shared" si="154"/>
        <v>Tasman District 82</v>
      </c>
    </row>
    <row r="3162" spans="1:9">
      <c r="A3162" s="156" t="s">
        <v>3212</v>
      </c>
      <c r="B3162" s="156" t="s">
        <v>150</v>
      </c>
      <c r="C3162" s="156" t="s">
        <v>229</v>
      </c>
      <c r="D3162" s="156" t="s">
        <v>1619</v>
      </c>
      <c r="E3162" s="157">
        <v>-41.34</v>
      </c>
      <c r="F3162" s="157">
        <v>173.16</v>
      </c>
      <c r="G3162" s="156" t="str">
        <f t="shared" si="152"/>
        <v>Tasman District NM</v>
      </c>
      <c r="H3162" s="156">
        <f t="shared" si="153"/>
        <v>83</v>
      </c>
      <c r="I3162" s="156" t="str">
        <f t="shared" si="154"/>
        <v>Tasman District 83</v>
      </c>
    </row>
    <row r="3163" spans="1:9">
      <c r="A3163" s="156" t="s">
        <v>3213</v>
      </c>
      <c r="B3163" s="156" t="s">
        <v>150</v>
      </c>
      <c r="C3163" s="156" t="s">
        <v>93</v>
      </c>
      <c r="D3163" s="156" t="s">
        <v>1619</v>
      </c>
      <c r="E3163" s="157">
        <v>-41.16</v>
      </c>
      <c r="F3163" s="157">
        <v>172.99</v>
      </c>
      <c r="G3163" s="156" t="str">
        <f t="shared" si="152"/>
        <v>Tasman District NM</v>
      </c>
      <c r="H3163" s="156">
        <f t="shared" si="153"/>
        <v>84</v>
      </c>
      <c r="I3163" s="156" t="str">
        <f t="shared" si="154"/>
        <v>Tasman District 84</v>
      </c>
    </row>
    <row r="3164" spans="1:9">
      <c r="A3164" s="156" t="s">
        <v>3214</v>
      </c>
      <c r="B3164" s="156" t="s">
        <v>150</v>
      </c>
      <c r="C3164" s="156" t="s">
        <v>93</v>
      </c>
      <c r="D3164" s="156" t="s">
        <v>1619</v>
      </c>
      <c r="E3164" s="157">
        <v>-41.08</v>
      </c>
      <c r="F3164" s="157">
        <v>172.99</v>
      </c>
      <c r="G3164" s="156" t="str">
        <f t="shared" si="152"/>
        <v>Tasman District NM</v>
      </c>
      <c r="H3164" s="156">
        <f t="shared" si="153"/>
        <v>85</v>
      </c>
      <c r="I3164" s="156" t="str">
        <f t="shared" si="154"/>
        <v>Tasman District 85</v>
      </c>
    </row>
    <row r="3165" spans="1:9">
      <c r="A3165" s="156" t="s">
        <v>3215</v>
      </c>
      <c r="B3165" s="156" t="s">
        <v>150</v>
      </c>
      <c r="C3165" s="156" t="s">
        <v>93</v>
      </c>
      <c r="D3165" s="156" t="s">
        <v>1619</v>
      </c>
      <c r="E3165" s="157">
        <v>-40.72</v>
      </c>
      <c r="F3165" s="157">
        <v>172.62</v>
      </c>
      <c r="G3165" s="156" t="str">
        <f t="shared" si="152"/>
        <v>Tasman District NM</v>
      </c>
      <c r="H3165" s="156">
        <f t="shared" si="153"/>
        <v>86</v>
      </c>
      <c r="I3165" s="156" t="str">
        <f t="shared" si="154"/>
        <v>Tasman District 86</v>
      </c>
    </row>
    <row r="3166" spans="1:9">
      <c r="A3166" s="156" t="s">
        <v>3216</v>
      </c>
      <c r="B3166" s="156" t="s">
        <v>150</v>
      </c>
      <c r="C3166" s="156" t="s">
        <v>93</v>
      </c>
      <c r="D3166" s="156" t="s">
        <v>1619</v>
      </c>
      <c r="E3166" s="157">
        <v>-41.79</v>
      </c>
      <c r="F3166" s="157">
        <v>172.6</v>
      </c>
      <c r="G3166" s="156" t="str">
        <f t="shared" si="152"/>
        <v>Tasman District NM</v>
      </c>
      <c r="H3166" s="156">
        <f t="shared" si="153"/>
        <v>87</v>
      </c>
      <c r="I3166" s="156" t="str">
        <f t="shared" si="154"/>
        <v>Tasman District 87</v>
      </c>
    </row>
    <row r="3167" spans="1:9">
      <c r="A3167" s="156" t="s">
        <v>3217</v>
      </c>
      <c r="B3167" s="156" t="s">
        <v>150</v>
      </c>
      <c r="C3167" s="156" t="s">
        <v>93</v>
      </c>
      <c r="D3167" s="156" t="s">
        <v>1619</v>
      </c>
      <c r="E3167" s="157">
        <v>-41.23</v>
      </c>
      <c r="F3167" s="157">
        <v>173.08</v>
      </c>
      <c r="G3167" s="156" t="str">
        <f t="shared" si="152"/>
        <v>Tasman District NM</v>
      </c>
      <c r="H3167" s="156">
        <f t="shared" si="153"/>
        <v>88</v>
      </c>
      <c r="I3167" s="156" t="str">
        <f t="shared" si="154"/>
        <v>Tasman District 88</v>
      </c>
    </row>
    <row r="3168" spans="1:9">
      <c r="A3168" s="156" t="s">
        <v>3218</v>
      </c>
      <c r="B3168" s="156" t="s">
        <v>150</v>
      </c>
      <c r="C3168" s="156" t="s">
        <v>93</v>
      </c>
      <c r="D3168" s="156" t="s">
        <v>1619</v>
      </c>
      <c r="E3168" s="157">
        <v>-40.58</v>
      </c>
      <c r="F3168" s="157">
        <v>172.68</v>
      </c>
      <c r="G3168" s="156" t="str">
        <f t="shared" si="152"/>
        <v>Tasman District NM</v>
      </c>
      <c r="H3168" s="156">
        <f t="shared" si="153"/>
        <v>89</v>
      </c>
      <c r="I3168" s="156" t="str">
        <f t="shared" si="154"/>
        <v>Tasman District 89</v>
      </c>
    </row>
    <row r="3169" spans="1:9">
      <c r="A3169" s="156" t="s">
        <v>3219</v>
      </c>
      <c r="B3169" s="156" t="s">
        <v>150</v>
      </c>
      <c r="C3169" s="156" t="s">
        <v>93</v>
      </c>
      <c r="D3169" s="156" t="s">
        <v>1619</v>
      </c>
      <c r="E3169" s="157">
        <v>-41.86</v>
      </c>
      <c r="F3169" s="157">
        <v>172.25</v>
      </c>
      <c r="G3169" s="156" t="str">
        <f t="shared" si="152"/>
        <v>Tasman District NM</v>
      </c>
      <c r="H3169" s="156">
        <f t="shared" si="153"/>
        <v>90</v>
      </c>
      <c r="I3169" s="156" t="str">
        <f t="shared" si="154"/>
        <v>Tasman District 90</v>
      </c>
    </row>
    <row r="3170" spans="1:9">
      <c r="A3170" s="156" t="s">
        <v>3220</v>
      </c>
      <c r="B3170" s="156" t="s">
        <v>150</v>
      </c>
      <c r="C3170" s="156" t="s">
        <v>93</v>
      </c>
      <c r="D3170" s="156" t="s">
        <v>1619</v>
      </c>
      <c r="E3170" s="157">
        <v>-41.87</v>
      </c>
      <c r="F3170" s="157">
        <v>172.32</v>
      </c>
      <c r="G3170" s="156" t="str">
        <f t="shared" si="152"/>
        <v>Tasman District NM</v>
      </c>
      <c r="H3170" s="156">
        <f t="shared" si="153"/>
        <v>91</v>
      </c>
      <c r="I3170" s="156" t="str">
        <f t="shared" si="154"/>
        <v>Tasman District 91</v>
      </c>
    </row>
    <row r="3171" spans="1:9">
      <c r="A3171" s="156" t="s">
        <v>3221</v>
      </c>
      <c r="B3171" s="156" t="s">
        <v>150</v>
      </c>
      <c r="C3171" s="156" t="s">
        <v>93</v>
      </c>
      <c r="D3171" s="156" t="s">
        <v>1619</v>
      </c>
      <c r="E3171" s="157">
        <v>-41.38</v>
      </c>
      <c r="F3171" s="157">
        <v>173.07</v>
      </c>
      <c r="G3171" s="156" t="str">
        <f t="shared" si="152"/>
        <v>Tasman District NM</v>
      </c>
      <c r="H3171" s="156">
        <f t="shared" si="153"/>
        <v>92</v>
      </c>
      <c r="I3171" s="156" t="str">
        <f t="shared" si="154"/>
        <v>Tasman District 92</v>
      </c>
    </row>
    <row r="3172" spans="1:9">
      <c r="A3172" s="156" t="s">
        <v>3221</v>
      </c>
      <c r="B3172" s="156" t="s">
        <v>150</v>
      </c>
      <c r="C3172" s="156" t="s">
        <v>93</v>
      </c>
      <c r="D3172" s="156" t="s">
        <v>1619</v>
      </c>
      <c r="E3172" s="157">
        <v>-41.38</v>
      </c>
      <c r="F3172" s="157">
        <v>173.07</v>
      </c>
      <c r="G3172" s="156" t="str">
        <f t="shared" si="152"/>
        <v>Tasman District NM</v>
      </c>
      <c r="H3172" s="156">
        <f t="shared" si="153"/>
        <v>93</v>
      </c>
      <c r="I3172" s="156" t="str">
        <f t="shared" si="154"/>
        <v>Tasman District 93</v>
      </c>
    </row>
    <row r="3173" spans="1:9">
      <c r="A3173" s="156" t="s">
        <v>3222</v>
      </c>
      <c r="B3173" s="156" t="s">
        <v>150</v>
      </c>
      <c r="C3173" s="156" t="s">
        <v>93</v>
      </c>
      <c r="D3173" s="156" t="s">
        <v>1619</v>
      </c>
      <c r="E3173" s="157">
        <v>-41.79</v>
      </c>
      <c r="F3173" s="157">
        <v>172.84</v>
      </c>
      <c r="G3173" s="156" t="str">
        <f t="shared" si="152"/>
        <v>Tasman District NM</v>
      </c>
      <c r="H3173" s="156">
        <f t="shared" si="153"/>
        <v>94</v>
      </c>
      <c r="I3173" s="156" t="str">
        <f t="shared" si="154"/>
        <v>Tasman District 94</v>
      </c>
    </row>
    <row r="3174" spans="1:9">
      <c r="A3174" s="156" t="s">
        <v>3223</v>
      </c>
      <c r="B3174" s="156" t="s">
        <v>150</v>
      </c>
      <c r="C3174" s="156" t="s">
        <v>93</v>
      </c>
      <c r="D3174" s="156" t="s">
        <v>1619</v>
      </c>
      <c r="E3174" s="157">
        <v>-41.32</v>
      </c>
      <c r="F3174" s="157">
        <v>172.81</v>
      </c>
      <c r="G3174" s="156" t="str">
        <f t="shared" si="152"/>
        <v>Tasman District NM</v>
      </c>
      <c r="H3174" s="156">
        <f t="shared" si="153"/>
        <v>95</v>
      </c>
      <c r="I3174" s="156" t="str">
        <f t="shared" si="154"/>
        <v>Tasman District 95</v>
      </c>
    </row>
    <row r="3175" spans="1:9">
      <c r="A3175" s="156" t="s">
        <v>3224</v>
      </c>
      <c r="B3175" s="156" t="s">
        <v>150</v>
      </c>
      <c r="C3175" s="156" t="s">
        <v>93</v>
      </c>
      <c r="D3175" s="156" t="s">
        <v>1619</v>
      </c>
      <c r="E3175" s="157">
        <v>-41.43</v>
      </c>
      <c r="F3175" s="157">
        <v>172.74</v>
      </c>
      <c r="G3175" s="156" t="str">
        <f t="shared" si="152"/>
        <v>Tasman District NM</v>
      </c>
      <c r="H3175" s="156">
        <f t="shared" si="153"/>
        <v>96</v>
      </c>
      <c r="I3175" s="156" t="str">
        <f t="shared" si="154"/>
        <v>Tasman District 96</v>
      </c>
    </row>
    <row r="3176" spans="1:9">
      <c r="A3176" s="156" t="s">
        <v>3225</v>
      </c>
      <c r="B3176" s="156" t="s">
        <v>150</v>
      </c>
      <c r="C3176" s="156" t="s">
        <v>209</v>
      </c>
      <c r="D3176" s="156" t="s">
        <v>1619</v>
      </c>
      <c r="E3176" s="157">
        <v>-40.85</v>
      </c>
      <c r="F3176" s="157">
        <v>172.8</v>
      </c>
      <c r="G3176" s="156" t="str">
        <f t="shared" si="152"/>
        <v>Tasman District NM</v>
      </c>
      <c r="H3176" s="156">
        <f t="shared" si="153"/>
        <v>97</v>
      </c>
      <c r="I3176" s="156" t="str">
        <f t="shared" si="154"/>
        <v>Tasman District 97</v>
      </c>
    </row>
    <row r="3177" spans="1:9">
      <c r="A3177" s="156" t="s">
        <v>3226</v>
      </c>
      <c r="B3177" s="156" t="s">
        <v>150</v>
      </c>
      <c r="C3177" s="156" t="s">
        <v>93</v>
      </c>
      <c r="D3177" s="156" t="s">
        <v>1619</v>
      </c>
      <c r="E3177" s="157">
        <v>-40.81</v>
      </c>
      <c r="F3177" s="157">
        <v>172.94</v>
      </c>
      <c r="G3177" s="156" t="str">
        <f t="shared" si="152"/>
        <v>Tasman District NM</v>
      </c>
      <c r="H3177" s="156">
        <f t="shared" si="153"/>
        <v>98</v>
      </c>
      <c r="I3177" s="156" t="str">
        <f t="shared" si="154"/>
        <v>Tasman District 98</v>
      </c>
    </row>
    <row r="3178" spans="1:9">
      <c r="A3178" s="156" t="s">
        <v>3227</v>
      </c>
      <c r="B3178" s="156" t="s">
        <v>150</v>
      </c>
      <c r="C3178" s="156" t="s">
        <v>93</v>
      </c>
      <c r="D3178" s="156" t="s">
        <v>1619</v>
      </c>
      <c r="E3178" s="157">
        <v>-41.38</v>
      </c>
      <c r="F3178" s="157">
        <v>172.82</v>
      </c>
      <c r="G3178" s="156" t="str">
        <f t="shared" si="152"/>
        <v>Tasman District NM</v>
      </c>
      <c r="H3178" s="156">
        <f t="shared" si="153"/>
        <v>99</v>
      </c>
      <c r="I3178" s="156" t="str">
        <f t="shared" si="154"/>
        <v>Tasman District 99</v>
      </c>
    </row>
    <row r="3179" spans="1:9">
      <c r="A3179" s="156" t="s">
        <v>3228</v>
      </c>
      <c r="B3179" s="156" t="s">
        <v>150</v>
      </c>
      <c r="C3179" s="156" t="s">
        <v>93</v>
      </c>
      <c r="D3179" s="156" t="s">
        <v>1619</v>
      </c>
      <c r="E3179" s="157">
        <v>-40.82</v>
      </c>
      <c r="F3179" s="157">
        <v>172.88</v>
      </c>
      <c r="G3179" s="156" t="str">
        <f t="shared" si="152"/>
        <v>Tasman District NM</v>
      </c>
      <c r="H3179" s="156">
        <f t="shared" si="153"/>
        <v>100</v>
      </c>
      <c r="I3179" s="156" t="str">
        <f t="shared" si="154"/>
        <v>Tasman District 100</v>
      </c>
    </row>
    <row r="3180" spans="1:9">
      <c r="A3180" s="156" t="s">
        <v>3229</v>
      </c>
      <c r="B3180" s="156" t="s">
        <v>150</v>
      </c>
      <c r="C3180" s="156" t="s">
        <v>93</v>
      </c>
      <c r="D3180" s="156" t="s">
        <v>1619</v>
      </c>
      <c r="E3180" s="157">
        <v>-41.19</v>
      </c>
      <c r="F3180" s="157">
        <v>173.05</v>
      </c>
      <c r="G3180" s="156" t="str">
        <f t="shared" si="152"/>
        <v>Tasman District NM</v>
      </c>
      <c r="H3180" s="156">
        <f t="shared" si="153"/>
        <v>101</v>
      </c>
      <c r="I3180" s="156" t="str">
        <f t="shared" si="154"/>
        <v>Tasman District 101</v>
      </c>
    </row>
    <row r="3181" spans="1:9">
      <c r="A3181" s="156" t="s">
        <v>3230</v>
      </c>
      <c r="B3181" s="156" t="s">
        <v>150</v>
      </c>
      <c r="C3181" s="156" t="s">
        <v>93</v>
      </c>
      <c r="D3181" s="156" t="s">
        <v>1619</v>
      </c>
      <c r="E3181" s="157">
        <v>-40.61</v>
      </c>
      <c r="F3181" s="157">
        <v>172.47</v>
      </c>
      <c r="G3181" s="156" t="str">
        <f t="shared" si="152"/>
        <v>Tasman District NM</v>
      </c>
      <c r="H3181" s="156">
        <f t="shared" si="153"/>
        <v>102</v>
      </c>
      <c r="I3181" s="156" t="str">
        <f t="shared" si="154"/>
        <v>Tasman District 102</v>
      </c>
    </row>
    <row r="3182" spans="1:9">
      <c r="A3182" s="156" t="s">
        <v>3231</v>
      </c>
      <c r="B3182" s="156" t="s">
        <v>150</v>
      </c>
      <c r="C3182" s="156" t="s">
        <v>93</v>
      </c>
      <c r="D3182" s="156" t="s">
        <v>1619</v>
      </c>
      <c r="E3182" s="157">
        <v>-40.56</v>
      </c>
      <c r="F3182" s="157">
        <v>172.7</v>
      </c>
      <c r="G3182" s="156" t="str">
        <f t="shared" si="152"/>
        <v>Tasman District NM</v>
      </c>
      <c r="H3182" s="156">
        <f t="shared" si="153"/>
        <v>103</v>
      </c>
      <c r="I3182" s="156" t="str">
        <f t="shared" si="154"/>
        <v>Tasman District 103</v>
      </c>
    </row>
    <row r="3183" spans="1:9">
      <c r="A3183" s="156" t="s">
        <v>3232</v>
      </c>
      <c r="B3183" s="156" t="s">
        <v>150</v>
      </c>
      <c r="C3183" s="156" t="s">
        <v>93</v>
      </c>
      <c r="D3183" s="156" t="s">
        <v>1619</v>
      </c>
      <c r="E3183" s="157">
        <v>-41.27</v>
      </c>
      <c r="F3183" s="157">
        <v>172.87</v>
      </c>
      <c r="G3183" s="156" t="str">
        <f t="shared" si="152"/>
        <v>Tasman District NM</v>
      </c>
      <c r="H3183" s="156">
        <f t="shared" si="153"/>
        <v>104</v>
      </c>
      <c r="I3183" s="156" t="str">
        <f t="shared" si="154"/>
        <v>Tasman District 104</v>
      </c>
    </row>
    <row r="3184" spans="1:9">
      <c r="A3184" s="156" t="s">
        <v>3233</v>
      </c>
      <c r="B3184" s="156" t="s">
        <v>150</v>
      </c>
      <c r="C3184" s="156" t="s">
        <v>93</v>
      </c>
      <c r="D3184" s="156" t="s">
        <v>1619</v>
      </c>
      <c r="E3184" s="157">
        <v>-41.76</v>
      </c>
      <c r="F3184" s="157">
        <v>172.9</v>
      </c>
      <c r="G3184" s="156" t="str">
        <f t="shared" si="152"/>
        <v>Tasman District NM</v>
      </c>
      <c r="H3184" s="156">
        <f t="shared" si="153"/>
        <v>105</v>
      </c>
      <c r="I3184" s="156" t="str">
        <f t="shared" si="154"/>
        <v>Tasman District 105</v>
      </c>
    </row>
    <row r="3185" spans="1:9">
      <c r="A3185" s="156" t="s">
        <v>3234</v>
      </c>
      <c r="B3185" s="156" t="s">
        <v>150</v>
      </c>
      <c r="C3185" s="156" t="s">
        <v>93</v>
      </c>
      <c r="D3185" s="156" t="s">
        <v>1619</v>
      </c>
      <c r="E3185" s="157">
        <v>-41.78</v>
      </c>
      <c r="F3185" s="157">
        <v>172.9</v>
      </c>
      <c r="G3185" s="156" t="str">
        <f t="shared" si="152"/>
        <v>Tasman District NM</v>
      </c>
      <c r="H3185" s="156">
        <f t="shared" si="153"/>
        <v>106</v>
      </c>
      <c r="I3185" s="156" t="str">
        <f t="shared" si="154"/>
        <v>Tasman District 106</v>
      </c>
    </row>
    <row r="3186" spans="1:9">
      <c r="A3186" s="156" t="s">
        <v>3235</v>
      </c>
      <c r="B3186" s="156" t="s">
        <v>150</v>
      </c>
      <c r="C3186" s="156" t="s">
        <v>93</v>
      </c>
      <c r="D3186" s="156" t="s">
        <v>1619</v>
      </c>
      <c r="E3186" s="157">
        <v>-40.82</v>
      </c>
      <c r="F3186" s="157">
        <v>173</v>
      </c>
      <c r="G3186" s="156" t="str">
        <f t="shared" si="152"/>
        <v>Tasman District NM</v>
      </c>
      <c r="H3186" s="156">
        <f t="shared" si="153"/>
        <v>107</v>
      </c>
      <c r="I3186" s="156" t="str">
        <f t="shared" si="154"/>
        <v>Tasman District 107</v>
      </c>
    </row>
    <row r="3187" spans="1:9">
      <c r="A3187" s="156" t="s">
        <v>3236</v>
      </c>
      <c r="B3187" s="156" t="s">
        <v>150</v>
      </c>
      <c r="C3187" s="156" t="s">
        <v>93</v>
      </c>
      <c r="D3187" s="156" t="s">
        <v>1619</v>
      </c>
      <c r="E3187" s="157">
        <v>-41.54</v>
      </c>
      <c r="F3187" s="157">
        <v>172.72</v>
      </c>
      <c r="G3187" s="156" t="str">
        <f t="shared" si="152"/>
        <v>Tasman District NM</v>
      </c>
      <c r="H3187" s="156">
        <f t="shared" si="153"/>
        <v>108</v>
      </c>
      <c r="I3187" s="156" t="str">
        <f t="shared" si="154"/>
        <v>Tasman District 108</v>
      </c>
    </row>
    <row r="3188" spans="1:9">
      <c r="A3188" s="156" t="s">
        <v>3237</v>
      </c>
      <c r="B3188" s="156" t="s">
        <v>150</v>
      </c>
      <c r="C3188" s="156" t="s">
        <v>93</v>
      </c>
      <c r="D3188" s="156" t="s">
        <v>1619</v>
      </c>
      <c r="E3188" s="157">
        <v>-41.82</v>
      </c>
      <c r="F3188" s="157">
        <v>172.47</v>
      </c>
      <c r="G3188" s="156" t="str">
        <f t="shared" si="152"/>
        <v>Tasman District NM</v>
      </c>
      <c r="H3188" s="156">
        <f t="shared" si="153"/>
        <v>109</v>
      </c>
      <c r="I3188" s="156" t="str">
        <f t="shared" si="154"/>
        <v>Tasman District 109</v>
      </c>
    </row>
    <row r="3189" spans="1:9">
      <c r="A3189" s="156" t="s">
        <v>3238</v>
      </c>
      <c r="B3189" s="156" t="s">
        <v>150</v>
      </c>
      <c r="C3189" s="156" t="s">
        <v>93</v>
      </c>
      <c r="D3189" s="156" t="s">
        <v>1619</v>
      </c>
      <c r="E3189" s="157">
        <v>-41.09</v>
      </c>
      <c r="F3189" s="157">
        <v>172.98</v>
      </c>
      <c r="G3189" s="156" t="str">
        <f t="shared" si="152"/>
        <v>Tasman District NM</v>
      </c>
      <c r="H3189" s="156">
        <f t="shared" si="153"/>
        <v>110</v>
      </c>
      <c r="I3189" s="156" t="str">
        <f t="shared" si="154"/>
        <v>Tasman District 110</v>
      </c>
    </row>
    <row r="3190" spans="1:9">
      <c r="A3190" s="156" t="s">
        <v>3239</v>
      </c>
      <c r="B3190" s="156" t="s">
        <v>150</v>
      </c>
      <c r="C3190" s="156" t="s">
        <v>93</v>
      </c>
      <c r="D3190" s="156" t="s">
        <v>1619</v>
      </c>
      <c r="E3190" s="157">
        <v>-42.01</v>
      </c>
      <c r="F3190" s="157">
        <v>172.36</v>
      </c>
      <c r="G3190" s="156" t="str">
        <f t="shared" si="152"/>
        <v>Tasman District NM</v>
      </c>
      <c r="H3190" s="156">
        <f t="shared" si="153"/>
        <v>111</v>
      </c>
      <c r="I3190" s="156" t="str">
        <f t="shared" si="154"/>
        <v>Tasman District 111</v>
      </c>
    </row>
    <row r="3191" spans="1:9">
      <c r="A3191" s="156" t="s">
        <v>3240</v>
      </c>
      <c r="B3191" s="156" t="s">
        <v>150</v>
      </c>
      <c r="C3191" s="156" t="s">
        <v>93</v>
      </c>
      <c r="D3191" s="156" t="s">
        <v>1619</v>
      </c>
      <c r="E3191" s="157">
        <v>-41.27</v>
      </c>
      <c r="F3191" s="157">
        <v>173</v>
      </c>
      <c r="G3191" s="156" t="str">
        <f t="shared" si="152"/>
        <v>Tasman District NM</v>
      </c>
      <c r="H3191" s="156">
        <f t="shared" si="153"/>
        <v>112</v>
      </c>
      <c r="I3191" s="156" t="str">
        <f t="shared" si="154"/>
        <v>Tasman District 112</v>
      </c>
    </row>
    <row r="3192" spans="1:9">
      <c r="A3192" s="156" t="s">
        <v>3241</v>
      </c>
      <c r="B3192" s="156" t="s">
        <v>150</v>
      </c>
      <c r="C3192" s="156" t="s">
        <v>93</v>
      </c>
      <c r="D3192" s="156" t="s">
        <v>1619</v>
      </c>
      <c r="E3192" s="157">
        <v>-41.02</v>
      </c>
      <c r="F3192" s="157">
        <v>172.82</v>
      </c>
      <c r="G3192" s="156" t="str">
        <f t="shared" si="152"/>
        <v>Tasman District NM</v>
      </c>
      <c r="H3192" s="156">
        <f t="shared" si="153"/>
        <v>113</v>
      </c>
      <c r="I3192" s="156" t="str">
        <f t="shared" si="154"/>
        <v>Tasman District 113</v>
      </c>
    </row>
    <row r="3193" spans="1:9">
      <c r="A3193" s="156" t="s">
        <v>3242</v>
      </c>
      <c r="B3193" s="156" t="s">
        <v>150</v>
      </c>
      <c r="C3193" s="156" t="s">
        <v>93</v>
      </c>
      <c r="D3193" s="156" t="s">
        <v>1619</v>
      </c>
      <c r="E3193" s="157">
        <v>-40.99</v>
      </c>
      <c r="F3193" s="157">
        <v>172.82</v>
      </c>
      <c r="G3193" s="156" t="str">
        <f t="shared" si="152"/>
        <v>Tasman District NM</v>
      </c>
      <c r="H3193" s="156">
        <f t="shared" si="153"/>
        <v>114</v>
      </c>
      <c r="I3193" s="156" t="str">
        <f t="shared" si="154"/>
        <v>Tasman District 114</v>
      </c>
    </row>
    <row r="3194" spans="1:9">
      <c r="A3194" s="156" t="s">
        <v>3243</v>
      </c>
      <c r="B3194" s="156" t="s">
        <v>150</v>
      </c>
      <c r="C3194" s="156" t="s">
        <v>93</v>
      </c>
      <c r="D3194" s="156" t="s">
        <v>1619</v>
      </c>
      <c r="E3194" s="157">
        <v>-41.42</v>
      </c>
      <c r="F3194" s="157">
        <v>172.99</v>
      </c>
      <c r="G3194" s="156" t="str">
        <f t="shared" si="152"/>
        <v>Tasman District NM</v>
      </c>
      <c r="H3194" s="156">
        <f t="shared" si="153"/>
        <v>115</v>
      </c>
      <c r="I3194" s="156" t="str">
        <f t="shared" si="154"/>
        <v>Tasman District 115</v>
      </c>
    </row>
    <row r="3195" spans="1:9">
      <c r="A3195" s="156" t="s">
        <v>3244</v>
      </c>
      <c r="B3195" s="156" t="s">
        <v>150</v>
      </c>
      <c r="C3195" s="156" t="s">
        <v>93</v>
      </c>
      <c r="D3195" s="156" t="s">
        <v>1619</v>
      </c>
      <c r="E3195" s="157">
        <v>-40.619999999999997</v>
      </c>
      <c r="F3195" s="157">
        <v>172.68</v>
      </c>
      <c r="G3195" s="156" t="str">
        <f t="shared" si="152"/>
        <v>Tasman District NM</v>
      </c>
      <c r="H3195" s="156">
        <f t="shared" si="153"/>
        <v>116</v>
      </c>
      <c r="I3195" s="156" t="str">
        <f t="shared" si="154"/>
        <v>Tasman District 116</v>
      </c>
    </row>
    <row r="3196" spans="1:9">
      <c r="A3196" s="156" t="s">
        <v>1142</v>
      </c>
      <c r="B3196" s="156" t="s">
        <v>150</v>
      </c>
      <c r="C3196" s="156" t="s">
        <v>93</v>
      </c>
      <c r="D3196" s="156" t="s">
        <v>1619</v>
      </c>
      <c r="E3196" s="157">
        <v>-40.83</v>
      </c>
      <c r="F3196" s="157">
        <v>172.8</v>
      </c>
      <c r="G3196" s="156" t="str">
        <f t="shared" si="152"/>
        <v>Tasman District NM</v>
      </c>
      <c r="H3196" s="156">
        <f t="shared" si="153"/>
        <v>117</v>
      </c>
      <c r="I3196" s="156" t="str">
        <f t="shared" si="154"/>
        <v>Tasman District 117</v>
      </c>
    </row>
    <row r="3197" spans="1:9">
      <c r="A3197" s="156" t="s">
        <v>3245</v>
      </c>
      <c r="B3197" s="156" t="s">
        <v>150</v>
      </c>
      <c r="C3197" s="156" t="s">
        <v>209</v>
      </c>
      <c r="D3197" s="156" t="s">
        <v>1619</v>
      </c>
      <c r="E3197" s="157">
        <v>-41.4</v>
      </c>
      <c r="F3197" s="157">
        <v>173.04</v>
      </c>
      <c r="G3197" s="156" t="str">
        <f t="shared" si="152"/>
        <v>Tasman District NM</v>
      </c>
      <c r="H3197" s="156">
        <f t="shared" si="153"/>
        <v>118</v>
      </c>
      <c r="I3197" s="156" t="str">
        <f t="shared" si="154"/>
        <v>Tasman District 118</v>
      </c>
    </row>
    <row r="3198" spans="1:9">
      <c r="A3198" s="156" t="s">
        <v>3246</v>
      </c>
      <c r="B3198" s="156" t="s">
        <v>150</v>
      </c>
      <c r="C3198" s="156" t="s">
        <v>93</v>
      </c>
      <c r="D3198" s="156" t="s">
        <v>1619</v>
      </c>
      <c r="E3198" s="157">
        <v>-41.26</v>
      </c>
      <c r="F3198" s="157">
        <v>172.82</v>
      </c>
      <c r="G3198" s="156" t="str">
        <f t="shared" si="152"/>
        <v>Tasman District NM</v>
      </c>
      <c r="H3198" s="156">
        <f t="shared" si="153"/>
        <v>119</v>
      </c>
      <c r="I3198" s="156" t="str">
        <f t="shared" si="154"/>
        <v>Tasman District 119</v>
      </c>
    </row>
    <row r="3199" spans="1:9">
      <c r="A3199" s="156" t="s">
        <v>3247</v>
      </c>
      <c r="B3199" s="156" t="s">
        <v>151</v>
      </c>
      <c r="C3199" s="156" t="s">
        <v>209</v>
      </c>
      <c r="D3199" s="156" t="s">
        <v>2326</v>
      </c>
      <c r="E3199" s="157">
        <v>-38.700000000000003</v>
      </c>
      <c r="F3199" s="157">
        <v>176.03</v>
      </c>
      <c r="G3199" s="156" t="str">
        <f t="shared" si="152"/>
        <v>Taupo District TP</v>
      </c>
      <c r="H3199" s="156">
        <f t="shared" si="153"/>
        <v>1</v>
      </c>
      <c r="I3199" s="156" t="str">
        <f t="shared" si="154"/>
        <v>Taupo District 1</v>
      </c>
    </row>
    <row r="3200" spans="1:9">
      <c r="A3200" s="156" t="s">
        <v>3248</v>
      </c>
      <c r="B3200" s="156" t="s">
        <v>151</v>
      </c>
      <c r="C3200" s="156" t="s">
        <v>93</v>
      </c>
      <c r="D3200" s="156" t="s">
        <v>2326</v>
      </c>
      <c r="E3200" s="157">
        <v>-38.51</v>
      </c>
      <c r="F3200" s="157">
        <v>175.76</v>
      </c>
      <c r="G3200" s="156" t="str">
        <f t="shared" si="152"/>
        <v>Taupo District TP</v>
      </c>
      <c r="H3200" s="156">
        <f t="shared" si="153"/>
        <v>2</v>
      </c>
      <c r="I3200" s="156" t="str">
        <f t="shared" si="154"/>
        <v>Taupo District 2</v>
      </c>
    </row>
    <row r="3201" spans="1:9">
      <c r="A3201" s="156" t="s">
        <v>3249</v>
      </c>
      <c r="B3201" s="156" t="s">
        <v>151</v>
      </c>
      <c r="C3201" s="156" t="s">
        <v>93</v>
      </c>
      <c r="D3201" s="156" t="s">
        <v>2326</v>
      </c>
      <c r="E3201" s="157">
        <v>-38.61</v>
      </c>
      <c r="F3201" s="157">
        <v>176.14</v>
      </c>
      <c r="G3201" s="156" t="str">
        <f t="shared" si="152"/>
        <v>Taupo District TP</v>
      </c>
      <c r="H3201" s="156">
        <f t="shared" si="153"/>
        <v>3</v>
      </c>
      <c r="I3201" s="156" t="str">
        <f t="shared" si="154"/>
        <v>Taupo District 3</v>
      </c>
    </row>
    <row r="3202" spans="1:9">
      <c r="A3202" s="156" t="s">
        <v>3250</v>
      </c>
      <c r="B3202" s="156" t="s">
        <v>151</v>
      </c>
      <c r="C3202" s="156" t="s">
        <v>93</v>
      </c>
      <c r="D3202" s="156" t="s">
        <v>2326</v>
      </c>
      <c r="E3202" s="157">
        <v>-38.39</v>
      </c>
      <c r="F3202" s="157">
        <v>176.03</v>
      </c>
      <c r="G3202" s="156" t="str">
        <f t="shared" ref="G3202:G3265" si="155">B3202&amp;" "&amp;D3202</f>
        <v>Taupo District TP</v>
      </c>
      <c r="H3202" s="156">
        <f t="shared" ref="H3202:H3265" si="156">IF(B3202=B3201,H3201+1,1)</f>
        <v>4</v>
      </c>
      <c r="I3202" s="156" t="str">
        <f t="shared" ref="I3202:I3265" si="157">B3202&amp;" "&amp;H3202</f>
        <v>Taupo District 4</v>
      </c>
    </row>
    <row r="3203" spans="1:9">
      <c r="A3203" s="156" t="s">
        <v>3251</v>
      </c>
      <c r="B3203" s="156" t="s">
        <v>151</v>
      </c>
      <c r="C3203" s="156" t="s">
        <v>93</v>
      </c>
      <c r="D3203" s="156" t="s">
        <v>2326</v>
      </c>
      <c r="E3203" s="157">
        <v>-38.85</v>
      </c>
      <c r="F3203" s="157">
        <v>176</v>
      </c>
      <c r="G3203" s="156" t="str">
        <f t="shared" si="155"/>
        <v>Taupo District TP</v>
      </c>
      <c r="H3203" s="156">
        <f t="shared" si="156"/>
        <v>5</v>
      </c>
      <c r="I3203" s="156" t="str">
        <f t="shared" si="157"/>
        <v>Taupo District 5</v>
      </c>
    </row>
    <row r="3204" spans="1:9">
      <c r="A3204" s="156" t="s">
        <v>3252</v>
      </c>
      <c r="B3204" s="156" t="s">
        <v>151</v>
      </c>
      <c r="C3204" s="156" t="s">
        <v>93</v>
      </c>
      <c r="D3204" s="156" t="s">
        <v>2326</v>
      </c>
      <c r="E3204" s="157">
        <v>-38.979999999999997</v>
      </c>
      <c r="F3204" s="157">
        <v>175.83</v>
      </c>
      <c r="G3204" s="156" t="str">
        <f t="shared" si="155"/>
        <v>Taupo District TP</v>
      </c>
      <c r="H3204" s="156">
        <f t="shared" si="156"/>
        <v>6</v>
      </c>
      <c r="I3204" s="156" t="str">
        <f t="shared" si="157"/>
        <v>Taupo District 6</v>
      </c>
    </row>
    <row r="3205" spans="1:9">
      <c r="A3205" s="156" t="s">
        <v>3253</v>
      </c>
      <c r="B3205" s="156" t="s">
        <v>151</v>
      </c>
      <c r="C3205" s="156" t="s">
        <v>93</v>
      </c>
      <c r="D3205" s="156" t="s">
        <v>2326</v>
      </c>
      <c r="E3205" s="157">
        <v>-38.880000000000003</v>
      </c>
      <c r="F3205" s="157">
        <v>175.63</v>
      </c>
      <c r="G3205" s="156" t="str">
        <f t="shared" si="155"/>
        <v>Taupo District TP</v>
      </c>
      <c r="H3205" s="156">
        <f t="shared" si="156"/>
        <v>7</v>
      </c>
      <c r="I3205" s="156" t="str">
        <f t="shared" si="157"/>
        <v>Taupo District 7</v>
      </c>
    </row>
    <row r="3206" spans="1:9">
      <c r="A3206" s="156" t="s">
        <v>3254</v>
      </c>
      <c r="B3206" s="156" t="s">
        <v>151</v>
      </c>
      <c r="C3206" s="156" t="s">
        <v>93</v>
      </c>
      <c r="D3206" s="156" t="s">
        <v>2326</v>
      </c>
      <c r="E3206" s="157">
        <v>-38.83</v>
      </c>
      <c r="F3206" s="157">
        <v>176.27</v>
      </c>
      <c r="G3206" s="156" t="str">
        <f t="shared" si="155"/>
        <v>Taupo District TP</v>
      </c>
      <c r="H3206" s="156">
        <f t="shared" si="156"/>
        <v>8</v>
      </c>
      <c r="I3206" s="156" t="str">
        <f t="shared" si="157"/>
        <v>Taupo District 8</v>
      </c>
    </row>
    <row r="3207" spans="1:9">
      <c r="A3207" s="156" t="s">
        <v>2310</v>
      </c>
      <c r="B3207" s="156" t="s">
        <v>151</v>
      </c>
      <c r="C3207" s="156" t="s">
        <v>93</v>
      </c>
      <c r="D3207" s="156" t="s">
        <v>2326</v>
      </c>
      <c r="E3207" s="157">
        <v>-38.659999999999997</v>
      </c>
      <c r="F3207" s="157">
        <v>175.91</v>
      </c>
      <c r="G3207" s="156" t="str">
        <f t="shared" si="155"/>
        <v>Taupo District TP</v>
      </c>
      <c r="H3207" s="156">
        <f t="shared" si="156"/>
        <v>9</v>
      </c>
      <c r="I3207" s="156" t="str">
        <f t="shared" si="157"/>
        <v>Taupo District 9</v>
      </c>
    </row>
    <row r="3208" spans="1:9">
      <c r="A3208" s="156" t="s">
        <v>3255</v>
      </c>
      <c r="B3208" s="156" t="s">
        <v>151</v>
      </c>
      <c r="C3208" s="156" t="s">
        <v>209</v>
      </c>
      <c r="D3208" s="156" t="s">
        <v>2326</v>
      </c>
      <c r="E3208" s="157">
        <v>-38.89</v>
      </c>
      <c r="F3208" s="157">
        <v>175.77</v>
      </c>
      <c r="G3208" s="156" t="str">
        <f t="shared" si="155"/>
        <v>Taupo District TP</v>
      </c>
      <c r="H3208" s="156">
        <f t="shared" si="156"/>
        <v>10</v>
      </c>
      <c r="I3208" s="156" t="str">
        <f t="shared" si="157"/>
        <v>Taupo District 10</v>
      </c>
    </row>
    <row r="3209" spans="1:9">
      <c r="A3209" s="156" t="s">
        <v>3256</v>
      </c>
      <c r="B3209" s="156" t="s">
        <v>151</v>
      </c>
      <c r="C3209" s="156" t="s">
        <v>93</v>
      </c>
      <c r="D3209" s="156" t="s">
        <v>2326</v>
      </c>
      <c r="E3209" s="157">
        <v>-38.880000000000003</v>
      </c>
      <c r="F3209" s="157">
        <v>175.67</v>
      </c>
      <c r="G3209" s="156" t="str">
        <f t="shared" si="155"/>
        <v>Taupo District TP</v>
      </c>
      <c r="H3209" s="156">
        <f t="shared" si="156"/>
        <v>11</v>
      </c>
      <c r="I3209" s="156" t="str">
        <f t="shared" si="157"/>
        <v>Taupo District 11</v>
      </c>
    </row>
    <row r="3210" spans="1:9">
      <c r="A3210" s="156" t="s">
        <v>3257</v>
      </c>
      <c r="B3210" s="156" t="s">
        <v>151</v>
      </c>
      <c r="C3210" s="156" t="s">
        <v>93</v>
      </c>
      <c r="D3210" s="156" t="s">
        <v>2326</v>
      </c>
      <c r="E3210" s="157">
        <v>-38.96</v>
      </c>
      <c r="F3210" s="157">
        <v>175.64</v>
      </c>
      <c r="G3210" s="156" t="str">
        <f t="shared" si="155"/>
        <v>Taupo District TP</v>
      </c>
      <c r="H3210" s="156">
        <f t="shared" si="156"/>
        <v>12</v>
      </c>
      <c r="I3210" s="156" t="str">
        <f t="shared" si="157"/>
        <v>Taupo District 12</v>
      </c>
    </row>
    <row r="3211" spans="1:9">
      <c r="A3211" s="156" t="s">
        <v>3258</v>
      </c>
      <c r="B3211" s="156" t="s">
        <v>151</v>
      </c>
      <c r="C3211" s="156" t="s">
        <v>209</v>
      </c>
      <c r="D3211" s="156" t="s">
        <v>2326</v>
      </c>
      <c r="E3211" s="157">
        <v>-38.369999999999997</v>
      </c>
      <c r="F3211" s="157">
        <v>175.76</v>
      </c>
      <c r="G3211" s="156" t="str">
        <f t="shared" si="155"/>
        <v>Taupo District TP</v>
      </c>
      <c r="H3211" s="156">
        <f t="shared" si="156"/>
        <v>13</v>
      </c>
      <c r="I3211" s="156" t="str">
        <f t="shared" si="157"/>
        <v>Taupo District 13</v>
      </c>
    </row>
    <row r="3212" spans="1:9">
      <c r="A3212" s="156" t="s">
        <v>2722</v>
      </c>
      <c r="B3212" s="156" t="s">
        <v>151</v>
      </c>
      <c r="C3212" s="156" t="s">
        <v>93</v>
      </c>
      <c r="D3212" s="156" t="s">
        <v>2326</v>
      </c>
      <c r="E3212" s="157">
        <v>-38.5</v>
      </c>
      <c r="F3212" s="157">
        <v>176.3</v>
      </c>
      <c r="G3212" s="156" t="str">
        <f t="shared" si="155"/>
        <v>Taupo District TP</v>
      </c>
      <c r="H3212" s="156">
        <f t="shared" si="156"/>
        <v>14</v>
      </c>
      <c r="I3212" s="156" t="str">
        <f t="shared" si="157"/>
        <v>Taupo District 14</v>
      </c>
    </row>
    <row r="3213" spans="1:9">
      <c r="A3213" s="156" t="s">
        <v>1878</v>
      </c>
      <c r="B3213" s="156" t="s">
        <v>151</v>
      </c>
      <c r="C3213" s="156" t="s">
        <v>93</v>
      </c>
      <c r="D3213" s="156" t="s">
        <v>2326</v>
      </c>
      <c r="E3213" s="157">
        <v>-38.35</v>
      </c>
      <c r="F3213" s="157">
        <v>175.74</v>
      </c>
      <c r="G3213" s="156" t="str">
        <f t="shared" si="155"/>
        <v>Taupo District TP</v>
      </c>
      <c r="H3213" s="156">
        <f t="shared" si="156"/>
        <v>15</v>
      </c>
      <c r="I3213" s="156" t="str">
        <f t="shared" si="157"/>
        <v>Taupo District 15</v>
      </c>
    </row>
    <row r="3214" spans="1:9">
      <c r="A3214" s="156" t="s">
        <v>3259</v>
      </c>
      <c r="B3214" s="156" t="s">
        <v>151</v>
      </c>
      <c r="C3214" s="156" t="s">
        <v>93</v>
      </c>
      <c r="D3214" s="156" t="s">
        <v>2326</v>
      </c>
      <c r="E3214" s="157">
        <v>-38.729999999999997</v>
      </c>
      <c r="F3214" s="157">
        <v>176.5</v>
      </c>
      <c r="G3214" s="156" t="str">
        <f t="shared" si="155"/>
        <v>Taupo District TP</v>
      </c>
      <c r="H3214" s="156">
        <f t="shared" si="156"/>
        <v>16</v>
      </c>
      <c r="I3214" s="156" t="str">
        <f t="shared" si="157"/>
        <v>Taupo District 16</v>
      </c>
    </row>
    <row r="3215" spans="1:9">
      <c r="A3215" s="156" t="s">
        <v>2228</v>
      </c>
      <c r="B3215" s="156" t="s">
        <v>151</v>
      </c>
      <c r="C3215" s="156" t="s">
        <v>93</v>
      </c>
      <c r="D3215" s="156" t="s">
        <v>2326</v>
      </c>
      <c r="E3215" s="157">
        <v>-38.89</v>
      </c>
      <c r="F3215" s="157">
        <v>175.58</v>
      </c>
      <c r="G3215" s="156" t="str">
        <f t="shared" si="155"/>
        <v>Taupo District TP</v>
      </c>
      <c r="H3215" s="156">
        <f t="shared" si="156"/>
        <v>17</v>
      </c>
      <c r="I3215" s="156" t="str">
        <f t="shared" si="157"/>
        <v>Taupo District 17</v>
      </c>
    </row>
    <row r="3216" spans="1:9">
      <c r="A3216" s="156" t="s">
        <v>3260</v>
      </c>
      <c r="B3216" s="156" t="s">
        <v>151</v>
      </c>
      <c r="C3216" s="156" t="s">
        <v>93</v>
      </c>
      <c r="D3216" s="156" t="s">
        <v>2326</v>
      </c>
      <c r="E3216" s="157">
        <v>-38.53</v>
      </c>
      <c r="F3216" s="157">
        <v>175.9</v>
      </c>
      <c r="G3216" s="156" t="str">
        <f t="shared" si="155"/>
        <v>Taupo District TP</v>
      </c>
      <c r="H3216" s="156">
        <f t="shared" si="156"/>
        <v>18</v>
      </c>
      <c r="I3216" s="156" t="str">
        <f t="shared" si="157"/>
        <v>Taupo District 18</v>
      </c>
    </row>
    <row r="3217" spans="1:9">
      <c r="A3217" s="156" t="s">
        <v>3261</v>
      </c>
      <c r="B3217" s="156" t="s">
        <v>151</v>
      </c>
      <c r="C3217" s="156" t="s">
        <v>93</v>
      </c>
      <c r="D3217" s="156" t="s">
        <v>2326</v>
      </c>
      <c r="E3217" s="157">
        <v>-38.93</v>
      </c>
      <c r="F3217" s="157">
        <v>175.86</v>
      </c>
      <c r="G3217" s="156" t="str">
        <f t="shared" si="155"/>
        <v>Taupo District TP</v>
      </c>
      <c r="H3217" s="156">
        <f t="shared" si="156"/>
        <v>19</v>
      </c>
      <c r="I3217" s="156" t="str">
        <f t="shared" si="157"/>
        <v>Taupo District 19</v>
      </c>
    </row>
    <row r="3218" spans="1:9">
      <c r="A3218" s="156" t="s">
        <v>3262</v>
      </c>
      <c r="B3218" s="156" t="s">
        <v>151</v>
      </c>
      <c r="C3218" s="156" t="s">
        <v>93</v>
      </c>
      <c r="D3218" s="156" t="s">
        <v>2326</v>
      </c>
      <c r="E3218" s="157">
        <v>-38.880000000000003</v>
      </c>
      <c r="F3218" s="157">
        <v>175.94</v>
      </c>
      <c r="G3218" s="156" t="str">
        <f t="shared" si="155"/>
        <v>Taupo District TP</v>
      </c>
      <c r="H3218" s="156">
        <f t="shared" si="156"/>
        <v>20</v>
      </c>
      <c r="I3218" s="156" t="str">
        <f t="shared" si="157"/>
        <v>Taupo District 20</v>
      </c>
    </row>
    <row r="3219" spans="1:9">
      <c r="A3219" s="156" t="s">
        <v>3263</v>
      </c>
      <c r="B3219" s="156" t="s">
        <v>151</v>
      </c>
      <c r="C3219" s="156" t="s">
        <v>96</v>
      </c>
      <c r="D3219" s="156" t="s">
        <v>2326</v>
      </c>
      <c r="E3219" s="157">
        <v>-38.68</v>
      </c>
      <c r="F3219" s="157">
        <v>176.05</v>
      </c>
      <c r="G3219" s="156" t="str">
        <f t="shared" si="155"/>
        <v>Taupo District TP</v>
      </c>
      <c r="H3219" s="156">
        <f t="shared" si="156"/>
        <v>21</v>
      </c>
      <c r="I3219" s="156" t="str">
        <f t="shared" si="157"/>
        <v>Taupo District 21</v>
      </c>
    </row>
    <row r="3220" spans="1:9">
      <c r="A3220" s="156" t="s">
        <v>3264</v>
      </c>
      <c r="B3220" s="156" t="s">
        <v>151</v>
      </c>
      <c r="C3220" s="156" t="s">
        <v>93</v>
      </c>
      <c r="D3220" s="156" t="s">
        <v>2326</v>
      </c>
      <c r="E3220" s="157">
        <v>-38.51</v>
      </c>
      <c r="F3220" s="157">
        <v>176.3</v>
      </c>
      <c r="G3220" s="156" t="str">
        <f t="shared" si="155"/>
        <v>Taupo District TP</v>
      </c>
      <c r="H3220" s="156">
        <f t="shared" si="156"/>
        <v>22</v>
      </c>
      <c r="I3220" s="156" t="str">
        <f t="shared" si="157"/>
        <v>Taupo District 22</v>
      </c>
    </row>
    <row r="3221" spans="1:9">
      <c r="A3221" s="156" t="s">
        <v>3265</v>
      </c>
      <c r="B3221" s="156" t="s">
        <v>151</v>
      </c>
      <c r="C3221" s="156" t="s">
        <v>93</v>
      </c>
      <c r="D3221" s="156" t="s">
        <v>2326</v>
      </c>
      <c r="E3221" s="157">
        <v>-38.9</v>
      </c>
      <c r="F3221" s="157">
        <v>175.76</v>
      </c>
      <c r="G3221" s="156" t="str">
        <f t="shared" si="155"/>
        <v>Taupo District TP</v>
      </c>
      <c r="H3221" s="156">
        <f t="shared" si="156"/>
        <v>23</v>
      </c>
      <c r="I3221" s="156" t="str">
        <f t="shared" si="157"/>
        <v>Taupo District 23</v>
      </c>
    </row>
    <row r="3222" spans="1:9">
      <c r="A3222" s="156" t="s">
        <v>3266</v>
      </c>
      <c r="B3222" s="156" t="s">
        <v>151</v>
      </c>
      <c r="C3222" s="156" t="s">
        <v>93</v>
      </c>
      <c r="D3222" s="156" t="s">
        <v>2326</v>
      </c>
      <c r="E3222" s="157">
        <v>-38.47</v>
      </c>
      <c r="F3222" s="157">
        <v>176.14</v>
      </c>
      <c r="G3222" s="156" t="str">
        <f t="shared" si="155"/>
        <v>Taupo District TP</v>
      </c>
      <c r="H3222" s="156">
        <f t="shared" si="156"/>
        <v>24</v>
      </c>
      <c r="I3222" s="156" t="str">
        <f t="shared" si="157"/>
        <v>Taupo District 24</v>
      </c>
    </row>
    <row r="3223" spans="1:9">
      <c r="A3223" s="156" t="s">
        <v>3267</v>
      </c>
      <c r="B3223" s="156" t="s">
        <v>151</v>
      </c>
      <c r="C3223" s="156" t="s">
        <v>93</v>
      </c>
      <c r="D3223" s="156" t="s">
        <v>2326</v>
      </c>
      <c r="E3223" s="157">
        <v>-38.57</v>
      </c>
      <c r="F3223" s="157">
        <v>176.02</v>
      </c>
      <c r="G3223" s="156" t="str">
        <f t="shared" si="155"/>
        <v>Taupo District TP</v>
      </c>
      <c r="H3223" s="156">
        <f t="shared" si="156"/>
        <v>25</v>
      </c>
      <c r="I3223" s="156" t="str">
        <f t="shared" si="157"/>
        <v>Taupo District 25</v>
      </c>
    </row>
    <row r="3224" spans="1:9">
      <c r="A3224" s="156" t="s">
        <v>3268</v>
      </c>
      <c r="B3224" s="156" t="s">
        <v>151</v>
      </c>
      <c r="C3224" s="156" t="s">
        <v>93</v>
      </c>
      <c r="D3224" s="156" t="s">
        <v>2326</v>
      </c>
      <c r="E3224" s="157">
        <v>-38.909999999999997</v>
      </c>
      <c r="F3224" s="157">
        <v>175.89</v>
      </c>
      <c r="G3224" s="156" t="str">
        <f t="shared" si="155"/>
        <v>Taupo District TP</v>
      </c>
      <c r="H3224" s="156">
        <f t="shared" si="156"/>
        <v>26</v>
      </c>
      <c r="I3224" s="156" t="str">
        <f t="shared" si="157"/>
        <v>Taupo District 26</v>
      </c>
    </row>
    <row r="3225" spans="1:9">
      <c r="A3225" s="156" t="s">
        <v>3269</v>
      </c>
      <c r="B3225" s="156" t="s">
        <v>151</v>
      </c>
      <c r="C3225" s="156" t="s">
        <v>93</v>
      </c>
      <c r="D3225" s="156" t="s">
        <v>2326</v>
      </c>
      <c r="E3225" s="157">
        <v>-39.03</v>
      </c>
      <c r="F3225" s="157">
        <v>175.65</v>
      </c>
      <c r="G3225" s="156" t="str">
        <f t="shared" si="155"/>
        <v>Taupo District TP</v>
      </c>
      <c r="H3225" s="156">
        <f t="shared" si="156"/>
        <v>27</v>
      </c>
      <c r="I3225" s="156" t="str">
        <f t="shared" si="157"/>
        <v>Taupo District 27</v>
      </c>
    </row>
    <row r="3226" spans="1:9">
      <c r="A3226" s="156" t="s">
        <v>3270</v>
      </c>
      <c r="B3226" s="156" t="s">
        <v>151</v>
      </c>
      <c r="C3226" s="156" t="s">
        <v>93</v>
      </c>
      <c r="D3226" s="156" t="s">
        <v>2326</v>
      </c>
      <c r="E3226" s="157">
        <v>-39.049999999999997</v>
      </c>
      <c r="F3226" s="157">
        <v>175.61</v>
      </c>
      <c r="G3226" s="156" t="str">
        <f t="shared" si="155"/>
        <v>Taupo District TP</v>
      </c>
      <c r="H3226" s="156">
        <f t="shared" si="156"/>
        <v>28</v>
      </c>
      <c r="I3226" s="156" t="str">
        <f t="shared" si="157"/>
        <v>Taupo District 28</v>
      </c>
    </row>
    <row r="3227" spans="1:9">
      <c r="A3227" s="156" t="s">
        <v>3022</v>
      </c>
      <c r="B3227" s="156" t="s">
        <v>151</v>
      </c>
      <c r="C3227" s="156" t="s">
        <v>93</v>
      </c>
      <c r="D3227" s="156" t="s">
        <v>2326</v>
      </c>
      <c r="E3227" s="157">
        <v>-38.97</v>
      </c>
      <c r="F3227" s="157">
        <v>176.54</v>
      </c>
      <c r="G3227" s="156" t="str">
        <f t="shared" si="155"/>
        <v>Taupo District TP</v>
      </c>
      <c r="H3227" s="156">
        <f t="shared" si="156"/>
        <v>29</v>
      </c>
      <c r="I3227" s="156" t="str">
        <f t="shared" si="157"/>
        <v>Taupo District 29</v>
      </c>
    </row>
    <row r="3228" spans="1:9">
      <c r="A3228" s="156" t="s">
        <v>3271</v>
      </c>
      <c r="B3228" s="156" t="s">
        <v>151</v>
      </c>
      <c r="C3228" s="156" t="s">
        <v>93</v>
      </c>
      <c r="D3228" s="156" t="s">
        <v>2326</v>
      </c>
      <c r="E3228" s="157">
        <v>-38.85</v>
      </c>
      <c r="F3228" s="157">
        <v>175.78</v>
      </c>
      <c r="G3228" s="156" t="str">
        <f t="shared" si="155"/>
        <v>Taupo District TP</v>
      </c>
      <c r="H3228" s="156">
        <f t="shared" si="156"/>
        <v>30</v>
      </c>
      <c r="I3228" s="156" t="str">
        <f t="shared" si="157"/>
        <v>Taupo District 30</v>
      </c>
    </row>
    <row r="3229" spans="1:9">
      <c r="A3229" s="156" t="s">
        <v>3272</v>
      </c>
      <c r="B3229" s="156" t="s">
        <v>151</v>
      </c>
      <c r="C3229" s="156" t="s">
        <v>93</v>
      </c>
      <c r="D3229" s="156" t="s">
        <v>2326</v>
      </c>
      <c r="E3229" s="157">
        <v>-38.909999999999997</v>
      </c>
      <c r="F3229" s="157">
        <v>175.75</v>
      </c>
      <c r="G3229" s="156" t="str">
        <f t="shared" si="155"/>
        <v>Taupo District TP</v>
      </c>
      <c r="H3229" s="156">
        <f t="shared" si="156"/>
        <v>31</v>
      </c>
      <c r="I3229" s="156" t="str">
        <f t="shared" si="157"/>
        <v>Taupo District 31</v>
      </c>
    </row>
    <row r="3230" spans="1:9">
      <c r="A3230" s="156" t="s">
        <v>3273</v>
      </c>
      <c r="B3230" s="156" t="s">
        <v>151</v>
      </c>
      <c r="C3230" s="156" t="s">
        <v>96</v>
      </c>
      <c r="D3230" s="156" t="s">
        <v>2326</v>
      </c>
      <c r="E3230" s="157">
        <v>-38.72</v>
      </c>
      <c r="F3230" s="157">
        <v>176.06</v>
      </c>
      <c r="G3230" s="156" t="str">
        <f t="shared" si="155"/>
        <v>Taupo District TP</v>
      </c>
      <c r="H3230" s="156">
        <f t="shared" si="156"/>
        <v>32</v>
      </c>
      <c r="I3230" s="156" t="str">
        <f t="shared" si="157"/>
        <v>Taupo District 32</v>
      </c>
    </row>
    <row r="3231" spans="1:9">
      <c r="A3231" s="156" t="s">
        <v>3274</v>
      </c>
      <c r="B3231" s="156" t="s">
        <v>151</v>
      </c>
      <c r="C3231" s="156" t="s">
        <v>93</v>
      </c>
      <c r="D3231" s="156" t="s">
        <v>2326</v>
      </c>
      <c r="E3231" s="157">
        <v>-39.07</v>
      </c>
      <c r="F3231" s="157">
        <v>175.8</v>
      </c>
      <c r="G3231" s="156" t="str">
        <f t="shared" si="155"/>
        <v>Taupo District TP</v>
      </c>
      <c r="H3231" s="156">
        <f t="shared" si="156"/>
        <v>33</v>
      </c>
      <c r="I3231" s="156" t="str">
        <f t="shared" si="157"/>
        <v>Taupo District 33</v>
      </c>
    </row>
    <row r="3232" spans="1:9">
      <c r="A3232" s="156" t="s">
        <v>3275</v>
      </c>
      <c r="B3232" s="156" t="s">
        <v>151</v>
      </c>
      <c r="C3232" s="156" t="s">
        <v>93</v>
      </c>
      <c r="D3232" s="156" t="s">
        <v>2326</v>
      </c>
      <c r="E3232" s="157">
        <v>-38.869999999999997</v>
      </c>
      <c r="F3232" s="157">
        <v>176.36</v>
      </c>
      <c r="G3232" s="156" t="str">
        <f t="shared" si="155"/>
        <v>Taupo District TP</v>
      </c>
      <c r="H3232" s="156">
        <f t="shared" si="156"/>
        <v>34</v>
      </c>
      <c r="I3232" s="156" t="str">
        <f t="shared" si="157"/>
        <v>Taupo District 34</v>
      </c>
    </row>
    <row r="3233" spans="1:9">
      <c r="A3233" s="156" t="s">
        <v>2523</v>
      </c>
      <c r="B3233" s="156" t="s">
        <v>151</v>
      </c>
      <c r="C3233" s="156" t="s">
        <v>93</v>
      </c>
      <c r="D3233" s="156" t="s">
        <v>2326</v>
      </c>
      <c r="E3233" s="157">
        <v>-38.619999999999997</v>
      </c>
      <c r="F3233" s="157">
        <v>176.2</v>
      </c>
      <c r="G3233" s="156" t="str">
        <f t="shared" si="155"/>
        <v>Taupo District TP</v>
      </c>
      <c r="H3233" s="156">
        <f t="shared" si="156"/>
        <v>35</v>
      </c>
      <c r="I3233" s="156" t="str">
        <f t="shared" si="157"/>
        <v>Taupo District 35</v>
      </c>
    </row>
    <row r="3234" spans="1:9">
      <c r="A3234" s="156" t="s">
        <v>3276</v>
      </c>
      <c r="B3234" s="156" t="s">
        <v>151</v>
      </c>
      <c r="C3234" s="156" t="s">
        <v>93</v>
      </c>
      <c r="D3234" s="156" t="s">
        <v>2326</v>
      </c>
      <c r="E3234" s="157">
        <v>-38.57</v>
      </c>
      <c r="F3234" s="157">
        <v>176.22</v>
      </c>
      <c r="G3234" s="156" t="str">
        <f t="shared" si="155"/>
        <v>Taupo District TP</v>
      </c>
      <c r="H3234" s="156">
        <f t="shared" si="156"/>
        <v>36</v>
      </c>
      <c r="I3234" s="156" t="str">
        <f t="shared" si="157"/>
        <v>Taupo District 36</v>
      </c>
    </row>
    <row r="3235" spans="1:9">
      <c r="A3235" s="156" t="s">
        <v>3277</v>
      </c>
      <c r="B3235" s="156" t="s">
        <v>151</v>
      </c>
      <c r="C3235" s="156" t="s">
        <v>171</v>
      </c>
      <c r="D3235" s="156" t="s">
        <v>2326</v>
      </c>
      <c r="E3235" s="157">
        <v>-38.69</v>
      </c>
      <c r="F3235" s="157">
        <v>176.07</v>
      </c>
      <c r="G3235" s="156" t="str">
        <f t="shared" si="155"/>
        <v>Taupo District TP</v>
      </c>
      <c r="H3235" s="156">
        <f t="shared" si="156"/>
        <v>37</v>
      </c>
      <c r="I3235" s="156" t="str">
        <f t="shared" si="157"/>
        <v>Taupo District 37</v>
      </c>
    </row>
    <row r="3236" spans="1:9">
      <c r="A3236" s="156" t="s">
        <v>3278</v>
      </c>
      <c r="B3236" s="156" t="s">
        <v>151</v>
      </c>
      <c r="C3236" s="156" t="s">
        <v>93</v>
      </c>
      <c r="D3236" s="156" t="s">
        <v>2326</v>
      </c>
      <c r="E3236" s="157">
        <v>-38.799999999999997</v>
      </c>
      <c r="F3236" s="157">
        <v>175.64</v>
      </c>
      <c r="G3236" s="156" t="str">
        <f t="shared" si="155"/>
        <v>Taupo District TP</v>
      </c>
      <c r="H3236" s="156">
        <f t="shared" si="156"/>
        <v>38</v>
      </c>
      <c r="I3236" s="156" t="str">
        <f t="shared" si="157"/>
        <v>Taupo District 38</v>
      </c>
    </row>
    <row r="3237" spans="1:9">
      <c r="A3237" s="156" t="s">
        <v>3279</v>
      </c>
      <c r="B3237" s="156" t="s">
        <v>151</v>
      </c>
      <c r="C3237" s="156" t="s">
        <v>93</v>
      </c>
      <c r="D3237" s="156" t="s">
        <v>2326</v>
      </c>
      <c r="E3237" s="157">
        <v>-38.549999999999997</v>
      </c>
      <c r="F3237" s="157">
        <v>176.04</v>
      </c>
      <c r="G3237" s="156" t="str">
        <f t="shared" si="155"/>
        <v>Taupo District TP</v>
      </c>
      <c r="H3237" s="156">
        <f t="shared" si="156"/>
        <v>39</v>
      </c>
      <c r="I3237" s="156" t="str">
        <f t="shared" si="157"/>
        <v>Taupo District 39</v>
      </c>
    </row>
    <row r="3238" spans="1:9">
      <c r="A3238" s="156" t="s">
        <v>3280</v>
      </c>
      <c r="B3238" s="156" t="s">
        <v>151</v>
      </c>
      <c r="C3238" s="156" t="s">
        <v>93</v>
      </c>
      <c r="D3238" s="156" t="s">
        <v>2326</v>
      </c>
      <c r="E3238" s="157">
        <v>-38.82</v>
      </c>
      <c r="F3238" s="157">
        <v>175.66</v>
      </c>
      <c r="G3238" s="156" t="str">
        <f t="shared" si="155"/>
        <v>Taupo District TP</v>
      </c>
      <c r="H3238" s="156">
        <f t="shared" si="156"/>
        <v>40</v>
      </c>
      <c r="I3238" s="156" t="str">
        <f t="shared" si="157"/>
        <v>Taupo District 40</v>
      </c>
    </row>
    <row r="3239" spans="1:9">
      <c r="A3239" s="156" t="s">
        <v>3281</v>
      </c>
      <c r="B3239" s="156" t="s">
        <v>151</v>
      </c>
      <c r="C3239" s="156" t="s">
        <v>93</v>
      </c>
      <c r="D3239" s="156" t="s">
        <v>2326</v>
      </c>
      <c r="E3239" s="157">
        <v>-38.9</v>
      </c>
      <c r="F3239" s="157">
        <v>175.9</v>
      </c>
      <c r="G3239" s="156" t="str">
        <f t="shared" si="155"/>
        <v>Taupo District TP</v>
      </c>
      <c r="H3239" s="156">
        <f t="shared" si="156"/>
        <v>41</v>
      </c>
      <c r="I3239" s="156" t="str">
        <f t="shared" si="157"/>
        <v>Taupo District 41</v>
      </c>
    </row>
    <row r="3240" spans="1:9">
      <c r="A3240" s="156" t="s">
        <v>3282</v>
      </c>
      <c r="B3240" s="156" t="s">
        <v>151</v>
      </c>
      <c r="C3240" s="156" t="s">
        <v>93</v>
      </c>
      <c r="D3240" s="156" t="s">
        <v>2326</v>
      </c>
      <c r="E3240" s="157">
        <v>-38.78</v>
      </c>
      <c r="F3240" s="157">
        <v>175.78</v>
      </c>
      <c r="G3240" s="156" t="str">
        <f t="shared" si="155"/>
        <v>Taupo District TP</v>
      </c>
      <c r="H3240" s="156">
        <f t="shared" si="156"/>
        <v>42</v>
      </c>
      <c r="I3240" s="156" t="str">
        <f t="shared" si="157"/>
        <v>Taupo District 42</v>
      </c>
    </row>
    <row r="3241" spans="1:9">
      <c r="A3241" s="156" t="s">
        <v>3283</v>
      </c>
      <c r="B3241" s="156" t="s">
        <v>151</v>
      </c>
      <c r="C3241" s="156" t="s">
        <v>93</v>
      </c>
      <c r="D3241" s="156" t="s">
        <v>2326</v>
      </c>
      <c r="E3241" s="157">
        <v>-38.61</v>
      </c>
      <c r="F3241" s="157">
        <v>175.7</v>
      </c>
      <c r="G3241" s="156" t="str">
        <f t="shared" si="155"/>
        <v>Taupo District TP</v>
      </c>
      <c r="H3241" s="156">
        <f t="shared" si="156"/>
        <v>43</v>
      </c>
      <c r="I3241" s="156" t="str">
        <f t="shared" si="157"/>
        <v>Taupo District 43</v>
      </c>
    </row>
    <row r="3242" spans="1:9">
      <c r="A3242" s="156" t="s">
        <v>3284</v>
      </c>
      <c r="B3242" s="156" t="s">
        <v>151</v>
      </c>
      <c r="C3242" s="156" t="s">
        <v>209</v>
      </c>
      <c r="D3242" s="156" t="s">
        <v>2326</v>
      </c>
      <c r="E3242" s="157">
        <v>-38.96</v>
      </c>
      <c r="F3242" s="157">
        <v>175.75</v>
      </c>
      <c r="G3242" s="156" t="str">
        <f t="shared" si="155"/>
        <v>Taupo District TP</v>
      </c>
      <c r="H3242" s="156">
        <f t="shared" si="156"/>
        <v>44</v>
      </c>
      <c r="I3242" s="156" t="str">
        <f t="shared" si="157"/>
        <v>Taupo District 44</v>
      </c>
    </row>
    <row r="3243" spans="1:9">
      <c r="A3243" s="156" t="s">
        <v>3285</v>
      </c>
      <c r="B3243" s="156" t="s">
        <v>151</v>
      </c>
      <c r="C3243" s="156" t="s">
        <v>93</v>
      </c>
      <c r="D3243" s="156" t="s">
        <v>2326</v>
      </c>
      <c r="E3243" s="157">
        <v>-39.270000000000003</v>
      </c>
      <c r="F3243" s="157">
        <v>175.6</v>
      </c>
      <c r="G3243" s="156" t="str">
        <f t="shared" si="155"/>
        <v>Taupo District TP</v>
      </c>
      <c r="H3243" s="156">
        <f t="shared" si="156"/>
        <v>45</v>
      </c>
      <c r="I3243" s="156" t="str">
        <f t="shared" si="157"/>
        <v>Taupo District 45</v>
      </c>
    </row>
    <row r="3244" spans="1:9">
      <c r="A3244" s="156" t="s">
        <v>3286</v>
      </c>
      <c r="B3244" s="156" t="s">
        <v>151</v>
      </c>
      <c r="C3244" s="156" t="s">
        <v>171</v>
      </c>
      <c r="D3244" s="156" t="s">
        <v>2326</v>
      </c>
      <c r="E3244" s="157">
        <v>-38.979999999999997</v>
      </c>
      <c r="F3244" s="157">
        <v>175.79</v>
      </c>
      <c r="G3244" s="156" t="str">
        <f t="shared" si="155"/>
        <v>Taupo District TP</v>
      </c>
      <c r="H3244" s="156">
        <f t="shared" si="156"/>
        <v>46</v>
      </c>
      <c r="I3244" s="156" t="str">
        <f t="shared" si="157"/>
        <v>Taupo District 46</v>
      </c>
    </row>
    <row r="3245" spans="1:9">
      <c r="A3245" s="156" t="s">
        <v>1119</v>
      </c>
      <c r="B3245" s="156" t="s">
        <v>151</v>
      </c>
      <c r="C3245" s="156" t="s">
        <v>93</v>
      </c>
      <c r="D3245" s="156" t="s">
        <v>2326</v>
      </c>
      <c r="E3245" s="157">
        <v>-38.72</v>
      </c>
      <c r="F3245" s="157">
        <v>175.74</v>
      </c>
      <c r="G3245" s="156" t="str">
        <f t="shared" si="155"/>
        <v>Taupo District TP</v>
      </c>
      <c r="H3245" s="156">
        <f t="shared" si="156"/>
        <v>47</v>
      </c>
      <c r="I3245" s="156" t="str">
        <f t="shared" si="157"/>
        <v>Taupo District 47</v>
      </c>
    </row>
    <row r="3246" spans="1:9">
      <c r="A3246" s="156" t="s">
        <v>3287</v>
      </c>
      <c r="B3246" s="156" t="s">
        <v>151</v>
      </c>
      <c r="C3246" s="156" t="s">
        <v>93</v>
      </c>
      <c r="D3246" s="156" t="s">
        <v>2326</v>
      </c>
      <c r="E3246" s="157">
        <v>-38.94</v>
      </c>
      <c r="F3246" s="157">
        <v>175.74</v>
      </c>
      <c r="G3246" s="156" t="str">
        <f t="shared" si="155"/>
        <v>Taupo District TP</v>
      </c>
      <c r="H3246" s="156">
        <f t="shared" si="156"/>
        <v>48</v>
      </c>
      <c r="I3246" s="156" t="str">
        <f t="shared" si="157"/>
        <v>Taupo District 48</v>
      </c>
    </row>
    <row r="3247" spans="1:9">
      <c r="A3247" s="156" t="s">
        <v>3288</v>
      </c>
      <c r="B3247" s="156" t="s">
        <v>151</v>
      </c>
      <c r="C3247" s="156" t="s">
        <v>93</v>
      </c>
      <c r="D3247" s="156" t="s">
        <v>2326</v>
      </c>
      <c r="E3247" s="157">
        <v>-38.49</v>
      </c>
      <c r="F3247" s="157">
        <v>176.29</v>
      </c>
      <c r="G3247" s="156" t="str">
        <f t="shared" si="155"/>
        <v>Taupo District TP</v>
      </c>
      <c r="H3247" s="156">
        <f t="shared" si="156"/>
        <v>49</v>
      </c>
      <c r="I3247" s="156" t="str">
        <f t="shared" si="157"/>
        <v>Taupo District 49</v>
      </c>
    </row>
    <row r="3248" spans="1:9">
      <c r="A3248" s="156" t="s">
        <v>3289</v>
      </c>
      <c r="B3248" s="156" t="s">
        <v>151</v>
      </c>
      <c r="C3248" s="156" t="s">
        <v>93</v>
      </c>
      <c r="D3248" s="156" t="s">
        <v>2326</v>
      </c>
      <c r="E3248" s="157">
        <v>-38.81</v>
      </c>
      <c r="F3248" s="157">
        <v>176.27</v>
      </c>
      <c r="G3248" s="156" t="str">
        <f t="shared" si="155"/>
        <v>Taupo District TP</v>
      </c>
      <c r="H3248" s="156">
        <f t="shared" si="156"/>
        <v>50</v>
      </c>
      <c r="I3248" s="156" t="str">
        <f t="shared" si="157"/>
        <v>Taupo District 50</v>
      </c>
    </row>
    <row r="3249" spans="1:9">
      <c r="A3249" s="156" t="s">
        <v>3290</v>
      </c>
      <c r="B3249" s="156" t="s">
        <v>151</v>
      </c>
      <c r="C3249" s="156" t="s">
        <v>96</v>
      </c>
      <c r="D3249" s="156" t="s">
        <v>2326</v>
      </c>
      <c r="E3249" s="157">
        <v>-38.700000000000003</v>
      </c>
      <c r="F3249" s="157">
        <v>176.08</v>
      </c>
      <c r="G3249" s="156" t="str">
        <f t="shared" si="155"/>
        <v>Taupo District TP</v>
      </c>
      <c r="H3249" s="156">
        <f t="shared" si="156"/>
        <v>51</v>
      </c>
      <c r="I3249" s="156" t="str">
        <f t="shared" si="157"/>
        <v>Taupo District 51</v>
      </c>
    </row>
    <row r="3250" spans="1:9">
      <c r="A3250" s="156" t="s">
        <v>3291</v>
      </c>
      <c r="B3250" s="156" t="s">
        <v>151</v>
      </c>
      <c r="C3250" s="156" t="s">
        <v>93</v>
      </c>
      <c r="D3250" s="156" t="s">
        <v>2326</v>
      </c>
      <c r="E3250" s="157">
        <v>-38.619999999999997</v>
      </c>
      <c r="F3250" s="157">
        <v>176.08</v>
      </c>
      <c r="G3250" s="156" t="str">
        <f t="shared" si="155"/>
        <v>Taupo District TP</v>
      </c>
      <c r="H3250" s="156">
        <f t="shared" si="156"/>
        <v>52</v>
      </c>
      <c r="I3250" s="156" t="str">
        <f t="shared" si="157"/>
        <v>Taupo District 52</v>
      </c>
    </row>
    <row r="3251" spans="1:9">
      <c r="A3251" s="156" t="s">
        <v>3292</v>
      </c>
      <c r="B3251" s="156" t="s">
        <v>151</v>
      </c>
      <c r="C3251" s="156" t="s">
        <v>93</v>
      </c>
      <c r="D3251" s="156" t="s">
        <v>2326</v>
      </c>
      <c r="E3251" s="157">
        <v>-38.61</v>
      </c>
      <c r="F3251" s="157">
        <v>176.09</v>
      </c>
      <c r="G3251" s="156" t="str">
        <f t="shared" si="155"/>
        <v>Taupo District TP</v>
      </c>
      <c r="H3251" s="156">
        <f t="shared" si="156"/>
        <v>53</v>
      </c>
      <c r="I3251" s="156" t="str">
        <f t="shared" si="157"/>
        <v>Taupo District 53</v>
      </c>
    </row>
    <row r="3252" spans="1:9">
      <c r="A3252" s="156" t="s">
        <v>3293</v>
      </c>
      <c r="B3252" s="156" t="s">
        <v>151</v>
      </c>
      <c r="C3252" s="156" t="s">
        <v>93</v>
      </c>
      <c r="D3252" s="156" t="s">
        <v>2326</v>
      </c>
      <c r="E3252" s="157">
        <v>-38.79</v>
      </c>
      <c r="F3252" s="157">
        <v>176.06</v>
      </c>
      <c r="G3252" s="156" t="str">
        <f t="shared" si="155"/>
        <v>Taupo District TP</v>
      </c>
      <c r="H3252" s="156">
        <f t="shared" si="156"/>
        <v>54</v>
      </c>
      <c r="I3252" s="156" t="str">
        <f t="shared" si="157"/>
        <v>Taupo District 54</v>
      </c>
    </row>
    <row r="3253" spans="1:9">
      <c r="A3253" s="156" t="s">
        <v>3294</v>
      </c>
      <c r="B3253" s="156" t="s">
        <v>151</v>
      </c>
      <c r="C3253" s="156" t="s">
        <v>93</v>
      </c>
      <c r="D3253" s="156" t="s">
        <v>2326</v>
      </c>
      <c r="E3253" s="157">
        <v>-38.9</v>
      </c>
      <c r="F3253" s="157">
        <v>175.92</v>
      </c>
      <c r="G3253" s="156" t="str">
        <f t="shared" si="155"/>
        <v>Taupo District TP</v>
      </c>
      <c r="H3253" s="156">
        <f t="shared" si="156"/>
        <v>55</v>
      </c>
      <c r="I3253" s="156" t="str">
        <f t="shared" si="157"/>
        <v>Taupo District 55</v>
      </c>
    </row>
    <row r="3254" spans="1:9">
      <c r="A3254" s="156" t="s">
        <v>3295</v>
      </c>
      <c r="B3254" s="156" t="s">
        <v>151</v>
      </c>
      <c r="C3254" s="156" t="s">
        <v>93</v>
      </c>
      <c r="D3254" s="156" t="s">
        <v>2326</v>
      </c>
      <c r="E3254" s="157">
        <v>-38.42</v>
      </c>
      <c r="F3254" s="157">
        <v>175.8</v>
      </c>
      <c r="G3254" s="156" t="str">
        <f t="shared" si="155"/>
        <v>Taupo District TP</v>
      </c>
      <c r="H3254" s="156">
        <f t="shared" si="156"/>
        <v>56</v>
      </c>
      <c r="I3254" s="156" t="str">
        <f t="shared" si="157"/>
        <v>Taupo District 56</v>
      </c>
    </row>
    <row r="3255" spans="1:9">
      <c r="A3255" s="156" t="s">
        <v>3296</v>
      </c>
      <c r="B3255" s="156" t="s">
        <v>151</v>
      </c>
      <c r="C3255" s="156" t="s">
        <v>93</v>
      </c>
      <c r="D3255" s="156" t="s">
        <v>2326</v>
      </c>
      <c r="E3255" s="157">
        <v>-38.78</v>
      </c>
      <c r="F3255" s="157">
        <v>175.73</v>
      </c>
      <c r="G3255" s="156" t="str">
        <f t="shared" si="155"/>
        <v>Taupo District TP</v>
      </c>
      <c r="H3255" s="156">
        <f t="shared" si="156"/>
        <v>57</v>
      </c>
      <c r="I3255" s="156" t="str">
        <f t="shared" si="157"/>
        <v>Taupo District 57</v>
      </c>
    </row>
    <row r="3256" spans="1:9">
      <c r="A3256" s="156" t="s">
        <v>3297</v>
      </c>
      <c r="B3256" s="156" t="s">
        <v>151</v>
      </c>
      <c r="C3256" s="156" t="s">
        <v>96</v>
      </c>
      <c r="D3256" s="156" t="s">
        <v>2326</v>
      </c>
      <c r="E3256" s="157">
        <v>-38.72</v>
      </c>
      <c r="F3256" s="157">
        <v>176.06</v>
      </c>
      <c r="G3256" s="156" t="str">
        <f t="shared" si="155"/>
        <v>Taupo District TP</v>
      </c>
      <c r="H3256" s="156">
        <f t="shared" si="156"/>
        <v>58</v>
      </c>
      <c r="I3256" s="156" t="str">
        <f t="shared" si="157"/>
        <v>Taupo District 58</v>
      </c>
    </row>
    <row r="3257" spans="1:9">
      <c r="A3257" s="156" t="s">
        <v>3298</v>
      </c>
      <c r="B3257" s="156" t="s">
        <v>152</v>
      </c>
      <c r="C3257" s="156" t="s">
        <v>93</v>
      </c>
      <c r="D3257" s="156" t="s">
        <v>1725</v>
      </c>
      <c r="E3257" s="157">
        <v>-37.729999999999997</v>
      </c>
      <c r="F3257" s="157">
        <v>176.12</v>
      </c>
      <c r="G3257" s="156" t="str">
        <f t="shared" si="155"/>
        <v>Tauranga City BP</v>
      </c>
      <c r="H3257" s="156">
        <f t="shared" si="156"/>
        <v>1</v>
      </c>
      <c r="I3257" s="156" t="str">
        <f t="shared" si="157"/>
        <v>Tauranga City 1</v>
      </c>
    </row>
    <row r="3258" spans="1:9">
      <c r="A3258" s="156" t="s">
        <v>3299</v>
      </c>
      <c r="B3258" s="156" t="s">
        <v>152</v>
      </c>
      <c r="C3258" s="156" t="s">
        <v>96</v>
      </c>
      <c r="D3258" s="156" t="s">
        <v>1725</v>
      </c>
      <c r="E3258" s="157">
        <v>-37.67</v>
      </c>
      <c r="F3258" s="157">
        <v>176.12</v>
      </c>
      <c r="G3258" s="156" t="str">
        <f t="shared" si="155"/>
        <v>Tauranga City BP</v>
      </c>
      <c r="H3258" s="156">
        <f t="shared" si="156"/>
        <v>2</v>
      </c>
      <c r="I3258" s="156" t="str">
        <f t="shared" si="157"/>
        <v>Tauranga City 2</v>
      </c>
    </row>
    <row r="3259" spans="1:9">
      <c r="A3259" s="156" t="s">
        <v>3300</v>
      </c>
      <c r="B3259" s="156" t="s">
        <v>152</v>
      </c>
      <c r="C3259" s="156" t="s">
        <v>96</v>
      </c>
      <c r="D3259" s="156" t="s">
        <v>1725</v>
      </c>
      <c r="E3259" s="157">
        <v>-37.69</v>
      </c>
      <c r="F3259" s="157">
        <v>176.1</v>
      </c>
      <c r="G3259" s="156" t="str">
        <f t="shared" si="155"/>
        <v>Tauranga City BP</v>
      </c>
      <c r="H3259" s="156">
        <f t="shared" si="156"/>
        <v>3</v>
      </c>
      <c r="I3259" s="156" t="str">
        <f t="shared" si="157"/>
        <v>Tauranga City 3</v>
      </c>
    </row>
    <row r="3260" spans="1:9">
      <c r="A3260" s="156" t="s">
        <v>3301</v>
      </c>
      <c r="B3260" s="156" t="s">
        <v>152</v>
      </c>
      <c r="C3260" s="156" t="s">
        <v>96</v>
      </c>
      <c r="D3260" s="156" t="s">
        <v>1725</v>
      </c>
      <c r="E3260" s="157">
        <v>-37.68</v>
      </c>
      <c r="F3260" s="157">
        <v>176.13</v>
      </c>
      <c r="G3260" s="156" t="str">
        <f t="shared" si="155"/>
        <v>Tauranga City BP</v>
      </c>
      <c r="H3260" s="156">
        <f t="shared" si="156"/>
        <v>4</v>
      </c>
      <c r="I3260" s="156" t="str">
        <f t="shared" si="157"/>
        <v>Tauranga City 4</v>
      </c>
    </row>
    <row r="3261" spans="1:9">
      <c r="A3261" s="156" t="s">
        <v>3302</v>
      </c>
      <c r="B3261" s="156" t="s">
        <v>152</v>
      </c>
      <c r="C3261" s="156" t="s">
        <v>96</v>
      </c>
      <c r="D3261" s="156" t="s">
        <v>1725</v>
      </c>
      <c r="E3261" s="157">
        <v>-37.71</v>
      </c>
      <c r="F3261" s="157">
        <v>176.13</v>
      </c>
      <c r="G3261" s="156" t="str">
        <f t="shared" si="155"/>
        <v>Tauranga City BP</v>
      </c>
      <c r="H3261" s="156">
        <f t="shared" si="156"/>
        <v>5</v>
      </c>
      <c r="I3261" s="156" t="str">
        <f t="shared" si="157"/>
        <v>Tauranga City 5</v>
      </c>
    </row>
    <row r="3262" spans="1:9">
      <c r="A3262" s="156" t="s">
        <v>3303</v>
      </c>
      <c r="B3262" s="156" t="s">
        <v>152</v>
      </c>
      <c r="C3262" s="156" t="s">
        <v>93</v>
      </c>
      <c r="D3262" s="156" t="s">
        <v>1725</v>
      </c>
      <c r="E3262" s="157">
        <v>-37.729999999999997</v>
      </c>
      <c r="F3262" s="157">
        <v>176.13</v>
      </c>
      <c r="G3262" s="156" t="str">
        <f t="shared" si="155"/>
        <v>Tauranga City BP</v>
      </c>
      <c r="H3262" s="156">
        <f t="shared" si="156"/>
        <v>6</v>
      </c>
      <c r="I3262" s="156" t="str">
        <f t="shared" si="157"/>
        <v>Tauranga City 6</v>
      </c>
    </row>
    <row r="3263" spans="1:9">
      <c r="A3263" s="156" t="s">
        <v>3304</v>
      </c>
      <c r="B3263" s="156" t="s">
        <v>152</v>
      </c>
      <c r="C3263" s="156" t="s">
        <v>93</v>
      </c>
      <c r="D3263" s="156" t="s">
        <v>1725</v>
      </c>
      <c r="E3263" s="157">
        <v>-37.72</v>
      </c>
      <c r="F3263" s="157">
        <v>176.17</v>
      </c>
      <c r="G3263" s="156" t="str">
        <f t="shared" si="155"/>
        <v>Tauranga City BP</v>
      </c>
      <c r="H3263" s="156">
        <f t="shared" si="156"/>
        <v>7</v>
      </c>
      <c r="I3263" s="156" t="str">
        <f t="shared" si="157"/>
        <v>Tauranga City 7</v>
      </c>
    </row>
    <row r="3264" spans="1:9">
      <c r="A3264" s="156" t="s">
        <v>3305</v>
      </c>
      <c r="B3264" s="156" t="s">
        <v>152</v>
      </c>
      <c r="C3264" s="156" t="s">
        <v>96</v>
      </c>
      <c r="D3264" s="156" t="s">
        <v>1725</v>
      </c>
      <c r="E3264" s="157">
        <v>-37.69</v>
      </c>
      <c r="F3264" s="157">
        <v>176.13</v>
      </c>
      <c r="G3264" s="156" t="str">
        <f t="shared" si="155"/>
        <v>Tauranga City BP</v>
      </c>
      <c r="H3264" s="156">
        <f t="shared" si="156"/>
        <v>8</v>
      </c>
      <c r="I3264" s="156" t="str">
        <f t="shared" si="157"/>
        <v>Tauranga City 8</v>
      </c>
    </row>
    <row r="3265" spans="1:9">
      <c r="A3265" s="156" t="s">
        <v>3306</v>
      </c>
      <c r="B3265" s="156" t="s">
        <v>152</v>
      </c>
      <c r="C3265" s="156" t="s">
        <v>93</v>
      </c>
      <c r="D3265" s="156" t="s">
        <v>1725</v>
      </c>
      <c r="E3265" s="157">
        <v>-37.700000000000003</v>
      </c>
      <c r="F3265" s="157">
        <v>176.26</v>
      </c>
      <c r="G3265" s="156" t="str">
        <f t="shared" si="155"/>
        <v>Tauranga City BP</v>
      </c>
      <c r="H3265" s="156">
        <f t="shared" si="156"/>
        <v>9</v>
      </c>
      <c r="I3265" s="156" t="str">
        <f t="shared" si="157"/>
        <v>Tauranga City 9</v>
      </c>
    </row>
    <row r="3266" spans="1:9">
      <c r="A3266" s="156" t="s">
        <v>3307</v>
      </c>
      <c r="B3266" s="156" t="s">
        <v>152</v>
      </c>
      <c r="C3266" s="156" t="s">
        <v>93</v>
      </c>
      <c r="D3266" s="156" t="s">
        <v>1725</v>
      </c>
      <c r="E3266" s="157">
        <v>-37.69</v>
      </c>
      <c r="F3266" s="157">
        <v>176.19</v>
      </c>
      <c r="G3266" s="156" t="str">
        <f t="shared" ref="G3266:G3329" si="158">B3266&amp;" "&amp;D3266</f>
        <v>Tauranga City BP</v>
      </c>
      <c r="H3266" s="156">
        <f t="shared" ref="H3266:H3329" si="159">IF(B3266=B3265,H3265+1,1)</f>
        <v>10</v>
      </c>
      <c r="I3266" s="156" t="str">
        <f t="shared" ref="I3266:I3329" si="160">B3266&amp;" "&amp;H3266</f>
        <v>Tauranga City 10</v>
      </c>
    </row>
    <row r="3267" spans="1:9">
      <c r="A3267" s="156" t="s">
        <v>3308</v>
      </c>
      <c r="B3267" s="156" t="s">
        <v>152</v>
      </c>
      <c r="C3267" s="156" t="s">
        <v>96</v>
      </c>
      <c r="D3267" s="156" t="s">
        <v>1725</v>
      </c>
      <c r="E3267" s="157">
        <v>-37.659999999999997</v>
      </c>
      <c r="F3267" s="157">
        <v>176.12</v>
      </c>
      <c r="G3267" s="156" t="str">
        <f t="shared" si="158"/>
        <v>Tauranga City BP</v>
      </c>
      <c r="H3267" s="156">
        <f t="shared" si="159"/>
        <v>11</v>
      </c>
      <c r="I3267" s="156" t="str">
        <f t="shared" si="160"/>
        <v>Tauranga City 11</v>
      </c>
    </row>
    <row r="3268" spans="1:9">
      <c r="A3268" s="156" t="s">
        <v>3309</v>
      </c>
      <c r="B3268" s="156" t="s">
        <v>152</v>
      </c>
      <c r="C3268" s="156" t="s">
        <v>93</v>
      </c>
      <c r="D3268" s="156" t="s">
        <v>1725</v>
      </c>
      <c r="E3268" s="157">
        <v>-37.71</v>
      </c>
      <c r="F3268" s="157">
        <v>176.18</v>
      </c>
      <c r="G3268" s="156" t="str">
        <f t="shared" si="158"/>
        <v>Tauranga City BP</v>
      </c>
      <c r="H3268" s="156">
        <f t="shared" si="159"/>
        <v>12</v>
      </c>
      <c r="I3268" s="156" t="str">
        <f t="shared" si="160"/>
        <v>Tauranga City 12</v>
      </c>
    </row>
    <row r="3269" spans="1:9">
      <c r="A3269" s="156" t="s">
        <v>3310</v>
      </c>
      <c r="B3269" s="156" t="s">
        <v>152</v>
      </c>
      <c r="C3269" s="156" t="s">
        <v>96</v>
      </c>
      <c r="D3269" s="156" t="s">
        <v>1725</v>
      </c>
      <c r="E3269" s="157">
        <v>-37.659999999999997</v>
      </c>
      <c r="F3269" s="157">
        <v>176.21</v>
      </c>
      <c r="G3269" s="156" t="str">
        <f t="shared" si="158"/>
        <v>Tauranga City BP</v>
      </c>
      <c r="H3269" s="156">
        <f t="shared" si="159"/>
        <v>13</v>
      </c>
      <c r="I3269" s="156" t="str">
        <f t="shared" si="160"/>
        <v>Tauranga City 13</v>
      </c>
    </row>
    <row r="3270" spans="1:9">
      <c r="A3270" s="156" t="s">
        <v>3311</v>
      </c>
      <c r="B3270" s="156" t="s">
        <v>152</v>
      </c>
      <c r="C3270" s="156" t="s">
        <v>96</v>
      </c>
      <c r="D3270" s="156" t="s">
        <v>1725</v>
      </c>
      <c r="E3270" s="157">
        <v>-37.67</v>
      </c>
      <c r="F3270" s="157">
        <v>176.23</v>
      </c>
      <c r="G3270" s="156" t="str">
        <f t="shared" si="158"/>
        <v>Tauranga City BP</v>
      </c>
      <c r="H3270" s="156">
        <f t="shared" si="159"/>
        <v>14</v>
      </c>
      <c r="I3270" s="156" t="str">
        <f t="shared" si="160"/>
        <v>Tauranga City 14</v>
      </c>
    </row>
    <row r="3271" spans="1:9">
      <c r="A3271" s="156" t="s">
        <v>3312</v>
      </c>
      <c r="B3271" s="156" t="s">
        <v>152</v>
      </c>
      <c r="C3271" s="156" t="s">
        <v>96</v>
      </c>
      <c r="D3271" s="156" t="s">
        <v>1725</v>
      </c>
      <c r="E3271" s="157">
        <v>-37.67</v>
      </c>
      <c r="F3271" s="157">
        <v>176.13</v>
      </c>
      <c r="G3271" s="156" t="str">
        <f t="shared" si="158"/>
        <v>Tauranga City BP</v>
      </c>
      <c r="H3271" s="156">
        <f t="shared" si="159"/>
        <v>15</v>
      </c>
      <c r="I3271" s="156" t="str">
        <f t="shared" si="160"/>
        <v>Tauranga City 15</v>
      </c>
    </row>
    <row r="3272" spans="1:9">
      <c r="A3272" s="156" t="s">
        <v>3313</v>
      </c>
      <c r="B3272" s="156" t="s">
        <v>152</v>
      </c>
      <c r="C3272" s="156" t="s">
        <v>96</v>
      </c>
      <c r="D3272" s="156" t="s">
        <v>1725</v>
      </c>
      <c r="E3272" s="157">
        <v>-37.700000000000003</v>
      </c>
      <c r="F3272" s="157">
        <v>176.32</v>
      </c>
      <c r="G3272" s="156" t="str">
        <f t="shared" si="158"/>
        <v>Tauranga City BP</v>
      </c>
      <c r="H3272" s="156">
        <f t="shared" si="159"/>
        <v>16</v>
      </c>
      <c r="I3272" s="156" t="str">
        <f t="shared" si="160"/>
        <v>Tauranga City 16</v>
      </c>
    </row>
    <row r="3273" spans="1:9">
      <c r="A3273" s="156" t="s">
        <v>3314</v>
      </c>
      <c r="B3273" s="156" t="s">
        <v>152</v>
      </c>
      <c r="C3273" s="156" t="s">
        <v>171</v>
      </c>
      <c r="D3273" s="156" t="s">
        <v>1725</v>
      </c>
      <c r="E3273" s="157">
        <v>-37.68</v>
      </c>
      <c r="F3273" s="157">
        <v>176.17</v>
      </c>
      <c r="G3273" s="156" t="str">
        <f t="shared" si="158"/>
        <v>Tauranga City BP</v>
      </c>
      <c r="H3273" s="156">
        <f t="shared" si="159"/>
        <v>17</v>
      </c>
      <c r="I3273" s="156" t="str">
        <f t="shared" si="160"/>
        <v>Tauranga City 17</v>
      </c>
    </row>
    <row r="3274" spans="1:9">
      <c r="A3274" s="156" t="s">
        <v>3315</v>
      </c>
      <c r="B3274" s="156" t="s">
        <v>152</v>
      </c>
      <c r="C3274" s="156" t="s">
        <v>93</v>
      </c>
      <c r="D3274" s="156" t="s">
        <v>1725</v>
      </c>
      <c r="E3274" s="157">
        <v>-37.74</v>
      </c>
      <c r="F3274" s="157">
        <v>176.09</v>
      </c>
      <c r="G3274" s="156" t="str">
        <f t="shared" si="158"/>
        <v>Tauranga City BP</v>
      </c>
      <c r="H3274" s="156">
        <f t="shared" si="159"/>
        <v>18</v>
      </c>
      <c r="I3274" s="156" t="str">
        <f t="shared" si="160"/>
        <v>Tauranga City 18</v>
      </c>
    </row>
    <row r="3275" spans="1:9">
      <c r="A3275" s="156" t="s">
        <v>3316</v>
      </c>
      <c r="B3275" s="156" t="s">
        <v>152</v>
      </c>
      <c r="C3275" s="156" t="s">
        <v>93</v>
      </c>
      <c r="D3275" s="156" t="s">
        <v>1725</v>
      </c>
      <c r="E3275" s="157">
        <v>-37.68</v>
      </c>
      <c r="F3275" s="157">
        <v>176.21</v>
      </c>
      <c r="G3275" s="156" t="str">
        <f t="shared" si="158"/>
        <v>Tauranga City BP</v>
      </c>
      <c r="H3275" s="156">
        <f t="shared" si="159"/>
        <v>19</v>
      </c>
      <c r="I3275" s="156" t="str">
        <f t="shared" si="160"/>
        <v>Tauranga City 19</v>
      </c>
    </row>
    <row r="3276" spans="1:9">
      <c r="A3276" s="156" t="s">
        <v>3317</v>
      </c>
      <c r="B3276" s="156" t="s">
        <v>152</v>
      </c>
      <c r="C3276" s="156" t="s">
        <v>93</v>
      </c>
      <c r="D3276" s="156" t="s">
        <v>1725</v>
      </c>
      <c r="E3276" s="157">
        <v>-37.75</v>
      </c>
      <c r="F3276" s="157">
        <v>176.11</v>
      </c>
      <c r="G3276" s="156" t="str">
        <f t="shared" si="158"/>
        <v>Tauranga City BP</v>
      </c>
      <c r="H3276" s="156">
        <f t="shared" si="159"/>
        <v>20</v>
      </c>
      <c r="I3276" s="156" t="str">
        <f t="shared" si="160"/>
        <v>Tauranga City 20</v>
      </c>
    </row>
    <row r="3277" spans="1:9">
      <c r="A3277" s="156" t="s">
        <v>3318</v>
      </c>
      <c r="B3277" s="156" t="s">
        <v>152</v>
      </c>
      <c r="C3277" s="156" t="s">
        <v>93</v>
      </c>
      <c r="D3277" s="156" t="s">
        <v>1725</v>
      </c>
      <c r="E3277" s="157">
        <v>-37.75</v>
      </c>
      <c r="F3277" s="157">
        <v>176.13</v>
      </c>
      <c r="G3277" s="156" t="str">
        <f t="shared" si="158"/>
        <v>Tauranga City BP</v>
      </c>
      <c r="H3277" s="156">
        <f t="shared" si="159"/>
        <v>21</v>
      </c>
      <c r="I3277" s="156" t="str">
        <f t="shared" si="160"/>
        <v>Tauranga City 21</v>
      </c>
    </row>
    <row r="3278" spans="1:9">
      <c r="A3278" s="156" t="s">
        <v>3319</v>
      </c>
      <c r="B3278" s="156" t="s">
        <v>152</v>
      </c>
      <c r="C3278" s="156" t="s">
        <v>93</v>
      </c>
      <c r="D3278" s="156" t="s">
        <v>1725</v>
      </c>
      <c r="E3278" s="157">
        <v>-37.69</v>
      </c>
      <c r="F3278" s="157">
        <v>176.09</v>
      </c>
      <c r="G3278" s="156" t="str">
        <f t="shared" si="158"/>
        <v>Tauranga City BP</v>
      </c>
      <c r="H3278" s="156">
        <f t="shared" si="159"/>
        <v>22</v>
      </c>
      <c r="I3278" s="156" t="str">
        <f t="shared" si="160"/>
        <v>Tauranga City 22</v>
      </c>
    </row>
    <row r="3279" spans="1:9">
      <c r="A3279" s="156" t="s">
        <v>3320</v>
      </c>
      <c r="B3279" s="156" t="s">
        <v>152</v>
      </c>
      <c r="C3279" s="156" t="s">
        <v>93</v>
      </c>
      <c r="D3279" s="156" t="s">
        <v>1725</v>
      </c>
      <c r="E3279" s="157">
        <v>-37.72</v>
      </c>
      <c r="F3279" s="157">
        <v>176.17</v>
      </c>
      <c r="G3279" s="156" t="str">
        <f t="shared" si="158"/>
        <v>Tauranga City BP</v>
      </c>
      <c r="H3279" s="156">
        <f t="shared" si="159"/>
        <v>23</v>
      </c>
      <c r="I3279" s="156" t="str">
        <f t="shared" si="160"/>
        <v>Tauranga City 23</v>
      </c>
    </row>
    <row r="3280" spans="1:9">
      <c r="A3280" s="156" t="s">
        <v>3321</v>
      </c>
      <c r="B3280" s="156" t="s">
        <v>153</v>
      </c>
      <c r="C3280" s="156" t="s">
        <v>93</v>
      </c>
      <c r="D3280" s="156" t="s">
        <v>241</v>
      </c>
      <c r="E3280" s="157">
        <v>-37.1</v>
      </c>
      <c r="F3280" s="157">
        <v>175.73</v>
      </c>
      <c r="G3280" s="156" t="str">
        <f t="shared" si="158"/>
        <v>Thames-Coromandel District AK</v>
      </c>
      <c r="H3280" s="156">
        <f t="shared" si="159"/>
        <v>1</v>
      </c>
      <c r="I3280" s="156" t="str">
        <f t="shared" si="160"/>
        <v>Thames-Coromandel District 1</v>
      </c>
    </row>
    <row r="3281" spans="1:9">
      <c r="A3281" s="156" t="s">
        <v>3322</v>
      </c>
      <c r="B3281" s="156" t="s">
        <v>153</v>
      </c>
      <c r="C3281" s="156" t="s">
        <v>93</v>
      </c>
      <c r="D3281" s="156" t="s">
        <v>241</v>
      </c>
      <c r="E3281" s="157">
        <v>-36.630000000000003</v>
      </c>
      <c r="F3281" s="157">
        <v>175.47</v>
      </c>
      <c r="G3281" s="156" t="str">
        <f t="shared" si="158"/>
        <v>Thames-Coromandel District AK</v>
      </c>
      <c r="H3281" s="156">
        <f t="shared" si="159"/>
        <v>2</v>
      </c>
      <c r="I3281" s="156" t="str">
        <f t="shared" si="160"/>
        <v>Thames-Coromandel District 2</v>
      </c>
    </row>
    <row r="3282" spans="1:9">
      <c r="A3282" s="156" t="s">
        <v>3323</v>
      </c>
      <c r="B3282" s="156" t="s">
        <v>153</v>
      </c>
      <c r="C3282" s="156" t="s">
        <v>93</v>
      </c>
      <c r="D3282" s="156" t="s">
        <v>241</v>
      </c>
      <c r="E3282" s="157">
        <v>-36.83</v>
      </c>
      <c r="F3282" s="157">
        <v>175.74</v>
      </c>
      <c r="G3282" s="156" t="str">
        <f t="shared" si="158"/>
        <v>Thames-Coromandel District AK</v>
      </c>
      <c r="H3282" s="156">
        <f t="shared" si="159"/>
        <v>3</v>
      </c>
      <c r="I3282" s="156" t="str">
        <f t="shared" si="160"/>
        <v>Thames-Coromandel District 3</v>
      </c>
    </row>
    <row r="3283" spans="1:9">
      <c r="A3283" s="156" t="s">
        <v>3324</v>
      </c>
      <c r="B3283" s="156" t="s">
        <v>153</v>
      </c>
      <c r="C3283" s="156" t="s">
        <v>93</v>
      </c>
      <c r="D3283" s="156" t="s">
        <v>241</v>
      </c>
      <c r="E3283" s="157">
        <v>-36.92</v>
      </c>
      <c r="F3283" s="157">
        <v>175.69</v>
      </c>
      <c r="G3283" s="156" t="str">
        <f t="shared" si="158"/>
        <v>Thames-Coromandel District AK</v>
      </c>
      <c r="H3283" s="156">
        <f t="shared" si="159"/>
        <v>4</v>
      </c>
      <c r="I3283" s="156" t="str">
        <f t="shared" si="160"/>
        <v>Thames-Coromandel District 4</v>
      </c>
    </row>
    <row r="3284" spans="1:9">
      <c r="A3284" s="156" t="s">
        <v>3325</v>
      </c>
      <c r="B3284" s="156" t="s">
        <v>153</v>
      </c>
      <c r="C3284" s="156" t="s">
        <v>209</v>
      </c>
      <c r="D3284" s="156" t="s">
        <v>241</v>
      </c>
      <c r="E3284" s="157">
        <v>-36.75</v>
      </c>
      <c r="F3284" s="157">
        <v>175.5</v>
      </c>
      <c r="G3284" s="156" t="str">
        <f t="shared" si="158"/>
        <v>Thames-Coromandel District AK</v>
      </c>
      <c r="H3284" s="156">
        <f t="shared" si="159"/>
        <v>5</v>
      </c>
      <c r="I3284" s="156" t="str">
        <f t="shared" si="160"/>
        <v>Thames-Coromandel District 5</v>
      </c>
    </row>
    <row r="3285" spans="1:9">
      <c r="A3285" s="156" t="s">
        <v>3326</v>
      </c>
      <c r="B3285" s="156" t="s">
        <v>153</v>
      </c>
      <c r="C3285" s="156" t="s">
        <v>93</v>
      </c>
      <c r="D3285" s="156" t="s">
        <v>241</v>
      </c>
      <c r="E3285" s="157">
        <v>-36.83</v>
      </c>
      <c r="F3285" s="157">
        <v>175.71</v>
      </c>
      <c r="G3285" s="156" t="str">
        <f t="shared" si="158"/>
        <v>Thames-Coromandel District AK</v>
      </c>
      <c r="H3285" s="156">
        <f t="shared" si="159"/>
        <v>6</v>
      </c>
      <c r="I3285" s="156" t="str">
        <f t="shared" si="160"/>
        <v>Thames-Coromandel District 6</v>
      </c>
    </row>
    <row r="3286" spans="1:9">
      <c r="A3286" s="156" t="s">
        <v>3327</v>
      </c>
      <c r="B3286" s="156" t="s">
        <v>153</v>
      </c>
      <c r="C3286" s="156" t="s">
        <v>93</v>
      </c>
      <c r="D3286" s="156" t="s">
        <v>241</v>
      </c>
      <c r="E3286" s="157">
        <v>-36.840000000000003</v>
      </c>
      <c r="F3286" s="157">
        <v>175.79</v>
      </c>
      <c r="G3286" s="156" t="str">
        <f t="shared" si="158"/>
        <v>Thames-Coromandel District AK</v>
      </c>
      <c r="H3286" s="156">
        <f t="shared" si="159"/>
        <v>7</v>
      </c>
      <c r="I3286" s="156" t="str">
        <f t="shared" si="160"/>
        <v>Thames-Coromandel District 7</v>
      </c>
    </row>
    <row r="3287" spans="1:9">
      <c r="A3287" s="156" t="s">
        <v>3328</v>
      </c>
      <c r="B3287" s="156" t="s">
        <v>153</v>
      </c>
      <c r="C3287" s="156" t="s">
        <v>93</v>
      </c>
      <c r="D3287" s="156" t="s">
        <v>241</v>
      </c>
      <c r="E3287" s="157">
        <v>-37.07</v>
      </c>
      <c r="F3287" s="157">
        <v>175.77</v>
      </c>
      <c r="G3287" s="156" t="str">
        <f t="shared" si="158"/>
        <v>Thames-Coromandel District AK</v>
      </c>
      <c r="H3287" s="156">
        <f t="shared" si="159"/>
        <v>8</v>
      </c>
      <c r="I3287" s="156" t="str">
        <f t="shared" si="160"/>
        <v>Thames-Coromandel District 8</v>
      </c>
    </row>
    <row r="3288" spans="1:9">
      <c r="A3288" s="156" t="s">
        <v>3329</v>
      </c>
      <c r="B3288" s="156" t="s">
        <v>153</v>
      </c>
      <c r="C3288" s="156" t="s">
        <v>93</v>
      </c>
      <c r="D3288" s="156" t="s">
        <v>241</v>
      </c>
      <c r="E3288" s="157">
        <v>-37.29</v>
      </c>
      <c r="F3288" s="157">
        <v>175.65</v>
      </c>
      <c r="G3288" s="156" t="str">
        <f t="shared" si="158"/>
        <v>Thames-Coromandel District AK</v>
      </c>
      <c r="H3288" s="156">
        <f t="shared" si="159"/>
        <v>9</v>
      </c>
      <c r="I3288" s="156" t="str">
        <f t="shared" si="160"/>
        <v>Thames-Coromandel District 9</v>
      </c>
    </row>
    <row r="3289" spans="1:9">
      <c r="A3289" s="156" t="s">
        <v>3330</v>
      </c>
      <c r="B3289" s="156" t="s">
        <v>153</v>
      </c>
      <c r="C3289" s="156" t="s">
        <v>93</v>
      </c>
      <c r="D3289" s="156" t="s">
        <v>241</v>
      </c>
      <c r="E3289" s="157">
        <v>-36.89</v>
      </c>
      <c r="F3289" s="157">
        <v>175.82</v>
      </c>
      <c r="G3289" s="156" t="str">
        <f t="shared" si="158"/>
        <v>Thames-Coromandel District AK</v>
      </c>
      <c r="H3289" s="156">
        <f t="shared" si="159"/>
        <v>10</v>
      </c>
      <c r="I3289" s="156" t="str">
        <f t="shared" si="160"/>
        <v>Thames-Coromandel District 10</v>
      </c>
    </row>
    <row r="3290" spans="1:9">
      <c r="A3290" s="156" t="s">
        <v>3331</v>
      </c>
      <c r="B3290" s="156" t="s">
        <v>153</v>
      </c>
      <c r="C3290" s="156" t="s">
        <v>93</v>
      </c>
      <c r="D3290" s="156" t="s">
        <v>241</v>
      </c>
      <c r="E3290" s="157">
        <v>-36.86</v>
      </c>
      <c r="F3290" s="157">
        <v>175.65</v>
      </c>
      <c r="G3290" s="156" t="str">
        <f t="shared" si="158"/>
        <v>Thames-Coromandel District AK</v>
      </c>
      <c r="H3290" s="156">
        <f t="shared" si="159"/>
        <v>11</v>
      </c>
      <c r="I3290" s="156" t="str">
        <f t="shared" si="160"/>
        <v>Thames-Coromandel District 11</v>
      </c>
    </row>
    <row r="3291" spans="1:9">
      <c r="A3291" s="156" t="s">
        <v>3056</v>
      </c>
      <c r="B3291" s="156" t="s">
        <v>153</v>
      </c>
      <c r="C3291" s="156" t="s">
        <v>93</v>
      </c>
      <c r="D3291" s="156" t="s">
        <v>241</v>
      </c>
      <c r="E3291" s="157">
        <v>-36.880000000000003</v>
      </c>
      <c r="F3291" s="157">
        <v>175.7</v>
      </c>
      <c r="G3291" s="156" t="str">
        <f t="shared" si="158"/>
        <v>Thames-Coromandel District AK</v>
      </c>
      <c r="H3291" s="156">
        <f t="shared" si="159"/>
        <v>12</v>
      </c>
      <c r="I3291" s="156" t="str">
        <f t="shared" si="160"/>
        <v>Thames-Coromandel District 12</v>
      </c>
    </row>
    <row r="3292" spans="1:9">
      <c r="A3292" s="156" t="s">
        <v>3332</v>
      </c>
      <c r="B3292" s="156" t="s">
        <v>153</v>
      </c>
      <c r="C3292" s="156" t="s">
        <v>93</v>
      </c>
      <c r="D3292" s="156" t="s">
        <v>241</v>
      </c>
      <c r="E3292" s="157">
        <v>-37.14</v>
      </c>
      <c r="F3292" s="157">
        <v>175.6</v>
      </c>
      <c r="G3292" s="156" t="str">
        <f t="shared" si="158"/>
        <v>Thames-Coromandel District AK</v>
      </c>
      <c r="H3292" s="156">
        <f t="shared" si="159"/>
        <v>13</v>
      </c>
      <c r="I3292" s="156" t="str">
        <f t="shared" si="160"/>
        <v>Thames-Coromandel District 13</v>
      </c>
    </row>
    <row r="3293" spans="1:9">
      <c r="A3293" s="156" t="s">
        <v>3333</v>
      </c>
      <c r="B3293" s="156" t="s">
        <v>153</v>
      </c>
      <c r="C3293" s="156" t="s">
        <v>93</v>
      </c>
      <c r="D3293" s="156" t="s">
        <v>241</v>
      </c>
      <c r="E3293" s="157">
        <v>-36.68</v>
      </c>
      <c r="F3293" s="157">
        <v>175.55</v>
      </c>
      <c r="G3293" s="156" t="str">
        <f t="shared" si="158"/>
        <v>Thames-Coromandel District AK</v>
      </c>
      <c r="H3293" s="156">
        <f t="shared" si="159"/>
        <v>14</v>
      </c>
      <c r="I3293" s="156" t="str">
        <f t="shared" si="160"/>
        <v>Thames-Coromandel District 14</v>
      </c>
    </row>
    <row r="3294" spans="1:9">
      <c r="A3294" s="156" t="s">
        <v>3334</v>
      </c>
      <c r="B3294" s="156" t="s">
        <v>153</v>
      </c>
      <c r="C3294" s="156" t="s">
        <v>93</v>
      </c>
      <c r="D3294" s="156" t="s">
        <v>241</v>
      </c>
      <c r="E3294" s="157">
        <v>-36.9</v>
      </c>
      <c r="F3294" s="157">
        <v>175.43</v>
      </c>
      <c r="G3294" s="156" t="str">
        <f t="shared" si="158"/>
        <v>Thames-Coromandel District AK</v>
      </c>
      <c r="H3294" s="156">
        <f t="shared" si="159"/>
        <v>15</v>
      </c>
      <c r="I3294" s="156" t="str">
        <f t="shared" si="160"/>
        <v>Thames-Coromandel District 15</v>
      </c>
    </row>
    <row r="3295" spans="1:9">
      <c r="A3295" s="156" t="s">
        <v>3335</v>
      </c>
      <c r="B3295" s="156" t="s">
        <v>153</v>
      </c>
      <c r="C3295" s="156" t="s">
        <v>93</v>
      </c>
      <c r="D3295" s="156" t="s">
        <v>241</v>
      </c>
      <c r="E3295" s="157">
        <v>-37.18</v>
      </c>
      <c r="F3295" s="157">
        <v>175.57</v>
      </c>
      <c r="G3295" s="156" t="str">
        <f t="shared" si="158"/>
        <v>Thames-Coromandel District AK</v>
      </c>
      <c r="H3295" s="156">
        <f t="shared" si="159"/>
        <v>16</v>
      </c>
      <c r="I3295" s="156" t="str">
        <f t="shared" si="160"/>
        <v>Thames-Coromandel District 16</v>
      </c>
    </row>
    <row r="3296" spans="1:9">
      <c r="A3296" s="156" t="s">
        <v>3336</v>
      </c>
      <c r="B3296" s="156" t="s">
        <v>153</v>
      </c>
      <c r="C3296" s="156" t="s">
        <v>93</v>
      </c>
      <c r="D3296" s="156" t="s">
        <v>241</v>
      </c>
      <c r="E3296" s="157">
        <v>-36.729999999999997</v>
      </c>
      <c r="F3296" s="157">
        <v>175.69</v>
      </c>
      <c r="G3296" s="156" t="str">
        <f t="shared" si="158"/>
        <v>Thames-Coromandel District AK</v>
      </c>
      <c r="H3296" s="156">
        <f t="shared" si="159"/>
        <v>17</v>
      </c>
      <c r="I3296" s="156" t="str">
        <f t="shared" si="160"/>
        <v>Thames-Coromandel District 17</v>
      </c>
    </row>
    <row r="3297" spans="1:9">
      <c r="A3297" s="156" t="s">
        <v>3337</v>
      </c>
      <c r="B3297" s="156" t="s">
        <v>153</v>
      </c>
      <c r="C3297" s="156" t="s">
        <v>93</v>
      </c>
      <c r="D3297" s="156" t="s">
        <v>241</v>
      </c>
      <c r="E3297" s="157">
        <v>-36.6</v>
      </c>
      <c r="F3297" s="157">
        <v>175.54</v>
      </c>
      <c r="G3297" s="156" t="str">
        <f t="shared" si="158"/>
        <v>Thames-Coromandel District AK</v>
      </c>
      <c r="H3297" s="156">
        <f t="shared" si="159"/>
        <v>18</v>
      </c>
      <c r="I3297" s="156" t="str">
        <f t="shared" si="160"/>
        <v>Thames-Coromandel District 18</v>
      </c>
    </row>
    <row r="3298" spans="1:9">
      <c r="A3298" s="156" t="s">
        <v>3338</v>
      </c>
      <c r="B3298" s="156" t="s">
        <v>153</v>
      </c>
      <c r="C3298" s="156" t="s">
        <v>93</v>
      </c>
      <c r="D3298" s="156" t="s">
        <v>241</v>
      </c>
      <c r="E3298" s="157">
        <v>-36.85</v>
      </c>
      <c r="F3298" s="157">
        <v>175.61</v>
      </c>
      <c r="G3298" s="156" t="str">
        <f t="shared" si="158"/>
        <v>Thames-Coromandel District AK</v>
      </c>
      <c r="H3298" s="156">
        <f t="shared" si="159"/>
        <v>19</v>
      </c>
      <c r="I3298" s="156" t="str">
        <f t="shared" si="160"/>
        <v>Thames-Coromandel District 19</v>
      </c>
    </row>
    <row r="3299" spans="1:9">
      <c r="A3299" s="156" t="s">
        <v>2721</v>
      </c>
      <c r="B3299" s="156" t="s">
        <v>153</v>
      </c>
      <c r="C3299" s="156" t="s">
        <v>93</v>
      </c>
      <c r="D3299" s="156" t="s">
        <v>241</v>
      </c>
      <c r="E3299" s="157">
        <v>-36.85</v>
      </c>
      <c r="F3299" s="157">
        <v>175.46</v>
      </c>
      <c r="G3299" s="156" t="str">
        <f t="shared" si="158"/>
        <v>Thames-Coromandel District AK</v>
      </c>
      <c r="H3299" s="156">
        <f t="shared" si="159"/>
        <v>20</v>
      </c>
      <c r="I3299" s="156" t="str">
        <f t="shared" si="160"/>
        <v>Thames-Coromandel District 20</v>
      </c>
    </row>
    <row r="3300" spans="1:9">
      <c r="A3300" s="156" t="s">
        <v>3339</v>
      </c>
      <c r="B3300" s="156" t="s">
        <v>153</v>
      </c>
      <c r="C3300" s="156" t="s">
        <v>93</v>
      </c>
      <c r="D3300" s="156" t="s">
        <v>241</v>
      </c>
      <c r="E3300" s="157">
        <v>-36.729999999999997</v>
      </c>
      <c r="F3300" s="157">
        <v>175.66</v>
      </c>
      <c r="G3300" s="156" t="str">
        <f t="shared" si="158"/>
        <v>Thames-Coromandel District AK</v>
      </c>
      <c r="H3300" s="156">
        <f t="shared" si="159"/>
        <v>21</v>
      </c>
      <c r="I3300" s="156" t="str">
        <f t="shared" si="160"/>
        <v>Thames-Coromandel District 21</v>
      </c>
    </row>
    <row r="3301" spans="1:9">
      <c r="A3301" s="156" t="s">
        <v>3340</v>
      </c>
      <c r="B3301" s="156" t="s">
        <v>153</v>
      </c>
      <c r="C3301" s="156" t="s">
        <v>93</v>
      </c>
      <c r="D3301" s="156" t="s">
        <v>241</v>
      </c>
      <c r="E3301" s="157">
        <v>-37.200000000000003</v>
      </c>
      <c r="F3301" s="157">
        <v>175.6</v>
      </c>
      <c r="G3301" s="156" t="str">
        <f t="shared" si="158"/>
        <v>Thames-Coromandel District AK</v>
      </c>
      <c r="H3301" s="156">
        <f t="shared" si="159"/>
        <v>22</v>
      </c>
      <c r="I3301" s="156" t="str">
        <f t="shared" si="160"/>
        <v>Thames-Coromandel District 22</v>
      </c>
    </row>
    <row r="3302" spans="1:9">
      <c r="A3302" s="156" t="s">
        <v>3341</v>
      </c>
      <c r="B3302" s="156" t="s">
        <v>153</v>
      </c>
      <c r="C3302" s="156" t="s">
        <v>93</v>
      </c>
      <c r="D3302" s="156" t="s">
        <v>241</v>
      </c>
      <c r="E3302" s="157">
        <v>-36.880000000000003</v>
      </c>
      <c r="F3302" s="157">
        <v>175.66</v>
      </c>
      <c r="G3302" s="156" t="str">
        <f t="shared" si="158"/>
        <v>Thames-Coromandel District AK</v>
      </c>
      <c r="H3302" s="156">
        <f t="shared" si="159"/>
        <v>23</v>
      </c>
      <c r="I3302" s="156" t="str">
        <f t="shared" si="160"/>
        <v>Thames-Coromandel District 23</v>
      </c>
    </row>
    <row r="3303" spans="1:9">
      <c r="A3303" s="156" t="s">
        <v>3342</v>
      </c>
      <c r="B3303" s="156" t="s">
        <v>153</v>
      </c>
      <c r="C3303" s="156" t="s">
        <v>93</v>
      </c>
      <c r="D3303" s="156" t="s">
        <v>241</v>
      </c>
      <c r="E3303" s="157">
        <v>-37.17</v>
      </c>
      <c r="F3303" s="157">
        <v>175.69</v>
      </c>
      <c r="G3303" s="156" t="str">
        <f t="shared" si="158"/>
        <v>Thames-Coromandel District AK</v>
      </c>
      <c r="H3303" s="156">
        <f t="shared" si="159"/>
        <v>24</v>
      </c>
      <c r="I3303" s="156" t="str">
        <f t="shared" si="160"/>
        <v>Thames-Coromandel District 24</v>
      </c>
    </row>
    <row r="3304" spans="1:9">
      <c r="A3304" s="156" t="s">
        <v>3343</v>
      </c>
      <c r="B3304" s="156" t="s">
        <v>153</v>
      </c>
      <c r="C3304" s="156" t="s">
        <v>93</v>
      </c>
      <c r="D3304" s="156" t="s">
        <v>241</v>
      </c>
      <c r="E3304" s="157">
        <v>-37.07</v>
      </c>
      <c r="F3304" s="157">
        <v>175.88</v>
      </c>
      <c r="G3304" s="156" t="str">
        <f t="shared" si="158"/>
        <v>Thames-Coromandel District AK</v>
      </c>
      <c r="H3304" s="156">
        <f t="shared" si="159"/>
        <v>25</v>
      </c>
      <c r="I3304" s="156" t="str">
        <f t="shared" si="160"/>
        <v>Thames-Coromandel District 25</v>
      </c>
    </row>
    <row r="3305" spans="1:9">
      <c r="A3305" s="156" t="s">
        <v>1446</v>
      </c>
      <c r="B3305" s="156" t="s">
        <v>153</v>
      </c>
      <c r="C3305" s="156" t="s">
        <v>93</v>
      </c>
      <c r="D3305" s="156" t="s">
        <v>241</v>
      </c>
      <c r="E3305" s="157">
        <v>-37.25</v>
      </c>
      <c r="F3305" s="157">
        <v>175.65</v>
      </c>
      <c r="G3305" s="156" t="str">
        <f t="shared" si="158"/>
        <v>Thames-Coromandel District AK</v>
      </c>
      <c r="H3305" s="156">
        <f t="shared" si="159"/>
        <v>26</v>
      </c>
      <c r="I3305" s="156" t="str">
        <f t="shared" si="160"/>
        <v>Thames-Coromandel District 26</v>
      </c>
    </row>
    <row r="3306" spans="1:9">
      <c r="A3306" s="156" t="s">
        <v>3344</v>
      </c>
      <c r="B3306" s="156" t="s">
        <v>153</v>
      </c>
      <c r="C3306" s="156" t="s">
        <v>93</v>
      </c>
      <c r="D3306" s="156" t="s">
        <v>241</v>
      </c>
      <c r="E3306" s="157">
        <v>-37.15</v>
      </c>
      <c r="F3306" s="157">
        <v>175.87</v>
      </c>
      <c r="G3306" s="156" t="str">
        <f t="shared" si="158"/>
        <v>Thames-Coromandel District AK</v>
      </c>
      <c r="H3306" s="156">
        <f t="shared" si="159"/>
        <v>27</v>
      </c>
      <c r="I3306" s="156" t="str">
        <f t="shared" si="160"/>
        <v>Thames-Coromandel District 27</v>
      </c>
    </row>
    <row r="3307" spans="1:9">
      <c r="A3307" s="156" t="s">
        <v>3345</v>
      </c>
      <c r="B3307" s="156" t="s">
        <v>153</v>
      </c>
      <c r="C3307" s="156" t="s">
        <v>93</v>
      </c>
      <c r="D3307" s="156" t="s">
        <v>241</v>
      </c>
      <c r="E3307" s="157">
        <v>-36.71</v>
      </c>
      <c r="F3307" s="157">
        <v>175.79</v>
      </c>
      <c r="G3307" s="156" t="str">
        <f t="shared" si="158"/>
        <v>Thames-Coromandel District AK</v>
      </c>
      <c r="H3307" s="156">
        <f t="shared" si="159"/>
        <v>28</v>
      </c>
      <c r="I3307" s="156" t="str">
        <f t="shared" si="160"/>
        <v>Thames-Coromandel District 28</v>
      </c>
    </row>
    <row r="3308" spans="1:9">
      <c r="A3308" s="156" t="s">
        <v>3346</v>
      </c>
      <c r="B3308" s="156" t="s">
        <v>153</v>
      </c>
      <c r="C3308" s="156" t="s">
        <v>93</v>
      </c>
      <c r="D3308" s="156" t="s">
        <v>241</v>
      </c>
      <c r="E3308" s="157">
        <v>-37.11</v>
      </c>
      <c r="F3308" s="157">
        <v>175.86</v>
      </c>
      <c r="G3308" s="156" t="str">
        <f t="shared" si="158"/>
        <v>Thames-Coromandel District AK</v>
      </c>
      <c r="H3308" s="156">
        <f t="shared" si="159"/>
        <v>29</v>
      </c>
      <c r="I3308" s="156" t="str">
        <f t="shared" si="160"/>
        <v>Thames-Coromandel District 29</v>
      </c>
    </row>
    <row r="3309" spans="1:9">
      <c r="A3309" s="156" t="s">
        <v>1338</v>
      </c>
      <c r="B3309" s="156" t="s">
        <v>153</v>
      </c>
      <c r="C3309" s="156" t="s">
        <v>93</v>
      </c>
      <c r="D3309" s="156" t="s">
        <v>241</v>
      </c>
      <c r="E3309" s="157">
        <v>-36.700000000000003</v>
      </c>
      <c r="F3309" s="157">
        <v>175.76</v>
      </c>
      <c r="G3309" s="156" t="str">
        <f t="shared" si="158"/>
        <v>Thames-Coromandel District AK</v>
      </c>
      <c r="H3309" s="156">
        <f t="shared" si="159"/>
        <v>30</v>
      </c>
      <c r="I3309" s="156" t="str">
        <f t="shared" si="160"/>
        <v>Thames-Coromandel District 30</v>
      </c>
    </row>
    <row r="3310" spans="1:9">
      <c r="A3310" s="156" t="s">
        <v>3347</v>
      </c>
      <c r="B3310" s="156" t="s">
        <v>153</v>
      </c>
      <c r="C3310" s="156" t="s">
        <v>93</v>
      </c>
      <c r="D3310" s="156" t="s">
        <v>241</v>
      </c>
      <c r="E3310" s="157">
        <v>-36.700000000000003</v>
      </c>
      <c r="F3310" s="157">
        <v>175.43</v>
      </c>
      <c r="G3310" s="156" t="str">
        <f t="shared" si="158"/>
        <v>Thames-Coromandel District AK</v>
      </c>
      <c r="H3310" s="156">
        <f t="shared" si="159"/>
        <v>31</v>
      </c>
      <c r="I3310" s="156" t="str">
        <f t="shared" si="160"/>
        <v>Thames-Coromandel District 31</v>
      </c>
    </row>
    <row r="3311" spans="1:9">
      <c r="A3311" s="156" t="s">
        <v>3348</v>
      </c>
      <c r="B3311" s="156" t="s">
        <v>153</v>
      </c>
      <c r="C3311" s="156" t="s">
        <v>93</v>
      </c>
      <c r="D3311" s="156" t="s">
        <v>241</v>
      </c>
      <c r="E3311" s="157">
        <v>-37.24</v>
      </c>
      <c r="F3311" s="157">
        <v>175.84</v>
      </c>
      <c r="G3311" s="156" t="str">
        <f t="shared" si="158"/>
        <v>Thames-Coromandel District AK</v>
      </c>
      <c r="H3311" s="156">
        <f t="shared" si="159"/>
        <v>32</v>
      </c>
      <c r="I3311" s="156" t="str">
        <f t="shared" si="160"/>
        <v>Thames-Coromandel District 32</v>
      </c>
    </row>
    <row r="3312" spans="1:9">
      <c r="A3312" s="156" t="s">
        <v>3349</v>
      </c>
      <c r="B3312" s="156" t="s">
        <v>153</v>
      </c>
      <c r="C3312" s="156" t="s">
        <v>96</v>
      </c>
      <c r="D3312" s="156" t="s">
        <v>241</v>
      </c>
      <c r="E3312" s="157">
        <v>-37.15</v>
      </c>
      <c r="F3312" s="157">
        <v>175.56</v>
      </c>
      <c r="G3312" s="156" t="str">
        <f t="shared" si="158"/>
        <v>Thames-Coromandel District AK</v>
      </c>
      <c r="H3312" s="156">
        <f t="shared" si="159"/>
        <v>33</v>
      </c>
      <c r="I3312" s="156" t="str">
        <f t="shared" si="160"/>
        <v>Thames-Coromandel District 33</v>
      </c>
    </row>
    <row r="3313" spans="1:9">
      <c r="A3313" s="156" t="s">
        <v>3350</v>
      </c>
      <c r="B3313" s="156" t="s">
        <v>153</v>
      </c>
      <c r="C3313" s="156" t="s">
        <v>93</v>
      </c>
      <c r="D3313" s="156" t="s">
        <v>241</v>
      </c>
      <c r="E3313" s="157">
        <v>-37.01</v>
      </c>
      <c r="F3313" s="157">
        <v>175.86</v>
      </c>
      <c r="G3313" s="156" t="str">
        <f t="shared" si="158"/>
        <v>Thames-Coromandel District AK</v>
      </c>
      <c r="H3313" s="156">
        <f t="shared" si="159"/>
        <v>34</v>
      </c>
      <c r="I3313" s="156" t="str">
        <f t="shared" si="160"/>
        <v>Thames-Coromandel District 34</v>
      </c>
    </row>
    <row r="3314" spans="1:9">
      <c r="A3314" s="156" t="s">
        <v>3351</v>
      </c>
      <c r="B3314" s="156" t="s">
        <v>153</v>
      </c>
      <c r="C3314" s="156" t="s">
        <v>93</v>
      </c>
      <c r="D3314" s="156" t="s">
        <v>241</v>
      </c>
      <c r="E3314" s="157">
        <v>-36.520000000000003</v>
      </c>
      <c r="F3314" s="157">
        <v>175.46</v>
      </c>
      <c r="G3314" s="156" t="str">
        <f t="shared" si="158"/>
        <v>Thames-Coromandel District AK</v>
      </c>
      <c r="H3314" s="156">
        <f t="shared" si="159"/>
        <v>35</v>
      </c>
      <c r="I3314" s="156" t="str">
        <f t="shared" si="160"/>
        <v>Thames-Coromandel District 35</v>
      </c>
    </row>
    <row r="3315" spans="1:9">
      <c r="A3315" s="156" t="s">
        <v>3352</v>
      </c>
      <c r="B3315" s="156" t="s">
        <v>153</v>
      </c>
      <c r="C3315" s="156" t="s">
        <v>93</v>
      </c>
      <c r="D3315" s="156" t="s">
        <v>241</v>
      </c>
      <c r="E3315" s="157">
        <v>-36.479999999999997</v>
      </c>
      <c r="F3315" s="157">
        <v>175.33</v>
      </c>
      <c r="G3315" s="156" t="str">
        <f t="shared" si="158"/>
        <v>Thames-Coromandel District AK</v>
      </c>
      <c r="H3315" s="156">
        <f t="shared" si="159"/>
        <v>36</v>
      </c>
      <c r="I3315" s="156" t="str">
        <f t="shared" si="160"/>
        <v>Thames-Coromandel District 36</v>
      </c>
    </row>
    <row r="3316" spans="1:9">
      <c r="A3316" s="156" t="s">
        <v>3353</v>
      </c>
      <c r="B3316" s="156" t="s">
        <v>153</v>
      </c>
      <c r="C3316" s="156" t="s">
        <v>93</v>
      </c>
      <c r="D3316" s="156" t="s">
        <v>241</v>
      </c>
      <c r="E3316" s="157">
        <v>-37.08</v>
      </c>
      <c r="F3316" s="157">
        <v>175.74</v>
      </c>
      <c r="G3316" s="156" t="str">
        <f t="shared" si="158"/>
        <v>Thames-Coromandel District AK</v>
      </c>
      <c r="H3316" s="156">
        <f t="shared" si="159"/>
        <v>37</v>
      </c>
      <c r="I3316" s="156" t="str">
        <f t="shared" si="160"/>
        <v>Thames-Coromandel District 37</v>
      </c>
    </row>
    <row r="3317" spans="1:9">
      <c r="A3317" s="156" t="s">
        <v>2117</v>
      </c>
      <c r="B3317" s="156" t="s">
        <v>153</v>
      </c>
      <c r="C3317" s="156" t="s">
        <v>93</v>
      </c>
      <c r="D3317" s="156" t="s">
        <v>241</v>
      </c>
      <c r="E3317" s="157">
        <v>-36.85</v>
      </c>
      <c r="F3317" s="157">
        <v>175.75</v>
      </c>
      <c r="G3317" s="156" t="str">
        <f t="shared" si="158"/>
        <v>Thames-Coromandel District AK</v>
      </c>
      <c r="H3317" s="156">
        <f t="shared" si="159"/>
        <v>38</v>
      </c>
      <c r="I3317" s="156" t="str">
        <f t="shared" si="160"/>
        <v>Thames-Coromandel District 38</v>
      </c>
    </row>
    <row r="3318" spans="1:9">
      <c r="A3318" s="156" t="s">
        <v>3354</v>
      </c>
      <c r="B3318" s="156" t="s">
        <v>153</v>
      </c>
      <c r="C3318" s="156" t="s">
        <v>93</v>
      </c>
      <c r="D3318" s="156" t="s">
        <v>241</v>
      </c>
      <c r="E3318" s="157">
        <v>-37.229999999999997</v>
      </c>
      <c r="F3318" s="157">
        <v>175.63</v>
      </c>
      <c r="G3318" s="156" t="str">
        <f t="shared" si="158"/>
        <v>Thames-Coromandel District AK</v>
      </c>
      <c r="H3318" s="156">
        <f t="shared" si="159"/>
        <v>39</v>
      </c>
      <c r="I3318" s="156" t="str">
        <f t="shared" si="160"/>
        <v>Thames-Coromandel District 39</v>
      </c>
    </row>
    <row r="3319" spans="1:9">
      <c r="A3319" s="156" t="s">
        <v>3355</v>
      </c>
      <c r="B3319" s="156" t="s">
        <v>153</v>
      </c>
      <c r="C3319" s="156" t="s">
        <v>93</v>
      </c>
      <c r="D3319" s="156" t="s">
        <v>241</v>
      </c>
      <c r="E3319" s="157">
        <v>-37.01</v>
      </c>
      <c r="F3319" s="157">
        <v>175.51</v>
      </c>
      <c r="G3319" s="156" t="str">
        <f t="shared" si="158"/>
        <v>Thames-Coromandel District AK</v>
      </c>
      <c r="H3319" s="156">
        <f t="shared" si="159"/>
        <v>40</v>
      </c>
      <c r="I3319" s="156" t="str">
        <f t="shared" si="160"/>
        <v>Thames-Coromandel District 40</v>
      </c>
    </row>
    <row r="3320" spans="1:9">
      <c r="A3320" s="156" t="s">
        <v>3356</v>
      </c>
      <c r="B3320" s="156" t="s">
        <v>153</v>
      </c>
      <c r="C3320" s="156" t="s">
        <v>93</v>
      </c>
      <c r="D3320" s="156" t="s">
        <v>241</v>
      </c>
      <c r="E3320" s="157">
        <v>-37</v>
      </c>
      <c r="F3320" s="157">
        <v>175.84</v>
      </c>
      <c r="G3320" s="156" t="str">
        <f t="shared" si="158"/>
        <v>Thames-Coromandel District AK</v>
      </c>
      <c r="H3320" s="156">
        <f t="shared" si="159"/>
        <v>41</v>
      </c>
      <c r="I3320" s="156" t="str">
        <f t="shared" si="160"/>
        <v>Thames-Coromandel District 41</v>
      </c>
    </row>
    <row r="3321" spans="1:9">
      <c r="A3321" s="156" t="s">
        <v>3357</v>
      </c>
      <c r="B3321" s="156" t="s">
        <v>153</v>
      </c>
      <c r="C3321" s="156" t="s">
        <v>93</v>
      </c>
      <c r="D3321" s="156" t="s">
        <v>241</v>
      </c>
      <c r="E3321" s="157">
        <v>-36.979999999999997</v>
      </c>
      <c r="F3321" s="157">
        <v>175.5</v>
      </c>
      <c r="G3321" s="156" t="str">
        <f t="shared" si="158"/>
        <v>Thames-Coromandel District AK</v>
      </c>
      <c r="H3321" s="156">
        <f t="shared" si="159"/>
        <v>42</v>
      </c>
      <c r="I3321" s="156" t="str">
        <f t="shared" si="160"/>
        <v>Thames-Coromandel District 42</v>
      </c>
    </row>
    <row r="3322" spans="1:9">
      <c r="A3322" s="156" t="s">
        <v>3358</v>
      </c>
      <c r="B3322" s="156" t="s">
        <v>153</v>
      </c>
      <c r="C3322" s="156" t="s">
        <v>93</v>
      </c>
      <c r="D3322" s="156" t="s">
        <v>241</v>
      </c>
      <c r="E3322" s="157">
        <v>-37.11</v>
      </c>
      <c r="F3322" s="157">
        <v>175.51</v>
      </c>
      <c r="G3322" s="156" t="str">
        <f t="shared" si="158"/>
        <v>Thames-Coromandel District AK</v>
      </c>
      <c r="H3322" s="156">
        <f t="shared" si="159"/>
        <v>43</v>
      </c>
      <c r="I3322" s="156" t="str">
        <f t="shared" si="160"/>
        <v>Thames-Coromandel District 43</v>
      </c>
    </row>
    <row r="3323" spans="1:9">
      <c r="A3323" s="156" t="s">
        <v>3359</v>
      </c>
      <c r="B3323" s="156" t="s">
        <v>153</v>
      </c>
      <c r="C3323" s="156" t="s">
        <v>93</v>
      </c>
      <c r="D3323" s="156" t="s">
        <v>241</v>
      </c>
      <c r="E3323" s="157">
        <v>-36.81</v>
      </c>
      <c r="F3323" s="157">
        <v>175.47</v>
      </c>
      <c r="G3323" s="156" t="str">
        <f t="shared" si="158"/>
        <v>Thames-Coromandel District AK</v>
      </c>
      <c r="H3323" s="156">
        <f t="shared" si="159"/>
        <v>44</v>
      </c>
      <c r="I3323" s="156" t="str">
        <f t="shared" si="160"/>
        <v>Thames-Coromandel District 44</v>
      </c>
    </row>
    <row r="3324" spans="1:9">
      <c r="A3324" s="156" t="s">
        <v>3360</v>
      </c>
      <c r="B3324" s="156" t="s">
        <v>153</v>
      </c>
      <c r="C3324" s="156" t="s">
        <v>93</v>
      </c>
      <c r="D3324" s="156" t="s">
        <v>241</v>
      </c>
      <c r="E3324" s="157">
        <v>-37.04</v>
      </c>
      <c r="F3324" s="157">
        <v>175.51</v>
      </c>
      <c r="G3324" s="156" t="str">
        <f t="shared" si="158"/>
        <v>Thames-Coromandel District AK</v>
      </c>
      <c r="H3324" s="156">
        <f t="shared" si="159"/>
        <v>45</v>
      </c>
      <c r="I3324" s="156" t="str">
        <f t="shared" si="160"/>
        <v>Thames-Coromandel District 45</v>
      </c>
    </row>
    <row r="3325" spans="1:9">
      <c r="A3325" s="156" t="s">
        <v>3361</v>
      </c>
      <c r="B3325" s="156" t="s">
        <v>153</v>
      </c>
      <c r="C3325" s="156" t="s">
        <v>93</v>
      </c>
      <c r="D3325" s="156" t="s">
        <v>241</v>
      </c>
      <c r="E3325" s="157">
        <v>-36.75</v>
      </c>
      <c r="F3325" s="157">
        <v>175.6</v>
      </c>
      <c r="G3325" s="156" t="str">
        <f t="shared" si="158"/>
        <v>Thames-Coromandel District AK</v>
      </c>
      <c r="H3325" s="156">
        <f t="shared" si="159"/>
        <v>46</v>
      </c>
      <c r="I3325" s="156" t="str">
        <f t="shared" si="160"/>
        <v>Thames-Coromandel District 46</v>
      </c>
    </row>
    <row r="3326" spans="1:9">
      <c r="A3326" s="156" t="s">
        <v>3362</v>
      </c>
      <c r="B3326" s="156" t="s">
        <v>153</v>
      </c>
      <c r="C3326" s="156" t="s">
        <v>96</v>
      </c>
      <c r="D3326" s="156" t="s">
        <v>241</v>
      </c>
      <c r="E3326" s="157">
        <v>-37.130000000000003</v>
      </c>
      <c r="F3326" s="157">
        <v>175.53</v>
      </c>
      <c r="G3326" s="156" t="str">
        <f t="shared" si="158"/>
        <v>Thames-Coromandel District AK</v>
      </c>
      <c r="H3326" s="156">
        <f t="shared" si="159"/>
        <v>47</v>
      </c>
      <c r="I3326" s="156" t="str">
        <f t="shared" si="160"/>
        <v>Thames-Coromandel District 47</v>
      </c>
    </row>
    <row r="3327" spans="1:9">
      <c r="A3327" s="156" t="s">
        <v>3363</v>
      </c>
      <c r="B3327" s="156" t="s">
        <v>153</v>
      </c>
      <c r="C3327" s="156" t="s">
        <v>93</v>
      </c>
      <c r="D3327" s="156" t="s">
        <v>241</v>
      </c>
      <c r="E3327" s="157">
        <v>-37.159999999999997</v>
      </c>
      <c r="F3327" s="157">
        <v>175.55</v>
      </c>
      <c r="G3327" s="156" t="str">
        <f t="shared" si="158"/>
        <v>Thames-Coromandel District AK</v>
      </c>
      <c r="H3327" s="156">
        <f t="shared" si="159"/>
        <v>48</v>
      </c>
      <c r="I3327" s="156" t="str">
        <f t="shared" si="160"/>
        <v>Thames-Coromandel District 48</v>
      </c>
    </row>
    <row r="3328" spans="1:9">
      <c r="A3328" s="156" t="s">
        <v>3364</v>
      </c>
      <c r="B3328" s="156" t="s">
        <v>153</v>
      </c>
      <c r="C3328" s="156" t="s">
        <v>93</v>
      </c>
      <c r="D3328" s="156" t="s">
        <v>241</v>
      </c>
      <c r="E3328" s="157">
        <v>-36.630000000000003</v>
      </c>
      <c r="F3328" s="157">
        <v>175.57</v>
      </c>
      <c r="G3328" s="156" t="str">
        <f t="shared" si="158"/>
        <v>Thames-Coromandel District AK</v>
      </c>
      <c r="H3328" s="156">
        <f t="shared" si="159"/>
        <v>49</v>
      </c>
      <c r="I3328" s="156" t="str">
        <f t="shared" si="160"/>
        <v>Thames-Coromandel District 49</v>
      </c>
    </row>
    <row r="3329" spans="1:9">
      <c r="A3329" s="156" t="s">
        <v>3365</v>
      </c>
      <c r="B3329" s="156" t="s">
        <v>153</v>
      </c>
      <c r="C3329" s="156" t="s">
        <v>93</v>
      </c>
      <c r="D3329" s="156" t="s">
        <v>241</v>
      </c>
      <c r="E3329" s="157">
        <v>-36.58</v>
      </c>
      <c r="F3329" s="157">
        <v>175.41</v>
      </c>
      <c r="G3329" s="156" t="str">
        <f t="shared" si="158"/>
        <v>Thames-Coromandel District AK</v>
      </c>
      <c r="H3329" s="156">
        <f t="shared" si="159"/>
        <v>50</v>
      </c>
      <c r="I3329" s="156" t="str">
        <f t="shared" si="160"/>
        <v>Thames-Coromandel District 50</v>
      </c>
    </row>
    <row r="3330" spans="1:9">
      <c r="A3330" s="156" t="s">
        <v>1581</v>
      </c>
      <c r="B3330" s="156" t="s">
        <v>153</v>
      </c>
      <c r="C3330" s="156" t="s">
        <v>93</v>
      </c>
      <c r="D3330" s="156" t="s">
        <v>241</v>
      </c>
      <c r="E3330" s="157">
        <v>-36.81</v>
      </c>
      <c r="F3330" s="157">
        <v>175.53</v>
      </c>
      <c r="G3330" s="156" t="str">
        <f t="shared" ref="G3330:G3393" si="161">B3330&amp;" "&amp;D3330</f>
        <v>Thames-Coromandel District AK</v>
      </c>
      <c r="H3330" s="156">
        <f t="shared" ref="H3330:H3393" si="162">IF(B3330=B3329,H3329+1,1)</f>
        <v>51</v>
      </c>
      <c r="I3330" s="156" t="str">
        <f t="shared" ref="I3330:I3393" si="163">B3330&amp;" "&amp;H3330</f>
        <v>Thames-Coromandel District 51</v>
      </c>
    </row>
    <row r="3331" spans="1:9">
      <c r="A3331" s="156" t="s">
        <v>3366</v>
      </c>
      <c r="B3331" s="156" t="s">
        <v>153</v>
      </c>
      <c r="C3331" s="156" t="s">
        <v>93</v>
      </c>
      <c r="D3331" s="156" t="s">
        <v>241</v>
      </c>
      <c r="E3331" s="157">
        <v>-36.93</v>
      </c>
      <c r="F3331" s="157">
        <v>175.47</v>
      </c>
      <c r="G3331" s="156" t="str">
        <f t="shared" si="161"/>
        <v>Thames-Coromandel District AK</v>
      </c>
      <c r="H3331" s="156">
        <f t="shared" si="162"/>
        <v>52</v>
      </c>
      <c r="I3331" s="156" t="str">
        <f t="shared" si="163"/>
        <v>Thames-Coromandel District 52</v>
      </c>
    </row>
    <row r="3332" spans="1:9">
      <c r="A3332" s="156" t="s">
        <v>3366</v>
      </c>
      <c r="B3332" s="156" t="s">
        <v>153</v>
      </c>
      <c r="C3332" s="156" t="s">
        <v>93</v>
      </c>
      <c r="D3332" s="156" t="s">
        <v>241</v>
      </c>
      <c r="E3332" s="157">
        <v>-36.590000000000003</v>
      </c>
      <c r="F3332" s="157">
        <v>175.51</v>
      </c>
      <c r="G3332" s="156" t="str">
        <f t="shared" si="161"/>
        <v>Thames-Coromandel District AK</v>
      </c>
      <c r="H3332" s="156">
        <f t="shared" si="162"/>
        <v>53</v>
      </c>
      <c r="I3332" s="156" t="str">
        <f t="shared" si="163"/>
        <v>Thames-Coromandel District 53</v>
      </c>
    </row>
    <row r="3333" spans="1:9">
      <c r="A3333" s="156" t="s">
        <v>3367</v>
      </c>
      <c r="B3333" s="156" t="s">
        <v>153</v>
      </c>
      <c r="C3333" s="156" t="s">
        <v>93</v>
      </c>
      <c r="D3333" s="156" t="s">
        <v>241</v>
      </c>
      <c r="E3333" s="157">
        <v>-36.61</v>
      </c>
      <c r="F3333" s="157">
        <v>175.46</v>
      </c>
      <c r="G3333" s="156" t="str">
        <f t="shared" si="161"/>
        <v>Thames-Coromandel District AK</v>
      </c>
      <c r="H3333" s="156">
        <f t="shared" si="162"/>
        <v>54</v>
      </c>
      <c r="I3333" s="156" t="str">
        <f t="shared" si="163"/>
        <v>Thames-Coromandel District 54</v>
      </c>
    </row>
    <row r="3334" spans="1:9">
      <c r="A3334" s="156" t="s">
        <v>3368</v>
      </c>
      <c r="B3334" s="156" t="s">
        <v>153</v>
      </c>
      <c r="C3334" s="156" t="s">
        <v>93</v>
      </c>
      <c r="D3334" s="156" t="s">
        <v>241</v>
      </c>
      <c r="E3334" s="157">
        <v>-36.71</v>
      </c>
      <c r="F3334" s="157">
        <v>175.61</v>
      </c>
      <c r="G3334" s="156" t="str">
        <f t="shared" si="161"/>
        <v>Thames-Coromandel District AK</v>
      </c>
      <c r="H3334" s="156">
        <f t="shared" si="162"/>
        <v>55</v>
      </c>
      <c r="I3334" s="156" t="str">
        <f t="shared" si="163"/>
        <v>Thames-Coromandel District 55</v>
      </c>
    </row>
    <row r="3335" spans="1:9">
      <c r="A3335" s="156" t="s">
        <v>3369</v>
      </c>
      <c r="B3335" s="156" t="s">
        <v>153</v>
      </c>
      <c r="C3335" s="156" t="s">
        <v>93</v>
      </c>
      <c r="D3335" s="156" t="s">
        <v>241</v>
      </c>
      <c r="E3335" s="157">
        <v>-37.14</v>
      </c>
      <c r="F3335" s="157">
        <v>175.84</v>
      </c>
      <c r="G3335" s="156" t="str">
        <f t="shared" si="161"/>
        <v>Thames-Coromandel District AK</v>
      </c>
      <c r="H3335" s="156">
        <f t="shared" si="162"/>
        <v>56</v>
      </c>
      <c r="I3335" s="156" t="str">
        <f t="shared" si="163"/>
        <v>Thames-Coromandel District 56</v>
      </c>
    </row>
    <row r="3336" spans="1:9">
      <c r="A3336" s="156" t="s">
        <v>3370</v>
      </c>
      <c r="B3336" s="156" t="s">
        <v>153</v>
      </c>
      <c r="C3336" s="156" t="s">
        <v>93</v>
      </c>
      <c r="D3336" s="156" t="s">
        <v>241</v>
      </c>
      <c r="E3336" s="157">
        <v>-37.270000000000003</v>
      </c>
      <c r="F3336" s="157">
        <v>175.62</v>
      </c>
      <c r="G3336" s="156" t="str">
        <f t="shared" si="161"/>
        <v>Thames-Coromandel District AK</v>
      </c>
      <c r="H3336" s="156">
        <f t="shared" si="162"/>
        <v>57</v>
      </c>
      <c r="I3336" s="156" t="str">
        <f t="shared" si="163"/>
        <v>Thames-Coromandel District 57</v>
      </c>
    </row>
    <row r="3337" spans="1:9">
      <c r="A3337" s="156" t="s">
        <v>3371</v>
      </c>
      <c r="B3337" s="156" t="s">
        <v>153</v>
      </c>
      <c r="C3337" s="156" t="s">
        <v>93</v>
      </c>
      <c r="D3337" s="156" t="s">
        <v>241</v>
      </c>
      <c r="E3337" s="157">
        <v>-36.909999999999997</v>
      </c>
      <c r="F3337" s="157">
        <v>175.76</v>
      </c>
      <c r="G3337" s="156" t="str">
        <f t="shared" si="161"/>
        <v>Thames-Coromandel District AK</v>
      </c>
      <c r="H3337" s="156">
        <f t="shared" si="162"/>
        <v>58</v>
      </c>
      <c r="I3337" s="156" t="str">
        <f t="shared" si="163"/>
        <v>Thames-Coromandel District 58</v>
      </c>
    </row>
    <row r="3338" spans="1:9">
      <c r="A3338" s="156" t="s">
        <v>2211</v>
      </c>
      <c r="B3338" s="156" t="s">
        <v>153</v>
      </c>
      <c r="C3338" s="156" t="s">
        <v>209</v>
      </c>
      <c r="D3338" s="156" t="s">
        <v>241</v>
      </c>
      <c r="E3338" s="157">
        <v>-36.83</v>
      </c>
      <c r="F3338" s="157">
        <v>175.69</v>
      </c>
      <c r="G3338" s="156" t="str">
        <f t="shared" si="161"/>
        <v>Thames-Coromandel District AK</v>
      </c>
      <c r="H3338" s="156">
        <f t="shared" si="162"/>
        <v>59</v>
      </c>
      <c r="I3338" s="156" t="str">
        <f t="shared" si="163"/>
        <v>Thames-Coromandel District 59</v>
      </c>
    </row>
    <row r="3339" spans="1:9">
      <c r="A3339" s="156" t="s">
        <v>3372</v>
      </c>
      <c r="B3339" s="156" t="s">
        <v>154</v>
      </c>
      <c r="C3339" s="156" t="s">
        <v>93</v>
      </c>
      <c r="D3339" s="156" t="s">
        <v>94</v>
      </c>
      <c r="E3339" s="157">
        <v>-44.42</v>
      </c>
      <c r="F3339" s="157">
        <v>171.17</v>
      </c>
      <c r="G3339" s="156" t="str">
        <f t="shared" si="161"/>
        <v>Timaru District CC</v>
      </c>
      <c r="H3339" s="156">
        <f t="shared" si="162"/>
        <v>1</v>
      </c>
      <c r="I3339" s="156" t="str">
        <f t="shared" si="163"/>
        <v>Timaru District 1</v>
      </c>
    </row>
    <row r="3340" spans="1:9">
      <c r="A3340" s="156" t="s">
        <v>3373</v>
      </c>
      <c r="B3340" s="156" t="s">
        <v>154</v>
      </c>
      <c r="C3340" s="156" t="s">
        <v>96</v>
      </c>
      <c r="D3340" s="156" t="s">
        <v>94</v>
      </c>
      <c r="E3340" s="157">
        <v>-44.23</v>
      </c>
      <c r="F3340" s="157">
        <v>171.27</v>
      </c>
      <c r="G3340" s="156" t="str">
        <f t="shared" si="161"/>
        <v>Timaru District CC</v>
      </c>
      <c r="H3340" s="156">
        <f t="shared" si="162"/>
        <v>2</v>
      </c>
      <c r="I3340" s="156" t="str">
        <f t="shared" si="163"/>
        <v>Timaru District 2</v>
      </c>
    </row>
    <row r="3341" spans="1:9">
      <c r="A3341" s="156" t="s">
        <v>3374</v>
      </c>
      <c r="B3341" s="156" t="s">
        <v>154</v>
      </c>
      <c r="C3341" s="156" t="s">
        <v>93</v>
      </c>
      <c r="D3341" s="156" t="s">
        <v>94</v>
      </c>
      <c r="E3341" s="157">
        <v>-44.26</v>
      </c>
      <c r="F3341" s="157">
        <v>171.26</v>
      </c>
      <c r="G3341" s="156" t="str">
        <f t="shared" si="161"/>
        <v>Timaru District CC</v>
      </c>
      <c r="H3341" s="156">
        <f t="shared" si="162"/>
        <v>3</v>
      </c>
      <c r="I3341" s="156" t="str">
        <f t="shared" si="163"/>
        <v>Timaru District 3</v>
      </c>
    </row>
    <row r="3342" spans="1:9">
      <c r="A3342" s="156" t="s">
        <v>3375</v>
      </c>
      <c r="B3342" s="156" t="s">
        <v>154</v>
      </c>
      <c r="C3342" s="156" t="s">
        <v>93</v>
      </c>
      <c r="D3342" s="156" t="s">
        <v>94</v>
      </c>
      <c r="E3342" s="157">
        <v>-43.97</v>
      </c>
      <c r="F3342" s="157">
        <v>171.28</v>
      </c>
      <c r="G3342" s="156" t="str">
        <f t="shared" si="161"/>
        <v>Timaru District CC</v>
      </c>
      <c r="H3342" s="156">
        <f t="shared" si="162"/>
        <v>4</v>
      </c>
      <c r="I3342" s="156" t="str">
        <f t="shared" si="163"/>
        <v>Timaru District 4</v>
      </c>
    </row>
    <row r="3343" spans="1:9">
      <c r="A3343" s="156" t="s">
        <v>3376</v>
      </c>
      <c r="B3343" s="156" t="s">
        <v>154</v>
      </c>
      <c r="C3343" s="156" t="s">
        <v>93</v>
      </c>
      <c r="D3343" s="156" t="s">
        <v>94</v>
      </c>
      <c r="E3343" s="157">
        <v>-44.11</v>
      </c>
      <c r="F3343" s="157">
        <v>171.01</v>
      </c>
      <c r="G3343" s="156" t="str">
        <f t="shared" si="161"/>
        <v>Timaru District CC</v>
      </c>
      <c r="H3343" s="156">
        <f t="shared" si="162"/>
        <v>5</v>
      </c>
      <c r="I3343" s="156" t="str">
        <f t="shared" si="163"/>
        <v>Timaru District 5</v>
      </c>
    </row>
    <row r="3344" spans="1:9">
      <c r="A3344" s="156" t="s">
        <v>3377</v>
      </c>
      <c r="B3344" s="156" t="s">
        <v>154</v>
      </c>
      <c r="C3344" s="156" t="s">
        <v>93</v>
      </c>
      <c r="D3344" s="156" t="s">
        <v>94</v>
      </c>
      <c r="E3344" s="157">
        <v>-44.09</v>
      </c>
      <c r="F3344" s="157">
        <v>171.3</v>
      </c>
      <c r="G3344" s="156" t="str">
        <f t="shared" si="161"/>
        <v>Timaru District CC</v>
      </c>
      <c r="H3344" s="156">
        <f t="shared" si="162"/>
        <v>6</v>
      </c>
      <c r="I3344" s="156" t="str">
        <f t="shared" si="163"/>
        <v>Timaru District 6</v>
      </c>
    </row>
    <row r="3345" spans="1:9">
      <c r="A3345" s="156" t="s">
        <v>3378</v>
      </c>
      <c r="B3345" s="156" t="s">
        <v>154</v>
      </c>
      <c r="C3345" s="156" t="s">
        <v>93</v>
      </c>
      <c r="D3345" s="156" t="s">
        <v>94</v>
      </c>
      <c r="E3345" s="157">
        <v>-43.9</v>
      </c>
      <c r="F3345" s="157">
        <v>171.22</v>
      </c>
      <c r="G3345" s="156" t="str">
        <f t="shared" si="161"/>
        <v>Timaru District CC</v>
      </c>
      <c r="H3345" s="156">
        <f t="shared" si="162"/>
        <v>7</v>
      </c>
      <c r="I3345" s="156" t="str">
        <f t="shared" si="163"/>
        <v>Timaru District 7</v>
      </c>
    </row>
    <row r="3346" spans="1:9">
      <c r="A3346" s="156" t="s">
        <v>3379</v>
      </c>
      <c r="B3346" s="156" t="s">
        <v>154</v>
      </c>
      <c r="C3346" s="156" t="s">
        <v>93</v>
      </c>
      <c r="D3346" s="156" t="s">
        <v>94</v>
      </c>
      <c r="E3346" s="157">
        <v>-44.25</v>
      </c>
      <c r="F3346" s="157">
        <v>171.38</v>
      </c>
      <c r="G3346" s="156" t="str">
        <f t="shared" si="161"/>
        <v>Timaru District CC</v>
      </c>
      <c r="H3346" s="156">
        <f t="shared" si="162"/>
        <v>8</v>
      </c>
      <c r="I3346" s="156" t="str">
        <f t="shared" si="163"/>
        <v>Timaru District 8</v>
      </c>
    </row>
    <row r="3347" spans="1:9">
      <c r="A3347" s="156" t="s">
        <v>3380</v>
      </c>
      <c r="B3347" s="156" t="s">
        <v>154</v>
      </c>
      <c r="C3347" s="156" t="s">
        <v>93</v>
      </c>
      <c r="D3347" s="156" t="s">
        <v>94</v>
      </c>
      <c r="E3347" s="157">
        <v>-44.31</v>
      </c>
      <c r="F3347" s="157">
        <v>170.95</v>
      </c>
      <c r="G3347" s="156" t="str">
        <f t="shared" si="161"/>
        <v>Timaru District CC</v>
      </c>
      <c r="H3347" s="156">
        <f t="shared" si="162"/>
        <v>9</v>
      </c>
      <c r="I3347" s="156" t="str">
        <f t="shared" si="163"/>
        <v>Timaru District 9</v>
      </c>
    </row>
    <row r="3348" spans="1:9">
      <c r="A3348" s="156" t="s">
        <v>3381</v>
      </c>
      <c r="B3348" s="156" t="s">
        <v>154</v>
      </c>
      <c r="C3348" s="156" t="s">
        <v>93</v>
      </c>
      <c r="D3348" s="156" t="s">
        <v>94</v>
      </c>
      <c r="E3348" s="157">
        <v>-44.21</v>
      </c>
      <c r="F3348" s="157">
        <v>171.38</v>
      </c>
      <c r="G3348" s="156" t="str">
        <f t="shared" si="161"/>
        <v>Timaru District CC</v>
      </c>
      <c r="H3348" s="156">
        <f t="shared" si="162"/>
        <v>10</v>
      </c>
      <c r="I3348" s="156" t="str">
        <f t="shared" si="163"/>
        <v>Timaru District 10</v>
      </c>
    </row>
    <row r="3349" spans="1:9">
      <c r="A3349" s="156" t="s">
        <v>3382</v>
      </c>
      <c r="B3349" s="156" t="s">
        <v>154</v>
      </c>
      <c r="C3349" s="156" t="s">
        <v>93</v>
      </c>
      <c r="D3349" s="156" t="s">
        <v>94</v>
      </c>
      <c r="E3349" s="157">
        <v>-44.38</v>
      </c>
      <c r="F3349" s="157">
        <v>171.11</v>
      </c>
      <c r="G3349" s="156" t="str">
        <f t="shared" si="161"/>
        <v>Timaru District CC</v>
      </c>
      <c r="H3349" s="156">
        <f t="shared" si="162"/>
        <v>11</v>
      </c>
      <c r="I3349" s="156" t="str">
        <f t="shared" si="163"/>
        <v>Timaru District 11</v>
      </c>
    </row>
    <row r="3350" spans="1:9">
      <c r="A3350" s="156" t="s">
        <v>3383</v>
      </c>
      <c r="B3350" s="156" t="s">
        <v>154</v>
      </c>
      <c r="C3350" s="156" t="s">
        <v>93</v>
      </c>
      <c r="D3350" s="156" t="s">
        <v>94</v>
      </c>
      <c r="E3350" s="157">
        <v>-44.02</v>
      </c>
      <c r="F3350" s="157">
        <v>171.26</v>
      </c>
      <c r="G3350" s="156" t="str">
        <f t="shared" si="161"/>
        <v>Timaru District CC</v>
      </c>
      <c r="H3350" s="156">
        <f t="shared" si="162"/>
        <v>12</v>
      </c>
      <c r="I3350" s="156" t="str">
        <f t="shared" si="163"/>
        <v>Timaru District 12</v>
      </c>
    </row>
    <row r="3351" spans="1:9">
      <c r="A3351" s="156" t="s">
        <v>3384</v>
      </c>
      <c r="B3351" s="156" t="s">
        <v>154</v>
      </c>
      <c r="C3351" s="156" t="s">
        <v>93</v>
      </c>
      <c r="D3351" s="156" t="s">
        <v>94</v>
      </c>
      <c r="E3351" s="157">
        <v>-44.23</v>
      </c>
      <c r="F3351" s="157">
        <v>171.25</v>
      </c>
      <c r="G3351" s="156" t="str">
        <f t="shared" si="161"/>
        <v>Timaru District CC</v>
      </c>
      <c r="H3351" s="156">
        <f t="shared" si="162"/>
        <v>13</v>
      </c>
      <c r="I3351" s="156" t="str">
        <f t="shared" si="163"/>
        <v>Timaru District 13</v>
      </c>
    </row>
    <row r="3352" spans="1:9">
      <c r="A3352" s="156" t="s">
        <v>3385</v>
      </c>
      <c r="B3352" s="156" t="s">
        <v>154</v>
      </c>
      <c r="C3352" s="156" t="s">
        <v>93</v>
      </c>
      <c r="D3352" s="156" t="s">
        <v>94</v>
      </c>
      <c r="E3352" s="157">
        <v>-43.9</v>
      </c>
      <c r="F3352" s="157">
        <v>171.22</v>
      </c>
      <c r="G3352" s="156" t="str">
        <f t="shared" si="161"/>
        <v>Timaru District CC</v>
      </c>
      <c r="H3352" s="156">
        <f t="shared" si="162"/>
        <v>14</v>
      </c>
      <c r="I3352" s="156" t="str">
        <f t="shared" si="163"/>
        <v>Timaru District 14</v>
      </c>
    </row>
    <row r="3353" spans="1:9">
      <c r="A3353" s="156" t="s">
        <v>3386</v>
      </c>
      <c r="B3353" s="156" t="s">
        <v>154</v>
      </c>
      <c r="C3353" s="156" t="s">
        <v>93</v>
      </c>
      <c r="D3353" s="156" t="s">
        <v>94</v>
      </c>
      <c r="E3353" s="157">
        <v>-44.41</v>
      </c>
      <c r="F3353" s="157">
        <v>171.19</v>
      </c>
      <c r="G3353" s="156" t="str">
        <f t="shared" si="161"/>
        <v>Timaru District CC</v>
      </c>
      <c r="H3353" s="156">
        <f t="shared" si="162"/>
        <v>15</v>
      </c>
      <c r="I3353" s="156" t="str">
        <f t="shared" si="163"/>
        <v>Timaru District 15</v>
      </c>
    </row>
    <row r="3354" spans="1:9">
      <c r="A3354" s="156" t="s">
        <v>3387</v>
      </c>
      <c r="B3354" s="156" t="s">
        <v>154</v>
      </c>
      <c r="C3354" s="156" t="s">
        <v>93</v>
      </c>
      <c r="D3354" s="156" t="s">
        <v>94</v>
      </c>
      <c r="E3354" s="157">
        <v>-44.03</v>
      </c>
      <c r="F3354" s="157">
        <v>171.11</v>
      </c>
      <c r="G3354" s="156" t="str">
        <f t="shared" si="161"/>
        <v>Timaru District CC</v>
      </c>
      <c r="H3354" s="156">
        <f t="shared" si="162"/>
        <v>16</v>
      </c>
      <c r="I3354" s="156" t="str">
        <f t="shared" si="163"/>
        <v>Timaru District 16</v>
      </c>
    </row>
    <row r="3355" spans="1:9">
      <c r="A3355" s="156" t="s">
        <v>3388</v>
      </c>
      <c r="B3355" s="156" t="s">
        <v>154</v>
      </c>
      <c r="C3355" s="156" t="s">
        <v>93</v>
      </c>
      <c r="D3355" s="156" t="s">
        <v>94</v>
      </c>
      <c r="E3355" s="157">
        <v>-44.11</v>
      </c>
      <c r="F3355" s="157">
        <v>171.12</v>
      </c>
      <c r="G3355" s="156" t="str">
        <f t="shared" si="161"/>
        <v>Timaru District CC</v>
      </c>
      <c r="H3355" s="156">
        <f t="shared" si="162"/>
        <v>17</v>
      </c>
      <c r="I3355" s="156" t="str">
        <f t="shared" si="163"/>
        <v>Timaru District 17</v>
      </c>
    </row>
    <row r="3356" spans="1:9">
      <c r="A3356" s="156" t="s">
        <v>3389</v>
      </c>
      <c r="B3356" s="156" t="s">
        <v>154</v>
      </c>
      <c r="C3356" s="156" t="s">
        <v>209</v>
      </c>
      <c r="D3356" s="156" t="s">
        <v>94</v>
      </c>
      <c r="E3356" s="157">
        <v>-44.09</v>
      </c>
      <c r="F3356" s="157">
        <v>171.22</v>
      </c>
      <c r="G3356" s="156" t="str">
        <f t="shared" si="161"/>
        <v>Timaru District CC</v>
      </c>
      <c r="H3356" s="156">
        <f t="shared" si="162"/>
        <v>18</v>
      </c>
      <c r="I3356" s="156" t="str">
        <f t="shared" si="163"/>
        <v>Timaru District 18</v>
      </c>
    </row>
    <row r="3357" spans="1:9">
      <c r="A3357" s="156" t="s">
        <v>3390</v>
      </c>
      <c r="B3357" s="156" t="s">
        <v>154</v>
      </c>
      <c r="C3357" s="156" t="s">
        <v>93</v>
      </c>
      <c r="D3357" s="156" t="s">
        <v>94</v>
      </c>
      <c r="E3357" s="157">
        <v>-44.08</v>
      </c>
      <c r="F3357" s="157">
        <v>171.2</v>
      </c>
      <c r="G3357" s="156" t="str">
        <f t="shared" si="161"/>
        <v>Timaru District CC</v>
      </c>
      <c r="H3357" s="156">
        <f t="shared" si="162"/>
        <v>19</v>
      </c>
      <c r="I3357" s="156" t="str">
        <f t="shared" si="163"/>
        <v>Timaru District 19</v>
      </c>
    </row>
    <row r="3358" spans="1:9">
      <c r="A3358" s="156" t="s">
        <v>3391</v>
      </c>
      <c r="B3358" s="156" t="s">
        <v>154</v>
      </c>
      <c r="C3358" s="156" t="s">
        <v>93</v>
      </c>
      <c r="D3358" s="156" t="s">
        <v>94</v>
      </c>
      <c r="E3358" s="157">
        <v>-44.14</v>
      </c>
      <c r="F3358" s="157">
        <v>171.25</v>
      </c>
      <c r="G3358" s="156" t="str">
        <f t="shared" si="161"/>
        <v>Timaru District CC</v>
      </c>
      <c r="H3358" s="156">
        <f t="shared" si="162"/>
        <v>20</v>
      </c>
      <c r="I3358" s="156" t="str">
        <f t="shared" si="163"/>
        <v>Timaru District 20</v>
      </c>
    </row>
    <row r="3359" spans="1:9">
      <c r="A3359" s="156" t="s">
        <v>3392</v>
      </c>
      <c r="B3359" s="156" t="s">
        <v>154</v>
      </c>
      <c r="C3359" s="156" t="s">
        <v>96</v>
      </c>
      <c r="D3359" s="156" t="s">
        <v>94</v>
      </c>
      <c r="E3359" s="157">
        <v>-44.38</v>
      </c>
      <c r="F3359" s="157">
        <v>171.18</v>
      </c>
      <c r="G3359" s="156" t="str">
        <f t="shared" si="161"/>
        <v>Timaru District CC</v>
      </c>
      <c r="H3359" s="156">
        <f t="shared" si="162"/>
        <v>21</v>
      </c>
      <c r="I3359" s="156" t="str">
        <f t="shared" si="163"/>
        <v>Timaru District 21</v>
      </c>
    </row>
    <row r="3360" spans="1:9">
      <c r="A3360" s="156" t="s">
        <v>3393</v>
      </c>
      <c r="B3360" s="156" t="s">
        <v>154</v>
      </c>
      <c r="C3360" s="156" t="s">
        <v>96</v>
      </c>
      <c r="D3360" s="156" t="s">
        <v>94</v>
      </c>
      <c r="E3360" s="157">
        <v>-44.38</v>
      </c>
      <c r="F3360" s="157">
        <v>171.19</v>
      </c>
      <c r="G3360" s="156" t="str">
        <f t="shared" si="161"/>
        <v>Timaru District CC</v>
      </c>
      <c r="H3360" s="156">
        <f t="shared" si="162"/>
        <v>22</v>
      </c>
      <c r="I3360" s="156" t="str">
        <f t="shared" si="163"/>
        <v>Timaru District 22</v>
      </c>
    </row>
    <row r="3361" spans="1:9">
      <c r="A3361" s="156" t="s">
        <v>3394</v>
      </c>
      <c r="B3361" s="156" t="s">
        <v>154</v>
      </c>
      <c r="C3361" s="156" t="s">
        <v>96</v>
      </c>
      <c r="D3361" s="156" t="s">
        <v>94</v>
      </c>
      <c r="E3361" s="157">
        <v>-44.37</v>
      </c>
      <c r="F3361" s="157">
        <v>171.23</v>
      </c>
      <c r="G3361" s="156" t="str">
        <f t="shared" si="161"/>
        <v>Timaru District CC</v>
      </c>
      <c r="H3361" s="156">
        <f t="shared" si="162"/>
        <v>23</v>
      </c>
      <c r="I3361" s="156" t="str">
        <f t="shared" si="163"/>
        <v>Timaru District 23</v>
      </c>
    </row>
    <row r="3362" spans="1:9">
      <c r="A3362" s="156" t="s">
        <v>3395</v>
      </c>
      <c r="B3362" s="156" t="s">
        <v>154</v>
      </c>
      <c r="C3362" s="156" t="s">
        <v>93</v>
      </c>
      <c r="D3362" s="156" t="s">
        <v>94</v>
      </c>
      <c r="E3362" s="157">
        <v>-44.37</v>
      </c>
      <c r="F3362" s="157">
        <v>171.16</v>
      </c>
      <c r="G3362" s="156" t="str">
        <f t="shared" si="161"/>
        <v>Timaru District CC</v>
      </c>
      <c r="H3362" s="156">
        <f t="shared" si="162"/>
        <v>24</v>
      </c>
      <c r="I3362" s="156" t="str">
        <f t="shared" si="163"/>
        <v>Timaru District 24</v>
      </c>
    </row>
    <row r="3363" spans="1:9">
      <c r="A3363" s="156" t="s">
        <v>3396</v>
      </c>
      <c r="B3363" s="156" t="s">
        <v>154</v>
      </c>
      <c r="C3363" s="156" t="s">
        <v>93</v>
      </c>
      <c r="D3363" s="156" t="s">
        <v>94</v>
      </c>
      <c r="E3363" s="157">
        <v>-44.19</v>
      </c>
      <c r="F3363" s="157">
        <v>171.04</v>
      </c>
      <c r="G3363" s="156" t="str">
        <f t="shared" si="161"/>
        <v>Timaru District CC</v>
      </c>
      <c r="H3363" s="156">
        <f t="shared" si="162"/>
        <v>25</v>
      </c>
      <c r="I3363" s="156" t="str">
        <f t="shared" si="163"/>
        <v>Timaru District 25</v>
      </c>
    </row>
    <row r="3364" spans="1:9">
      <c r="A3364" s="156" t="s">
        <v>3397</v>
      </c>
      <c r="B3364" s="156" t="s">
        <v>154</v>
      </c>
      <c r="C3364" s="156" t="s">
        <v>96</v>
      </c>
      <c r="D3364" s="156" t="s">
        <v>94</v>
      </c>
      <c r="E3364" s="157">
        <v>-44.38</v>
      </c>
      <c r="F3364" s="157">
        <v>171.21</v>
      </c>
      <c r="G3364" s="156" t="str">
        <f t="shared" si="161"/>
        <v>Timaru District CC</v>
      </c>
      <c r="H3364" s="156">
        <f t="shared" si="162"/>
        <v>26</v>
      </c>
      <c r="I3364" s="156" t="str">
        <f t="shared" si="163"/>
        <v>Timaru District 26</v>
      </c>
    </row>
    <row r="3365" spans="1:9">
      <c r="A3365" s="156" t="s">
        <v>3398</v>
      </c>
      <c r="B3365" s="156" t="s">
        <v>154</v>
      </c>
      <c r="C3365" s="156" t="s">
        <v>93</v>
      </c>
      <c r="D3365" s="156" t="s">
        <v>94</v>
      </c>
      <c r="E3365" s="157">
        <v>-44.14</v>
      </c>
      <c r="F3365" s="157">
        <v>171.17</v>
      </c>
      <c r="G3365" s="156" t="str">
        <f t="shared" si="161"/>
        <v>Timaru District CC</v>
      </c>
      <c r="H3365" s="156">
        <f t="shared" si="162"/>
        <v>27</v>
      </c>
      <c r="I3365" s="156" t="str">
        <f t="shared" si="163"/>
        <v>Timaru District 27</v>
      </c>
    </row>
    <row r="3366" spans="1:9">
      <c r="A3366" s="156" t="s">
        <v>3399</v>
      </c>
      <c r="B3366" s="156" t="s">
        <v>154</v>
      </c>
      <c r="C3366" s="156" t="s">
        <v>93</v>
      </c>
      <c r="D3366" s="156" t="s">
        <v>94</v>
      </c>
      <c r="E3366" s="157">
        <v>-44.15</v>
      </c>
      <c r="F3366" s="157">
        <v>171.05</v>
      </c>
      <c r="G3366" s="156" t="str">
        <f t="shared" si="161"/>
        <v>Timaru District CC</v>
      </c>
      <c r="H3366" s="156">
        <f t="shared" si="162"/>
        <v>28</v>
      </c>
      <c r="I3366" s="156" t="str">
        <f t="shared" si="163"/>
        <v>Timaru District 28</v>
      </c>
    </row>
    <row r="3367" spans="1:9">
      <c r="A3367" s="156" t="s">
        <v>3400</v>
      </c>
      <c r="B3367" s="156" t="s">
        <v>154</v>
      </c>
      <c r="C3367" s="156" t="s">
        <v>93</v>
      </c>
      <c r="D3367" s="156" t="s">
        <v>94</v>
      </c>
      <c r="E3367" s="157">
        <v>-44.15</v>
      </c>
      <c r="F3367" s="157">
        <v>171.09</v>
      </c>
      <c r="G3367" s="156" t="str">
        <f t="shared" si="161"/>
        <v>Timaru District CC</v>
      </c>
      <c r="H3367" s="156">
        <f t="shared" si="162"/>
        <v>29</v>
      </c>
      <c r="I3367" s="156" t="str">
        <f t="shared" si="163"/>
        <v>Timaru District 29</v>
      </c>
    </row>
    <row r="3368" spans="1:9">
      <c r="A3368" s="156" t="s">
        <v>802</v>
      </c>
      <c r="B3368" s="156" t="s">
        <v>154</v>
      </c>
      <c r="C3368" s="156" t="s">
        <v>96</v>
      </c>
      <c r="D3368" s="156" t="s">
        <v>94</v>
      </c>
      <c r="E3368" s="157">
        <v>-44.41</v>
      </c>
      <c r="F3368" s="157">
        <v>171.24</v>
      </c>
      <c r="G3368" s="156" t="str">
        <f t="shared" si="161"/>
        <v>Timaru District CC</v>
      </c>
      <c r="H3368" s="156">
        <f t="shared" si="162"/>
        <v>30</v>
      </c>
      <c r="I3368" s="156" t="str">
        <f t="shared" si="163"/>
        <v>Timaru District 30</v>
      </c>
    </row>
    <row r="3369" spans="1:9">
      <c r="A3369" s="156" t="s">
        <v>3401</v>
      </c>
      <c r="B3369" s="156" t="s">
        <v>154</v>
      </c>
      <c r="C3369" s="156" t="s">
        <v>93</v>
      </c>
      <c r="D3369" s="156" t="s">
        <v>94</v>
      </c>
      <c r="E3369" s="157">
        <v>-44.27</v>
      </c>
      <c r="F3369" s="157">
        <v>171.19</v>
      </c>
      <c r="G3369" s="156" t="str">
        <f t="shared" si="161"/>
        <v>Timaru District CC</v>
      </c>
      <c r="H3369" s="156">
        <f t="shared" si="162"/>
        <v>31</v>
      </c>
      <c r="I3369" s="156" t="str">
        <f t="shared" si="163"/>
        <v>Timaru District 31</v>
      </c>
    </row>
    <row r="3370" spans="1:9">
      <c r="A3370" s="156" t="s">
        <v>3402</v>
      </c>
      <c r="B3370" s="156" t="s">
        <v>154</v>
      </c>
      <c r="C3370" s="156" t="s">
        <v>93</v>
      </c>
      <c r="D3370" s="156" t="s">
        <v>94</v>
      </c>
      <c r="E3370" s="157">
        <v>-44.46</v>
      </c>
      <c r="F3370" s="157">
        <v>171.22</v>
      </c>
      <c r="G3370" s="156" t="str">
        <f t="shared" si="161"/>
        <v>Timaru District CC</v>
      </c>
      <c r="H3370" s="156">
        <f t="shared" si="162"/>
        <v>32</v>
      </c>
      <c r="I3370" s="156" t="str">
        <f t="shared" si="163"/>
        <v>Timaru District 32</v>
      </c>
    </row>
    <row r="3371" spans="1:9">
      <c r="A3371" s="156" t="s">
        <v>3403</v>
      </c>
      <c r="B3371" s="156" t="s">
        <v>154</v>
      </c>
      <c r="C3371" s="156" t="s">
        <v>93</v>
      </c>
      <c r="D3371" s="156" t="s">
        <v>94</v>
      </c>
      <c r="E3371" s="157">
        <v>-44.31</v>
      </c>
      <c r="F3371" s="157">
        <v>171.2</v>
      </c>
      <c r="G3371" s="156" t="str">
        <f t="shared" si="161"/>
        <v>Timaru District CC</v>
      </c>
      <c r="H3371" s="156">
        <f t="shared" si="162"/>
        <v>33</v>
      </c>
      <c r="I3371" s="156" t="str">
        <f t="shared" si="163"/>
        <v>Timaru District 33</v>
      </c>
    </row>
    <row r="3372" spans="1:9">
      <c r="A3372" s="156" t="s">
        <v>3404</v>
      </c>
      <c r="B3372" s="156" t="s">
        <v>154</v>
      </c>
      <c r="C3372" s="156" t="s">
        <v>93</v>
      </c>
      <c r="D3372" s="156" t="s">
        <v>94</v>
      </c>
      <c r="E3372" s="157">
        <v>-44.31</v>
      </c>
      <c r="F3372" s="157">
        <v>171.1</v>
      </c>
      <c r="G3372" s="156" t="str">
        <f t="shared" si="161"/>
        <v>Timaru District CC</v>
      </c>
      <c r="H3372" s="156">
        <f t="shared" si="162"/>
        <v>34</v>
      </c>
      <c r="I3372" s="156" t="str">
        <f t="shared" si="163"/>
        <v>Timaru District 34</v>
      </c>
    </row>
    <row r="3373" spans="1:9">
      <c r="A3373" s="156" t="s">
        <v>812</v>
      </c>
      <c r="B3373" s="156" t="s">
        <v>154</v>
      </c>
      <c r="C3373" s="156" t="s">
        <v>96</v>
      </c>
      <c r="D3373" s="156" t="s">
        <v>94</v>
      </c>
      <c r="E3373" s="157">
        <v>-44.39</v>
      </c>
      <c r="F3373" s="157">
        <v>171.23</v>
      </c>
      <c r="G3373" s="156" t="str">
        <f t="shared" si="161"/>
        <v>Timaru District CC</v>
      </c>
      <c r="H3373" s="156">
        <f t="shared" si="162"/>
        <v>35</v>
      </c>
      <c r="I3373" s="156" t="str">
        <f t="shared" si="163"/>
        <v>Timaru District 35</v>
      </c>
    </row>
    <row r="3374" spans="1:9">
      <c r="A3374" s="156" t="s">
        <v>3405</v>
      </c>
      <c r="B3374" s="156" t="s">
        <v>154</v>
      </c>
      <c r="C3374" s="156" t="s">
        <v>96</v>
      </c>
      <c r="D3374" s="156" t="s">
        <v>94</v>
      </c>
      <c r="E3374" s="157">
        <v>-44.38</v>
      </c>
      <c r="F3374" s="157">
        <v>171.22</v>
      </c>
      <c r="G3374" s="156" t="str">
        <f t="shared" si="161"/>
        <v>Timaru District CC</v>
      </c>
      <c r="H3374" s="156">
        <f t="shared" si="162"/>
        <v>36</v>
      </c>
      <c r="I3374" s="156" t="str">
        <f t="shared" si="163"/>
        <v>Timaru District 36</v>
      </c>
    </row>
    <row r="3375" spans="1:9">
      <c r="A3375" s="156" t="s">
        <v>3406</v>
      </c>
      <c r="B3375" s="156" t="s">
        <v>154</v>
      </c>
      <c r="C3375" s="156" t="s">
        <v>93</v>
      </c>
      <c r="D3375" s="156" t="s">
        <v>94</v>
      </c>
      <c r="E3375" s="157">
        <v>-44.24</v>
      </c>
      <c r="F3375" s="157">
        <v>171.34</v>
      </c>
      <c r="G3375" s="156" t="str">
        <f t="shared" si="161"/>
        <v>Timaru District CC</v>
      </c>
      <c r="H3375" s="156">
        <f t="shared" si="162"/>
        <v>37</v>
      </c>
      <c r="I3375" s="156" t="str">
        <f t="shared" si="163"/>
        <v>Timaru District 37</v>
      </c>
    </row>
    <row r="3376" spans="1:9">
      <c r="A3376" s="156" t="s">
        <v>3407</v>
      </c>
      <c r="B3376" s="156" t="s">
        <v>154</v>
      </c>
      <c r="C3376" s="156" t="s">
        <v>93</v>
      </c>
      <c r="D3376" s="156" t="s">
        <v>94</v>
      </c>
      <c r="E3376" s="157">
        <v>-44.27</v>
      </c>
      <c r="F3376" s="157">
        <v>171.34</v>
      </c>
      <c r="G3376" s="156" t="str">
        <f t="shared" si="161"/>
        <v>Timaru District CC</v>
      </c>
      <c r="H3376" s="156">
        <f t="shared" si="162"/>
        <v>38</v>
      </c>
      <c r="I3376" s="156" t="str">
        <f t="shared" si="163"/>
        <v>Timaru District 38</v>
      </c>
    </row>
    <row r="3377" spans="1:9">
      <c r="A3377" s="156" t="s">
        <v>829</v>
      </c>
      <c r="B3377" s="156" t="s">
        <v>154</v>
      </c>
      <c r="C3377" s="156" t="s">
        <v>93</v>
      </c>
      <c r="D3377" s="156" t="s">
        <v>94</v>
      </c>
      <c r="E3377" s="157">
        <v>-44.45</v>
      </c>
      <c r="F3377" s="157">
        <v>171.23</v>
      </c>
      <c r="G3377" s="156" t="str">
        <f t="shared" si="161"/>
        <v>Timaru District CC</v>
      </c>
      <c r="H3377" s="156">
        <f t="shared" si="162"/>
        <v>39</v>
      </c>
      <c r="I3377" s="156" t="str">
        <f t="shared" si="163"/>
        <v>Timaru District 39</v>
      </c>
    </row>
    <row r="3378" spans="1:9">
      <c r="A3378" s="156" t="s">
        <v>3408</v>
      </c>
      <c r="B3378" s="156" t="s">
        <v>154</v>
      </c>
      <c r="C3378" s="156" t="s">
        <v>93</v>
      </c>
      <c r="D3378" s="156" t="s">
        <v>94</v>
      </c>
      <c r="E3378" s="157">
        <v>-44.16</v>
      </c>
      <c r="F3378" s="157">
        <v>171.3</v>
      </c>
      <c r="G3378" s="156" t="str">
        <f t="shared" si="161"/>
        <v>Timaru District CC</v>
      </c>
      <c r="H3378" s="156">
        <f t="shared" si="162"/>
        <v>40</v>
      </c>
      <c r="I3378" s="156" t="str">
        <f t="shared" si="163"/>
        <v>Timaru District 40</v>
      </c>
    </row>
    <row r="3379" spans="1:9">
      <c r="A3379" s="156" t="s">
        <v>3409</v>
      </c>
      <c r="B3379" s="156" t="s">
        <v>154</v>
      </c>
      <c r="C3379" s="156" t="s">
        <v>93</v>
      </c>
      <c r="D3379" s="156" t="s">
        <v>94</v>
      </c>
      <c r="E3379" s="157">
        <v>-44.21</v>
      </c>
      <c r="F3379" s="157">
        <v>171.06</v>
      </c>
      <c r="G3379" s="156" t="str">
        <f t="shared" si="161"/>
        <v>Timaru District CC</v>
      </c>
      <c r="H3379" s="156">
        <f t="shared" si="162"/>
        <v>41</v>
      </c>
      <c r="I3379" s="156" t="str">
        <f t="shared" si="163"/>
        <v>Timaru District 41</v>
      </c>
    </row>
    <row r="3380" spans="1:9">
      <c r="A3380" s="156" t="s">
        <v>3410</v>
      </c>
      <c r="B3380" s="156" t="s">
        <v>154</v>
      </c>
      <c r="C3380" s="156" t="s">
        <v>93</v>
      </c>
      <c r="D3380" s="156" t="s">
        <v>94</v>
      </c>
      <c r="E3380" s="157">
        <v>-44.16</v>
      </c>
      <c r="F3380" s="157">
        <v>171</v>
      </c>
      <c r="G3380" s="156" t="str">
        <f t="shared" si="161"/>
        <v>Timaru District CC</v>
      </c>
      <c r="H3380" s="156">
        <f t="shared" si="162"/>
        <v>42</v>
      </c>
      <c r="I3380" s="156" t="str">
        <f t="shared" si="163"/>
        <v>Timaru District 42</v>
      </c>
    </row>
    <row r="3381" spans="1:9">
      <c r="A3381" s="156" t="s">
        <v>3411</v>
      </c>
      <c r="B3381" s="156" t="s">
        <v>154</v>
      </c>
      <c r="C3381" s="156" t="s">
        <v>93</v>
      </c>
      <c r="D3381" s="156" t="s">
        <v>94</v>
      </c>
      <c r="E3381" s="157">
        <v>-44.26</v>
      </c>
      <c r="F3381" s="157">
        <v>171.32</v>
      </c>
      <c r="G3381" s="156" t="str">
        <f t="shared" si="161"/>
        <v>Timaru District CC</v>
      </c>
      <c r="H3381" s="156">
        <f t="shared" si="162"/>
        <v>43</v>
      </c>
      <c r="I3381" s="156" t="str">
        <f t="shared" si="163"/>
        <v>Timaru District 43</v>
      </c>
    </row>
    <row r="3382" spans="1:9">
      <c r="A3382" s="156" t="s">
        <v>3412</v>
      </c>
      <c r="B3382" s="156" t="s">
        <v>154</v>
      </c>
      <c r="C3382" s="156" t="s">
        <v>93</v>
      </c>
      <c r="D3382" s="156" t="s">
        <v>94</v>
      </c>
      <c r="E3382" s="157">
        <v>-44.14</v>
      </c>
      <c r="F3382" s="157">
        <v>171.29</v>
      </c>
      <c r="G3382" s="156" t="str">
        <f t="shared" si="161"/>
        <v>Timaru District CC</v>
      </c>
      <c r="H3382" s="156">
        <f t="shared" si="162"/>
        <v>44</v>
      </c>
      <c r="I3382" s="156" t="str">
        <f t="shared" si="163"/>
        <v>Timaru District 44</v>
      </c>
    </row>
    <row r="3383" spans="1:9">
      <c r="A3383" s="156" t="s">
        <v>3413</v>
      </c>
      <c r="B3383" s="156" t="s">
        <v>154</v>
      </c>
      <c r="C3383" s="156" t="s">
        <v>93</v>
      </c>
      <c r="D3383" s="156" t="s">
        <v>94</v>
      </c>
      <c r="E3383" s="157">
        <v>-44.04</v>
      </c>
      <c r="F3383" s="157">
        <v>171.26</v>
      </c>
      <c r="G3383" s="156" t="str">
        <f t="shared" si="161"/>
        <v>Timaru District CC</v>
      </c>
      <c r="H3383" s="156">
        <f t="shared" si="162"/>
        <v>45</v>
      </c>
      <c r="I3383" s="156" t="str">
        <f t="shared" si="163"/>
        <v>Timaru District 45</v>
      </c>
    </row>
    <row r="3384" spans="1:9">
      <c r="A3384" s="156" t="s">
        <v>1189</v>
      </c>
      <c r="B3384" s="156" t="s">
        <v>154</v>
      </c>
      <c r="C3384" s="156" t="s">
        <v>93</v>
      </c>
      <c r="D3384" s="156" t="s">
        <v>94</v>
      </c>
      <c r="E3384" s="157">
        <v>-44.14</v>
      </c>
      <c r="F3384" s="157">
        <v>171.42</v>
      </c>
      <c r="G3384" s="156" t="str">
        <f t="shared" si="161"/>
        <v>Timaru District CC</v>
      </c>
      <c r="H3384" s="156">
        <f t="shared" si="162"/>
        <v>46</v>
      </c>
      <c r="I3384" s="156" t="str">
        <f t="shared" si="163"/>
        <v>Timaru District 46</v>
      </c>
    </row>
    <row r="3385" spans="1:9">
      <c r="A3385" s="156" t="s">
        <v>3414</v>
      </c>
      <c r="B3385" s="156" t="s">
        <v>154</v>
      </c>
      <c r="C3385" s="156" t="s">
        <v>93</v>
      </c>
      <c r="D3385" s="156" t="s">
        <v>94</v>
      </c>
      <c r="E3385" s="157">
        <v>-44.44</v>
      </c>
      <c r="F3385" s="157">
        <v>171.15</v>
      </c>
      <c r="G3385" s="156" t="str">
        <f t="shared" si="161"/>
        <v>Timaru District CC</v>
      </c>
      <c r="H3385" s="156">
        <f t="shared" si="162"/>
        <v>47</v>
      </c>
      <c r="I3385" s="156" t="str">
        <f t="shared" si="163"/>
        <v>Timaru District 47</v>
      </c>
    </row>
    <row r="3386" spans="1:9">
      <c r="A3386" s="156" t="s">
        <v>3415</v>
      </c>
      <c r="B3386" s="156" t="s">
        <v>154</v>
      </c>
      <c r="C3386" s="156" t="s">
        <v>209</v>
      </c>
      <c r="D3386" s="156" t="s">
        <v>94</v>
      </c>
      <c r="E3386" s="157">
        <v>-44.48</v>
      </c>
      <c r="F3386" s="157">
        <v>171.21</v>
      </c>
      <c r="G3386" s="156" t="str">
        <f t="shared" si="161"/>
        <v>Timaru District CC</v>
      </c>
      <c r="H3386" s="156">
        <f t="shared" si="162"/>
        <v>48</v>
      </c>
      <c r="I3386" s="156" t="str">
        <f t="shared" si="163"/>
        <v>Timaru District 48</v>
      </c>
    </row>
    <row r="3387" spans="1:9">
      <c r="A3387" s="156" t="s">
        <v>3416</v>
      </c>
      <c r="B3387" s="156" t="s">
        <v>154</v>
      </c>
      <c r="C3387" s="156" t="s">
        <v>93</v>
      </c>
      <c r="D3387" s="156" t="s">
        <v>94</v>
      </c>
      <c r="E3387" s="157">
        <v>-44.43</v>
      </c>
      <c r="F3387" s="157">
        <v>171.11</v>
      </c>
      <c r="G3387" s="156" t="str">
        <f t="shared" si="161"/>
        <v>Timaru District CC</v>
      </c>
      <c r="H3387" s="156">
        <f t="shared" si="162"/>
        <v>49</v>
      </c>
      <c r="I3387" s="156" t="str">
        <f t="shared" si="163"/>
        <v>Timaru District 49</v>
      </c>
    </row>
    <row r="3388" spans="1:9">
      <c r="A3388" s="156" t="s">
        <v>3417</v>
      </c>
      <c r="B3388" s="156" t="s">
        <v>154</v>
      </c>
      <c r="C3388" s="156" t="s">
        <v>96</v>
      </c>
      <c r="D3388" s="156" t="s">
        <v>94</v>
      </c>
      <c r="E3388" s="157">
        <v>-44.4</v>
      </c>
      <c r="F3388" s="157">
        <v>171.24</v>
      </c>
      <c r="G3388" s="156" t="str">
        <f t="shared" si="161"/>
        <v>Timaru District CC</v>
      </c>
      <c r="H3388" s="156">
        <f t="shared" si="162"/>
        <v>50</v>
      </c>
      <c r="I3388" s="156" t="str">
        <f t="shared" si="163"/>
        <v>Timaru District 50</v>
      </c>
    </row>
    <row r="3389" spans="1:9">
      <c r="A3389" s="156" t="s">
        <v>3418</v>
      </c>
      <c r="B3389" s="156" t="s">
        <v>154</v>
      </c>
      <c r="C3389" s="156" t="s">
        <v>93</v>
      </c>
      <c r="D3389" s="156" t="s">
        <v>94</v>
      </c>
      <c r="E3389" s="157">
        <v>-43.91</v>
      </c>
      <c r="F3389" s="157">
        <v>171.26</v>
      </c>
      <c r="G3389" s="156" t="str">
        <f t="shared" si="161"/>
        <v>Timaru District CC</v>
      </c>
      <c r="H3389" s="156">
        <f t="shared" si="162"/>
        <v>51</v>
      </c>
      <c r="I3389" s="156" t="str">
        <f t="shared" si="163"/>
        <v>Timaru District 51</v>
      </c>
    </row>
    <row r="3390" spans="1:9">
      <c r="A3390" s="156" t="s">
        <v>3419</v>
      </c>
      <c r="B3390" s="156" t="s">
        <v>154</v>
      </c>
      <c r="C3390" s="156" t="s">
        <v>209</v>
      </c>
      <c r="D3390" s="156" t="s">
        <v>94</v>
      </c>
      <c r="E3390" s="157">
        <v>-44.25</v>
      </c>
      <c r="F3390" s="157">
        <v>171.13</v>
      </c>
      <c r="G3390" s="156" t="str">
        <f t="shared" si="161"/>
        <v>Timaru District CC</v>
      </c>
      <c r="H3390" s="156">
        <f t="shared" si="162"/>
        <v>52</v>
      </c>
      <c r="I3390" s="156" t="str">
        <f t="shared" si="163"/>
        <v>Timaru District 52</v>
      </c>
    </row>
    <row r="3391" spans="1:9">
      <c r="A3391" s="156" t="s">
        <v>3420</v>
      </c>
      <c r="B3391" s="156" t="s">
        <v>154</v>
      </c>
      <c r="C3391" s="156" t="s">
        <v>93</v>
      </c>
      <c r="D3391" s="156" t="s">
        <v>94</v>
      </c>
      <c r="E3391" s="157">
        <v>-44.08</v>
      </c>
      <c r="F3391" s="157">
        <v>171.16</v>
      </c>
      <c r="G3391" s="156" t="str">
        <f t="shared" si="161"/>
        <v>Timaru District CC</v>
      </c>
      <c r="H3391" s="156">
        <f t="shared" si="162"/>
        <v>53</v>
      </c>
      <c r="I3391" s="156" t="str">
        <f t="shared" si="163"/>
        <v>Timaru District 53</v>
      </c>
    </row>
    <row r="3392" spans="1:9">
      <c r="A3392" s="156" t="s">
        <v>3421</v>
      </c>
      <c r="B3392" s="156" t="s">
        <v>154</v>
      </c>
      <c r="C3392" s="156" t="s">
        <v>96</v>
      </c>
      <c r="D3392" s="156" t="s">
        <v>94</v>
      </c>
      <c r="E3392" s="157">
        <v>-44.36</v>
      </c>
      <c r="F3392" s="157">
        <v>171.23</v>
      </c>
      <c r="G3392" s="156" t="str">
        <f t="shared" si="161"/>
        <v>Timaru District CC</v>
      </c>
      <c r="H3392" s="156">
        <f t="shared" si="162"/>
        <v>54</v>
      </c>
      <c r="I3392" s="156" t="str">
        <f t="shared" si="163"/>
        <v>Timaru District 54</v>
      </c>
    </row>
    <row r="3393" spans="1:9">
      <c r="A3393" s="156" t="s">
        <v>3422</v>
      </c>
      <c r="B3393" s="156" t="s">
        <v>154</v>
      </c>
      <c r="C3393" s="156" t="s">
        <v>93</v>
      </c>
      <c r="D3393" s="156" t="s">
        <v>94</v>
      </c>
      <c r="E3393" s="157">
        <v>-44.19</v>
      </c>
      <c r="F3393" s="157">
        <v>171.2</v>
      </c>
      <c r="G3393" s="156" t="str">
        <f t="shared" si="161"/>
        <v>Timaru District CC</v>
      </c>
      <c r="H3393" s="156">
        <f t="shared" si="162"/>
        <v>55</v>
      </c>
      <c r="I3393" s="156" t="str">
        <f t="shared" si="163"/>
        <v>Timaru District 55</v>
      </c>
    </row>
    <row r="3394" spans="1:9">
      <c r="A3394" s="156" t="s">
        <v>3423</v>
      </c>
      <c r="B3394" s="156" t="s">
        <v>154</v>
      </c>
      <c r="C3394" s="156" t="s">
        <v>93</v>
      </c>
      <c r="D3394" s="156" t="s">
        <v>94</v>
      </c>
      <c r="E3394" s="157">
        <v>-44.06</v>
      </c>
      <c r="F3394" s="157">
        <v>171.37</v>
      </c>
      <c r="G3394" s="156" t="str">
        <f t="shared" ref="G3394:G3457" si="164">B3394&amp;" "&amp;D3394</f>
        <v>Timaru District CC</v>
      </c>
      <c r="H3394" s="156">
        <f t="shared" ref="H3394:H3457" si="165">IF(B3394=B3393,H3393+1,1)</f>
        <v>56</v>
      </c>
      <c r="I3394" s="156" t="str">
        <f t="shared" ref="I3394:I3457" si="166">B3394&amp;" "&amp;H3394</f>
        <v>Timaru District 56</v>
      </c>
    </row>
    <row r="3395" spans="1:9">
      <c r="A3395" s="156" t="s">
        <v>3424</v>
      </c>
      <c r="B3395" s="156" t="s">
        <v>154</v>
      </c>
      <c r="C3395" s="156" t="s">
        <v>93</v>
      </c>
      <c r="D3395" s="156" t="s">
        <v>94</v>
      </c>
      <c r="E3395" s="157">
        <v>-44.1</v>
      </c>
      <c r="F3395" s="157">
        <v>171.43</v>
      </c>
      <c r="G3395" s="156" t="str">
        <f t="shared" si="164"/>
        <v>Timaru District CC</v>
      </c>
      <c r="H3395" s="156">
        <f t="shared" si="165"/>
        <v>57</v>
      </c>
      <c r="I3395" s="156" t="str">
        <f t="shared" si="166"/>
        <v>Timaru District 57</v>
      </c>
    </row>
    <row r="3396" spans="1:9">
      <c r="A3396" s="156" t="s">
        <v>3425</v>
      </c>
      <c r="B3396" s="156" t="s">
        <v>154</v>
      </c>
      <c r="C3396" s="156" t="s">
        <v>93</v>
      </c>
      <c r="D3396" s="156" t="s">
        <v>94</v>
      </c>
      <c r="E3396" s="157">
        <v>-44.15</v>
      </c>
      <c r="F3396" s="157">
        <v>171.02</v>
      </c>
      <c r="G3396" s="156" t="str">
        <f t="shared" si="164"/>
        <v>Timaru District CC</v>
      </c>
      <c r="H3396" s="156">
        <f t="shared" si="165"/>
        <v>58</v>
      </c>
      <c r="I3396" s="156" t="str">
        <f t="shared" si="166"/>
        <v>Timaru District 58</v>
      </c>
    </row>
    <row r="3397" spans="1:9">
      <c r="A3397" s="156" t="s">
        <v>3426</v>
      </c>
      <c r="B3397" s="156" t="s">
        <v>154</v>
      </c>
      <c r="C3397" s="156" t="s">
        <v>93</v>
      </c>
      <c r="D3397" s="156" t="s">
        <v>94</v>
      </c>
      <c r="E3397" s="157">
        <v>-44.42</v>
      </c>
      <c r="F3397" s="157">
        <v>171.23</v>
      </c>
      <c r="G3397" s="156" t="str">
        <f t="shared" si="164"/>
        <v>Timaru District CC</v>
      </c>
      <c r="H3397" s="156">
        <f t="shared" si="165"/>
        <v>59</v>
      </c>
      <c r="I3397" s="156" t="str">
        <f t="shared" si="166"/>
        <v>Timaru District 59</v>
      </c>
    </row>
    <row r="3398" spans="1:9">
      <c r="A3398" s="156" t="s">
        <v>3427</v>
      </c>
      <c r="B3398" s="156" t="s">
        <v>154</v>
      </c>
      <c r="C3398" s="156" t="s">
        <v>93</v>
      </c>
      <c r="D3398" s="156" t="s">
        <v>94</v>
      </c>
      <c r="E3398" s="157">
        <v>-44.33</v>
      </c>
      <c r="F3398" s="157">
        <v>171.15</v>
      </c>
      <c r="G3398" s="156" t="str">
        <f t="shared" si="164"/>
        <v>Timaru District CC</v>
      </c>
      <c r="H3398" s="156">
        <f t="shared" si="165"/>
        <v>60</v>
      </c>
      <c r="I3398" s="156" t="str">
        <f t="shared" si="166"/>
        <v>Timaru District 60</v>
      </c>
    </row>
    <row r="3399" spans="1:9">
      <c r="A3399" s="156" t="s">
        <v>3428</v>
      </c>
      <c r="B3399" s="156" t="s">
        <v>154</v>
      </c>
      <c r="C3399" s="156" t="s">
        <v>93</v>
      </c>
      <c r="D3399" s="156" t="s">
        <v>94</v>
      </c>
      <c r="E3399" s="157">
        <v>-44.43</v>
      </c>
      <c r="F3399" s="157">
        <v>171.21</v>
      </c>
      <c r="G3399" s="156" t="str">
        <f t="shared" si="164"/>
        <v>Timaru District CC</v>
      </c>
      <c r="H3399" s="156">
        <f t="shared" si="165"/>
        <v>61</v>
      </c>
      <c r="I3399" s="156" t="str">
        <f t="shared" si="166"/>
        <v>Timaru District 61</v>
      </c>
    </row>
    <row r="3400" spans="1:9">
      <c r="A3400" s="156" t="s">
        <v>3429</v>
      </c>
      <c r="B3400" s="156" t="s">
        <v>154</v>
      </c>
      <c r="C3400" s="156" t="s">
        <v>93</v>
      </c>
      <c r="D3400" s="156" t="s">
        <v>94</v>
      </c>
      <c r="E3400" s="157">
        <v>-44.29</v>
      </c>
      <c r="F3400" s="157">
        <v>171.27</v>
      </c>
      <c r="G3400" s="156" t="str">
        <f t="shared" si="164"/>
        <v>Timaru District CC</v>
      </c>
      <c r="H3400" s="156">
        <f t="shared" si="165"/>
        <v>62</v>
      </c>
      <c r="I3400" s="156" t="str">
        <f t="shared" si="166"/>
        <v>Timaru District 62</v>
      </c>
    </row>
    <row r="3401" spans="1:9">
      <c r="A3401" s="156" t="s">
        <v>3430</v>
      </c>
      <c r="B3401" s="156" t="s">
        <v>154</v>
      </c>
      <c r="C3401" s="156" t="s">
        <v>93</v>
      </c>
      <c r="D3401" s="156" t="s">
        <v>94</v>
      </c>
      <c r="E3401" s="157">
        <v>-44.33</v>
      </c>
      <c r="F3401" s="157">
        <v>171.27</v>
      </c>
      <c r="G3401" s="156" t="str">
        <f t="shared" si="164"/>
        <v>Timaru District CC</v>
      </c>
      <c r="H3401" s="156">
        <f t="shared" si="165"/>
        <v>63</v>
      </c>
      <c r="I3401" s="156" t="str">
        <f t="shared" si="166"/>
        <v>Timaru District 63</v>
      </c>
    </row>
    <row r="3402" spans="1:9">
      <c r="A3402" s="156" t="s">
        <v>3431</v>
      </c>
      <c r="B3402" s="156" t="s">
        <v>154</v>
      </c>
      <c r="C3402" s="156" t="s">
        <v>96</v>
      </c>
      <c r="D3402" s="156" t="s">
        <v>94</v>
      </c>
      <c r="E3402" s="157">
        <v>-44.39</v>
      </c>
      <c r="F3402" s="157">
        <v>171.23</v>
      </c>
      <c r="G3402" s="156" t="str">
        <f t="shared" si="164"/>
        <v>Timaru District CC</v>
      </c>
      <c r="H3402" s="156">
        <f t="shared" si="165"/>
        <v>64</v>
      </c>
      <c r="I3402" s="156" t="str">
        <f t="shared" si="166"/>
        <v>Timaru District 64</v>
      </c>
    </row>
    <row r="3403" spans="1:9">
      <c r="A3403" s="156" t="s">
        <v>3432</v>
      </c>
      <c r="B3403" s="156" t="s">
        <v>154</v>
      </c>
      <c r="C3403" s="156" t="s">
        <v>93</v>
      </c>
      <c r="D3403" s="156" t="s">
        <v>94</v>
      </c>
      <c r="E3403" s="157">
        <v>-44.37</v>
      </c>
      <c r="F3403" s="157">
        <v>171.24</v>
      </c>
      <c r="G3403" s="156" t="str">
        <f t="shared" si="164"/>
        <v>Timaru District CC</v>
      </c>
      <c r="H3403" s="156">
        <f t="shared" si="165"/>
        <v>65</v>
      </c>
      <c r="I3403" s="156" t="str">
        <f t="shared" si="166"/>
        <v>Timaru District 65</v>
      </c>
    </row>
    <row r="3404" spans="1:9">
      <c r="A3404" s="156" t="s">
        <v>3433</v>
      </c>
      <c r="B3404" s="156" t="s">
        <v>154</v>
      </c>
      <c r="C3404" s="156" t="s">
        <v>93</v>
      </c>
      <c r="D3404" s="156" t="s">
        <v>94</v>
      </c>
      <c r="E3404" s="157">
        <v>-44.28</v>
      </c>
      <c r="F3404" s="157">
        <v>171.02</v>
      </c>
      <c r="G3404" s="156" t="str">
        <f t="shared" si="164"/>
        <v>Timaru District CC</v>
      </c>
      <c r="H3404" s="156">
        <f t="shared" si="165"/>
        <v>66</v>
      </c>
      <c r="I3404" s="156" t="str">
        <f t="shared" si="166"/>
        <v>Timaru District 66</v>
      </c>
    </row>
    <row r="3405" spans="1:9">
      <c r="A3405" s="156" t="s">
        <v>3434</v>
      </c>
      <c r="B3405" s="156" t="s">
        <v>154</v>
      </c>
      <c r="C3405" s="156" t="s">
        <v>93</v>
      </c>
      <c r="D3405" s="156" t="s">
        <v>94</v>
      </c>
      <c r="E3405" s="157">
        <v>-44.34</v>
      </c>
      <c r="F3405" s="157">
        <v>171.06</v>
      </c>
      <c r="G3405" s="156" t="str">
        <f t="shared" si="164"/>
        <v>Timaru District CC</v>
      </c>
      <c r="H3405" s="156">
        <f t="shared" si="165"/>
        <v>67</v>
      </c>
      <c r="I3405" s="156" t="str">
        <f t="shared" si="166"/>
        <v>Timaru District 67</v>
      </c>
    </row>
    <row r="3406" spans="1:9">
      <c r="A3406" s="156" t="s">
        <v>3435</v>
      </c>
      <c r="B3406" s="156" t="s">
        <v>154</v>
      </c>
      <c r="C3406" s="156" t="s">
        <v>93</v>
      </c>
      <c r="D3406" s="156" t="s">
        <v>94</v>
      </c>
      <c r="E3406" s="157">
        <v>-44.35</v>
      </c>
      <c r="F3406" s="157">
        <v>171.05</v>
      </c>
      <c r="G3406" s="156" t="str">
        <f t="shared" si="164"/>
        <v>Timaru District CC</v>
      </c>
      <c r="H3406" s="156">
        <f t="shared" si="165"/>
        <v>68</v>
      </c>
      <c r="I3406" s="156" t="str">
        <f t="shared" si="166"/>
        <v>Timaru District 68</v>
      </c>
    </row>
    <row r="3407" spans="1:9">
      <c r="A3407" s="156" t="s">
        <v>2059</v>
      </c>
      <c r="B3407" s="156" t="s">
        <v>154</v>
      </c>
      <c r="C3407" s="156" t="s">
        <v>93</v>
      </c>
      <c r="D3407" s="156" t="s">
        <v>94</v>
      </c>
      <c r="E3407" s="157">
        <v>-44.18</v>
      </c>
      <c r="F3407" s="157">
        <v>171.24</v>
      </c>
      <c r="G3407" s="156" t="str">
        <f t="shared" si="164"/>
        <v>Timaru District CC</v>
      </c>
      <c r="H3407" s="156">
        <f t="shared" si="165"/>
        <v>69</v>
      </c>
      <c r="I3407" s="156" t="str">
        <f t="shared" si="166"/>
        <v>Timaru District 69</v>
      </c>
    </row>
    <row r="3408" spans="1:9">
      <c r="A3408" s="156" t="s">
        <v>3436</v>
      </c>
      <c r="B3408" s="156" t="s">
        <v>154</v>
      </c>
      <c r="C3408" s="156" t="s">
        <v>93</v>
      </c>
      <c r="D3408" s="156" t="s">
        <v>94</v>
      </c>
      <c r="E3408" s="157">
        <v>-44.05</v>
      </c>
      <c r="F3408" s="157">
        <v>171.11</v>
      </c>
      <c r="G3408" s="156" t="str">
        <f t="shared" si="164"/>
        <v>Timaru District CC</v>
      </c>
      <c r="H3408" s="156">
        <f t="shared" si="165"/>
        <v>70</v>
      </c>
      <c r="I3408" s="156" t="str">
        <f t="shared" si="166"/>
        <v>Timaru District 70</v>
      </c>
    </row>
    <row r="3409" spans="1:9">
      <c r="A3409" s="156" t="s">
        <v>3437</v>
      </c>
      <c r="B3409" s="156" t="s">
        <v>154</v>
      </c>
      <c r="C3409" s="156" t="s">
        <v>209</v>
      </c>
      <c r="D3409" s="156" t="s">
        <v>94</v>
      </c>
      <c r="E3409" s="157">
        <v>-44.23</v>
      </c>
      <c r="F3409" s="157">
        <v>171.28</v>
      </c>
      <c r="G3409" s="156" t="str">
        <f t="shared" si="164"/>
        <v>Timaru District CC</v>
      </c>
      <c r="H3409" s="156">
        <f t="shared" si="165"/>
        <v>71</v>
      </c>
      <c r="I3409" s="156" t="str">
        <f t="shared" si="166"/>
        <v>Timaru District 71</v>
      </c>
    </row>
    <row r="3410" spans="1:9">
      <c r="A3410" s="156" t="s">
        <v>3438</v>
      </c>
      <c r="B3410" s="156" t="s">
        <v>154</v>
      </c>
      <c r="C3410" s="156" t="s">
        <v>171</v>
      </c>
      <c r="D3410" s="156" t="s">
        <v>94</v>
      </c>
      <c r="E3410" s="157">
        <v>-44.4</v>
      </c>
      <c r="F3410" s="157">
        <v>171.25</v>
      </c>
      <c r="G3410" s="156" t="str">
        <f t="shared" si="164"/>
        <v>Timaru District CC</v>
      </c>
      <c r="H3410" s="156">
        <f t="shared" si="165"/>
        <v>72</v>
      </c>
      <c r="I3410" s="156" t="str">
        <f t="shared" si="166"/>
        <v>Timaru District 72</v>
      </c>
    </row>
    <row r="3411" spans="1:9">
      <c r="A3411" s="156" t="s">
        <v>3439</v>
      </c>
      <c r="B3411" s="156" t="s">
        <v>154</v>
      </c>
      <c r="C3411" s="156" t="s">
        <v>93</v>
      </c>
      <c r="D3411" s="156" t="s">
        <v>94</v>
      </c>
      <c r="E3411" s="157">
        <v>-44.23</v>
      </c>
      <c r="F3411" s="157">
        <v>171</v>
      </c>
      <c r="G3411" s="156" t="str">
        <f t="shared" si="164"/>
        <v>Timaru District CC</v>
      </c>
      <c r="H3411" s="156">
        <f t="shared" si="165"/>
        <v>73</v>
      </c>
      <c r="I3411" s="156" t="str">
        <f t="shared" si="166"/>
        <v>Timaru District 73</v>
      </c>
    </row>
    <row r="3412" spans="1:9">
      <c r="A3412" s="156" t="s">
        <v>3440</v>
      </c>
      <c r="B3412" s="156" t="s">
        <v>154</v>
      </c>
      <c r="C3412" s="156" t="s">
        <v>93</v>
      </c>
      <c r="D3412" s="156" t="s">
        <v>94</v>
      </c>
      <c r="E3412" s="157">
        <v>-43.99</v>
      </c>
      <c r="F3412" s="157">
        <v>171.2</v>
      </c>
      <c r="G3412" s="156" t="str">
        <f t="shared" si="164"/>
        <v>Timaru District CC</v>
      </c>
      <c r="H3412" s="156">
        <f t="shared" si="165"/>
        <v>74</v>
      </c>
      <c r="I3412" s="156" t="str">
        <f t="shared" si="166"/>
        <v>Timaru District 74</v>
      </c>
    </row>
    <row r="3413" spans="1:9">
      <c r="A3413" s="156" t="s">
        <v>3441</v>
      </c>
      <c r="B3413" s="156" t="s">
        <v>154</v>
      </c>
      <c r="C3413" s="156" t="s">
        <v>93</v>
      </c>
      <c r="D3413" s="156" t="s">
        <v>94</v>
      </c>
      <c r="E3413" s="157">
        <v>-44.2</v>
      </c>
      <c r="F3413" s="157">
        <v>171.11</v>
      </c>
      <c r="G3413" s="156" t="str">
        <f t="shared" si="164"/>
        <v>Timaru District CC</v>
      </c>
      <c r="H3413" s="156">
        <f t="shared" si="165"/>
        <v>75</v>
      </c>
      <c r="I3413" s="156" t="str">
        <f t="shared" si="166"/>
        <v>Timaru District 75</v>
      </c>
    </row>
    <row r="3414" spans="1:9">
      <c r="A3414" s="156" t="s">
        <v>3442</v>
      </c>
      <c r="B3414" s="156" t="s">
        <v>154</v>
      </c>
      <c r="C3414" s="156" t="s">
        <v>93</v>
      </c>
      <c r="D3414" s="156" t="s">
        <v>94</v>
      </c>
      <c r="E3414" s="157">
        <v>-44.25</v>
      </c>
      <c r="F3414" s="157">
        <v>171.23</v>
      </c>
      <c r="G3414" s="156" t="str">
        <f t="shared" si="164"/>
        <v>Timaru District CC</v>
      </c>
      <c r="H3414" s="156">
        <f t="shared" si="165"/>
        <v>76</v>
      </c>
      <c r="I3414" s="156" t="str">
        <f t="shared" si="166"/>
        <v>Timaru District 76</v>
      </c>
    </row>
    <row r="3415" spans="1:9">
      <c r="A3415" s="156" t="s">
        <v>3443</v>
      </c>
      <c r="B3415" s="156" t="s">
        <v>154</v>
      </c>
      <c r="C3415" s="156" t="s">
        <v>96</v>
      </c>
      <c r="D3415" s="156" t="s">
        <v>94</v>
      </c>
      <c r="E3415" s="157">
        <v>-44.38</v>
      </c>
      <c r="F3415" s="157">
        <v>171.23</v>
      </c>
      <c r="G3415" s="156" t="str">
        <f t="shared" si="164"/>
        <v>Timaru District CC</v>
      </c>
      <c r="H3415" s="156">
        <f t="shared" si="165"/>
        <v>77</v>
      </c>
      <c r="I3415" s="156" t="str">
        <f t="shared" si="166"/>
        <v>Timaru District 77</v>
      </c>
    </row>
    <row r="3416" spans="1:9">
      <c r="A3416" s="156" t="s">
        <v>3444</v>
      </c>
      <c r="B3416" s="156" t="s">
        <v>154</v>
      </c>
      <c r="C3416" s="156" t="s">
        <v>93</v>
      </c>
      <c r="D3416" s="156" t="s">
        <v>94</v>
      </c>
      <c r="E3416" s="157">
        <v>-44.27</v>
      </c>
      <c r="F3416" s="157">
        <v>171.32</v>
      </c>
      <c r="G3416" s="156" t="str">
        <f t="shared" si="164"/>
        <v>Timaru District CC</v>
      </c>
      <c r="H3416" s="156">
        <f t="shared" si="165"/>
        <v>78</v>
      </c>
      <c r="I3416" s="156" t="str">
        <f t="shared" si="166"/>
        <v>Timaru District 78</v>
      </c>
    </row>
    <row r="3417" spans="1:9">
      <c r="A3417" s="156" t="s">
        <v>3445</v>
      </c>
      <c r="B3417" s="156" t="s">
        <v>154</v>
      </c>
      <c r="C3417" s="156" t="s">
        <v>93</v>
      </c>
      <c r="D3417" s="156" t="s">
        <v>94</v>
      </c>
      <c r="E3417" s="157">
        <v>-44.28</v>
      </c>
      <c r="F3417" s="157">
        <v>171.17</v>
      </c>
      <c r="G3417" s="156" t="str">
        <f t="shared" si="164"/>
        <v>Timaru District CC</v>
      </c>
      <c r="H3417" s="156">
        <f t="shared" si="165"/>
        <v>79</v>
      </c>
      <c r="I3417" s="156" t="str">
        <f t="shared" si="166"/>
        <v>Timaru District 79</v>
      </c>
    </row>
    <row r="3418" spans="1:9">
      <c r="A3418" s="156" t="s">
        <v>1852</v>
      </c>
      <c r="B3418" s="156" t="s">
        <v>154</v>
      </c>
      <c r="C3418" s="156" t="s">
        <v>93</v>
      </c>
      <c r="D3418" s="156" t="s">
        <v>94</v>
      </c>
      <c r="E3418" s="157">
        <v>-44.21</v>
      </c>
      <c r="F3418" s="157">
        <v>171.18</v>
      </c>
      <c r="G3418" s="156" t="str">
        <f t="shared" si="164"/>
        <v>Timaru District CC</v>
      </c>
      <c r="H3418" s="156">
        <f t="shared" si="165"/>
        <v>80</v>
      </c>
      <c r="I3418" s="156" t="str">
        <f t="shared" si="166"/>
        <v>Timaru District 80</v>
      </c>
    </row>
    <row r="3419" spans="1:9">
      <c r="A3419" s="156" t="s">
        <v>3446</v>
      </c>
      <c r="B3419" s="156" t="s">
        <v>154</v>
      </c>
      <c r="C3419" s="156" t="s">
        <v>96</v>
      </c>
      <c r="D3419" s="156" t="s">
        <v>94</v>
      </c>
      <c r="E3419" s="157">
        <v>-44.35</v>
      </c>
      <c r="F3419" s="157">
        <v>171.24</v>
      </c>
      <c r="G3419" s="156" t="str">
        <f t="shared" si="164"/>
        <v>Timaru District CC</v>
      </c>
      <c r="H3419" s="156">
        <f t="shared" si="165"/>
        <v>81</v>
      </c>
      <c r="I3419" s="156" t="str">
        <f t="shared" si="166"/>
        <v>Timaru District 81</v>
      </c>
    </row>
    <row r="3420" spans="1:9">
      <c r="A3420" s="156" t="s">
        <v>3447</v>
      </c>
      <c r="B3420" s="156" t="s">
        <v>154</v>
      </c>
      <c r="C3420" s="156" t="s">
        <v>96</v>
      </c>
      <c r="D3420" s="156" t="s">
        <v>94</v>
      </c>
      <c r="E3420" s="157">
        <v>-44.4</v>
      </c>
      <c r="F3420" s="157">
        <v>171.23</v>
      </c>
      <c r="G3420" s="156" t="str">
        <f t="shared" si="164"/>
        <v>Timaru District CC</v>
      </c>
      <c r="H3420" s="156">
        <f t="shared" si="165"/>
        <v>82</v>
      </c>
      <c r="I3420" s="156" t="str">
        <f t="shared" si="166"/>
        <v>Timaru District 82</v>
      </c>
    </row>
    <row r="3421" spans="1:9">
      <c r="A3421" s="156" t="s">
        <v>1614</v>
      </c>
      <c r="B3421" s="156" t="s">
        <v>154</v>
      </c>
      <c r="C3421" s="156" t="s">
        <v>96</v>
      </c>
      <c r="D3421" s="156" t="s">
        <v>94</v>
      </c>
      <c r="E3421" s="157">
        <v>-44.39</v>
      </c>
      <c r="F3421" s="157">
        <v>171.22</v>
      </c>
      <c r="G3421" s="156" t="str">
        <f t="shared" si="164"/>
        <v>Timaru District CC</v>
      </c>
      <c r="H3421" s="156">
        <f t="shared" si="165"/>
        <v>83</v>
      </c>
      <c r="I3421" s="156" t="str">
        <f t="shared" si="166"/>
        <v>Timaru District 83</v>
      </c>
    </row>
    <row r="3422" spans="1:9">
      <c r="A3422" s="156" t="s">
        <v>3448</v>
      </c>
      <c r="B3422" s="156" t="s">
        <v>154</v>
      </c>
      <c r="C3422" s="156" t="s">
        <v>209</v>
      </c>
      <c r="D3422" s="156" t="s">
        <v>94</v>
      </c>
      <c r="E3422" s="157">
        <v>-44.18</v>
      </c>
      <c r="F3422" s="157">
        <v>171.28</v>
      </c>
      <c r="G3422" s="156" t="str">
        <f t="shared" si="164"/>
        <v>Timaru District CC</v>
      </c>
      <c r="H3422" s="156">
        <f t="shared" si="165"/>
        <v>84</v>
      </c>
      <c r="I3422" s="156" t="str">
        <f t="shared" si="166"/>
        <v>Timaru District 84</v>
      </c>
    </row>
    <row r="3423" spans="1:9">
      <c r="A3423" s="156" t="s">
        <v>3449</v>
      </c>
      <c r="B3423" s="156" t="s">
        <v>154</v>
      </c>
      <c r="C3423" s="156" t="s">
        <v>93</v>
      </c>
      <c r="D3423" s="156" t="s">
        <v>94</v>
      </c>
      <c r="E3423" s="157">
        <v>-44.03</v>
      </c>
      <c r="F3423" s="157">
        <v>171.2</v>
      </c>
      <c r="G3423" s="156" t="str">
        <f t="shared" si="164"/>
        <v>Timaru District CC</v>
      </c>
      <c r="H3423" s="156">
        <f t="shared" si="165"/>
        <v>85</v>
      </c>
      <c r="I3423" s="156" t="str">
        <f t="shared" si="166"/>
        <v>Timaru District 85</v>
      </c>
    </row>
    <row r="3424" spans="1:9">
      <c r="A3424" s="156" t="s">
        <v>3450</v>
      </c>
      <c r="B3424" s="156" t="s">
        <v>155</v>
      </c>
      <c r="C3424" s="156" t="s">
        <v>96</v>
      </c>
      <c r="D3424" s="156" t="s">
        <v>398</v>
      </c>
      <c r="E3424" s="157">
        <v>-41.09</v>
      </c>
      <c r="F3424" s="157">
        <v>175.09</v>
      </c>
      <c r="G3424" s="156" t="str">
        <f t="shared" si="164"/>
        <v>Upper Hutt City WI</v>
      </c>
      <c r="H3424" s="156">
        <f t="shared" si="165"/>
        <v>1</v>
      </c>
      <c r="I3424" s="156" t="str">
        <f t="shared" si="166"/>
        <v>Upper Hutt City 1</v>
      </c>
    </row>
    <row r="3425" spans="1:9">
      <c r="A3425" s="156" t="s">
        <v>3451</v>
      </c>
      <c r="B3425" s="156" t="s">
        <v>155</v>
      </c>
      <c r="C3425" s="156" t="s">
        <v>96</v>
      </c>
      <c r="D3425" s="156" t="s">
        <v>398</v>
      </c>
      <c r="E3425" s="157">
        <v>-41.1</v>
      </c>
      <c r="F3425" s="157">
        <v>175.09</v>
      </c>
      <c r="G3425" s="156" t="str">
        <f t="shared" si="164"/>
        <v>Upper Hutt City WI</v>
      </c>
      <c r="H3425" s="156">
        <f t="shared" si="165"/>
        <v>2</v>
      </c>
      <c r="I3425" s="156" t="str">
        <f t="shared" si="166"/>
        <v>Upper Hutt City 2</v>
      </c>
    </row>
    <row r="3426" spans="1:9">
      <c r="A3426" s="156" t="s">
        <v>3452</v>
      </c>
      <c r="B3426" s="156" t="s">
        <v>155</v>
      </c>
      <c r="C3426" s="156" t="s">
        <v>93</v>
      </c>
      <c r="D3426" s="156" t="s">
        <v>398</v>
      </c>
      <c r="E3426" s="157">
        <v>-41.01</v>
      </c>
      <c r="F3426" s="157">
        <v>175.12</v>
      </c>
      <c r="G3426" s="156" t="str">
        <f t="shared" si="164"/>
        <v>Upper Hutt City WI</v>
      </c>
      <c r="H3426" s="156">
        <f t="shared" si="165"/>
        <v>3</v>
      </c>
      <c r="I3426" s="156" t="str">
        <f t="shared" si="166"/>
        <v>Upper Hutt City 3</v>
      </c>
    </row>
    <row r="3427" spans="1:9">
      <c r="A3427" s="156" t="s">
        <v>3453</v>
      </c>
      <c r="B3427" s="156" t="s">
        <v>155</v>
      </c>
      <c r="C3427" s="156" t="s">
        <v>96</v>
      </c>
      <c r="D3427" s="156" t="s">
        <v>398</v>
      </c>
      <c r="E3427" s="157">
        <v>-41.14</v>
      </c>
      <c r="F3427" s="157">
        <v>175.02</v>
      </c>
      <c r="G3427" s="156" t="str">
        <f t="shared" si="164"/>
        <v>Upper Hutt City WI</v>
      </c>
      <c r="H3427" s="156">
        <f t="shared" si="165"/>
        <v>4</v>
      </c>
      <c r="I3427" s="156" t="str">
        <f t="shared" si="166"/>
        <v>Upper Hutt City 4</v>
      </c>
    </row>
    <row r="3428" spans="1:9">
      <c r="A3428" s="156" t="s">
        <v>3056</v>
      </c>
      <c r="B3428" s="156" t="s">
        <v>155</v>
      </c>
      <c r="C3428" s="156" t="s">
        <v>93</v>
      </c>
      <c r="D3428" s="156" t="s">
        <v>398</v>
      </c>
      <c r="E3428" s="157">
        <v>-41.08</v>
      </c>
      <c r="F3428" s="157">
        <v>175.16</v>
      </c>
      <c r="G3428" s="156" t="str">
        <f t="shared" si="164"/>
        <v>Upper Hutt City WI</v>
      </c>
      <c r="H3428" s="156">
        <f t="shared" si="165"/>
        <v>5</v>
      </c>
      <c r="I3428" s="156" t="str">
        <f t="shared" si="166"/>
        <v>Upper Hutt City 5</v>
      </c>
    </row>
    <row r="3429" spans="1:9">
      <c r="A3429" s="156" t="s">
        <v>3454</v>
      </c>
      <c r="B3429" s="156" t="s">
        <v>155</v>
      </c>
      <c r="C3429" s="156" t="s">
        <v>96</v>
      </c>
      <c r="D3429" s="156" t="s">
        <v>398</v>
      </c>
      <c r="E3429" s="157">
        <v>-41.12</v>
      </c>
      <c r="F3429" s="157">
        <v>175.07</v>
      </c>
      <c r="G3429" s="156" t="str">
        <f t="shared" si="164"/>
        <v>Upper Hutt City WI</v>
      </c>
      <c r="H3429" s="156">
        <f t="shared" si="165"/>
        <v>6</v>
      </c>
      <c r="I3429" s="156" t="str">
        <f t="shared" si="166"/>
        <v>Upper Hutt City 6</v>
      </c>
    </row>
    <row r="3430" spans="1:9">
      <c r="A3430" s="156" t="s">
        <v>3455</v>
      </c>
      <c r="B3430" s="156" t="s">
        <v>155</v>
      </c>
      <c r="C3430" s="156" t="s">
        <v>93</v>
      </c>
      <c r="D3430" s="156" t="s">
        <v>398</v>
      </c>
      <c r="E3430" s="157">
        <v>-41.11</v>
      </c>
      <c r="F3430" s="157">
        <v>175.1</v>
      </c>
      <c r="G3430" s="156" t="str">
        <f t="shared" si="164"/>
        <v>Upper Hutt City WI</v>
      </c>
      <c r="H3430" s="156">
        <f t="shared" si="165"/>
        <v>7</v>
      </c>
      <c r="I3430" s="156" t="str">
        <f t="shared" si="166"/>
        <v>Upper Hutt City 7</v>
      </c>
    </row>
    <row r="3431" spans="1:9">
      <c r="A3431" s="156" t="s">
        <v>3456</v>
      </c>
      <c r="B3431" s="156" t="s">
        <v>155</v>
      </c>
      <c r="C3431" s="156" t="s">
        <v>96</v>
      </c>
      <c r="D3431" s="156" t="s">
        <v>398</v>
      </c>
      <c r="E3431" s="157">
        <v>-41.11</v>
      </c>
      <c r="F3431" s="157">
        <v>175.09</v>
      </c>
      <c r="G3431" s="156" t="str">
        <f t="shared" si="164"/>
        <v>Upper Hutt City WI</v>
      </c>
      <c r="H3431" s="156">
        <f t="shared" si="165"/>
        <v>8</v>
      </c>
      <c r="I3431" s="156" t="str">
        <f t="shared" si="166"/>
        <v>Upper Hutt City 8</v>
      </c>
    </row>
    <row r="3432" spans="1:9">
      <c r="A3432" s="156" t="s">
        <v>3457</v>
      </c>
      <c r="B3432" s="156" t="s">
        <v>155</v>
      </c>
      <c r="C3432" s="156" t="s">
        <v>93</v>
      </c>
      <c r="D3432" s="156" t="s">
        <v>398</v>
      </c>
      <c r="E3432" s="157">
        <v>-41.11</v>
      </c>
      <c r="F3432" s="157">
        <v>175.13</v>
      </c>
      <c r="G3432" s="156" t="str">
        <f t="shared" si="164"/>
        <v>Upper Hutt City WI</v>
      </c>
      <c r="H3432" s="156">
        <f t="shared" si="165"/>
        <v>9</v>
      </c>
      <c r="I3432" s="156" t="str">
        <f t="shared" si="166"/>
        <v>Upper Hutt City 9</v>
      </c>
    </row>
    <row r="3433" spans="1:9">
      <c r="A3433" s="156" t="s">
        <v>3458</v>
      </c>
      <c r="B3433" s="156" t="s">
        <v>155</v>
      </c>
      <c r="C3433" s="156" t="s">
        <v>93</v>
      </c>
      <c r="D3433" s="156" t="s">
        <v>398</v>
      </c>
      <c r="E3433" s="157">
        <v>-41.08</v>
      </c>
      <c r="F3433" s="157">
        <v>175.2</v>
      </c>
      <c r="G3433" s="156" t="str">
        <f t="shared" si="164"/>
        <v>Upper Hutt City WI</v>
      </c>
      <c r="H3433" s="156">
        <f t="shared" si="165"/>
        <v>10</v>
      </c>
      <c r="I3433" s="156" t="str">
        <f t="shared" si="166"/>
        <v>Upper Hutt City 10</v>
      </c>
    </row>
    <row r="3434" spans="1:9">
      <c r="A3434" s="156" t="s">
        <v>3459</v>
      </c>
      <c r="B3434" s="156" t="s">
        <v>155</v>
      </c>
      <c r="C3434" s="156" t="s">
        <v>96</v>
      </c>
      <c r="D3434" s="156" t="s">
        <v>398</v>
      </c>
      <c r="E3434" s="157">
        <v>-41.16</v>
      </c>
      <c r="F3434" s="157">
        <v>175</v>
      </c>
      <c r="G3434" s="156" t="str">
        <f t="shared" si="164"/>
        <v>Upper Hutt City WI</v>
      </c>
      <c r="H3434" s="156">
        <f t="shared" si="165"/>
        <v>11</v>
      </c>
      <c r="I3434" s="156" t="str">
        <f t="shared" si="166"/>
        <v>Upper Hutt City 11</v>
      </c>
    </row>
    <row r="3435" spans="1:9">
      <c r="A3435" s="156" t="s">
        <v>3460</v>
      </c>
      <c r="B3435" s="156" t="s">
        <v>155</v>
      </c>
      <c r="C3435" s="156" t="s">
        <v>96</v>
      </c>
      <c r="D3435" s="156" t="s">
        <v>398</v>
      </c>
      <c r="E3435" s="157">
        <v>-41.11</v>
      </c>
      <c r="F3435" s="157">
        <v>175.04</v>
      </c>
      <c r="G3435" s="156" t="str">
        <f t="shared" si="164"/>
        <v>Upper Hutt City WI</v>
      </c>
      <c r="H3435" s="156">
        <f t="shared" si="165"/>
        <v>12</v>
      </c>
      <c r="I3435" s="156" t="str">
        <f t="shared" si="166"/>
        <v>Upper Hutt City 12</v>
      </c>
    </row>
    <row r="3436" spans="1:9">
      <c r="A3436" s="156" t="s">
        <v>3461</v>
      </c>
      <c r="B3436" s="156" t="s">
        <v>155</v>
      </c>
      <c r="C3436" s="156" t="s">
        <v>96</v>
      </c>
      <c r="D3436" s="156" t="s">
        <v>398</v>
      </c>
      <c r="E3436" s="157">
        <v>-41.15</v>
      </c>
      <c r="F3436" s="157">
        <v>175.01</v>
      </c>
      <c r="G3436" s="156" t="str">
        <f t="shared" si="164"/>
        <v>Upper Hutt City WI</v>
      </c>
      <c r="H3436" s="156">
        <f t="shared" si="165"/>
        <v>13</v>
      </c>
      <c r="I3436" s="156" t="str">
        <f t="shared" si="166"/>
        <v>Upper Hutt City 13</v>
      </c>
    </row>
    <row r="3437" spans="1:9">
      <c r="A3437" s="156" t="s">
        <v>1953</v>
      </c>
      <c r="B3437" s="156" t="s">
        <v>155</v>
      </c>
      <c r="C3437" s="156" t="s">
        <v>93</v>
      </c>
      <c r="D3437" s="156" t="s">
        <v>398</v>
      </c>
      <c r="E3437" s="157">
        <v>-41.09</v>
      </c>
      <c r="F3437" s="157">
        <v>175.12</v>
      </c>
      <c r="G3437" s="156" t="str">
        <f t="shared" si="164"/>
        <v>Upper Hutt City WI</v>
      </c>
      <c r="H3437" s="156">
        <f t="shared" si="165"/>
        <v>14</v>
      </c>
      <c r="I3437" s="156" t="str">
        <f t="shared" si="166"/>
        <v>Upper Hutt City 14</v>
      </c>
    </row>
    <row r="3438" spans="1:9">
      <c r="A3438" s="156" t="s">
        <v>3462</v>
      </c>
      <c r="B3438" s="156" t="s">
        <v>155</v>
      </c>
      <c r="C3438" s="156" t="s">
        <v>93</v>
      </c>
      <c r="D3438" s="156" t="s">
        <v>398</v>
      </c>
      <c r="E3438" s="157">
        <v>-41.09</v>
      </c>
      <c r="F3438" s="157">
        <v>175.13</v>
      </c>
      <c r="G3438" s="156" t="str">
        <f t="shared" si="164"/>
        <v>Upper Hutt City WI</v>
      </c>
      <c r="H3438" s="156">
        <f t="shared" si="165"/>
        <v>15</v>
      </c>
      <c r="I3438" s="156" t="str">
        <f t="shared" si="166"/>
        <v>Upper Hutt City 15</v>
      </c>
    </row>
    <row r="3439" spans="1:9">
      <c r="A3439" s="156" t="s">
        <v>3463</v>
      </c>
      <c r="B3439" s="156" t="s">
        <v>155</v>
      </c>
      <c r="C3439" s="156" t="s">
        <v>96</v>
      </c>
      <c r="D3439" s="156" t="s">
        <v>398</v>
      </c>
      <c r="E3439" s="157">
        <v>-41.1</v>
      </c>
      <c r="F3439" s="157">
        <v>175.1</v>
      </c>
      <c r="G3439" s="156" t="str">
        <f t="shared" si="164"/>
        <v>Upper Hutt City WI</v>
      </c>
      <c r="H3439" s="156">
        <f t="shared" si="165"/>
        <v>16</v>
      </c>
      <c r="I3439" s="156" t="str">
        <f t="shared" si="166"/>
        <v>Upper Hutt City 16</v>
      </c>
    </row>
    <row r="3440" spans="1:9">
      <c r="A3440" s="156" t="s">
        <v>3464</v>
      </c>
      <c r="B3440" s="156" t="s">
        <v>155</v>
      </c>
      <c r="C3440" s="156" t="s">
        <v>96</v>
      </c>
      <c r="D3440" s="156" t="s">
        <v>398</v>
      </c>
      <c r="E3440" s="157">
        <v>-41.11</v>
      </c>
      <c r="F3440" s="157">
        <v>175.07</v>
      </c>
      <c r="G3440" s="156" t="str">
        <f t="shared" si="164"/>
        <v>Upper Hutt City WI</v>
      </c>
      <c r="H3440" s="156">
        <f t="shared" si="165"/>
        <v>17</v>
      </c>
      <c r="I3440" s="156" t="str">
        <f t="shared" si="166"/>
        <v>Upper Hutt City 17</v>
      </c>
    </row>
    <row r="3441" spans="1:9">
      <c r="A3441" s="156" t="s">
        <v>1786</v>
      </c>
      <c r="B3441" s="156" t="s">
        <v>155</v>
      </c>
      <c r="C3441" s="156" t="s">
        <v>96</v>
      </c>
      <c r="D3441" s="156" t="s">
        <v>398</v>
      </c>
      <c r="E3441" s="157">
        <v>-41.13</v>
      </c>
      <c r="F3441" s="157">
        <v>175.04</v>
      </c>
      <c r="G3441" s="156" t="str">
        <f t="shared" si="164"/>
        <v>Upper Hutt City WI</v>
      </c>
      <c r="H3441" s="156">
        <f t="shared" si="165"/>
        <v>18</v>
      </c>
      <c r="I3441" s="156" t="str">
        <f t="shared" si="166"/>
        <v>Upper Hutt City 18</v>
      </c>
    </row>
    <row r="3442" spans="1:9">
      <c r="A3442" s="156" t="s">
        <v>3465</v>
      </c>
      <c r="B3442" s="156" t="s">
        <v>155</v>
      </c>
      <c r="C3442" s="156" t="s">
        <v>229</v>
      </c>
      <c r="D3442" s="156" t="s">
        <v>398</v>
      </c>
      <c r="E3442" s="157">
        <v>-41.14</v>
      </c>
      <c r="F3442" s="157">
        <v>175.05</v>
      </c>
      <c r="G3442" s="156" t="str">
        <f t="shared" si="164"/>
        <v>Upper Hutt City WI</v>
      </c>
      <c r="H3442" s="156">
        <f t="shared" si="165"/>
        <v>19</v>
      </c>
      <c r="I3442" s="156" t="str">
        <f t="shared" si="166"/>
        <v>Upper Hutt City 19</v>
      </c>
    </row>
    <row r="3443" spans="1:9">
      <c r="A3443" s="156" t="s">
        <v>3466</v>
      </c>
      <c r="B3443" s="156" t="s">
        <v>155</v>
      </c>
      <c r="C3443" s="156" t="s">
        <v>96</v>
      </c>
      <c r="D3443" s="156" t="s">
        <v>398</v>
      </c>
      <c r="E3443" s="157">
        <v>-41.13</v>
      </c>
      <c r="F3443" s="157">
        <v>175.06</v>
      </c>
      <c r="G3443" s="156" t="str">
        <f t="shared" si="164"/>
        <v>Upper Hutt City WI</v>
      </c>
      <c r="H3443" s="156">
        <f t="shared" si="165"/>
        <v>20</v>
      </c>
      <c r="I3443" s="156" t="str">
        <f t="shared" si="166"/>
        <v>Upper Hutt City 20</v>
      </c>
    </row>
    <row r="3444" spans="1:9">
      <c r="A3444" s="156" t="s">
        <v>3467</v>
      </c>
      <c r="B3444" s="156" t="s">
        <v>155</v>
      </c>
      <c r="C3444" s="156" t="s">
        <v>93</v>
      </c>
      <c r="D3444" s="156" t="s">
        <v>398</v>
      </c>
      <c r="E3444" s="157">
        <v>-41.16</v>
      </c>
      <c r="F3444" s="157">
        <v>175.08</v>
      </c>
      <c r="G3444" s="156" t="str">
        <f t="shared" si="164"/>
        <v>Upper Hutt City WI</v>
      </c>
      <c r="H3444" s="156">
        <f t="shared" si="165"/>
        <v>21</v>
      </c>
      <c r="I3444" s="156" t="str">
        <f t="shared" si="166"/>
        <v>Upper Hutt City 21</v>
      </c>
    </row>
    <row r="3445" spans="1:9">
      <c r="A3445" s="156" t="s">
        <v>3468</v>
      </c>
      <c r="B3445" s="156" t="s">
        <v>156</v>
      </c>
      <c r="C3445" s="156" t="s">
        <v>93</v>
      </c>
      <c r="D3445" s="156" t="s">
        <v>1413</v>
      </c>
      <c r="E3445" s="157">
        <v>-37.89</v>
      </c>
      <c r="F3445" s="157">
        <v>175.02</v>
      </c>
      <c r="G3445" s="156" t="str">
        <f t="shared" si="164"/>
        <v>Waikato District HN</v>
      </c>
      <c r="H3445" s="156">
        <f t="shared" si="165"/>
        <v>1</v>
      </c>
      <c r="I3445" s="156" t="str">
        <f t="shared" si="166"/>
        <v>Waikato District 1</v>
      </c>
    </row>
    <row r="3446" spans="1:9">
      <c r="A3446" s="156" t="s">
        <v>3469</v>
      </c>
      <c r="B3446" s="156" t="s">
        <v>156</v>
      </c>
      <c r="C3446" s="156" t="s">
        <v>93</v>
      </c>
      <c r="D3446" s="156" t="s">
        <v>1413</v>
      </c>
      <c r="E3446" s="157">
        <v>-37.42</v>
      </c>
      <c r="F3446" s="157">
        <v>175.06</v>
      </c>
      <c r="G3446" s="156" t="str">
        <f t="shared" si="164"/>
        <v>Waikato District HN</v>
      </c>
      <c r="H3446" s="156">
        <f t="shared" si="165"/>
        <v>2</v>
      </c>
      <c r="I3446" s="156" t="str">
        <f t="shared" si="166"/>
        <v>Waikato District 2</v>
      </c>
    </row>
    <row r="3447" spans="1:9">
      <c r="A3447" s="156" t="s">
        <v>3470</v>
      </c>
      <c r="B3447" s="156" t="s">
        <v>156</v>
      </c>
      <c r="C3447" s="156" t="s">
        <v>93</v>
      </c>
      <c r="D3447" s="156" t="s">
        <v>1413</v>
      </c>
      <c r="E3447" s="157">
        <v>-37.65</v>
      </c>
      <c r="F3447" s="157">
        <v>174.95</v>
      </c>
      <c r="G3447" s="156" t="str">
        <f t="shared" si="164"/>
        <v>Waikato District HN</v>
      </c>
      <c r="H3447" s="156">
        <f t="shared" si="165"/>
        <v>3</v>
      </c>
      <c r="I3447" s="156" t="str">
        <f t="shared" si="166"/>
        <v>Waikato District 3</v>
      </c>
    </row>
    <row r="3448" spans="1:9">
      <c r="A3448" s="156" t="s">
        <v>3471</v>
      </c>
      <c r="B3448" s="156" t="s">
        <v>156</v>
      </c>
      <c r="C3448" s="156" t="s">
        <v>93</v>
      </c>
      <c r="D3448" s="156" t="s">
        <v>1413</v>
      </c>
      <c r="E3448" s="157">
        <v>-37.74</v>
      </c>
      <c r="F3448" s="157">
        <v>175.42</v>
      </c>
      <c r="G3448" s="156" t="str">
        <f t="shared" si="164"/>
        <v>Waikato District HN</v>
      </c>
      <c r="H3448" s="156">
        <f t="shared" si="165"/>
        <v>4</v>
      </c>
      <c r="I3448" s="156" t="str">
        <f t="shared" si="166"/>
        <v>Waikato District 4</v>
      </c>
    </row>
    <row r="3449" spans="1:9">
      <c r="A3449" s="156" t="s">
        <v>3472</v>
      </c>
      <c r="B3449" s="156" t="s">
        <v>156</v>
      </c>
      <c r="C3449" s="156" t="s">
        <v>93</v>
      </c>
      <c r="D3449" s="156" t="s">
        <v>1413</v>
      </c>
      <c r="E3449" s="157">
        <v>-37.6</v>
      </c>
      <c r="F3449" s="157">
        <v>175.02</v>
      </c>
      <c r="G3449" s="156" t="str">
        <f t="shared" si="164"/>
        <v>Waikato District HN</v>
      </c>
      <c r="H3449" s="156">
        <f t="shared" si="165"/>
        <v>5</v>
      </c>
      <c r="I3449" s="156" t="str">
        <f t="shared" si="166"/>
        <v>Waikato District 5</v>
      </c>
    </row>
    <row r="3450" spans="1:9">
      <c r="A3450" s="156" t="s">
        <v>3473</v>
      </c>
      <c r="B3450" s="156" t="s">
        <v>156</v>
      </c>
      <c r="C3450" s="156" t="s">
        <v>93</v>
      </c>
      <c r="D3450" s="156" t="s">
        <v>1413</v>
      </c>
      <c r="E3450" s="157">
        <v>-37.67</v>
      </c>
      <c r="F3450" s="157">
        <v>175.06</v>
      </c>
      <c r="G3450" s="156" t="str">
        <f t="shared" si="164"/>
        <v>Waikato District HN</v>
      </c>
      <c r="H3450" s="156">
        <f t="shared" si="165"/>
        <v>6</v>
      </c>
      <c r="I3450" s="156" t="str">
        <f t="shared" si="166"/>
        <v>Waikato District 6</v>
      </c>
    </row>
    <row r="3451" spans="1:9">
      <c r="A3451" s="156" t="s">
        <v>3474</v>
      </c>
      <c r="B3451" s="156" t="s">
        <v>156</v>
      </c>
      <c r="C3451" s="156" t="s">
        <v>93</v>
      </c>
      <c r="D3451" s="156" t="s">
        <v>1413</v>
      </c>
      <c r="E3451" s="157">
        <v>-37.67</v>
      </c>
      <c r="F3451" s="157">
        <v>175.29</v>
      </c>
      <c r="G3451" s="156" t="str">
        <f t="shared" si="164"/>
        <v>Waikato District HN</v>
      </c>
      <c r="H3451" s="156">
        <f t="shared" si="165"/>
        <v>7</v>
      </c>
      <c r="I3451" s="156" t="str">
        <f t="shared" si="166"/>
        <v>Waikato District 7</v>
      </c>
    </row>
    <row r="3452" spans="1:9">
      <c r="A3452" s="156" t="s">
        <v>3475</v>
      </c>
      <c r="B3452" s="156" t="s">
        <v>156</v>
      </c>
      <c r="C3452" s="156" t="s">
        <v>93</v>
      </c>
      <c r="D3452" s="156" t="s">
        <v>1413</v>
      </c>
      <c r="E3452" s="157">
        <v>-37.799999999999997</v>
      </c>
      <c r="F3452" s="157">
        <v>174.95</v>
      </c>
      <c r="G3452" s="156" t="str">
        <f t="shared" si="164"/>
        <v>Waikato District HN</v>
      </c>
      <c r="H3452" s="156">
        <f t="shared" si="165"/>
        <v>8</v>
      </c>
      <c r="I3452" s="156" t="str">
        <f t="shared" si="166"/>
        <v>Waikato District 8</v>
      </c>
    </row>
    <row r="3453" spans="1:9">
      <c r="A3453" s="156" t="s">
        <v>3476</v>
      </c>
      <c r="B3453" s="156" t="s">
        <v>156</v>
      </c>
      <c r="C3453" s="156" t="s">
        <v>93</v>
      </c>
      <c r="D3453" s="156" t="s">
        <v>1413</v>
      </c>
      <c r="E3453" s="157">
        <v>-37.64</v>
      </c>
      <c r="F3453" s="157">
        <v>175.17</v>
      </c>
      <c r="G3453" s="156" t="str">
        <f t="shared" si="164"/>
        <v>Waikato District HN</v>
      </c>
      <c r="H3453" s="156">
        <f t="shared" si="165"/>
        <v>9</v>
      </c>
      <c r="I3453" s="156" t="str">
        <f t="shared" si="166"/>
        <v>Waikato District 9</v>
      </c>
    </row>
    <row r="3454" spans="1:9">
      <c r="A3454" s="156" t="s">
        <v>3477</v>
      </c>
      <c r="B3454" s="156" t="s">
        <v>156</v>
      </c>
      <c r="C3454" s="156" t="s">
        <v>93</v>
      </c>
      <c r="D3454" s="156" t="s">
        <v>1413</v>
      </c>
      <c r="E3454" s="157">
        <v>-37.700000000000003</v>
      </c>
      <c r="F3454" s="157">
        <v>175.18</v>
      </c>
      <c r="G3454" s="156" t="str">
        <f t="shared" si="164"/>
        <v>Waikato District HN</v>
      </c>
      <c r="H3454" s="156">
        <f t="shared" si="165"/>
        <v>10</v>
      </c>
      <c r="I3454" s="156" t="str">
        <f t="shared" si="166"/>
        <v>Waikato District 10</v>
      </c>
    </row>
    <row r="3455" spans="1:9">
      <c r="A3455" s="156" t="s">
        <v>3478</v>
      </c>
      <c r="B3455" s="156" t="s">
        <v>156</v>
      </c>
      <c r="C3455" s="156" t="s">
        <v>93</v>
      </c>
      <c r="D3455" s="156" t="s">
        <v>1413</v>
      </c>
      <c r="E3455" s="157">
        <v>-37.700000000000003</v>
      </c>
      <c r="F3455" s="157">
        <v>175.23</v>
      </c>
      <c r="G3455" s="156" t="str">
        <f t="shared" si="164"/>
        <v>Waikato District HN</v>
      </c>
      <c r="H3455" s="156">
        <f t="shared" si="165"/>
        <v>11</v>
      </c>
      <c r="I3455" s="156" t="str">
        <f t="shared" si="166"/>
        <v>Waikato District 11</v>
      </c>
    </row>
    <row r="3456" spans="1:9">
      <c r="A3456" s="156" t="s">
        <v>3479</v>
      </c>
      <c r="B3456" s="156" t="s">
        <v>156</v>
      </c>
      <c r="C3456" s="156" t="s">
        <v>209</v>
      </c>
      <c r="D3456" s="156" t="s">
        <v>1413</v>
      </c>
      <c r="E3456" s="157">
        <v>-37.56</v>
      </c>
      <c r="F3456" s="157">
        <v>175.16</v>
      </c>
      <c r="G3456" s="156" t="str">
        <f t="shared" si="164"/>
        <v>Waikato District HN</v>
      </c>
      <c r="H3456" s="156">
        <f t="shared" si="165"/>
        <v>12</v>
      </c>
      <c r="I3456" s="156" t="str">
        <f t="shared" si="166"/>
        <v>Waikato District 12</v>
      </c>
    </row>
    <row r="3457" spans="1:9">
      <c r="A3457" s="156" t="s">
        <v>3480</v>
      </c>
      <c r="B3457" s="156" t="s">
        <v>156</v>
      </c>
      <c r="C3457" s="156" t="s">
        <v>96</v>
      </c>
      <c r="D3457" s="156" t="s">
        <v>1413</v>
      </c>
      <c r="E3457" s="157">
        <v>-37.549999999999997</v>
      </c>
      <c r="F3457" s="157">
        <v>175.14</v>
      </c>
      <c r="G3457" s="156" t="str">
        <f t="shared" si="164"/>
        <v>Waikato District HN</v>
      </c>
      <c r="H3457" s="156">
        <f t="shared" si="165"/>
        <v>13</v>
      </c>
      <c r="I3457" s="156" t="str">
        <f t="shared" si="166"/>
        <v>Waikato District 13</v>
      </c>
    </row>
    <row r="3458" spans="1:9">
      <c r="A3458" s="156" t="s">
        <v>3481</v>
      </c>
      <c r="B3458" s="156" t="s">
        <v>156</v>
      </c>
      <c r="C3458" s="156" t="s">
        <v>93</v>
      </c>
      <c r="D3458" s="156" t="s">
        <v>1413</v>
      </c>
      <c r="E3458" s="157">
        <v>-37.31</v>
      </c>
      <c r="F3458" s="157">
        <v>175.12</v>
      </c>
      <c r="G3458" s="156" t="str">
        <f t="shared" ref="G3458:G3521" si="167">B3458&amp;" "&amp;D3458</f>
        <v>Waikato District HN</v>
      </c>
      <c r="H3458" s="156">
        <f t="shared" ref="H3458:H3521" si="168">IF(B3458=B3457,H3457+1,1)</f>
        <v>14</v>
      </c>
      <c r="I3458" s="156" t="str">
        <f t="shared" ref="I3458:I3521" si="169">B3458&amp;" "&amp;H3458</f>
        <v>Waikato District 14</v>
      </c>
    </row>
    <row r="3459" spans="1:9">
      <c r="A3459" s="156" t="s">
        <v>3482</v>
      </c>
      <c r="B3459" s="156" t="s">
        <v>156</v>
      </c>
      <c r="C3459" s="156" t="s">
        <v>93</v>
      </c>
      <c r="D3459" s="156" t="s">
        <v>1413</v>
      </c>
      <c r="E3459" s="157">
        <v>-37.64</v>
      </c>
      <c r="F3459" s="157">
        <v>175.21</v>
      </c>
      <c r="G3459" s="156" t="str">
        <f t="shared" si="167"/>
        <v>Waikato District HN</v>
      </c>
      <c r="H3459" s="156">
        <f t="shared" si="168"/>
        <v>15</v>
      </c>
      <c r="I3459" s="156" t="str">
        <f t="shared" si="169"/>
        <v>Waikato District 15</v>
      </c>
    </row>
    <row r="3460" spans="1:9">
      <c r="A3460" s="156" t="s">
        <v>3483</v>
      </c>
      <c r="B3460" s="156" t="s">
        <v>156</v>
      </c>
      <c r="C3460" s="156" t="s">
        <v>93</v>
      </c>
      <c r="D3460" s="156" t="s">
        <v>1413</v>
      </c>
      <c r="E3460" s="157">
        <v>-37.76</v>
      </c>
      <c r="F3460" s="157">
        <v>175.1</v>
      </c>
      <c r="G3460" s="156" t="str">
        <f t="shared" si="167"/>
        <v>Waikato District HN</v>
      </c>
      <c r="H3460" s="156">
        <f t="shared" si="168"/>
        <v>16</v>
      </c>
      <c r="I3460" s="156" t="str">
        <f t="shared" si="169"/>
        <v>Waikato District 16</v>
      </c>
    </row>
    <row r="3461" spans="1:9">
      <c r="A3461" s="156" t="s">
        <v>3484</v>
      </c>
      <c r="B3461" s="156" t="s">
        <v>156</v>
      </c>
      <c r="C3461" s="156" t="s">
        <v>93</v>
      </c>
      <c r="D3461" s="156" t="s">
        <v>1413</v>
      </c>
      <c r="E3461" s="157">
        <v>-37.76</v>
      </c>
      <c r="F3461" s="157">
        <v>174.85</v>
      </c>
      <c r="G3461" s="156" t="str">
        <f t="shared" si="167"/>
        <v>Waikato District HN</v>
      </c>
      <c r="H3461" s="156">
        <f t="shared" si="168"/>
        <v>17</v>
      </c>
      <c r="I3461" s="156" t="str">
        <f t="shared" si="169"/>
        <v>Waikato District 17</v>
      </c>
    </row>
    <row r="3462" spans="1:9">
      <c r="A3462" s="156" t="s">
        <v>3485</v>
      </c>
      <c r="B3462" s="156" t="s">
        <v>156</v>
      </c>
      <c r="C3462" s="156" t="s">
        <v>93</v>
      </c>
      <c r="D3462" s="156" t="s">
        <v>1413</v>
      </c>
      <c r="E3462" s="157">
        <v>-37.840000000000003</v>
      </c>
      <c r="F3462" s="157">
        <v>174.91</v>
      </c>
      <c r="G3462" s="156" t="str">
        <f t="shared" si="167"/>
        <v>Waikato District HN</v>
      </c>
      <c r="H3462" s="156">
        <f t="shared" si="168"/>
        <v>18</v>
      </c>
      <c r="I3462" s="156" t="str">
        <f t="shared" si="169"/>
        <v>Waikato District 18</v>
      </c>
    </row>
    <row r="3463" spans="1:9">
      <c r="A3463" s="156" t="s">
        <v>3486</v>
      </c>
      <c r="B3463" s="156" t="s">
        <v>156</v>
      </c>
      <c r="C3463" s="156" t="s">
        <v>93</v>
      </c>
      <c r="D3463" s="156" t="s">
        <v>1413</v>
      </c>
      <c r="E3463" s="157">
        <v>-37.54</v>
      </c>
      <c r="F3463" s="157">
        <v>175.18</v>
      </c>
      <c r="G3463" s="156" t="str">
        <f t="shared" si="167"/>
        <v>Waikato District HN</v>
      </c>
      <c r="H3463" s="156">
        <f t="shared" si="168"/>
        <v>19</v>
      </c>
      <c r="I3463" s="156" t="str">
        <f t="shared" si="169"/>
        <v>Waikato District 19</v>
      </c>
    </row>
    <row r="3464" spans="1:9">
      <c r="A3464" s="156" t="s">
        <v>3487</v>
      </c>
      <c r="B3464" s="156" t="s">
        <v>156</v>
      </c>
      <c r="C3464" s="156" t="s">
        <v>93</v>
      </c>
      <c r="D3464" s="156" t="s">
        <v>1413</v>
      </c>
      <c r="E3464" s="157">
        <v>-37.64</v>
      </c>
      <c r="F3464" s="157">
        <v>175.26</v>
      </c>
      <c r="G3464" s="156" t="str">
        <f t="shared" si="167"/>
        <v>Waikato District HN</v>
      </c>
      <c r="H3464" s="156">
        <f t="shared" si="168"/>
        <v>20</v>
      </c>
      <c r="I3464" s="156" t="str">
        <f t="shared" si="169"/>
        <v>Waikato District 20</v>
      </c>
    </row>
    <row r="3465" spans="1:9">
      <c r="A3465" s="156" t="s">
        <v>3488</v>
      </c>
      <c r="B3465" s="156" t="s">
        <v>156</v>
      </c>
      <c r="C3465" s="156" t="s">
        <v>93</v>
      </c>
      <c r="D3465" s="156" t="s">
        <v>1413</v>
      </c>
      <c r="E3465" s="157">
        <v>-37.25</v>
      </c>
      <c r="F3465" s="157">
        <v>175.19</v>
      </c>
      <c r="G3465" s="156" t="str">
        <f t="shared" si="167"/>
        <v>Waikato District HN</v>
      </c>
      <c r="H3465" s="156">
        <f t="shared" si="168"/>
        <v>21</v>
      </c>
      <c r="I3465" s="156" t="str">
        <f t="shared" si="169"/>
        <v>Waikato District 21</v>
      </c>
    </row>
    <row r="3466" spans="1:9">
      <c r="A3466" s="156" t="s">
        <v>1653</v>
      </c>
      <c r="B3466" s="156" t="s">
        <v>156</v>
      </c>
      <c r="C3466" s="156" t="s">
        <v>93</v>
      </c>
      <c r="D3466" s="156" t="s">
        <v>1413</v>
      </c>
      <c r="E3466" s="157">
        <v>-37.57</v>
      </c>
      <c r="F3466" s="157">
        <v>175.1</v>
      </c>
      <c r="G3466" s="156" t="str">
        <f t="shared" si="167"/>
        <v>Waikato District HN</v>
      </c>
      <c r="H3466" s="156">
        <f t="shared" si="168"/>
        <v>22</v>
      </c>
      <c r="I3466" s="156" t="str">
        <f t="shared" si="169"/>
        <v>Waikato District 22</v>
      </c>
    </row>
    <row r="3467" spans="1:9">
      <c r="A3467" s="156" t="s">
        <v>2718</v>
      </c>
      <c r="B3467" s="156" t="s">
        <v>156</v>
      </c>
      <c r="C3467" s="156" t="s">
        <v>93</v>
      </c>
      <c r="D3467" s="156" t="s">
        <v>1413</v>
      </c>
      <c r="E3467" s="157">
        <v>-37.950000000000003</v>
      </c>
      <c r="F3467" s="157">
        <v>174.8</v>
      </c>
      <c r="G3467" s="156" t="str">
        <f t="shared" si="167"/>
        <v>Waikato District HN</v>
      </c>
      <c r="H3467" s="156">
        <f t="shared" si="168"/>
        <v>23</v>
      </c>
      <c r="I3467" s="156" t="str">
        <f t="shared" si="169"/>
        <v>Waikato District 23</v>
      </c>
    </row>
    <row r="3468" spans="1:9">
      <c r="A3468" s="156" t="s">
        <v>3068</v>
      </c>
      <c r="B3468" s="156" t="s">
        <v>156</v>
      </c>
      <c r="C3468" s="156" t="s">
        <v>93</v>
      </c>
      <c r="D3468" s="156" t="s">
        <v>1413</v>
      </c>
      <c r="E3468" s="157">
        <v>-37.97</v>
      </c>
      <c r="F3468" s="157">
        <v>174.89</v>
      </c>
      <c r="G3468" s="156" t="str">
        <f t="shared" si="167"/>
        <v>Waikato District HN</v>
      </c>
      <c r="H3468" s="156">
        <f t="shared" si="168"/>
        <v>24</v>
      </c>
      <c r="I3468" s="156" t="str">
        <f t="shared" si="169"/>
        <v>Waikato District 24</v>
      </c>
    </row>
    <row r="3469" spans="1:9">
      <c r="A3469" s="156" t="s">
        <v>3489</v>
      </c>
      <c r="B3469" s="156" t="s">
        <v>156</v>
      </c>
      <c r="C3469" s="156" t="s">
        <v>93</v>
      </c>
      <c r="D3469" s="156" t="s">
        <v>1413</v>
      </c>
      <c r="E3469" s="157">
        <v>-37.450000000000003</v>
      </c>
      <c r="F3469" s="157">
        <v>175.32</v>
      </c>
      <c r="G3469" s="156" t="str">
        <f t="shared" si="167"/>
        <v>Waikato District HN</v>
      </c>
      <c r="H3469" s="156">
        <f t="shared" si="168"/>
        <v>25</v>
      </c>
      <c r="I3469" s="156" t="str">
        <f t="shared" si="169"/>
        <v>Waikato District 25</v>
      </c>
    </row>
    <row r="3470" spans="1:9">
      <c r="A3470" s="156" t="s">
        <v>3490</v>
      </c>
      <c r="B3470" s="156" t="s">
        <v>156</v>
      </c>
      <c r="C3470" s="156" t="s">
        <v>93</v>
      </c>
      <c r="D3470" s="156" t="s">
        <v>1413</v>
      </c>
      <c r="E3470" s="157">
        <v>-37.520000000000003</v>
      </c>
      <c r="F3470" s="157">
        <v>175.24</v>
      </c>
      <c r="G3470" s="156" t="str">
        <f t="shared" si="167"/>
        <v>Waikato District HN</v>
      </c>
      <c r="H3470" s="156">
        <f t="shared" si="168"/>
        <v>26</v>
      </c>
      <c r="I3470" s="156" t="str">
        <f t="shared" si="169"/>
        <v>Waikato District 26</v>
      </c>
    </row>
    <row r="3471" spans="1:9">
      <c r="A3471" s="156" t="s">
        <v>3491</v>
      </c>
      <c r="B3471" s="156" t="s">
        <v>156</v>
      </c>
      <c r="C3471" s="156" t="s">
        <v>93</v>
      </c>
      <c r="D3471" s="156" t="s">
        <v>1413</v>
      </c>
      <c r="E3471" s="157">
        <v>-37.25</v>
      </c>
      <c r="F3471" s="157">
        <v>175.22</v>
      </c>
      <c r="G3471" s="156" t="str">
        <f t="shared" si="167"/>
        <v>Waikato District HN</v>
      </c>
      <c r="H3471" s="156">
        <f t="shared" si="168"/>
        <v>27</v>
      </c>
      <c r="I3471" s="156" t="str">
        <f t="shared" si="169"/>
        <v>Waikato District 27</v>
      </c>
    </row>
    <row r="3472" spans="1:9">
      <c r="A3472" s="156" t="s">
        <v>3492</v>
      </c>
      <c r="B3472" s="156" t="s">
        <v>156</v>
      </c>
      <c r="C3472" s="156" t="s">
        <v>93</v>
      </c>
      <c r="D3472" s="156" t="s">
        <v>1413</v>
      </c>
      <c r="E3472" s="157">
        <v>-37.43</v>
      </c>
      <c r="F3472" s="157">
        <v>175.29</v>
      </c>
      <c r="G3472" s="156" t="str">
        <f t="shared" si="167"/>
        <v>Waikato District HN</v>
      </c>
      <c r="H3472" s="156">
        <f t="shared" si="168"/>
        <v>28</v>
      </c>
      <c r="I3472" s="156" t="str">
        <f t="shared" si="169"/>
        <v>Waikato District 28</v>
      </c>
    </row>
    <row r="3473" spans="1:9">
      <c r="A3473" s="156" t="s">
        <v>3493</v>
      </c>
      <c r="B3473" s="156" t="s">
        <v>156</v>
      </c>
      <c r="C3473" s="156" t="s">
        <v>93</v>
      </c>
      <c r="D3473" s="156" t="s">
        <v>1413</v>
      </c>
      <c r="E3473" s="157">
        <v>-37.799999999999997</v>
      </c>
      <c r="F3473" s="157">
        <v>175.38</v>
      </c>
      <c r="G3473" s="156" t="str">
        <f t="shared" si="167"/>
        <v>Waikato District HN</v>
      </c>
      <c r="H3473" s="156">
        <f t="shared" si="168"/>
        <v>29</v>
      </c>
      <c r="I3473" s="156" t="str">
        <f t="shared" si="169"/>
        <v>Waikato District 29</v>
      </c>
    </row>
    <row r="3474" spans="1:9">
      <c r="A3474" s="156" t="s">
        <v>3494</v>
      </c>
      <c r="B3474" s="156" t="s">
        <v>156</v>
      </c>
      <c r="C3474" s="156" t="s">
        <v>93</v>
      </c>
      <c r="D3474" s="156" t="s">
        <v>1413</v>
      </c>
      <c r="E3474" s="157">
        <v>-37.58</v>
      </c>
      <c r="F3474" s="157">
        <v>174.84</v>
      </c>
      <c r="G3474" s="156" t="str">
        <f t="shared" si="167"/>
        <v>Waikato District HN</v>
      </c>
      <c r="H3474" s="156">
        <f t="shared" si="168"/>
        <v>30</v>
      </c>
      <c r="I3474" s="156" t="str">
        <f t="shared" si="169"/>
        <v>Waikato District 30</v>
      </c>
    </row>
    <row r="3475" spans="1:9">
      <c r="A3475" s="156" t="s">
        <v>2728</v>
      </c>
      <c r="B3475" s="156" t="s">
        <v>156</v>
      </c>
      <c r="C3475" s="156" t="s">
        <v>209</v>
      </c>
      <c r="D3475" s="156" t="s">
        <v>1413</v>
      </c>
      <c r="E3475" s="157">
        <v>-37.32</v>
      </c>
      <c r="F3475" s="157">
        <v>175.06</v>
      </c>
      <c r="G3475" s="156" t="str">
        <f t="shared" si="167"/>
        <v>Waikato District HN</v>
      </c>
      <c r="H3475" s="156">
        <f t="shared" si="168"/>
        <v>31</v>
      </c>
      <c r="I3475" s="156" t="str">
        <f t="shared" si="169"/>
        <v>Waikato District 31</v>
      </c>
    </row>
    <row r="3476" spans="1:9">
      <c r="A3476" s="156" t="s">
        <v>3495</v>
      </c>
      <c r="B3476" s="156" t="s">
        <v>156</v>
      </c>
      <c r="C3476" s="156" t="s">
        <v>93</v>
      </c>
      <c r="D3476" s="156" t="s">
        <v>1413</v>
      </c>
      <c r="E3476" s="157">
        <v>-37.18</v>
      </c>
      <c r="F3476" s="157">
        <v>175.31</v>
      </c>
      <c r="G3476" s="156" t="str">
        <f t="shared" si="167"/>
        <v>Waikato District HN</v>
      </c>
      <c r="H3476" s="156">
        <f t="shared" si="168"/>
        <v>32</v>
      </c>
      <c r="I3476" s="156" t="str">
        <f t="shared" si="169"/>
        <v>Waikato District 32</v>
      </c>
    </row>
    <row r="3477" spans="1:9">
      <c r="A3477" s="156" t="s">
        <v>3496</v>
      </c>
      <c r="B3477" s="156" t="s">
        <v>156</v>
      </c>
      <c r="C3477" s="156" t="s">
        <v>93</v>
      </c>
      <c r="D3477" s="156" t="s">
        <v>1413</v>
      </c>
      <c r="E3477" s="157">
        <v>-37.93</v>
      </c>
      <c r="F3477" s="157">
        <v>174.82</v>
      </c>
      <c r="G3477" s="156" t="str">
        <f t="shared" si="167"/>
        <v>Waikato District HN</v>
      </c>
      <c r="H3477" s="156">
        <f t="shared" si="168"/>
        <v>33</v>
      </c>
      <c r="I3477" s="156" t="str">
        <f t="shared" si="169"/>
        <v>Waikato District 33</v>
      </c>
    </row>
    <row r="3478" spans="1:9">
      <c r="A3478" s="156" t="s">
        <v>214</v>
      </c>
      <c r="B3478" s="156" t="s">
        <v>156</v>
      </c>
      <c r="C3478" s="156" t="s">
        <v>93</v>
      </c>
      <c r="D3478" s="156" t="s">
        <v>1413</v>
      </c>
      <c r="E3478" s="157">
        <v>-37.58</v>
      </c>
      <c r="F3478" s="157">
        <v>175.28</v>
      </c>
      <c r="G3478" s="156" t="str">
        <f t="shared" si="167"/>
        <v>Waikato District HN</v>
      </c>
      <c r="H3478" s="156">
        <f t="shared" si="168"/>
        <v>34</v>
      </c>
      <c r="I3478" s="156" t="str">
        <f t="shared" si="169"/>
        <v>Waikato District 34</v>
      </c>
    </row>
    <row r="3479" spans="1:9">
      <c r="A3479" s="156" t="s">
        <v>3497</v>
      </c>
      <c r="B3479" s="156" t="s">
        <v>156</v>
      </c>
      <c r="C3479" s="156" t="s">
        <v>93</v>
      </c>
      <c r="D3479" s="156" t="s">
        <v>1413</v>
      </c>
      <c r="E3479" s="157">
        <v>-37.78</v>
      </c>
      <c r="F3479" s="157">
        <v>175.35</v>
      </c>
      <c r="G3479" s="156" t="str">
        <f t="shared" si="167"/>
        <v>Waikato District HN</v>
      </c>
      <c r="H3479" s="156">
        <f t="shared" si="168"/>
        <v>35</v>
      </c>
      <c r="I3479" s="156" t="str">
        <f t="shared" si="169"/>
        <v>Waikato District 35</v>
      </c>
    </row>
    <row r="3480" spans="1:9">
      <c r="A3480" s="156" t="s">
        <v>3498</v>
      </c>
      <c r="B3480" s="156" t="s">
        <v>156</v>
      </c>
      <c r="C3480" s="156" t="s">
        <v>209</v>
      </c>
      <c r="D3480" s="156" t="s">
        <v>1413</v>
      </c>
      <c r="E3480" s="157">
        <v>-37.67</v>
      </c>
      <c r="F3480" s="157">
        <v>175.12</v>
      </c>
      <c r="G3480" s="156" t="str">
        <f t="shared" si="167"/>
        <v>Waikato District HN</v>
      </c>
      <c r="H3480" s="156">
        <f t="shared" si="168"/>
        <v>36</v>
      </c>
      <c r="I3480" s="156" t="str">
        <f t="shared" si="169"/>
        <v>Waikato District 36</v>
      </c>
    </row>
    <row r="3481" spans="1:9">
      <c r="A3481" s="156" t="s">
        <v>3499</v>
      </c>
      <c r="B3481" s="156" t="s">
        <v>156</v>
      </c>
      <c r="C3481" s="156" t="s">
        <v>93</v>
      </c>
      <c r="D3481" s="156" t="s">
        <v>1413</v>
      </c>
      <c r="E3481" s="157">
        <v>-37.770000000000003</v>
      </c>
      <c r="F3481" s="157">
        <v>174.96</v>
      </c>
      <c r="G3481" s="156" t="str">
        <f t="shared" si="167"/>
        <v>Waikato District HN</v>
      </c>
      <c r="H3481" s="156">
        <f t="shared" si="168"/>
        <v>37</v>
      </c>
      <c r="I3481" s="156" t="str">
        <f t="shared" si="169"/>
        <v>Waikato District 37</v>
      </c>
    </row>
    <row r="3482" spans="1:9">
      <c r="A3482" s="156" t="s">
        <v>3500</v>
      </c>
      <c r="B3482" s="156" t="s">
        <v>156</v>
      </c>
      <c r="C3482" s="156" t="s">
        <v>93</v>
      </c>
      <c r="D3482" s="156" t="s">
        <v>1413</v>
      </c>
      <c r="E3482" s="157">
        <v>-37.49</v>
      </c>
      <c r="F3482" s="157">
        <v>175.16</v>
      </c>
      <c r="G3482" s="156" t="str">
        <f t="shared" si="167"/>
        <v>Waikato District HN</v>
      </c>
      <c r="H3482" s="156">
        <f t="shared" si="168"/>
        <v>38</v>
      </c>
      <c r="I3482" s="156" t="str">
        <f t="shared" si="169"/>
        <v>Waikato District 38</v>
      </c>
    </row>
    <row r="3483" spans="1:9">
      <c r="A3483" s="156" t="s">
        <v>3501</v>
      </c>
      <c r="B3483" s="156" t="s">
        <v>156</v>
      </c>
      <c r="C3483" s="156" t="s">
        <v>93</v>
      </c>
      <c r="D3483" s="156" t="s">
        <v>1413</v>
      </c>
      <c r="E3483" s="157">
        <v>-37.33</v>
      </c>
      <c r="F3483" s="157">
        <v>175.28</v>
      </c>
      <c r="G3483" s="156" t="str">
        <f t="shared" si="167"/>
        <v>Waikato District HN</v>
      </c>
      <c r="H3483" s="156">
        <f t="shared" si="168"/>
        <v>39</v>
      </c>
      <c r="I3483" s="156" t="str">
        <f t="shared" si="169"/>
        <v>Waikato District 39</v>
      </c>
    </row>
    <row r="3484" spans="1:9">
      <c r="A3484" s="156" t="s">
        <v>3502</v>
      </c>
      <c r="B3484" s="156" t="s">
        <v>156</v>
      </c>
      <c r="C3484" s="156" t="s">
        <v>93</v>
      </c>
      <c r="D3484" s="156" t="s">
        <v>1413</v>
      </c>
      <c r="E3484" s="157">
        <v>-37.81</v>
      </c>
      <c r="F3484" s="157">
        <v>174.92</v>
      </c>
      <c r="G3484" s="156" t="str">
        <f t="shared" si="167"/>
        <v>Waikato District HN</v>
      </c>
      <c r="H3484" s="156">
        <f t="shared" si="168"/>
        <v>40</v>
      </c>
      <c r="I3484" s="156" t="str">
        <f t="shared" si="169"/>
        <v>Waikato District 40</v>
      </c>
    </row>
    <row r="3485" spans="1:9">
      <c r="A3485" s="156" t="s">
        <v>3503</v>
      </c>
      <c r="B3485" s="156" t="s">
        <v>156</v>
      </c>
      <c r="C3485" s="156" t="s">
        <v>93</v>
      </c>
      <c r="D3485" s="156" t="s">
        <v>1413</v>
      </c>
      <c r="E3485" s="157">
        <v>-37.549999999999997</v>
      </c>
      <c r="F3485" s="157">
        <v>175.31</v>
      </c>
      <c r="G3485" s="156" t="str">
        <f t="shared" si="167"/>
        <v>Waikato District HN</v>
      </c>
      <c r="H3485" s="156">
        <f t="shared" si="168"/>
        <v>41</v>
      </c>
      <c r="I3485" s="156" t="str">
        <f t="shared" si="169"/>
        <v>Waikato District 41</v>
      </c>
    </row>
    <row r="3486" spans="1:9">
      <c r="A3486" s="156" t="s">
        <v>3504</v>
      </c>
      <c r="B3486" s="156" t="s">
        <v>156</v>
      </c>
      <c r="C3486" s="156" t="s">
        <v>93</v>
      </c>
      <c r="D3486" s="156" t="s">
        <v>1413</v>
      </c>
      <c r="E3486" s="157">
        <v>-37.590000000000003</v>
      </c>
      <c r="F3486" s="157">
        <v>174.93</v>
      </c>
      <c r="G3486" s="156" t="str">
        <f t="shared" si="167"/>
        <v>Waikato District HN</v>
      </c>
      <c r="H3486" s="156">
        <f t="shared" si="168"/>
        <v>42</v>
      </c>
      <c r="I3486" s="156" t="str">
        <f t="shared" si="169"/>
        <v>Waikato District 42</v>
      </c>
    </row>
    <row r="3487" spans="1:9">
      <c r="A3487" s="156" t="s">
        <v>3504</v>
      </c>
      <c r="B3487" s="156" t="s">
        <v>156</v>
      </c>
      <c r="C3487" s="156" t="s">
        <v>93</v>
      </c>
      <c r="D3487" s="156" t="s">
        <v>1413</v>
      </c>
      <c r="E3487" s="157">
        <v>-37.57</v>
      </c>
      <c r="F3487" s="157">
        <v>174.93</v>
      </c>
      <c r="G3487" s="156" t="str">
        <f t="shared" si="167"/>
        <v>Waikato District HN</v>
      </c>
      <c r="H3487" s="156">
        <f t="shared" si="168"/>
        <v>43</v>
      </c>
      <c r="I3487" s="156" t="str">
        <f t="shared" si="169"/>
        <v>Waikato District 43</v>
      </c>
    </row>
    <row r="3488" spans="1:9">
      <c r="A3488" s="156" t="s">
        <v>3505</v>
      </c>
      <c r="B3488" s="156" t="s">
        <v>156</v>
      </c>
      <c r="C3488" s="156" t="s">
        <v>93</v>
      </c>
      <c r="D3488" s="156" t="s">
        <v>1413</v>
      </c>
      <c r="E3488" s="157">
        <v>-37.53</v>
      </c>
      <c r="F3488" s="157">
        <v>175.1</v>
      </c>
      <c r="G3488" s="156" t="str">
        <f t="shared" si="167"/>
        <v>Waikato District HN</v>
      </c>
      <c r="H3488" s="156">
        <f t="shared" si="168"/>
        <v>44</v>
      </c>
      <c r="I3488" s="156" t="str">
        <f t="shared" si="169"/>
        <v>Waikato District 44</v>
      </c>
    </row>
    <row r="3489" spans="1:9">
      <c r="A3489" s="156" t="s">
        <v>1040</v>
      </c>
      <c r="B3489" s="156" t="s">
        <v>156</v>
      </c>
      <c r="C3489" s="156" t="s">
        <v>93</v>
      </c>
      <c r="D3489" s="156" t="s">
        <v>1413</v>
      </c>
      <c r="E3489" s="157">
        <v>-37.619999999999997</v>
      </c>
      <c r="F3489" s="157">
        <v>175.02</v>
      </c>
      <c r="G3489" s="156" t="str">
        <f t="shared" si="167"/>
        <v>Waikato District HN</v>
      </c>
      <c r="H3489" s="156">
        <f t="shared" si="168"/>
        <v>45</v>
      </c>
      <c r="I3489" s="156" t="str">
        <f t="shared" si="169"/>
        <v>Waikato District 45</v>
      </c>
    </row>
    <row r="3490" spans="1:9">
      <c r="A3490" s="156" t="s">
        <v>3506</v>
      </c>
      <c r="B3490" s="156" t="s">
        <v>156</v>
      </c>
      <c r="C3490" s="156" t="s">
        <v>93</v>
      </c>
      <c r="D3490" s="156" t="s">
        <v>1413</v>
      </c>
      <c r="E3490" s="157">
        <v>-37.81</v>
      </c>
      <c r="F3490" s="157">
        <v>175.46</v>
      </c>
      <c r="G3490" s="156" t="str">
        <f t="shared" si="167"/>
        <v>Waikato District HN</v>
      </c>
      <c r="H3490" s="156">
        <f t="shared" si="168"/>
        <v>46</v>
      </c>
      <c r="I3490" s="156" t="str">
        <f t="shared" si="169"/>
        <v>Waikato District 46</v>
      </c>
    </row>
    <row r="3491" spans="1:9">
      <c r="A3491" s="156" t="s">
        <v>3507</v>
      </c>
      <c r="B3491" s="156" t="s">
        <v>156</v>
      </c>
      <c r="C3491" s="156" t="s">
        <v>93</v>
      </c>
      <c r="D3491" s="156" t="s">
        <v>1413</v>
      </c>
      <c r="E3491" s="157">
        <v>-37.72</v>
      </c>
      <c r="F3491" s="157">
        <v>175.31</v>
      </c>
      <c r="G3491" s="156" t="str">
        <f t="shared" si="167"/>
        <v>Waikato District HN</v>
      </c>
      <c r="H3491" s="156">
        <f t="shared" si="168"/>
        <v>47</v>
      </c>
      <c r="I3491" s="156" t="str">
        <f t="shared" si="169"/>
        <v>Waikato District 47</v>
      </c>
    </row>
    <row r="3492" spans="1:9">
      <c r="A3492" s="156" t="s">
        <v>3508</v>
      </c>
      <c r="B3492" s="156" t="s">
        <v>156</v>
      </c>
      <c r="C3492" s="156" t="s">
        <v>209</v>
      </c>
      <c r="D3492" s="156" t="s">
        <v>1413</v>
      </c>
      <c r="E3492" s="157">
        <v>-37.79</v>
      </c>
      <c r="F3492" s="157">
        <v>174.86</v>
      </c>
      <c r="G3492" s="156" t="str">
        <f t="shared" si="167"/>
        <v>Waikato District HN</v>
      </c>
      <c r="H3492" s="156">
        <f t="shared" si="168"/>
        <v>48</v>
      </c>
      <c r="I3492" s="156" t="str">
        <f t="shared" si="169"/>
        <v>Waikato District 48</v>
      </c>
    </row>
    <row r="3493" spans="1:9">
      <c r="A3493" s="156" t="s">
        <v>3509</v>
      </c>
      <c r="B3493" s="156" t="s">
        <v>156</v>
      </c>
      <c r="C3493" s="156" t="s">
        <v>93</v>
      </c>
      <c r="D3493" s="156" t="s">
        <v>1413</v>
      </c>
      <c r="E3493" s="157">
        <v>-37.94</v>
      </c>
      <c r="F3493" s="157">
        <v>174.78</v>
      </c>
      <c r="G3493" s="156" t="str">
        <f t="shared" si="167"/>
        <v>Waikato District HN</v>
      </c>
      <c r="H3493" s="156">
        <f t="shared" si="168"/>
        <v>49</v>
      </c>
      <c r="I3493" s="156" t="str">
        <f t="shared" si="169"/>
        <v>Waikato District 49</v>
      </c>
    </row>
    <row r="3494" spans="1:9">
      <c r="A3494" s="156" t="s">
        <v>3510</v>
      </c>
      <c r="B3494" s="156" t="s">
        <v>156</v>
      </c>
      <c r="C3494" s="156" t="s">
        <v>93</v>
      </c>
      <c r="D3494" s="156" t="s">
        <v>1413</v>
      </c>
      <c r="E3494" s="157">
        <v>-37.53</v>
      </c>
      <c r="F3494" s="157">
        <v>175.13</v>
      </c>
      <c r="G3494" s="156" t="str">
        <f t="shared" si="167"/>
        <v>Waikato District HN</v>
      </c>
      <c r="H3494" s="156">
        <f t="shared" si="168"/>
        <v>50</v>
      </c>
      <c r="I3494" s="156" t="str">
        <f t="shared" si="169"/>
        <v>Waikato District 50</v>
      </c>
    </row>
    <row r="3495" spans="1:9">
      <c r="A3495" s="156" t="s">
        <v>3511</v>
      </c>
      <c r="B3495" s="156" t="s">
        <v>156</v>
      </c>
      <c r="C3495" s="156" t="s">
        <v>93</v>
      </c>
      <c r="D3495" s="156" t="s">
        <v>1413</v>
      </c>
      <c r="E3495" s="157">
        <v>-37.799999999999997</v>
      </c>
      <c r="F3495" s="157">
        <v>174.84</v>
      </c>
      <c r="G3495" s="156" t="str">
        <f t="shared" si="167"/>
        <v>Waikato District HN</v>
      </c>
      <c r="H3495" s="156">
        <f t="shared" si="168"/>
        <v>51</v>
      </c>
      <c r="I3495" s="156" t="str">
        <f t="shared" si="169"/>
        <v>Waikato District 51</v>
      </c>
    </row>
    <row r="3496" spans="1:9">
      <c r="A3496" s="156" t="s">
        <v>3512</v>
      </c>
      <c r="B3496" s="156" t="s">
        <v>156</v>
      </c>
      <c r="C3496" s="156" t="s">
        <v>93</v>
      </c>
      <c r="D3496" s="156" t="s">
        <v>1413</v>
      </c>
      <c r="E3496" s="157">
        <v>-37.43</v>
      </c>
      <c r="F3496" s="157">
        <v>175.13</v>
      </c>
      <c r="G3496" s="156" t="str">
        <f t="shared" si="167"/>
        <v>Waikato District HN</v>
      </c>
      <c r="H3496" s="156">
        <f t="shared" si="168"/>
        <v>52</v>
      </c>
      <c r="I3496" s="156" t="str">
        <f t="shared" si="169"/>
        <v>Waikato District 52</v>
      </c>
    </row>
    <row r="3497" spans="1:9">
      <c r="A3497" s="156" t="s">
        <v>3513</v>
      </c>
      <c r="B3497" s="156" t="s">
        <v>156</v>
      </c>
      <c r="C3497" s="156" t="s">
        <v>93</v>
      </c>
      <c r="D3497" s="156" t="s">
        <v>1413</v>
      </c>
      <c r="E3497" s="157">
        <v>-37.44</v>
      </c>
      <c r="F3497" s="157">
        <v>175.11</v>
      </c>
      <c r="G3497" s="156" t="str">
        <f t="shared" si="167"/>
        <v>Waikato District HN</v>
      </c>
      <c r="H3497" s="156">
        <f t="shared" si="168"/>
        <v>53</v>
      </c>
      <c r="I3497" s="156" t="str">
        <f t="shared" si="169"/>
        <v>Waikato District 53</v>
      </c>
    </row>
    <row r="3498" spans="1:9">
      <c r="A3498" s="156" t="s">
        <v>3514</v>
      </c>
      <c r="B3498" s="156" t="s">
        <v>156</v>
      </c>
      <c r="C3498" s="156" t="s">
        <v>93</v>
      </c>
      <c r="D3498" s="156" t="s">
        <v>1413</v>
      </c>
      <c r="E3498" s="157">
        <v>-37.78</v>
      </c>
      <c r="F3498" s="157">
        <v>174.98</v>
      </c>
      <c r="G3498" s="156" t="str">
        <f t="shared" si="167"/>
        <v>Waikato District HN</v>
      </c>
      <c r="H3498" s="156">
        <f t="shared" si="168"/>
        <v>54</v>
      </c>
      <c r="I3498" s="156" t="str">
        <f t="shared" si="169"/>
        <v>Waikato District 54</v>
      </c>
    </row>
    <row r="3499" spans="1:9">
      <c r="A3499" s="156" t="s">
        <v>3515</v>
      </c>
      <c r="B3499" s="156" t="s">
        <v>156</v>
      </c>
      <c r="C3499" s="156" t="s">
        <v>93</v>
      </c>
      <c r="D3499" s="156" t="s">
        <v>1413</v>
      </c>
      <c r="E3499" s="157">
        <v>-37.97</v>
      </c>
      <c r="F3499" s="157">
        <v>174.8</v>
      </c>
      <c r="G3499" s="156" t="str">
        <f t="shared" si="167"/>
        <v>Waikato District HN</v>
      </c>
      <c r="H3499" s="156">
        <f t="shared" si="168"/>
        <v>55</v>
      </c>
      <c r="I3499" s="156" t="str">
        <f t="shared" si="169"/>
        <v>Waikato District 55</v>
      </c>
    </row>
    <row r="3500" spans="1:9">
      <c r="A3500" s="156" t="s">
        <v>3516</v>
      </c>
      <c r="B3500" s="156" t="s">
        <v>156</v>
      </c>
      <c r="C3500" s="156" t="s">
        <v>93</v>
      </c>
      <c r="D3500" s="156" t="s">
        <v>1413</v>
      </c>
      <c r="E3500" s="157">
        <v>-37.56</v>
      </c>
      <c r="F3500" s="157">
        <v>175.04</v>
      </c>
      <c r="G3500" s="156" t="str">
        <f t="shared" si="167"/>
        <v>Waikato District HN</v>
      </c>
      <c r="H3500" s="156">
        <f t="shared" si="168"/>
        <v>56</v>
      </c>
      <c r="I3500" s="156" t="str">
        <f t="shared" si="169"/>
        <v>Waikato District 56</v>
      </c>
    </row>
    <row r="3501" spans="1:9">
      <c r="A3501" s="156" t="s">
        <v>3517</v>
      </c>
      <c r="B3501" s="156" t="s">
        <v>156</v>
      </c>
      <c r="C3501" s="156" t="s">
        <v>93</v>
      </c>
      <c r="D3501" s="156" t="s">
        <v>1413</v>
      </c>
      <c r="E3501" s="157">
        <v>-37.76</v>
      </c>
      <c r="F3501" s="157">
        <v>175.2</v>
      </c>
      <c r="G3501" s="156" t="str">
        <f t="shared" si="167"/>
        <v>Waikato District HN</v>
      </c>
      <c r="H3501" s="156">
        <f t="shared" si="168"/>
        <v>57</v>
      </c>
      <c r="I3501" s="156" t="str">
        <f t="shared" si="169"/>
        <v>Waikato District 57</v>
      </c>
    </row>
    <row r="3502" spans="1:9">
      <c r="A3502" s="156" t="s">
        <v>3518</v>
      </c>
      <c r="B3502" s="156" t="s">
        <v>156</v>
      </c>
      <c r="C3502" s="156" t="s">
        <v>93</v>
      </c>
      <c r="D3502" s="156" t="s">
        <v>1413</v>
      </c>
      <c r="E3502" s="157">
        <v>-37.53</v>
      </c>
      <c r="F3502" s="157">
        <v>175.07</v>
      </c>
      <c r="G3502" s="156" t="str">
        <f t="shared" si="167"/>
        <v>Waikato District HN</v>
      </c>
      <c r="H3502" s="156">
        <f t="shared" si="168"/>
        <v>58</v>
      </c>
      <c r="I3502" s="156" t="str">
        <f t="shared" si="169"/>
        <v>Waikato District 58</v>
      </c>
    </row>
    <row r="3503" spans="1:9">
      <c r="A3503" s="156" t="s">
        <v>3519</v>
      </c>
      <c r="B3503" s="156" t="s">
        <v>156</v>
      </c>
      <c r="C3503" s="156" t="s">
        <v>209</v>
      </c>
      <c r="D3503" s="156" t="s">
        <v>1413</v>
      </c>
      <c r="E3503" s="157">
        <v>-37.590000000000003</v>
      </c>
      <c r="F3503" s="157">
        <v>175.06</v>
      </c>
      <c r="G3503" s="156" t="str">
        <f t="shared" si="167"/>
        <v>Waikato District HN</v>
      </c>
      <c r="H3503" s="156">
        <f t="shared" si="168"/>
        <v>59</v>
      </c>
      <c r="I3503" s="156" t="str">
        <f t="shared" si="169"/>
        <v>Waikato District 59</v>
      </c>
    </row>
    <row r="3504" spans="1:9">
      <c r="A3504" s="156" t="s">
        <v>3520</v>
      </c>
      <c r="B3504" s="156" t="s">
        <v>156</v>
      </c>
      <c r="C3504" s="156" t="s">
        <v>93</v>
      </c>
      <c r="D3504" s="156" t="s">
        <v>1413</v>
      </c>
      <c r="E3504" s="157">
        <v>-37.700000000000003</v>
      </c>
      <c r="F3504" s="157">
        <v>174.91</v>
      </c>
      <c r="G3504" s="156" t="str">
        <f t="shared" si="167"/>
        <v>Waikato District HN</v>
      </c>
      <c r="H3504" s="156">
        <f t="shared" si="168"/>
        <v>60</v>
      </c>
      <c r="I3504" s="156" t="str">
        <f t="shared" si="169"/>
        <v>Waikato District 60</v>
      </c>
    </row>
    <row r="3505" spans="1:9">
      <c r="A3505" s="156" t="s">
        <v>3521</v>
      </c>
      <c r="B3505" s="156" t="s">
        <v>156</v>
      </c>
      <c r="C3505" s="156" t="s">
        <v>93</v>
      </c>
      <c r="D3505" s="156" t="s">
        <v>1413</v>
      </c>
      <c r="E3505" s="157">
        <v>-37.909999999999997</v>
      </c>
      <c r="F3505" s="157">
        <v>174.78</v>
      </c>
      <c r="G3505" s="156" t="str">
        <f t="shared" si="167"/>
        <v>Waikato District HN</v>
      </c>
      <c r="H3505" s="156">
        <f t="shared" si="168"/>
        <v>61</v>
      </c>
      <c r="I3505" s="156" t="str">
        <f t="shared" si="169"/>
        <v>Waikato District 61</v>
      </c>
    </row>
    <row r="3506" spans="1:9">
      <c r="A3506" s="156" t="s">
        <v>3522</v>
      </c>
      <c r="B3506" s="156" t="s">
        <v>156</v>
      </c>
      <c r="C3506" s="156" t="s">
        <v>93</v>
      </c>
      <c r="D3506" s="156" t="s">
        <v>1413</v>
      </c>
      <c r="E3506" s="157">
        <v>-37.53</v>
      </c>
      <c r="F3506" s="157">
        <v>175.04</v>
      </c>
      <c r="G3506" s="156" t="str">
        <f t="shared" si="167"/>
        <v>Waikato District HN</v>
      </c>
      <c r="H3506" s="156">
        <f t="shared" si="168"/>
        <v>62</v>
      </c>
      <c r="I3506" s="156" t="str">
        <f t="shared" si="169"/>
        <v>Waikato District 62</v>
      </c>
    </row>
    <row r="3507" spans="1:9">
      <c r="A3507" s="156" t="s">
        <v>3523</v>
      </c>
      <c r="B3507" s="156" t="s">
        <v>156</v>
      </c>
      <c r="C3507" s="156" t="s">
        <v>93</v>
      </c>
      <c r="D3507" s="156" t="s">
        <v>1413</v>
      </c>
      <c r="E3507" s="157">
        <v>-37.71</v>
      </c>
      <c r="F3507" s="157">
        <v>174.85</v>
      </c>
      <c r="G3507" s="156" t="str">
        <f t="shared" si="167"/>
        <v>Waikato District HN</v>
      </c>
      <c r="H3507" s="156">
        <f t="shared" si="168"/>
        <v>63</v>
      </c>
      <c r="I3507" s="156" t="str">
        <f t="shared" si="169"/>
        <v>Waikato District 63</v>
      </c>
    </row>
    <row r="3508" spans="1:9">
      <c r="A3508" s="156" t="s">
        <v>3524</v>
      </c>
      <c r="B3508" s="156" t="s">
        <v>156</v>
      </c>
      <c r="C3508" s="156" t="s">
        <v>93</v>
      </c>
      <c r="D3508" s="156" t="s">
        <v>1413</v>
      </c>
      <c r="E3508" s="157">
        <v>-37.770000000000003</v>
      </c>
      <c r="F3508" s="157">
        <v>175.48</v>
      </c>
      <c r="G3508" s="156" t="str">
        <f t="shared" si="167"/>
        <v>Waikato District HN</v>
      </c>
      <c r="H3508" s="156">
        <f t="shared" si="168"/>
        <v>64</v>
      </c>
      <c r="I3508" s="156" t="str">
        <f t="shared" si="169"/>
        <v>Waikato District 64</v>
      </c>
    </row>
    <row r="3509" spans="1:9">
      <c r="A3509" s="156" t="s">
        <v>3525</v>
      </c>
      <c r="B3509" s="156" t="s">
        <v>156</v>
      </c>
      <c r="C3509" s="156" t="s">
        <v>96</v>
      </c>
      <c r="D3509" s="156" t="s">
        <v>1413</v>
      </c>
      <c r="E3509" s="157">
        <v>-37.56</v>
      </c>
      <c r="F3509" s="157">
        <v>175.16</v>
      </c>
      <c r="G3509" s="156" t="str">
        <f t="shared" si="167"/>
        <v>Waikato District HN</v>
      </c>
      <c r="H3509" s="156">
        <f t="shared" si="168"/>
        <v>65</v>
      </c>
      <c r="I3509" s="156" t="str">
        <f t="shared" si="169"/>
        <v>Waikato District 65</v>
      </c>
    </row>
    <row r="3510" spans="1:9">
      <c r="A3510" s="156" t="s">
        <v>3526</v>
      </c>
      <c r="B3510" s="156" t="s">
        <v>156</v>
      </c>
      <c r="C3510" s="156" t="s">
        <v>93</v>
      </c>
      <c r="D3510" s="156" t="s">
        <v>1413</v>
      </c>
      <c r="E3510" s="157">
        <v>-37.83</v>
      </c>
      <c r="F3510" s="157">
        <v>175.34</v>
      </c>
      <c r="G3510" s="156" t="str">
        <f t="shared" si="167"/>
        <v>Waikato District HN</v>
      </c>
      <c r="H3510" s="156">
        <f t="shared" si="168"/>
        <v>66</v>
      </c>
      <c r="I3510" s="156" t="str">
        <f t="shared" si="169"/>
        <v>Waikato District 66</v>
      </c>
    </row>
    <row r="3511" spans="1:9">
      <c r="A3511" s="156" t="s">
        <v>3527</v>
      </c>
      <c r="B3511" s="156" t="s">
        <v>156</v>
      </c>
      <c r="C3511" s="156" t="s">
        <v>93</v>
      </c>
      <c r="D3511" s="156" t="s">
        <v>1413</v>
      </c>
      <c r="E3511" s="157">
        <v>-37.4</v>
      </c>
      <c r="F3511" s="157">
        <v>175.29</v>
      </c>
      <c r="G3511" s="156" t="str">
        <f t="shared" si="167"/>
        <v>Waikato District HN</v>
      </c>
      <c r="H3511" s="156">
        <f t="shared" si="168"/>
        <v>67</v>
      </c>
      <c r="I3511" s="156" t="str">
        <f t="shared" si="169"/>
        <v>Waikato District 67</v>
      </c>
    </row>
    <row r="3512" spans="1:9">
      <c r="A3512" s="156" t="s">
        <v>3528</v>
      </c>
      <c r="B3512" s="156" t="s">
        <v>156</v>
      </c>
      <c r="C3512" s="156" t="s">
        <v>93</v>
      </c>
      <c r="D3512" s="156" t="s">
        <v>1413</v>
      </c>
      <c r="E3512" s="157">
        <v>-37.61</v>
      </c>
      <c r="F3512" s="157">
        <v>175.18</v>
      </c>
      <c r="G3512" s="156" t="str">
        <f t="shared" si="167"/>
        <v>Waikato District HN</v>
      </c>
      <c r="H3512" s="156">
        <f t="shared" si="168"/>
        <v>68</v>
      </c>
      <c r="I3512" s="156" t="str">
        <f t="shared" si="169"/>
        <v>Waikato District 68</v>
      </c>
    </row>
    <row r="3513" spans="1:9">
      <c r="A3513" s="156" t="s">
        <v>3529</v>
      </c>
      <c r="B3513" s="156" t="s">
        <v>156</v>
      </c>
      <c r="C3513" s="156" t="s">
        <v>93</v>
      </c>
      <c r="D3513" s="156" t="s">
        <v>1413</v>
      </c>
      <c r="E3513" s="157">
        <v>-37.770000000000003</v>
      </c>
      <c r="F3513" s="157">
        <v>175.44</v>
      </c>
      <c r="G3513" s="156" t="str">
        <f t="shared" si="167"/>
        <v>Waikato District HN</v>
      </c>
      <c r="H3513" s="156">
        <f t="shared" si="168"/>
        <v>69</v>
      </c>
      <c r="I3513" s="156" t="str">
        <f t="shared" si="169"/>
        <v>Waikato District 69</v>
      </c>
    </row>
    <row r="3514" spans="1:9">
      <c r="A3514" s="156" t="s">
        <v>3530</v>
      </c>
      <c r="B3514" s="156" t="s">
        <v>156</v>
      </c>
      <c r="C3514" s="156" t="s">
        <v>93</v>
      </c>
      <c r="D3514" s="156" t="s">
        <v>1413</v>
      </c>
      <c r="E3514" s="157">
        <v>-37.78</v>
      </c>
      <c r="F3514" s="157">
        <v>175.41</v>
      </c>
      <c r="G3514" s="156" t="str">
        <f t="shared" si="167"/>
        <v>Waikato District HN</v>
      </c>
      <c r="H3514" s="156">
        <f t="shared" si="168"/>
        <v>70</v>
      </c>
      <c r="I3514" s="156" t="str">
        <f t="shared" si="169"/>
        <v>Waikato District 70</v>
      </c>
    </row>
    <row r="3515" spans="1:9">
      <c r="A3515" s="156" t="s">
        <v>3531</v>
      </c>
      <c r="B3515" s="156" t="s">
        <v>156</v>
      </c>
      <c r="C3515" s="156" t="s">
        <v>93</v>
      </c>
      <c r="D3515" s="156" t="s">
        <v>1413</v>
      </c>
      <c r="E3515" s="157">
        <v>-37.64</v>
      </c>
      <c r="F3515" s="157">
        <v>175.05</v>
      </c>
      <c r="G3515" s="156" t="str">
        <f t="shared" si="167"/>
        <v>Waikato District HN</v>
      </c>
      <c r="H3515" s="156">
        <f t="shared" si="168"/>
        <v>71</v>
      </c>
      <c r="I3515" s="156" t="str">
        <f t="shared" si="169"/>
        <v>Waikato District 71</v>
      </c>
    </row>
    <row r="3516" spans="1:9">
      <c r="A3516" s="156" t="s">
        <v>3532</v>
      </c>
      <c r="B3516" s="156" t="s">
        <v>156</v>
      </c>
      <c r="C3516" s="156" t="s">
        <v>93</v>
      </c>
      <c r="D3516" s="156" t="s">
        <v>1413</v>
      </c>
      <c r="E3516" s="157">
        <v>-37.67</v>
      </c>
      <c r="F3516" s="157">
        <v>174.85</v>
      </c>
      <c r="G3516" s="156" t="str">
        <f t="shared" si="167"/>
        <v>Waikato District HN</v>
      </c>
      <c r="H3516" s="156">
        <f t="shared" si="168"/>
        <v>72</v>
      </c>
      <c r="I3516" s="156" t="str">
        <f t="shared" si="169"/>
        <v>Waikato District 72</v>
      </c>
    </row>
    <row r="3517" spans="1:9">
      <c r="A3517" s="156" t="s">
        <v>3533</v>
      </c>
      <c r="B3517" s="156" t="s">
        <v>156</v>
      </c>
      <c r="C3517" s="156" t="s">
        <v>93</v>
      </c>
      <c r="D3517" s="156" t="s">
        <v>1413</v>
      </c>
      <c r="E3517" s="157">
        <v>-37.71</v>
      </c>
      <c r="F3517" s="157">
        <v>174.85</v>
      </c>
      <c r="G3517" s="156" t="str">
        <f t="shared" si="167"/>
        <v>Waikato District HN</v>
      </c>
      <c r="H3517" s="156">
        <f t="shared" si="168"/>
        <v>73</v>
      </c>
      <c r="I3517" s="156" t="str">
        <f t="shared" si="169"/>
        <v>Waikato District 73</v>
      </c>
    </row>
    <row r="3518" spans="1:9">
      <c r="A3518" s="156" t="s">
        <v>3534</v>
      </c>
      <c r="B3518" s="156" t="s">
        <v>156</v>
      </c>
      <c r="C3518" s="156" t="s">
        <v>93</v>
      </c>
      <c r="D3518" s="156" t="s">
        <v>1413</v>
      </c>
      <c r="E3518" s="157">
        <v>-37.51</v>
      </c>
      <c r="F3518" s="157">
        <v>175.32</v>
      </c>
      <c r="G3518" s="156" t="str">
        <f t="shared" si="167"/>
        <v>Waikato District HN</v>
      </c>
      <c r="H3518" s="156">
        <f t="shared" si="168"/>
        <v>74</v>
      </c>
      <c r="I3518" s="156" t="str">
        <f t="shared" si="169"/>
        <v>Waikato District 74</v>
      </c>
    </row>
    <row r="3519" spans="1:9">
      <c r="A3519" s="156" t="s">
        <v>3535</v>
      </c>
      <c r="B3519" s="156" t="s">
        <v>156</v>
      </c>
      <c r="C3519" s="156" t="s">
        <v>93</v>
      </c>
      <c r="D3519" s="156" t="s">
        <v>1413</v>
      </c>
      <c r="E3519" s="157">
        <v>-37.86</v>
      </c>
      <c r="F3519" s="157">
        <v>174.83</v>
      </c>
      <c r="G3519" s="156" t="str">
        <f t="shared" si="167"/>
        <v>Waikato District HN</v>
      </c>
      <c r="H3519" s="156">
        <f t="shared" si="168"/>
        <v>75</v>
      </c>
      <c r="I3519" s="156" t="str">
        <f t="shared" si="169"/>
        <v>Waikato District 75</v>
      </c>
    </row>
    <row r="3520" spans="1:9">
      <c r="A3520" s="156" t="s">
        <v>3536</v>
      </c>
      <c r="B3520" s="156" t="s">
        <v>156</v>
      </c>
      <c r="C3520" s="156" t="s">
        <v>93</v>
      </c>
      <c r="D3520" s="156" t="s">
        <v>1413</v>
      </c>
      <c r="E3520" s="157">
        <v>-37.549999999999997</v>
      </c>
      <c r="F3520" s="157">
        <v>175.13</v>
      </c>
      <c r="G3520" s="156" t="str">
        <f t="shared" si="167"/>
        <v>Waikato District HN</v>
      </c>
      <c r="H3520" s="156">
        <f t="shared" si="168"/>
        <v>76</v>
      </c>
      <c r="I3520" s="156" t="str">
        <f t="shared" si="169"/>
        <v>Waikato District 76</v>
      </c>
    </row>
    <row r="3521" spans="1:9">
      <c r="A3521" s="156" t="s">
        <v>3537</v>
      </c>
      <c r="B3521" s="156" t="s">
        <v>156</v>
      </c>
      <c r="C3521" s="156" t="s">
        <v>209</v>
      </c>
      <c r="D3521" s="156" t="s">
        <v>1413</v>
      </c>
      <c r="E3521" s="157">
        <v>-37.4</v>
      </c>
      <c r="F3521" s="157">
        <v>175.14</v>
      </c>
      <c r="G3521" s="156" t="str">
        <f t="shared" si="167"/>
        <v>Waikato District HN</v>
      </c>
      <c r="H3521" s="156">
        <f t="shared" si="168"/>
        <v>77</v>
      </c>
      <c r="I3521" s="156" t="str">
        <f t="shared" si="169"/>
        <v>Waikato District 77</v>
      </c>
    </row>
    <row r="3522" spans="1:9">
      <c r="A3522" s="156" t="s">
        <v>1698</v>
      </c>
      <c r="B3522" s="156" t="s">
        <v>156</v>
      </c>
      <c r="C3522" s="156" t="s">
        <v>93</v>
      </c>
      <c r="D3522" s="156" t="s">
        <v>1413</v>
      </c>
      <c r="E3522" s="157">
        <v>-37.729999999999997</v>
      </c>
      <c r="F3522" s="157">
        <v>175.15</v>
      </c>
      <c r="G3522" s="156" t="str">
        <f t="shared" ref="G3522:G3585" si="170">B3522&amp;" "&amp;D3522</f>
        <v>Waikato District HN</v>
      </c>
      <c r="H3522" s="156">
        <f t="shared" ref="H3522:H3585" si="171">IF(B3522=B3521,H3521+1,1)</f>
        <v>78</v>
      </c>
      <c r="I3522" s="156" t="str">
        <f t="shared" ref="I3522:I3585" si="172">B3522&amp;" "&amp;H3522</f>
        <v>Waikato District 78</v>
      </c>
    </row>
    <row r="3523" spans="1:9">
      <c r="A3523" s="156" t="s">
        <v>3538</v>
      </c>
      <c r="B3523" s="156" t="s">
        <v>156</v>
      </c>
      <c r="C3523" s="156" t="s">
        <v>93</v>
      </c>
      <c r="D3523" s="156" t="s">
        <v>1413</v>
      </c>
      <c r="E3523" s="157">
        <v>-37.880000000000003</v>
      </c>
      <c r="F3523" s="157">
        <v>174.86</v>
      </c>
      <c r="G3523" s="156" t="str">
        <f t="shared" si="170"/>
        <v>Waikato District HN</v>
      </c>
      <c r="H3523" s="156">
        <f t="shared" si="171"/>
        <v>79</v>
      </c>
      <c r="I3523" s="156" t="str">
        <f t="shared" si="172"/>
        <v>Waikato District 79</v>
      </c>
    </row>
    <row r="3524" spans="1:9">
      <c r="A3524" s="156" t="s">
        <v>3539</v>
      </c>
      <c r="B3524" s="156" t="s">
        <v>156</v>
      </c>
      <c r="C3524" s="156" t="s">
        <v>93</v>
      </c>
      <c r="D3524" s="156" t="s">
        <v>1413</v>
      </c>
      <c r="E3524" s="157">
        <v>-37.94</v>
      </c>
      <c r="F3524" s="157">
        <v>174.86</v>
      </c>
      <c r="G3524" s="156" t="str">
        <f t="shared" si="170"/>
        <v>Waikato District HN</v>
      </c>
      <c r="H3524" s="156">
        <f t="shared" si="171"/>
        <v>80</v>
      </c>
      <c r="I3524" s="156" t="str">
        <f t="shared" si="172"/>
        <v>Waikato District 80</v>
      </c>
    </row>
    <row r="3525" spans="1:9">
      <c r="A3525" s="156" t="s">
        <v>3540</v>
      </c>
      <c r="B3525" s="156" t="s">
        <v>156</v>
      </c>
      <c r="C3525" s="156" t="s">
        <v>93</v>
      </c>
      <c r="D3525" s="156" t="s">
        <v>1413</v>
      </c>
      <c r="E3525" s="157">
        <v>-37.83</v>
      </c>
      <c r="F3525" s="157">
        <v>174.95</v>
      </c>
      <c r="G3525" s="156" t="str">
        <f t="shared" si="170"/>
        <v>Waikato District HN</v>
      </c>
      <c r="H3525" s="156">
        <f t="shared" si="171"/>
        <v>81</v>
      </c>
      <c r="I3525" s="156" t="str">
        <f t="shared" si="172"/>
        <v>Waikato District 81</v>
      </c>
    </row>
    <row r="3526" spans="1:9">
      <c r="A3526" s="156" t="s">
        <v>3541</v>
      </c>
      <c r="B3526" s="156" t="s">
        <v>156</v>
      </c>
      <c r="C3526" s="156" t="s">
        <v>93</v>
      </c>
      <c r="D3526" s="156" t="s">
        <v>1413</v>
      </c>
      <c r="E3526" s="157">
        <v>-37.81</v>
      </c>
      <c r="F3526" s="157">
        <v>174.97</v>
      </c>
      <c r="G3526" s="156" t="str">
        <f t="shared" si="170"/>
        <v>Waikato District HN</v>
      </c>
      <c r="H3526" s="156">
        <f t="shared" si="171"/>
        <v>82</v>
      </c>
      <c r="I3526" s="156" t="str">
        <f t="shared" si="172"/>
        <v>Waikato District 82</v>
      </c>
    </row>
    <row r="3527" spans="1:9">
      <c r="A3527" s="156" t="s">
        <v>3542</v>
      </c>
      <c r="B3527" s="156" t="s">
        <v>156</v>
      </c>
      <c r="C3527" s="156" t="s">
        <v>93</v>
      </c>
      <c r="D3527" s="156" t="s">
        <v>1413</v>
      </c>
      <c r="E3527" s="157">
        <v>-37.82</v>
      </c>
      <c r="F3527" s="157">
        <v>174.9</v>
      </c>
      <c r="G3527" s="156" t="str">
        <f t="shared" si="170"/>
        <v>Waikato District HN</v>
      </c>
      <c r="H3527" s="156">
        <f t="shared" si="171"/>
        <v>83</v>
      </c>
      <c r="I3527" s="156" t="str">
        <f t="shared" si="172"/>
        <v>Waikato District 83</v>
      </c>
    </row>
    <row r="3528" spans="1:9">
      <c r="A3528" s="156" t="s">
        <v>3543</v>
      </c>
      <c r="B3528" s="156" t="s">
        <v>156</v>
      </c>
      <c r="C3528" s="156" t="s">
        <v>93</v>
      </c>
      <c r="D3528" s="156" t="s">
        <v>1413</v>
      </c>
      <c r="E3528" s="157">
        <v>-37.479999999999997</v>
      </c>
      <c r="F3528" s="157">
        <v>174.99</v>
      </c>
      <c r="G3528" s="156" t="str">
        <f t="shared" si="170"/>
        <v>Waikato District HN</v>
      </c>
      <c r="H3528" s="156">
        <f t="shared" si="171"/>
        <v>84</v>
      </c>
      <c r="I3528" s="156" t="str">
        <f t="shared" si="172"/>
        <v>Waikato District 84</v>
      </c>
    </row>
    <row r="3529" spans="1:9">
      <c r="A3529" s="156" t="s">
        <v>3544</v>
      </c>
      <c r="B3529" s="156" t="s">
        <v>156</v>
      </c>
      <c r="C3529" s="156" t="s">
        <v>93</v>
      </c>
      <c r="D3529" s="156" t="s">
        <v>1413</v>
      </c>
      <c r="E3529" s="157">
        <v>-37.369999999999997</v>
      </c>
      <c r="F3529" s="157">
        <v>175.23</v>
      </c>
      <c r="G3529" s="156" t="str">
        <f t="shared" si="170"/>
        <v>Waikato District HN</v>
      </c>
      <c r="H3529" s="156">
        <f t="shared" si="171"/>
        <v>85</v>
      </c>
      <c r="I3529" s="156" t="str">
        <f t="shared" si="172"/>
        <v>Waikato District 85</v>
      </c>
    </row>
    <row r="3530" spans="1:9">
      <c r="A3530" s="156" t="s">
        <v>3545</v>
      </c>
      <c r="B3530" s="156" t="s">
        <v>156</v>
      </c>
      <c r="C3530" s="156" t="s">
        <v>93</v>
      </c>
      <c r="D3530" s="156" t="s">
        <v>1413</v>
      </c>
      <c r="E3530" s="157">
        <v>-37.57</v>
      </c>
      <c r="F3530" s="157">
        <v>175.05</v>
      </c>
      <c r="G3530" s="156" t="str">
        <f t="shared" si="170"/>
        <v>Waikato District HN</v>
      </c>
      <c r="H3530" s="156">
        <f t="shared" si="171"/>
        <v>86</v>
      </c>
      <c r="I3530" s="156" t="str">
        <f t="shared" si="172"/>
        <v>Waikato District 86</v>
      </c>
    </row>
    <row r="3531" spans="1:9">
      <c r="A3531" s="156" t="s">
        <v>3546</v>
      </c>
      <c r="B3531" s="156" t="s">
        <v>156</v>
      </c>
      <c r="C3531" s="156" t="s">
        <v>93</v>
      </c>
      <c r="D3531" s="156" t="s">
        <v>1413</v>
      </c>
      <c r="E3531" s="157">
        <v>-37.56</v>
      </c>
      <c r="F3531" s="157">
        <v>174.88</v>
      </c>
      <c r="G3531" s="156" t="str">
        <f t="shared" si="170"/>
        <v>Waikato District HN</v>
      </c>
      <c r="H3531" s="156">
        <f t="shared" si="171"/>
        <v>87</v>
      </c>
      <c r="I3531" s="156" t="str">
        <f t="shared" si="172"/>
        <v>Waikato District 87</v>
      </c>
    </row>
    <row r="3532" spans="1:9">
      <c r="A3532" s="156" t="s">
        <v>3547</v>
      </c>
      <c r="B3532" s="156" t="s">
        <v>156</v>
      </c>
      <c r="C3532" s="156" t="s">
        <v>93</v>
      </c>
      <c r="D3532" s="156" t="s">
        <v>1413</v>
      </c>
      <c r="E3532" s="157">
        <v>-37.69</v>
      </c>
      <c r="F3532" s="157">
        <v>174.99</v>
      </c>
      <c r="G3532" s="156" t="str">
        <f t="shared" si="170"/>
        <v>Waikato District HN</v>
      </c>
      <c r="H3532" s="156">
        <f t="shared" si="171"/>
        <v>88</v>
      </c>
      <c r="I3532" s="156" t="str">
        <f t="shared" si="172"/>
        <v>Waikato District 88</v>
      </c>
    </row>
    <row r="3533" spans="1:9">
      <c r="A3533" s="156" t="s">
        <v>3548</v>
      </c>
      <c r="B3533" s="156" t="s">
        <v>156</v>
      </c>
      <c r="C3533" s="156" t="s">
        <v>93</v>
      </c>
      <c r="D3533" s="156" t="s">
        <v>1413</v>
      </c>
      <c r="E3533" s="157">
        <v>-37.47</v>
      </c>
      <c r="F3533" s="157">
        <v>175.26</v>
      </c>
      <c r="G3533" s="156" t="str">
        <f t="shared" si="170"/>
        <v>Waikato District HN</v>
      </c>
      <c r="H3533" s="156">
        <f t="shared" si="171"/>
        <v>89</v>
      </c>
      <c r="I3533" s="156" t="str">
        <f t="shared" si="172"/>
        <v>Waikato District 89</v>
      </c>
    </row>
    <row r="3534" spans="1:9">
      <c r="A3534" s="156" t="s">
        <v>3549</v>
      </c>
      <c r="B3534" s="156" t="s">
        <v>156</v>
      </c>
      <c r="C3534" s="156" t="s">
        <v>93</v>
      </c>
      <c r="D3534" s="156" t="s">
        <v>1413</v>
      </c>
      <c r="E3534" s="157">
        <v>-37.85</v>
      </c>
      <c r="F3534" s="157">
        <v>175.02</v>
      </c>
      <c r="G3534" s="156" t="str">
        <f t="shared" si="170"/>
        <v>Waikato District HN</v>
      </c>
      <c r="H3534" s="156">
        <f t="shared" si="171"/>
        <v>90</v>
      </c>
      <c r="I3534" s="156" t="str">
        <f t="shared" si="172"/>
        <v>Waikato District 90</v>
      </c>
    </row>
    <row r="3535" spans="1:9">
      <c r="A3535" s="156" t="s">
        <v>3550</v>
      </c>
      <c r="B3535" s="156" t="s">
        <v>156</v>
      </c>
      <c r="C3535" s="156" t="s">
        <v>93</v>
      </c>
      <c r="D3535" s="156" t="s">
        <v>1413</v>
      </c>
      <c r="E3535" s="157">
        <v>-37.57</v>
      </c>
      <c r="F3535" s="157">
        <v>175.13</v>
      </c>
      <c r="G3535" s="156" t="str">
        <f t="shared" si="170"/>
        <v>Waikato District HN</v>
      </c>
      <c r="H3535" s="156">
        <f t="shared" si="171"/>
        <v>91</v>
      </c>
      <c r="I3535" s="156" t="str">
        <f t="shared" si="172"/>
        <v>Waikato District 91</v>
      </c>
    </row>
    <row r="3536" spans="1:9">
      <c r="A3536" s="156" t="s">
        <v>327</v>
      </c>
      <c r="B3536" s="156" t="s">
        <v>156</v>
      </c>
      <c r="C3536" s="156" t="s">
        <v>96</v>
      </c>
      <c r="D3536" s="156" t="s">
        <v>1413</v>
      </c>
      <c r="E3536" s="157">
        <v>-37.57</v>
      </c>
      <c r="F3536" s="157">
        <v>175.14</v>
      </c>
      <c r="G3536" s="156" t="str">
        <f t="shared" si="170"/>
        <v>Waikato District HN</v>
      </c>
      <c r="H3536" s="156">
        <f t="shared" si="171"/>
        <v>92</v>
      </c>
      <c r="I3536" s="156" t="str">
        <f t="shared" si="172"/>
        <v>Waikato District 92</v>
      </c>
    </row>
    <row r="3537" spans="1:9">
      <c r="A3537" s="156" t="s">
        <v>2550</v>
      </c>
      <c r="B3537" s="156" t="s">
        <v>156</v>
      </c>
      <c r="C3537" s="156" t="s">
        <v>93</v>
      </c>
      <c r="D3537" s="156" t="s">
        <v>1413</v>
      </c>
      <c r="E3537" s="157">
        <v>-37.340000000000003</v>
      </c>
      <c r="F3537" s="157">
        <v>175.11</v>
      </c>
      <c r="G3537" s="156" t="str">
        <f t="shared" si="170"/>
        <v>Waikato District HN</v>
      </c>
      <c r="H3537" s="156">
        <f t="shared" si="171"/>
        <v>93</v>
      </c>
      <c r="I3537" s="156" t="str">
        <f t="shared" si="172"/>
        <v>Waikato District 93</v>
      </c>
    </row>
    <row r="3538" spans="1:9">
      <c r="A3538" s="156" t="s">
        <v>3551</v>
      </c>
      <c r="B3538" s="156" t="s">
        <v>156</v>
      </c>
      <c r="C3538" s="156" t="s">
        <v>93</v>
      </c>
      <c r="D3538" s="156" t="s">
        <v>1413</v>
      </c>
      <c r="E3538" s="157">
        <v>-37.79</v>
      </c>
      <c r="F3538" s="157">
        <v>175.15</v>
      </c>
      <c r="G3538" s="156" t="str">
        <f t="shared" si="170"/>
        <v>Waikato District HN</v>
      </c>
      <c r="H3538" s="156">
        <f t="shared" si="171"/>
        <v>94</v>
      </c>
      <c r="I3538" s="156" t="str">
        <f t="shared" si="172"/>
        <v>Waikato District 94</v>
      </c>
    </row>
    <row r="3539" spans="1:9">
      <c r="A3539" s="156" t="s">
        <v>3552</v>
      </c>
      <c r="B3539" s="156" t="s">
        <v>156</v>
      </c>
      <c r="C3539" s="156" t="s">
        <v>93</v>
      </c>
      <c r="D3539" s="156" t="s">
        <v>1413</v>
      </c>
      <c r="E3539" s="157">
        <v>-37.61</v>
      </c>
      <c r="F3539" s="157">
        <v>175.34</v>
      </c>
      <c r="G3539" s="156" t="str">
        <f t="shared" si="170"/>
        <v>Waikato District HN</v>
      </c>
      <c r="H3539" s="156">
        <f t="shared" si="171"/>
        <v>95</v>
      </c>
      <c r="I3539" s="156" t="str">
        <f t="shared" si="172"/>
        <v>Waikato District 95</v>
      </c>
    </row>
    <row r="3540" spans="1:9">
      <c r="A3540" s="156" t="s">
        <v>3553</v>
      </c>
      <c r="B3540" s="156" t="s">
        <v>157</v>
      </c>
      <c r="C3540" s="156" t="s">
        <v>93</v>
      </c>
      <c r="D3540" s="156" t="s">
        <v>94</v>
      </c>
      <c r="E3540" s="157">
        <v>-43.27</v>
      </c>
      <c r="F3540" s="157">
        <v>172.6</v>
      </c>
      <c r="G3540" s="156" t="str">
        <f t="shared" si="170"/>
        <v>Waimakariri District CC</v>
      </c>
      <c r="H3540" s="156">
        <f t="shared" si="171"/>
        <v>1</v>
      </c>
      <c r="I3540" s="156" t="str">
        <f t="shared" si="172"/>
        <v>Waimakariri District 1</v>
      </c>
    </row>
    <row r="3541" spans="1:9">
      <c r="A3541" s="156" t="s">
        <v>3554</v>
      </c>
      <c r="B3541" s="156" t="s">
        <v>157</v>
      </c>
      <c r="C3541" s="156" t="s">
        <v>93</v>
      </c>
      <c r="D3541" s="156" t="s">
        <v>94</v>
      </c>
      <c r="E3541" s="157">
        <v>-43.23</v>
      </c>
      <c r="F3541" s="157">
        <v>172.22</v>
      </c>
      <c r="G3541" s="156" t="str">
        <f t="shared" si="170"/>
        <v>Waimakariri District CC</v>
      </c>
      <c r="H3541" s="156">
        <f t="shared" si="171"/>
        <v>2</v>
      </c>
      <c r="I3541" s="156" t="str">
        <f t="shared" si="172"/>
        <v>Waimakariri District 2</v>
      </c>
    </row>
    <row r="3542" spans="1:9">
      <c r="A3542" s="156" t="s">
        <v>3555</v>
      </c>
      <c r="B3542" s="156" t="s">
        <v>157</v>
      </c>
      <c r="C3542" s="156" t="s">
        <v>93</v>
      </c>
      <c r="D3542" s="156" t="s">
        <v>94</v>
      </c>
      <c r="E3542" s="157">
        <v>-43.3</v>
      </c>
      <c r="F3542" s="157">
        <v>172.29</v>
      </c>
      <c r="G3542" s="156" t="str">
        <f t="shared" si="170"/>
        <v>Waimakariri District CC</v>
      </c>
      <c r="H3542" s="156">
        <f t="shared" si="171"/>
        <v>3</v>
      </c>
      <c r="I3542" s="156" t="str">
        <f t="shared" si="172"/>
        <v>Waimakariri District 3</v>
      </c>
    </row>
    <row r="3543" spans="1:9">
      <c r="A3543" s="156" t="s">
        <v>525</v>
      </c>
      <c r="B3543" s="156" t="s">
        <v>157</v>
      </c>
      <c r="C3543" s="156" t="s">
        <v>93</v>
      </c>
      <c r="D3543" s="156" t="s">
        <v>94</v>
      </c>
      <c r="E3543" s="157">
        <v>-43.34</v>
      </c>
      <c r="F3543" s="157">
        <v>172.06</v>
      </c>
      <c r="G3543" s="156" t="str">
        <f t="shared" si="170"/>
        <v>Waimakariri District CC</v>
      </c>
      <c r="H3543" s="156">
        <f t="shared" si="171"/>
        <v>4</v>
      </c>
      <c r="I3543" s="156" t="str">
        <f t="shared" si="172"/>
        <v>Waimakariri District 4</v>
      </c>
    </row>
    <row r="3544" spans="1:9">
      <c r="A3544" s="156" t="s">
        <v>3556</v>
      </c>
      <c r="B3544" s="156" t="s">
        <v>157</v>
      </c>
      <c r="C3544" s="156" t="s">
        <v>93</v>
      </c>
      <c r="D3544" s="156" t="s">
        <v>94</v>
      </c>
      <c r="E3544" s="157">
        <v>-43.3</v>
      </c>
      <c r="F3544" s="157">
        <v>172.27</v>
      </c>
      <c r="G3544" s="156" t="str">
        <f t="shared" si="170"/>
        <v>Waimakariri District CC</v>
      </c>
      <c r="H3544" s="156">
        <f t="shared" si="171"/>
        <v>5</v>
      </c>
      <c r="I3544" s="156" t="str">
        <f t="shared" si="172"/>
        <v>Waimakariri District 5</v>
      </c>
    </row>
    <row r="3545" spans="1:9">
      <c r="A3545" s="156" t="s">
        <v>3557</v>
      </c>
      <c r="B3545" s="156" t="s">
        <v>157</v>
      </c>
      <c r="C3545" s="156" t="s">
        <v>93</v>
      </c>
      <c r="D3545" s="156" t="s">
        <v>94</v>
      </c>
      <c r="E3545" s="157">
        <v>-43.4</v>
      </c>
      <c r="F3545" s="157">
        <v>172.63</v>
      </c>
      <c r="G3545" s="156" t="str">
        <f t="shared" si="170"/>
        <v>Waimakariri District CC</v>
      </c>
      <c r="H3545" s="156">
        <f t="shared" si="171"/>
        <v>6</v>
      </c>
      <c r="I3545" s="156" t="str">
        <f t="shared" si="172"/>
        <v>Waimakariri District 6</v>
      </c>
    </row>
    <row r="3546" spans="1:9">
      <c r="A3546" s="156" t="s">
        <v>180</v>
      </c>
      <c r="B3546" s="156" t="s">
        <v>157</v>
      </c>
      <c r="C3546" s="156" t="s">
        <v>93</v>
      </c>
      <c r="D3546" s="156" t="s">
        <v>94</v>
      </c>
      <c r="E3546" s="157">
        <v>-43.3</v>
      </c>
      <c r="F3546" s="157">
        <v>172.6</v>
      </c>
      <c r="G3546" s="156" t="str">
        <f t="shared" si="170"/>
        <v>Waimakariri District CC</v>
      </c>
      <c r="H3546" s="156">
        <f t="shared" si="171"/>
        <v>7</v>
      </c>
      <c r="I3546" s="156" t="str">
        <f t="shared" si="172"/>
        <v>Waimakariri District 7</v>
      </c>
    </row>
    <row r="3547" spans="1:9">
      <c r="A3547" s="156" t="s">
        <v>3383</v>
      </c>
      <c r="B3547" s="156" t="s">
        <v>157</v>
      </c>
      <c r="C3547" s="156" t="s">
        <v>93</v>
      </c>
      <c r="D3547" s="156" t="s">
        <v>94</v>
      </c>
      <c r="E3547" s="157">
        <v>-43.28</v>
      </c>
      <c r="F3547" s="157">
        <v>172.1</v>
      </c>
      <c r="G3547" s="156" t="str">
        <f t="shared" si="170"/>
        <v>Waimakariri District CC</v>
      </c>
      <c r="H3547" s="156">
        <f t="shared" si="171"/>
        <v>8</v>
      </c>
      <c r="I3547" s="156" t="str">
        <f t="shared" si="172"/>
        <v>Waimakariri District 8</v>
      </c>
    </row>
    <row r="3548" spans="1:9">
      <c r="A3548" s="156" t="s">
        <v>3558</v>
      </c>
      <c r="B3548" s="156" t="s">
        <v>157</v>
      </c>
      <c r="C3548" s="156" t="s">
        <v>209</v>
      </c>
      <c r="D3548" s="156" t="s">
        <v>94</v>
      </c>
      <c r="E3548" s="157">
        <v>-43.31</v>
      </c>
      <c r="F3548" s="157">
        <v>172.38</v>
      </c>
      <c r="G3548" s="156" t="str">
        <f t="shared" si="170"/>
        <v>Waimakariri District CC</v>
      </c>
      <c r="H3548" s="156">
        <f t="shared" si="171"/>
        <v>9</v>
      </c>
      <c r="I3548" s="156" t="str">
        <f t="shared" si="172"/>
        <v>Waimakariri District 9</v>
      </c>
    </row>
    <row r="3549" spans="1:9">
      <c r="A3549" s="156" t="s">
        <v>3559</v>
      </c>
      <c r="B3549" s="156" t="s">
        <v>157</v>
      </c>
      <c r="C3549" s="156" t="s">
        <v>93</v>
      </c>
      <c r="D3549" s="156" t="s">
        <v>94</v>
      </c>
      <c r="E3549" s="157">
        <v>-43.41</v>
      </c>
      <c r="F3549" s="157">
        <v>172.54</v>
      </c>
      <c r="G3549" s="156" t="str">
        <f t="shared" si="170"/>
        <v>Waimakariri District CC</v>
      </c>
      <c r="H3549" s="156">
        <f t="shared" si="171"/>
        <v>10</v>
      </c>
      <c r="I3549" s="156" t="str">
        <f t="shared" si="172"/>
        <v>Waimakariri District 10</v>
      </c>
    </row>
    <row r="3550" spans="1:9">
      <c r="A3550" s="156" t="s">
        <v>3560</v>
      </c>
      <c r="B3550" s="156" t="s">
        <v>157</v>
      </c>
      <c r="C3550" s="156" t="s">
        <v>93</v>
      </c>
      <c r="D3550" s="156" t="s">
        <v>94</v>
      </c>
      <c r="E3550" s="157">
        <v>-43.42</v>
      </c>
      <c r="F3550" s="157">
        <v>172.23</v>
      </c>
      <c r="G3550" s="156" t="str">
        <f t="shared" si="170"/>
        <v>Waimakariri District CC</v>
      </c>
      <c r="H3550" s="156">
        <f t="shared" si="171"/>
        <v>11</v>
      </c>
      <c r="I3550" s="156" t="str">
        <f t="shared" si="172"/>
        <v>Waimakariri District 11</v>
      </c>
    </row>
    <row r="3551" spans="1:9">
      <c r="A3551" s="156" t="s">
        <v>2801</v>
      </c>
      <c r="B3551" s="156" t="s">
        <v>157</v>
      </c>
      <c r="C3551" s="156" t="s">
        <v>93</v>
      </c>
      <c r="D3551" s="156" t="s">
        <v>94</v>
      </c>
      <c r="E3551" s="157">
        <v>-43.31</v>
      </c>
      <c r="F3551" s="157">
        <v>172.52</v>
      </c>
      <c r="G3551" s="156" t="str">
        <f t="shared" si="170"/>
        <v>Waimakariri District CC</v>
      </c>
      <c r="H3551" s="156">
        <f t="shared" si="171"/>
        <v>12</v>
      </c>
      <c r="I3551" s="156" t="str">
        <f t="shared" si="172"/>
        <v>Waimakariri District 12</v>
      </c>
    </row>
    <row r="3552" spans="1:9">
      <c r="A3552" s="156" t="s">
        <v>3561</v>
      </c>
      <c r="B3552" s="156" t="s">
        <v>157</v>
      </c>
      <c r="C3552" s="156" t="s">
        <v>93</v>
      </c>
      <c r="D3552" s="156" t="s">
        <v>94</v>
      </c>
      <c r="E3552" s="157">
        <v>-43.35</v>
      </c>
      <c r="F3552" s="157">
        <v>172.62</v>
      </c>
      <c r="G3552" s="156" t="str">
        <f t="shared" si="170"/>
        <v>Waimakariri District CC</v>
      </c>
      <c r="H3552" s="156">
        <f t="shared" si="171"/>
        <v>13</v>
      </c>
      <c r="I3552" s="156" t="str">
        <f t="shared" si="172"/>
        <v>Waimakariri District 13</v>
      </c>
    </row>
    <row r="3553" spans="1:9">
      <c r="A3553" s="156" t="s">
        <v>3562</v>
      </c>
      <c r="B3553" s="156" t="s">
        <v>157</v>
      </c>
      <c r="C3553" s="156" t="s">
        <v>93</v>
      </c>
      <c r="D3553" s="156" t="s">
        <v>94</v>
      </c>
      <c r="E3553" s="157">
        <v>-43.29</v>
      </c>
      <c r="F3553" s="157">
        <v>172.15</v>
      </c>
      <c r="G3553" s="156" t="str">
        <f t="shared" si="170"/>
        <v>Waimakariri District CC</v>
      </c>
      <c r="H3553" s="156">
        <f t="shared" si="171"/>
        <v>14</v>
      </c>
      <c r="I3553" s="156" t="str">
        <f t="shared" si="172"/>
        <v>Waimakariri District 14</v>
      </c>
    </row>
    <row r="3554" spans="1:9">
      <c r="A3554" s="156" t="s">
        <v>3563</v>
      </c>
      <c r="B3554" s="156" t="s">
        <v>157</v>
      </c>
      <c r="C3554" s="156" t="s">
        <v>93</v>
      </c>
      <c r="D3554" s="156" t="s">
        <v>94</v>
      </c>
      <c r="E3554" s="157">
        <v>-43.22</v>
      </c>
      <c r="F3554" s="157">
        <v>172.27</v>
      </c>
      <c r="G3554" s="156" t="str">
        <f t="shared" si="170"/>
        <v>Waimakariri District CC</v>
      </c>
      <c r="H3554" s="156">
        <f t="shared" si="171"/>
        <v>15</v>
      </c>
      <c r="I3554" s="156" t="str">
        <f t="shared" si="172"/>
        <v>Waimakariri District 15</v>
      </c>
    </row>
    <row r="3555" spans="1:9">
      <c r="A3555" s="156" t="s">
        <v>3564</v>
      </c>
      <c r="B3555" s="156" t="s">
        <v>157</v>
      </c>
      <c r="C3555" s="156" t="s">
        <v>93</v>
      </c>
      <c r="D3555" s="156" t="s">
        <v>94</v>
      </c>
      <c r="E3555" s="157">
        <v>-43.34</v>
      </c>
      <c r="F3555" s="157">
        <v>172.32</v>
      </c>
      <c r="G3555" s="156" t="str">
        <f t="shared" si="170"/>
        <v>Waimakariri District CC</v>
      </c>
      <c r="H3555" s="156">
        <f t="shared" si="171"/>
        <v>16</v>
      </c>
      <c r="I3555" s="156" t="str">
        <f t="shared" si="172"/>
        <v>Waimakariri District 16</v>
      </c>
    </row>
    <row r="3556" spans="1:9">
      <c r="A3556" s="156" t="s">
        <v>3565</v>
      </c>
      <c r="B3556" s="156" t="s">
        <v>157</v>
      </c>
      <c r="C3556" s="156" t="s">
        <v>209</v>
      </c>
      <c r="D3556" s="156" t="s">
        <v>94</v>
      </c>
      <c r="E3556" s="157">
        <v>-43.38</v>
      </c>
      <c r="F3556" s="157">
        <v>172.64</v>
      </c>
      <c r="G3556" s="156" t="str">
        <f t="shared" si="170"/>
        <v>Waimakariri District CC</v>
      </c>
      <c r="H3556" s="156">
        <f t="shared" si="171"/>
        <v>17</v>
      </c>
      <c r="I3556" s="156" t="str">
        <f t="shared" si="172"/>
        <v>Waimakariri District 17</v>
      </c>
    </row>
    <row r="3557" spans="1:9">
      <c r="A3557" s="156" t="s">
        <v>3566</v>
      </c>
      <c r="B3557" s="156" t="s">
        <v>157</v>
      </c>
      <c r="C3557" s="156" t="s">
        <v>93</v>
      </c>
      <c r="D3557" s="156" t="s">
        <v>94</v>
      </c>
      <c r="E3557" s="157">
        <v>-43.38</v>
      </c>
      <c r="F3557" s="157">
        <v>172.7</v>
      </c>
      <c r="G3557" s="156" t="str">
        <f t="shared" si="170"/>
        <v>Waimakariri District CC</v>
      </c>
      <c r="H3557" s="156">
        <f t="shared" si="171"/>
        <v>18</v>
      </c>
      <c r="I3557" s="156" t="str">
        <f t="shared" si="172"/>
        <v>Waimakariri District 18</v>
      </c>
    </row>
    <row r="3558" spans="1:9">
      <c r="A3558" s="156" t="s">
        <v>3567</v>
      </c>
      <c r="B3558" s="156" t="s">
        <v>157</v>
      </c>
      <c r="C3558" s="156" t="s">
        <v>93</v>
      </c>
      <c r="D3558" s="156" t="s">
        <v>94</v>
      </c>
      <c r="E3558" s="157">
        <v>-43.14</v>
      </c>
      <c r="F3558" s="157">
        <v>172.17</v>
      </c>
      <c r="G3558" s="156" t="str">
        <f t="shared" si="170"/>
        <v>Waimakariri District CC</v>
      </c>
      <c r="H3558" s="156">
        <f t="shared" si="171"/>
        <v>19</v>
      </c>
      <c r="I3558" s="156" t="str">
        <f t="shared" si="172"/>
        <v>Waimakariri District 19</v>
      </c>
    </row>
    <row r="3559" spans="1:9">
      <c r="A3559" s="156" t="s">
        <v>3568</v>
      </c>
      <c r="B3559" s="156" t="s">
        <v>157</v>
      </c>
      <c r="C3559" s="156" t="s">
        <v>93</v>
      </c>
      <c r="D3559" s="156" t="s">
        <v>94</v>
      </c>
      <c r="E3559" s="157">
        <v>-43.24</v>
      </c>
      <c r="F3559" s="157">
        <v>172.52</v>
      </c>
      <c r="G3559" s="156" t="str">
        <f t="shared" si="170"/>
        <v>Waimakariri District CC</v>
      </c>
      <c r="H3559" s="156">
        <f t="shared" si="171"/>
        <v>20</v>
      </c>
      <c r="I3559" s="156" t="str">
        <f t="shared" si="172"/>
        <v>Waimakariri District 20</v>
      </c>
    </row>
    <row r="3560" spans="1:9">
      <c r="A3560" s="156" t="s">
        <v>3569</v>
      </c>
      <c r="B3560" s="156" t="s">
        <v>157</v>
      </c>
      <c r="C3560" s="156" t="s">
        <v>93</v>
      </c>
      <c r="D3560" s="156" t="s">
        <v>94</v>
      </c>
      <c r="E3560" s="157">
        <v>-43.22</v>
      </c>
      <c r="F3560" s="157">
        <v>172.51</v>
      </c>
      <c r="G3560" s="156" t="str">
        <f t="shared" si="170"/>
        <v>Waimakariri District CC</v>
      </c>
      <c r="H3560" s="156">
        <f t="shared" si="171"/>
        <v>21</v>
      </c>
      <c r="I3560" s="156" t="str">
        <f t="shared" si="172"/>
        <v>Waimakariri District 21</v>
      </c>
    </row>
    <row r="3561" spans="1:9">
      <c r="A3561" s="156" t="s">
        <v>3570</v>
      </c>
      <c r="B3561" s="156" t="s">
        <v>157</v>
      </c>
      <c r="C3561" s="156" t="s">
        <v>93</v>
      </c>
      <c r="D3561" s="156" t="s">
        <v>94</v>
      </c>
      <c r="E3561" s="157">
        <v>-43.38</v>
      </c>
      <c r="F3561" s="157">
        <v>172.53</v>
      </c>
      <c r="G3561" s="156" t="str">
        <f t="shared" si="170"/>
        <v>Waimakariri District CC</v>
      </c>
      <c r="H3561" s="156">
        <f t="shared" si="171"/>
        <v>22</v>
      </c>
      <c r="I3561" s="156" t="str">
        <f t="shared" si="172"/>
        <v>Waimakariri District 22</v>
      </c>
    </row>
    <row r="3562" spans="1:9">
      <c r="A3562" s="156" t="s">
        <v>3571</v>
      </c>
      <c r="B3562" s="156" t="s">
        <v>157</v>
      </c>
      <c r="C3562" s="156" t="s">
        <v>93</v>
      </c>
      <c r="D3562" s="156" t="s">
        <v>94</v>
      </c>
      <c r="E3562" s="157">
        <v>-43.38</v>
      </c>
      <c r="F3562" s="157">
        <v>172.63</v>
      </c>
      <c r="G3562" s="156" t="str">
        <f t="shared" si="170"/>
        <v>Waimakariri District CC</v>
      </c>
      <c r="H3562" s="156">
        <f t="shared" si="171"/>
        <v>23</v>
      </c>
      <c r="I3562" s="156" t="str">
        <f t="shared" si="172"/>
        <v>Waimakariri District 23</v>
      </c>
    </row>
    <row r="3563" spans="1:9">
      <c r="A3563" s="156" t="s">
        <v>3572</v>
      </c>
      <c r="B3563" s="156" t="s">
        <v>157</v>
      </c>
      <c r="C3563" s="156" t="s">
        <v>93</v>
      </c>
      <c r="D3563" s="156" t="s">
        <v>94</v>
      </c>
      <c r="E3563" s="157">
        <v>-43.36</v>
      </c>
      <c r="F3563" s="157">
        <v>172.57</v>
      </c>
      <c r="G3563" s="156" t="str">
        <f t="shared" si="170"/>
        <v>Waimakariri District CC</v>
      </c>
      <c r="H3563" s="156">
        <f t="shared" si="171"/>
        <v>24</v>
      </c>
      <c r="I3563" s="156" t="str">
        <f t="shared" si="172"/>
        <v>Waimakariri District 24</v>
      </c>
    </row>
    <row r="3564" spans="1:9">
      <c r="A3564" s="156" t="s">
        <v>3573</v>
      </c>
      <c r="B3564" s="156" t="s">
        <v>157</v>
      </c>
      <c r="C3564" s="156" t="s">
        <v>93</v>
      </c>
      <c r="D3564" s="156" t="s">
        <v>94</v>
      </c>
      <c r="E3564" s="157">
        <v>-43.22</v>
      </c>
      <c r="F3564" s="157">
        <v>172.42</v>
      </c>
      <c r="G3564" s="156" t="str">
        <f t="shared" si="170"/>
        <v>Waimakariri District CC</v>
      </c>
      <c r="H3564" s="156">
        <f t="shared" si="171"/>
        <v>25</v>
      </c>
      <c r="I3564" s="156" t="str">
        <f t="shared" si="172"/>
        <v>Waimakariri District 25</v>
      </c>
    </row>
    <row r="3565" spans="1:9">
      <c r="A3565" s="156" t="s">
        <v>3574</v>
      </c>
      <c r="B3565" s="156" t="s">
        <v>157</v>
      </c>
      <c r="C3565" s="156" t="s">
        <v>209</v>
      </c>
      <c r="D3565" s="156" t="s">
        <v>94</v>
      </c>
      <c r="E3565" s="157">
        <v>-43.29</v>
      </c>
      <c r="F3565" s="157">
        <v>172.18</v>
      </c>
      <c r="G3565" s="156" t="str">
        <f t="shared" si="170"/>
        <v>Waimakariri District CC</v>
      </c>
      <c r="H3565" s="156">
        <f t="shared" si="171"/>
        <v>26</v>
      </c>
      <c r="I3565" s="156" t="str">
        <f t="shared" si="172"/>
        <v>Waimakariri District 26</v>
      </c>
    </row>
    <row r="3566" spans="1:9">
      <c r="A3566" s="156" t="s">
        <v>3575</v>
      </c>
      <c r="B3566" s="156" t="s">
        <v>157</v>
      </c>
      <c r="C3566" s="156" t="s">
        <v>93</v>
      </c>
      <c r="D3566" s="156" t="s">
        <v>94</v>
      </c>
      <c r="E3566" s="157">
        <v>-43.31</v>
      </c>
      <c r="F3566" s="157">
        <v>172.69</v>
      </c>
      <c r="G3566" s="156" t="str">
        <f t="shared" si="170"/>
        <v>Waimakariri District CC</v>
      </c>
      <c r="H3566" s="156">
        <f t="shared" si="171"/>
        <v>27</v>
      </c>
      <c r="I3566" s="156" t="str">
        <f t="shared" si="172"/>
        <v>Waimakariri District 27</v>
      </c>
    </row>
    <row r="3567" spans="1:9">
      <c r="A3567" s="156" t="s">
        <v>1055</v>
      </c>
      <c r="B3567" s="156" t="s">
        <v>157</v>
      </c>
      <c r="C3567" s="156" t="s">
        <v>209</v>
      </c>
      <c r="D3567" s="156" t="s">
        <v>94</v>
      </c>
      <c r="E3567" s="157">
        <v>-43.31</v>
      </c>
      <c r="F3567" s="157">
        <v>172.57</v>
      </c>
      <c r="G3567" s="156" t="str">
        <f t="shared" si="170"/>
        <v>Waimakariri District CC</v>
      </c>
      <c r="H3567" s="156">
        <f t="shared" si="171"/>
        <v>28</v>
      </c>
      <c r="I3567" s="156" t="str">
        <f t="shared" si="172"/>
        <v>Waimakariri District 28</v>
      </c>
    </row>
    <row r="3568" spans="1:9">
      <c r="A3568" s="156" t="s">
        <v>3576</v>
      </c>
      <c r="B3568" s="156" t="s">
        <v>157</v>
      </c>
      <c r="C3568" s="156" t="s">
        <v>93</v>
      </c>
      <c r="D3568" s="156" t="s">
        <v>94</v>
      </c>
      <c r="E3568" s="157">
        <v>-43.32</v>
      </c>
      <c r="F3568" s="157">
        <v>172.02</v>
      </c>
      <c r="G3568" s="156" t="str">
        <f t="shared" si="170"/>
        <v>Waimakariri District CC</v>
      </c>
      <c r="H3568" s="156">
        <f t="shared" si="171"/>
        <v>29</v>
      </c>
      <c r="I3568" s="156" t="str">
        <f t="shared" si="172"/>
        <v>Waimakariri District 29</v>
      </c>
    </row>
    <row r="3569" spans="1:9">
      <c r="A3569" s="156" t="s">
        <v>3577</v>
      </c>
      <c r="B3569" s="156" t="s">
        <v>157</v>
      </c>
      <c r="C3569" s="156" t="s">
        <v>93</v>
      </c>
      <c r="D3569" s="156" t="s">
        <v>94</v>
      </c>
      <c r="E3569" s="157">
        <v>-43.26</v>
      </c>
      <c r="F3569" s="157">
        <v>172.7</v>
      </c>
      <c r="G3569" s="156" t="str">
        <f t="shared" si="170"/>
        <v>Waimakariri District CC</v>
      </c>
      <c r="H3569" s="156">
        <f t="shared" si="171"/>
        <v>30</v>
      </c>
      <c r="I3569" s="156" t="str">
        <f t="shared" si="172"/>
        <v>Waimakariri District 30</v>
      </c>
    </row>
    <row r="3570" spans="1:9">
      <c r="A3570" s="156" t="s">
        <v>3578</v>
      </c>
      <c r="B3570" s="156" t="s">
        <v>157</v>
      </c>
      <c r="C3570" s="156" t="s">
        <v>209</v>
      </c>
      <c r="D3570" s="156" t="s">
        <v>94</v>
      </c>
      <c r="E3570" s="157">
        <v>-43.24</v>
      </c>
      <c r="F3570" s="157">
        <v>172.66</v>
      </c>
      <c r="G3570" s="156" t="str">
        <f t="shared" si="170"/>
        <v>Waimakariri District CC</v>
      </c>
      <c r="H3570" s="156">
        <f t="shared" si="171"/>
        <v>31</v>
      </c>
      <c r="I3570" s="156" t="str">
        <f t="shared" si="172"/>
        <v>Waimakariri District 31</v>
      </c>
    </row>
    <row r="3571" spans="1:9">
      <c r="A3571" s="156" t="s">
        <v>3579</v>
      </c>
      <c r="B3571" s="156" t="s">
        <v>157</v>
      </c>
      <c r="C3571" s="156" t="s">
        <v>209</v>
      </c>
      <c r="D3571" s="156" t="s">
        <v>94</v>
      </c>
      <c r="E3571" s="157">
        <v>-43.32</v>
      </c>
      <c r="F3571" s="157">
        <v>172.6</v>
      </c>
      <c r="G3571" s="156" t="str">
        <f t="shared" si="170"/>
        <v>Waimakariri District CC</v>
      </c>
      <c r="H3571" s="156">
        <f t="shared" si="171"/>
        <v>32</v>
      </c>
      <c r="I3571" s="156" t="str">
        <f t="shared" si="172"/>
        <v>Waimakariri District 32</v>
      </c>
    </row>
    <row r="3572" spans="1:9">
      <c r="A3572" s="156" t="s">
        <v>3580</v>
      </c>
      <c r="B3572" s="156" t="s">
        <v>157</v>
      </c>
      <c r="C3572" s="156" t="s">
        <v>93</v>
      </c>
      <c r="D3572" s="156" t="s">
        <v>94</v>
      </c>
      <c r="E3572" s="157">
        <v>-43.3</v>
      </c>
      <c r="F3572" s="157">
        <v>172.43</v>
      </c>
      <c r="G3572" s="156" t="str">
        <f t="shared" si="170"/>
        <v>Waimakariri District CC</v>
      </c>
      <c r="H3572" s="156">
        <f t="shared" si="171"/>
        <v>33</v>
      </c>
      <c r="I3572" s="156" t="str">
        <f t="shared" si="172"/>
        <v>Waimakariri District 33</v>
      </c>
    </row>
    <row r="3573" spans="1:9">
      <c r="A3573" s="156" t="s">
        <v>2262</v>
      </c>
      <c r="B3573" s="156" t="s">
        <v>157</v>
      </c>
      <c r="C3573" s="156" t="s">
        <v>93</v>
      </c>
      <c r="D3573" s="156" t="s">
        <v>94</v>
      </c>
      <c r="E3573" s="157">
        <v>-43.27</v>
      </c>
      <c r="F3573" s="157">
        <v>172.32</v>
      </c>
      <c r="G3573" s="156" t="str">
        <f t="shared" si="170"/>
        <v>Waimakariri District CC</v>
      </c>
      <c r="H3573" s="156">
        <f t="shared" si="171"/>
        <v>34</v>
      </c>
      <c r="I3573" s="156" t="str">
        <f t="shared" si="172"/>
        <v>Waimakariri District 34</v>
      </c>
    </row>
    <row r="3574" spans="1:9">
      <c r="A3574" s="156" t="s">
        <v>3581</v>
      </c>
      <c r="B3574" s="156" t="s">
        <v>157</v>
      </c>
      <c r="C3574" s="156" t="s">
        <v>93</v>
      </c>
      <c r="D3574" s="156" t="s">
        <v>94</v>
      </c>
      <c r="E3574" s="157">
        <v>-43.38</v>
      </c>
      <c r="F3574" s="157">
        <v>172.47</v>
      </c>
      <c r="G3574" s="156" t="str">
        <f t="shared" si="170"/>
        <v>Waimakariri District CC</v>
      </c>
      <c r="H3574" s="156">
        <f t="shared" si="171"/>
        <v>35</v>
      </c>
      <c r="I3574" s="156" t="str">
        <f t="shared" si="172"/>
        <v>Waimakariri District 35</v>
      </c>
    </row>
    <row r="3575" spans="1:9">
      <c r="A3575" s="156" t="s">
        <v>3582</v>
      </c>
      <c r="B3575" s="156" t="s">
        <v>157</v>
      </c>
      <c r="C3575" s="156" t="s">
        <v>93</v>
      </c>
      <c r="D3575" s="156" t="s">
        <v>94</v>
      </c>
      <c r="E3575" s="157">
        <v>-43.37</v>
      </c>
      <c r="F3575" s="157">
        <v>172.7</v>
      </c>
      <c r="G3575" s="156" t="str">
        <f t="shared" si="170"/>
        <v>Waimakariri District CC</v>
      </c>
      <c r="H3575" s="156">
        <f t="shared" si="171"/>
        <v>36</v>
      </c>
      <c r="I3575" s="156" t="str">
        <f t="shared" si="172"/>
        <v>Waimakariri District 36</v>
      </c>
    </row>
    <row r="3576" spans="1:9">
      <c r="A3576" s="156" t="s">
        <v>3583</v>
      </c>
      <c r="B3576" s="156" t="s">
        <v>157</v>
      </c>
      <c r="C3576" s="156" t="s">
        <v>93</v>
      </c>
      <c r="D3576" s="156" t="s">
        <v>94</v>
      </c>
      <c r="E3576" s="157">
        <v>-43.33</v>
      </c>
      <c r="F3576" s="157">
        <v>172.2</v>
      </c>
      <c r="G3576" s="156" t="str">
        <f t="shared" si="170"/>
        <v>Waimakariri District CC</v>
      </c>
      <c r="H3576" s="156">
        <f t="shared" si="171"/>
        <v>37</v>
      </c>
      <c r="I3576" s="156" t="str">
        <f t="shared" si="172"/>
        <v>Waimakariri District 37</v>
      </c>
    </row>
    <row r="3577" spans="1:9">
      <c r="A3577" s="156" t="s">
        <v>3584</v>
      </c>
      <c r="B3577" s="156" t="s">
        <v>157</v>
      </c>
      <c r="C3577" s="156" t="s">
        <v>93</v>
      </c>
      <c r="D3577" s="156" t="s">
        <v>94</v>
      </c>
      <c r="E3577" s="157">
        <v>-43.33</v>
      </c>
      <c r="F3577" s="157">
        <v>172.64</v>
      </c>
      <c r="G3577" s="156" t="str">
        <f t="shared" si="170"/>
        <v>Waimakariri District CC</v>
      </c>
      <c r="H3577" s="156">
        <f t="shared" si="171"/>
        <v>38</v>
      </c>
      <c r="I3577" s="156" t="str">
        <f t="shared" si="172"/>
        <v>Waimakariri District 38</v>
      </c>
    </row>
    <row r="3578" spans="1:9">
      <c r="A3578" s="156" t="s">
        <v>3585</v>
      </c>
      <c r="B3578" s="156" t="s">
        <v>157</v>
      </c>
      <c r="C3578" s="156" t="s">
        <v>93</v>
      </c>
      <c r="D3578" s="156" t="s">
        <v>94</v>
      </c>
      <c r="E3578" s="157">
        <v>-43.29</v>
      </c>
      <c r="F3578" s="157">
        <v>172.06</v>
      </c>
      <c r="G3578" s="156" t="str">
        <f t="shared" si="170"/>
        <v>Waimakariri District CC</v>
      </c>
      <c r="H3578" s="156">
        <f t="shared" si="171"/>
        <v>39</v>
      </c>
      <c r="I3578" s="156" t="str">
        <f t="shared" si="172"/>
        <v>Waimakariri District 39</v>
      </c>
    </row>
    <row r="3579" spans="1:9">
      <c r="A3579" s="156" t="s">
        <v>3586</v>
      </c>
      <c r="B3579" s="156" t="s">
        <v>157</v>
      </c>
      <c r="C3579" s="156" t="s">
        <v>93</v>
      </c>
      <c r="D3579" s="156" t="s">
        <v>94</v>
      </c>
      <c r="E3579" s="157">
        <v>-43.29</v>
      </c>
      <c r="F3579" s="157">
        <v>172.68</v>
      </c>
      <c r="G3579" s="156" t="str">
        <f t="shared" si="170"/>
        <v>Waimakariri District CC</v>
      </c>
      <c r="H3579" s="156">
        <f t="shared" si="171"/>
        <v>40</v>
      </c>
      <c r="I3579" s="156" t="str">
        <f t="shared" si="172"/>
        <v>Waimakariri District 40</v>
      </c>
    </row>
    <row r="3580" spans="1:9">
      <c r="A3580" s="156" t="s">
        <v>3587</v>
      </c>
      <c r="B3580" s="156" t="s">
        <v>157</v>
      </c>
      <c r="C3580" s="156" t="s">
        <v>93</v>
      </c>
      <c r="D3580" s="156" t="s">
        <v>94</v>
      </c>
      <c r="E3580" s="157">
        <v>-43.29</v>
      </c>
      <c r="F3580" s="157">
        <v>172.71</v>
      </c>
      <c r="G3580" s="156" t="str">
        <f t="shared" si="170"/>
        <v>Waimakariri District CC</v>
      </c>
      <c r="H3580" s="156">
        <f t="shared" si="171"/>
        <v>41</v>
      </c>
      <c r="I3580" s="156" t="str">
        <f t="shared" si="172"/>
        <v>Waimakariri District 41</v>
      </c>
    </row>
    <row r="3581" spans="1:9">
      <c r="A3581" s="156" t="s">
        <v>3588</v>
      </c>
      <c r="B3581" s="156" t="s">
        <v>157</v>
      </c>
      <c r="C3581" s="156" t="s">
        <v>93</v>
      </c>
      <c r="D3581" s="156" t="s">
        <v>94</v>
      </c>
      <c r="E3581" s="157">
        <v>-43.35</v>
      </c>
      <c r="F3581" s="157">
        <v>172.38</v>
      </c>
      <c r="G3581" s="156" t="str">
        <f t="shared" si="170"/>
        <v>Waimakariri District CC</v>
      </c>
      <c r="H3581" s="156">
        <f t="shared" si="171"/>
        <v>42</v>
      </c>
      <c r="I3581" s="156" t="str">
        <f t="shared" si="172"/>
        <v>Waimakariri District 42</v>
      </c>
    </row>
    <row r="3582" spans="1:9">
      <c r="A3582" s="156" t="s">
        <v>3589</v>
      </c>
      <c r="B3582" s="156" t="s">
        <v>157</v>
      </c>
      <c r="C3582" s="156" t="s">
        <v>93</v>
      </c>
      <c r="D3582" s="156" t="s">
        <v>94</v>
      </c>
      <c r="E3582" s="157">
        <v>-43.37</v>
      </c>
      <c r="F3582" s="157">
        <v>172.58</v>
      </c>
      <c r="G3582" s="156" t="str">
        <f t="shared" si="170"/>
        <v>Waimakariri District CC</v>
      </c>
      <c r="H3582" s="156">
        <f t="shared" si="171"/>
        <v>43</v>
      </c>
      <c r="I3582" s="156" t="str">
        <f t="shared" si="172"/>
        <v>Waimakariri District 43</v>
      </c>
    </row>
    <row r="3583" spans="1:9">
      <c r="A3583" s="156" t="s">
        <v>3590</v>
      </c>
      <c r="B3583" s="156" t="s">
        <v>157</v>
      </c>
      <c r="C3583" s="156" t="s">
        <v>93</v>
      </c>
      <c r="D3583" s="156" t="s">
        <v>94</v>
      </c>
      <c r="E3583" s="157">
        <v>-43.16</v>
      </c>
      <c r="F3583" s="157">
        <v>172.44</v>
      </c>
      <c r="G3583" s="156" t="str">
        <f t="shared" si="170"/>
        <v>Waimakariri District CC</v>
      </c>
      <c r="H3583" s="156">
        <f t="shared" si="171"/>
        <v>44</v>
      </c>
      <c r="I3583" s="156" t="str">
        <f t="shared" si="172"/>
        <v>Waimakariri District 44</v>
      </c>
    </row>
    <row r="3584" spans="1:9">
      <c r="A3584" s="156" t="s">
        <v>1617</v>
      </c>
      <c r="B3584" s="156" t="s">
        <v>157</v>
      </c>
      <c r="C3584" s="156" t="s">
        <v>209</v>
      </c>
      <c r="D3584" s="156" t="s">
        <v>94</v>
      </c>
      <c r="E3584" s="157">
        <v>-43.32</v>
      </c>
      <c r="F3584" s="157">
        <v>172.65</v>
      </c>
      <c r="G3584" s="156" t="str">
        <f t="shared" si="170"/>
        <v>Waimakariri District CC</v>
      </c>
      <c r="H3584" s="156">
        <f t="shared" si="171"/>
        <v>45</v>
      </c>
      <c r="I3584" s="156" t="str">
        <f t="shared" si="172"/>
        <v>Waimakariri District 45</v>
      </c>
    </row>
    <row r="3585" spans="1:9">
      <c r="A3585" s="156" t="s">
        <v>3591</v>
      </c>
      <c r="B3585" s="156" t="s">
        <v>157</v>
      </c>
      <c r="C3585" s="156" t="s">
        <v>93</v>
      </c>
      <c r="D3585" s="156" t="s">
        <v>94</v>
      </c>
      <c r="E3585" s="157">
        <v>-43.33</v>
      </c>
      <c r="F3585" s="157">
        <v>172.7</v>
      </c>
      <c r="G3585" s="156" t="str">
        <f t="shared" si="170"/>
        <v>Waimakariri District CC</v>
      </c>
      <c r="H3585" s="156">
        <f t="shared" si="171"/>
        <v>46</v>
      </c>
      <c r="I3585" s="156" t="str">
        <f t="shared" si="172"/>
        <v>Waimakariri District 46</v>
      </c>
    </row>
    <row r="3586" spans="1:9">
      <c r="A3586" s="156" t="s">
        <v>3592</v>
      </c>
      <c r="B3586" s="156" t="s">
        <v>158</v>
      </c>
      <c r="C3586" s="156" t="s">
        <v>93</v>
      </c>
      <c r="D3586" s="156" t="s">
        <v>94</v>
      </c>
      <c r="E3586" s="157">
        <v>-44.78</v>
      </c>
      <c r="F3586" s="157">
        <v>170.98</v>
      </c>
      <c r="G3586" s="156" t="str">
        <f t="shared" ref="G3586:G3649" si="173">B3586&amp;" "&amp;D3586</f>
        <v>Waimate District CC</v>
      </c>
      <c r="H3586" s="156">
        <f t="shared" ref="H3586:H3649" si="174">IF(B3586=B3585,H3585+1,1)</f>
        <v>1</v>
      </c>
      <c r="I3586" s="156" t="str">
        <f t="shared" ref="I3586:I3649" si="175">B3586&amp;" "&amp;H3586</f>
        <v>Waimate District 1</v>
      </c>
    </row>
    <row r="3587" spans="1:9">
      <c r="A3587" s="156" t="s">
        <v>3593</v>
      </c>
      <c r="B3587" s="156" t="s">
        <v>158</v>
      </c>
      <c r="C3587" s="156" t="s">
        <v>93</v>
      </c>
      <c r="D3587" s="156" t="s">
        <v>94</v>
      </c>
      <c r="E3587" s="157">
        <v>-44.51</v>
      </c>
      <c r="F3587" s="157">
        <v>170.97</v>
      </c>
      <c r="G3587" s="156" t="str">
        <f t="shared" si="173"/>
        <v>Waimate District CC</v>
      </c>
      <c r="H3587" s="156">
        <f t="shared" si="174"/>
        <v>2</v>
      </c>
      <c r="I3587" s="156" t="str">
        <f t="shared" si="175"/>
        <v>Waimate District 2</v>
      </c>
    </row>
    <row r="3588" spans="1:9">
      <c r="A3588" s="156" t="s">
        <v>3594</v>
      </c>
      <c r="B3588" s="156" t="s">
        <v>158</v>
      </c>
      <c r="C3588" s="156" t="s">
        <v>93</v>
      </c>
      <c r="D3588" s="156" t="s">
        <v>94</v>
      </c>
      <c r="E3588" s="157">
        <v>-44.82</v>
      </c>
      <c r="F3588" s="157">
        <v>171.04</v>
      </c>
      <c r="G3588" s="156" t="str">
        <f t="shared" si="173"/>
        <v>Waimate District CC</v>
      </c>
      <c r="H3588" s="156">
        <f t="shared" si="174"/>
        <v>3</v>
      </c>
      <c r="I3588" s="156" t="str">
        <f t="shared" si="175"/>
        <v>Waimate District 3</v>
      </c>
    </row>
    <row r="3589" spans="1:9">
      <c r="A3589" s="156" t="s">
        <v>3595</v>
      </c>
      <c r="B3589" s="156" t="s">
        <v>158</v>
      </c>
      <c r="C3589" s="156" t="s">
        <v>93</v>
      </c>
      <c r="D3589" s="156" t="s">
        <v>94</v>
      </c>
      <c r="E3589" s="157">
        <v>-44.51</v>
      </c>
      <c r="F3589" s="157">
        <v>170.67</v>
      </c>
      <c r="G3589" s="156" t="str">
        <f t="shared" si="173"/>
        <v>Waimate District CC</v>
      </c>
      <c r="H3589" s="156">
        <f t="shared" si="174"/>
        <v>4</v>
      </c>
      <c r="I3589" s="156" t="str">
        <f t="shared" si="175"/>
        <v>Waimate District 4</v>
      </c>
    </row>
    <row r="3590" spans="1:9">
      <c r="A3590" s="156" t="s">
        <v>3596</v>
      </c>
      <c r="B3590" s="156" t="s">
        <v>158</v>
      </c>
      <c r="C3590" s="156" t="s">
        <v>93</v>
      </c>
      <c r="D3590" s="156" t="s">
        <v>94</v>
      </c>
      <c r="E3590" s="157">
        <v>-44.85</v>
      </c>
      <c r="F3590" s="157">
        <v>171.03</v>
      </c>
      <c r="G3590" s="156" t="str">
        <f t="shared" si="173"/>
        <v>Waimate District CC</v>
      </c>
      <c r="H3590" s="156">
        <f t="shared" si="174"/>
        <v>5</v>
      </c>
      <c r="I3590" s="156" t="str">
        <f t="shared" si="175"/>
        <v>Waimate District 5</v>
      </c>
    </row>
    <row r="3591" spans="1:9">
      <c r="A3591" s="156" t="s">
        <v>3007</v>
      </c>
      <c r="B3591" s="156" t="s">
        <v>158</v>
      </c>
      <c r="C3591" s="156" t="s">
        <v>93</v>
      </c>
      <c r="D3591" s="156" t="s">
        <v>94</v>
      </c>
      <c r="E3591" s="157">
        <v>-44.77</v>
      </c>
      <c r="F3591" s="157">
        <v>170.87</v>
      </c>
      <c r="G3591" s="156" t="str">
        <f t="shared" si="173"/>
        <v>Waimate District CC</v>
      </c>
      <c r="H3591" s="156">
        <f t="shared" si="174"/>
        <v>6</v>
      </c>
      <c r="I3591" s="156" t="str">
        <f t="shared" si="175"/>
        <v>Waimate District 6</v>
      </c>
    </row>
    <row r="3592" spans="1:9">
      <c r="A3592" s="156" t="s">
        <v>3597</v>
      </c>
      <c r="B3592" s="156" t="s">
        <v>158</v>
      </c>
      <c r="C3592" s="156" t="s">
        <v>93</v>
      </c>
      <c r="D3592" s="156" t="s">
        <v>94</v>
      </c>
      <c r="E3592" s="157">
        <v>-44.81</v>
      </c>
      <c r="F3592" s="157">
        <v>170.83</v>
      </c>
      <c r="G3592" s="156" t="str">
        <f t="shared" si="173"/>
        <v>Waimate District CC</v>
      </c>
      <c r="H3592" s="156">
        <f t="shared" si="174"/>
        <v>7</v>
      </c>
      <c r="I3592" s="156" t="str">
        <f t="shared" si="175"/>
        <v>Waimate District 7</v>
      </c>
    </row>
    <row r="3593" spans="1:9">
      <c r="A3593" s="156" t="s">
        <v>3598</v>
      </c>
      <c r="B3593" s="156" t="s">
        <v>158</v>
      </c>
      <c r="C3593" s="156" t="s">
        <v>93</v>
      </c>
      <c r="D3593" s="156" t="s">
        <v>94</v>
      </c>
      <c r="E3593" s="157">
        <v>-44.52</v>
      </c>
      <c r="F3593" s="157">
        <v>171.07</v>
      </c>
      <c r="G3593" s="156" t="str">
        <f t="shared" si="173"/>
        <v>Waimate District CC</v>
      </c>
      <c r="H3593" s="156">
        <f t="shared" si="174"/>
        <v>8</v>
      </c>
      <c r="I3593" s="156" t="str">
        <f t="shared" si="175"/>
        <v>Waimate District 8</v>
      </c>
    </row>
    <row r="3594" spans="1:9">
      <c r="A3594" s="156" t="s">
        <v>3599</v>
      </c>
      <c r="B3594" s="156" t="s">
        <v>158</v>
      </c>
      <c r="C3594" s="156" t="s">
        <v>93</v>
      </c>
      <c r="D3594" s="156" t="s">
        <v>94</v>
      </c>
      <c r="E3594" s="157">
        <v>-44.91</v>
      </c>
      <c r="F3594" s="157">
        <v>171.1</v>
      </c>
      <c r="G3594" s="156" t="str">
        <f t="shared" si="173"/>
        <v>Waimate District CC</v>
      </c>
      <c r="H3594" s="156">
        <f t="shared" si="174"/>
        <v>9</v>
      </c>
      <c r="I3594" s="156" t="str">
        <f t="shared" si="175"/>
        <v>Waimate District 9</v>
      </c>
    </row>
    <row r="3595" spans="1:9">
      <c r="A3595" s="156" t="s">
        <v>3600</v>
      </c>
      <c r="B3595" s="156" t="s">
        <v>158</v>
      </c>
      <c r="C3595" s="156" t="s">
        <v>93</v>
      </c>
      <c r="D3595" s="156" t="s">
        <v>94</v>
      </c>
      <c r="E3595" s="157">
        <v>-44.45</v>
      </c>
      <c r="F3595" s="157">
        <v>171.04</v>
      </c>
      <c r="G3595" s="156" t="str">
        <f t="shared" si="173"/>
        <v>Waimate District CC</v>
      </c>
      <c r="H3595" s="156">
        <f t="shared" si="174"/>
        <v>10</v>
      </c>
      <c r="I3595" s="156" t="str">
        <f t="shared" si="175"/>
        <v>Waimate District 10</v>
      </c>
    </row>
    <row r="3596" spans="1:9">
      <c r="A3596" s="156" t="s">
        <v>3601</v>
      </c>
      <c r="B3596" s="156" t="s">
        <v>158</v>
      </c>
      <c r="C3596" s="156" t="s">
        <v>93</v>
      </c>
      <c r="D3596" s="156" t="s">
        <v>94</v>
      </c>
      <c r="E3596" s="157">
        <v>-44.86</v>
      </c>
      <c r="F3596" s="157">
        <v>171.05</v>
      </c>
      <c r="G3596" s="156" t="str">
        <f t="shared" si="173"/>
        <v>Waimate District CC</v>
      </c>
      <c r="H3596" s="156">
        <f t="shared" si="174"/>
        <v>11</v>
      </c>
      <c r="I3596" s="156" t="str">
        <f t="shared" si="175"/>
        <v>Waimate District 11</v>
      </c>
    </row>
    <row r="3597" spans="1:9">
      <c r="A3597" s="156" t="s">
        <v>3602</v>
      </c>
      <c r="B3597" s="156" t="s">
        <v>158</v>
      </c>
      <c r="C3597" s="156" t="s">
        <v>93</v>
      </c>
      <c r="D3597" s="156" t="s">
        <v>94</v>
      </c>
      <c r="E3597" s="157">
        <v>-44.81</v>
      </c>
      <c r="F3597" s="157">
        <v>171.04</v>
      </c>
      <c r="G3597" s="156" t="str">
        <f t="shared" si="173"/>
        <v>Waimate District CC</v>
      </c>
      <c r="H3597" s="156">
        <f t="shared" si="174"/>
        <v>12</v>
      </c>
      <c r="I3597" s="156" t="str">
        <f t="shared" si="175"/>
        <v>Waimate District 12</v>
      </c>
    </row>
    <row r="3598" spans="1:9">
      <c r="A3598" s="156" t="s">
        <v>3603</v>
      </c>
      <c r="B3598" s="156" t="s">
        <v>158</v>
      </c>
      <c r="C3598" s="156" t="s">
        <v>93</v>
      </c>
      <c r="D3598" s="156" t="s">
        <v>94</v>
      </c>
      <c r="E3598" s="157">
        <v>-44.79</v>
      </c>
      <c r="F3598" s="157">
        <v>170.99</v>
      </c>
      <c r="G3598" s="156" t="str">
        <f t="shared" si="173"/>
        <v>Waimate District CC</v>
      </c>
      <c r="H3598" s="156">
        <f t="shared" si="174"/>
        <v>13</v>
      </c>
      <c r="I3598" s="156" t="str">
        <f t="shared" si="175"/>
        <v>Waimate District 13</v>
      </c>
    </row>
    <row r="3599" spans="1:9">
      <c r="A3599" s="156" t="s">
        <v>3604</v>
      </c>
      <c r="B3599" s="156" t="s">
        <v>158</v>
      </c>
      <c r="C3599" s="156" t="s">
        <v>93</v>
      </c>
      <c r="D3599" s="156" t="s">
        <v>94</v>
      </c>
      <c r="E3599" s="157">
        <v>-44.72</v>
      </c>
      <c r="F3599" s="157">
        <v>170.48</v>
      </c>
      <c r="G3599" s="156" t="str">
        <f t="shared" si="173"/>
        <v>Waimate District CC</v>
      </c>
      <c r="H3599" s="156">
        <f t="shared" si="174"/>
        <v>14</v>
      </c>
      <c r="I3599" s="156" t="str">
        <f t="shared" si="175"/>
        <v>Waimate District 14</v>
      </c>
    </row>
    <row r="3600" spans="1:9">
      <c r="A3600" s="156" t="s">
        <v>3605</v>
      </c>
      <c r="B3600" s="156" t="s">
        <v>158</v>
      </c>
      <c r="C3600" s="156" t="s">
        <v>93</v>
      </c>
      <c r="D3600" s="156" t="s">
        <v>94</v>
      </c>
      <c r="E3600" s="157">
        <v>-44.68</v>
      </c>
      <c r="F3600" s="157">
        <v>171.13</v>
      </c>
      <c r="G3600" s="156" t="str">
        <f t="shared" si="173"/>
        <v>Waimate District CC</v>
      </c>
      <c r="H3600" s="156">
        <f t="shared" si="174"/>
        <v>15</v>
      </c>
      <c r="I3600" s="156" t="str">
        <f t="shared" si="175"/>
        <v>Waimate District 15</v>
      </c>
    </row>
    <row r="3601" spans="1:9">
      <c r="A3601" s="156" t="s">
        <v>3606</v>
      </c>
      <c r="B3601" s="156" t="s">
        <v>158</v>
      </c>
      <c r="C3601" s="156" t="s">
        <v>93</v>
      </c>
      <c r="D3601" s="156" t="s">
        <v>94</v>
      </c>
      <c r="E3601" s="157">
        <v>-44.62</v>
      </c>
      <c r="F3601" s="157">
        <v>171.02</v>
      </c>
      <c r="G3601" s="156" t="str">
        <f t="shared" si="173"/>
        <v>Waimate District CC</v>
      </c>
      <c r="H3601" s="156">
        <f t="shared" si="174"/>
        <v>16</v>
      </c>
      <c r="I3601" s="156" t="str">
        <f t="shared" si="175"/>
        <v>Waimate District 16</v>
      </c>
    </row>
    <row r="3602" spans="1:9">
      <c r="A3602" s="156" t="s">
        <v>3607</v>
      </c>
      <c r="B3602" s="156" t="s">
        <v>158</v>
      </c>
      <c r="C3602" s="156" t="s">
        <v>93</v>
      </c>
      <c r="D3602" s="156" t="s">
        <v>94</v>
      </c>
      <c r="E3602" s="157">
        <v>-44.87</v>
      </c>
      <c r="F3602" s="157">
        <v>170.86</v>
      </c>
      <c r="G3602" s="156" t="str">
        <f t="shared" si="173"/>
        <v>Waimate District CC</v>
      </c>
      <c r="H3602" s="156">
        <f t="shared" si="174"/>
        <v>17</v>
      </c>
      <c r="I3602" s="156" t="str">
        <f t="shared" si="175"/>
        <v>Waimate District 17</v>
      </c>
    </row>
    <row r="3603" spans="1:9">
      <c r="A3603" s="156" t="s">
        <v>3608</v>
      </c>
      <c r="B3603" s="156" t="s">
        <v>158</v>
      </c>
      <c r="C3603" s="156" t="s">
        <v>93</v>
      </c>
      <c r="D3603" s="156" t="s">
        <v>94</v>
      </c>
      <c r="E3603" s="157">
        <v>-44.78</v>
      </c>
      <c r="F3603" s="157">
        <v>170.96</v>
      </c>
      <c r="G3603" s="156" t="str">
        <f t="shared" si="173"/>
        <v>Waimate District CC</v>
      </c>
      <c r="H3603" s="156">
        <f t="shared" si="174"/>
        <v>18</v>
      </c>
      <c r="I3603" s="156" t="str">
        <f t="shared" si="175"/>
        <v>Waimate District 18</v>
      </c>
    </row>
    <row r="3604" spans="1:9">
      <c r="A3604" s="156" t="s">
        <v>3609</v>
      </c>
      <c r="B3604" s="156" t="s">
        <v>158</v>
      </c>
      <c r="C3604" s="156" t="s">
        <v>93</v>
      </c>
      <c r="D3604" s="156" t="s">
        <v>94</v>
      </c>
      <c r="E3604" s="157">
        <v>-44.55</v>
      </c>
      <c r="F3604" s="157">
        <v>171.04</v>
      </c>
      <c r="G3604" s="156" t="str">
        <f t="shared" si="173"/>
        <v>Waimate District CC</v>
      </c>
      <c r="H3604" s="156">
        <f t="shared" si="174"/>
        <v>19</v>
      </c>
      <c r="I3604" s="156" t="str">
        <f t="shared" si="175"/>
        <v>Waimate District 19</v>
      </c>
    </row>
    <row r="3605" spans="1:9">
      <c r="A3605" s="156" t="s">
        <v>3610</v>
      </c>
      <c r="B3605" s="156" t="s">
        <v>158</v>
      </c>
      <c r="C3605" s="156" t="s">
        <v>93</v>
      </c>
      <c r="D3605" s="156" t="s">
        <v>94</v>
      </c>
      <c r="E3605" s="157">
        <v>-44.5</v>
      </c>
      <c r="F3605" s="157">
        <v>171.09</v>
      </c>
      <c r="G3605" s="156" t="str">
        <f t="shared" si="173"/>
        <v>Waimate District CC</v>
      </c>
      <c r="H3605" s="156">
        <f t="shared" si="174"/>
        <v>20</v>
      </c>
      <c r="I3605" s="156" t="str">
        <f t="shared" si="175"/>
        <v>Waimate District 20</v>
      </c>
    </row>
    <row r="3606" spans="1:9">
      <c r="A3606" s="156" t="s">
        <v>3611</v>
      </c>
      <c r="B3606" s="156" t="s">
        <v>158</v>
      </c>
      <c r="C3606" s="156" t="s">
        <v>93</v>
      </c>
      <c r="D3606" s="156" t="s">
        <v>94</v>
      </c>
      <c r="E3606" s="157">
        <v>-44.63</v>
      </c>
      <c r="F3606" s="157">
        <v>171.13</v>
      </c>
      <c r="G3606" s="156" t="str">
        <f t="shared" si="173"/>
        <v>Waimate District CC</v>
      </c>
      <c r="H3606" s="156">
        <f t="shared" si="174"/>
        <v>21</v>
      </c>
      <c r="I3606" s="156" t="str">
        <f t="shared" si="175"/>
        <v>Waimate District 21</v>
      </c>
    </row>
    <row r="3607" spans="1:9">
      <c r="A3607" s="156" t="s">
        <v>3612</v>
      </c>
      <c r="B3607" s="156" t="s">
        <v>158</v>
      </c>
      <c r="C3607" s="156" t="s">
        <v>93</v>
      </c>
      <c r="D3607" s="156" t="s">
        <v>94</v>
      </c>
      <c r="E3607" s="157">
        <v>-44.45</v>
      </c>
      <c r="F3607" s="157">
        <v>170.95</v>
      </c>
      <c r="G3607" s="156" t="str">
        <f t="shared" si="173"/>
        <v>Waimate District CC</v>
      </c>
      <c r="H3607" s="156">
        <f t="shared" si="174"/>
        <v>22</v>
      </c>
      <c r="I3607" s="156" t="str">
        <f t="shared" si="175"/>
        <v>Waimate District 22</v>
      </c>
    </row>
    <row r="3608" spans="1:9">
      <c r="A3608" s="156" t="s">
        <v>3613</v>
      </c>
      <c r="B3608" s="156" t="s">
        <v>158</v>
      </c>
      <c r="C3608" s="156" t="s">
        <v>93</v>
      </c>
      <c r="D3608" s="156" t="s">
        <v>94</v>
      </c>
      <c r="E3608" s="157">
        <v>-44.71</v>
      </c>
      <c r="F3608" s="157">
        <v>171.05</v>
      </c>
      <c r="G3608" s="156" t="str">
        <f t="shared" si="173"/>
        <v>Waimate District CC</v>
      </c>
      <c r="H3608" s="156">
        <f t="shared" si="174"/>
        <v>23</v>
      </c>
      <c r="I3608" s="156" t="str">
        <f t="shared" si="175"/>
        <v>Waimate District 23</v>
      </c>
    </row>
    <row r="3609" spans="1:9">
      <c r="A3609" s="156" t="s">
        <v>3614</v>
      </c>
      <c r="B3609" s="156" t="s">
        <v>158</v>
      </c>
      <c r="C3609" s="156" t="s">
        <v>93</v>
      </c>
      <c r="D3609" s="156" t="s">
        <v>94</v>
      </c>
      <c r="E3609" s="157">
        <v>-44.81</v>
      </c>
      <c r="F3609" s="157">
        <v>171.1</v>
      </c>
      <c r="G3609" s="156" t="str">
        <f t="shared" si="173"/>
        <v>Waimate District CC</v>
      </c>
      <c r="H3609" s="156">
        <f t="shared" si="174"/>
        <v>24</v>
      </c>
      <c r="I3609" s="156" t="str">
        <f t="shared" si="175"/>
        <v>Waimate District 24</v>
      </c>
    </row>
    <row r="3610" spans="1:9">
      <c r="A3610" s="156" t="s">
        <v>3615</v>
      </c>
      <c r="B3610" s="156" t="s">
        <v>158</v>
      </c>
      <c r="C3610" s="156" t="s">
        <v>93</v>
      </c>
      <c r="D3610" s="156" t="s">
        <v>94</v>
      </c>
      <c r="E3610" s="157">
        <v>-44.39</v>
      </c>
      <c r="F3610" s="157">
        <v>170.98</v>
      </c>
      <c r="G3610" s="156" t="str">
        <f t="shared" si="173"/>
        <v>Waimate District CC</v>
      </c>
      <c r="H3610" s="156">
        <f t="shared" si="174"/>
        <v>25</v>
      </c>
      <c r="I3610" s="156" t="str">
        <f t="shared" si="175"/>
        <v>Waimate District 25</v>
      </c>
    </row>
    <row r="3611" spans="1:9">
      <c r="A3611" s="156" t="s">
        <v>3616</v>
      </c>
      <c r="B3611" s="156" t="s">
        <v>158</v>
      </c>
      <c r="C3611" s="156" t="s">
        <v>93</v>
      </c>
      <c r="D3611" s="156" t="s">
        <v>94</v>
      </c>
      <c r="E3611" s="157">
        <v>-44.7</v>
      </c>
      <c r="F3611" s="157">
        <v>171.04</v>
      </c>
      <c r="G3611" s="156" t="str">
        <f t="shared" si="173"/>
        <v>Waimate District CC</v>
      </c>
      <c r="H3611" s="156">
        <f t="shared" si="174"/>
        <v>26</v>
      </c>
      <c r="I3611" s="156" t="str">
        <f t="shared" si="175"/>
        <v>Waimate District 26</v>
      </c>
    </row>
    <row r="3612" spans="1:9">
      <c r="A3612" s="156" t="s">
        <v>3617</v>
      </c>
      <c r="B3612" s="156" t="s">
        <v>158</v>
      </c>
      <c r="C3612" s="156" t="s">
        <v>93</v>
      </c>
      <c r="D3612" s="156" t="s">
        <v>94</v>
      </c>
      <c r="E3612" s="157">
        <v>-44.74</v>
      </c>
      <c r="F3612" s="157">
        <v>171.13</v>
      </c>
      <c r="G3612" s="156" t="str">
        <f t="shared" si="173"/>
        <v>Waimate District CC</v>
      </c>
      <c r="H3612" s="156">
        <f t="shared" si="174"/>
        <v>27</v>
      </c>
      <c r="I3612" s="156" t="str">
        <f t="shared" si="175"/>
        <v>Waimate District 27</v>
      </c>
    </row>
    <row r="3613" spans="1:9">
      <c r="A3613" s="156" t="s">
        <v>3618</v>
      </c>
      <c r="B3613" s="156" t="s">
        <v>158</v>
      </c>
      <c r="C3613" s="156" t="s">
        <v>93</v>
      </c>
      <c r="D3613" s="156" t="s">
        <v>94</v>
      </c>
      <c r="E3613" s="157">
        <v>-44.58</v>
      </c>
      <c r="F3613" s="157">
        <v>171.16</v>
      </c>
      <c r="G3613" s="156" t="str">
        <f t="shared" si="173"/>
        <v>Waimate District CC</v>
      </c>
      <c r="H3613" s="156">
        <f t="shared" si="174"/>
        <v>28</v>
      </c>
      <c r="I3613" s="156" t="str">
        <f t="shared" si="175"/>
        <v>Waimate District 28</v>
      </c>
    </row>
    <row r="3614" spans="1:9">
      <c r="A3614" s="156" t="s">
        <v>3619</v>
      </c>
      <c r="B3614" s="156" t="s">
        <v>158</v>
      </c>
      <c r="C3614" s="156" t="s">
        <v>93</v>
      </c>
      <c r="D3614" s="156" t="s">
        <v>94</v>
      </c>
      <c r="E3614" s="157">
        <v>-44.52</v>
      </c>
      <c r="F3614" s="157">
        <v>170.93</v>
      </c>
      <c r="G3614" s="156" t="str">
        <f t="shared" si="173"/>
        <v>Waimate District CC</v>
      </c>
      <c r="H3614" s="156">
        <f t="shared" si="174"/>
        <v>29</v>
      </c>
      <c r="I3614" s="156" t="str">
        <f t="shared" si="175"/>
        <v>Waimate District 29</v>
      </c>
    </row>
    <row r="3615" spans="1:9">
      <c r="A3615" s="156" t="s">
        <v>3620</v>
      </c>
      <c r="B3615" s="156" t="s">
        <v>158</v>
      </c>
      <c r="C3615" s="156" t="s">
        <v>93</v>
      </c>
      <c r="D3615" s="156" t="s">
        <v>94</v>
      </c>
      <c r="E3615" s="157">
        <v>-44.69</v>
      </c>
      <c r="F3615" s="157">
        <v>170.79</v>
      </c>
      <c r="G3615" s="156" t="str">
        <f t="shared" si="173"/>
        <v>Waimate District CC</v>
      </c>
      <c r="H3615" s="156">
        <f t="shared" si="174"/>
        <v>30</v>
      </c>
      <c r="I3615" s="156" t="str">
        <f t="shared" si="175"/>
        <v>Waimate District 30</v>
      </c>
    </row>
    <row r="3616" spans="1:9">
      <c r="A3616" s="156" t="s">
        <v>3621</v>
      </c>
      <c r="B3616" s="156" t="s">
        <v>158</v>
      </c>
      <c r="C3616" s="156" t="s">
        <v>93</v>
      </c>
      <c r="D3616" s="156" t="s">
        <v>94</v>
      </c>
      <c r="E3616" s="157">
        <v>-44.87</v>
      </c>
      <c r="F3616" s="157">
        <v>171.04</v>
      </c>
      <c r="G3616" s="156" t="str">
        <f t="shared" si="173"/>
        <v>Waimate District CC</v>
      </c>
      <c r="H3616" s="156">
        <f t="shared" si="174"/>
        <v>31</v>
      </c>
      <c r="I3616" s="156" t="str">
        <f t="shared" si="175"/>
        <v>Waimate District 31</v>
      </c>
    </row>
    <row r="3617" spans="1:9">
      <c r="A3617" s="156" t="s">
        <v>3622</v>
      </c>
      <c r="B3617" s="156" t="s">
        <v>158</v>
      </c>
      <c r="C3617" s="156" t="s">
        <v>93</v>
      </c>
      <c r="D3617" s="156" t="s">
        <v>94</v>
      </c>
      <c r="E3617" s="157">
        <v>-44.46</v>
      </c>
      <c r="F3617" s="157">
        <v>170.97</v>
      </c>
      <c r="G3617" s="156" t="str">
        <f t="shared" si="173"/>
        <v>Waimate District CC</v>
      </c>
      <c r="H3617" s="156">
        <f t="shared" si="174"/>
        <v>32</v>
      </c>
      <c r="I3617" s="156" t="str">
        <f t="shared" si="175"/>
        <v>Waimate District 32</v>
      </c>
    </row>
    <row r="3618" spans="1:9">
      <c r="A3618" s="156" t="s">
        <v>3623</v>
      </c>
      <c r="B3618" s="156" t="s">
        <v>158</v>
      </c>
      <c r="C3618" s="156" t="s">
        <v>93</v>
      </c>
      <c r="D3618" s="156" t="s">
        <v>94</v>
      </c>
      <c r="E3618" s="157">
        <v>-44.53</v>
      </c>
      <c r="F3618" s="157">
        <v>171.19</v>
      </c>
      <c r="G3618" s="156" t="str">
        <f t="shared" si="173"/>
        <v>Waimate District CC</v>
      </c>
      <c r="H3618" s="156">
        <f t="shared" si="174"/>
        <v>33</v>
      </c>
      <c r="I3618" s="156" t="str">
        <f t="shared" si="175"/>
        <v>Waimate District 33</v>
      </c>
    </row>
    <row r="3619" spans="1:9">
      <c r="A3619" s="156" t="s">
        <v>3624</v>
      </c>
      <c r="B3619" s="156" t="s">
        <v>158</v>
      </c>
      <c r="C3619" s="156" t="s">
        <v>93</v>
      </c>
      <c r="D3619" s="156" t="s">
        <v>94</v>
      </c>
      <c r="E3619" s="157">
        <v>-44.45</v>
      </c>
      <c r="F3619" s="157">
        <v>171.09</v>
      </c>
      <c r="G3619" s="156" t="str">
        <f t="shared" si="173"/>
        <v>Waimate District CC</v>
      </c>
      <c r="H3619" s="156">
        <f t="shared" si="174"/>
        <v>34</v>
      </c>
      <c r="I3619" s="156" t="str">
        <f t="shared" si="175"/>
        <v>Waimate District 34</v>
      </c>
    </row>
    <row r="3620" spans="1:9">
      <c r="A3620" s="156" t="s">
        <v>3625</v>
      </c>
      <c r="B3620" s="156" t="s">
        <v>158</v>
      </c>
      <c r="C3620" s="156" t="s">
        <v>93</v>
      </c>
      <c r="D3620" s="156" t="s">
        <v>94</v>
      </c>
      <c r="E3620" s="157">
        <v>-44.5</v>
      </c>
      <c r="F3620" s="157">
        <v>171.16</v>
      </c>
      <c r="G3620" s="156" t="str">
        <f t="shared" si="173"/>
        <v>Waimate District CC</v>
      </c>
      <c r="H3620" s="156">
        <f t="shared" si="174"/>
        <v>35</v>
      </c>
      <c r="I3620" s="156" t="str">
        <f t="shared" si="175"/>
        <v>Waimate District 35</v>
      </c>
    </row>
    <row r="3621" spans="1:9">
      <c r="A3621" s="156" t="s">
        <v>3626</v>
      </c>
      <c r="B3621" s="156" t="s">
        <v>158</v>
      </c>
      <c r="C3621" s="156" t="s">
        <v>93</v>
      </c>
      <c r="D3621" s="156" t="s">
        <v>94</v>
      </c>
      <c r="E3621" s="157">
        <v>-44.72</v>
      </c>
      <c r="F3621" s="157">
        <v>171.12</v>
      </c>
      <c r="G3621" s="156" t="str">
        <f t="shared" si="173"/>
        <v>Waimate District CC</v>
      </c>
      <c r="H3621" s="156">
        <f t="shared" si="174"/>
        <v>36</v>
      </c>
      <c r="I3621" s="156" t="str">
        <f t="shared" si="175"/>
        <v>Waimate District 36</v>
      </c>
    </row>
    <row r="3622" spans="1:9">
      <c r="A3622" s="156" t="s">
        <v>3627</v>
      </c>
      <c r="B3622" s="156" t="s">
        <v>158</v>
      </c>
      <c r="C3622" s="156" t="s">
        <v>93</v>
      </c>
      <c r="D3622" s="156" t="s">
        <v>94</v>
      </c>
      <c r="E3622" s="157">
        <v>-44.88</v>
      </c>
      <c r="F3622" s="157">
        <v>170.99</v>
      </c>
      <c r="G3622" s="156" t="str">
        <f t="shared" si="173"/>
        <v>Waimate District CC</v>
      </c>
      <c r="H3622" s="156">
        <f t="shared" si="174"/>
        <v>37</v>
      </c>
      <c r="I3622" s="156" t="str">
        <f t="shared" si="175"/>
        <v>Waimate District 37</v>
      </c>
    </row>
    <row r="3623" spans="1:9">
      <c r="A3623" s="156" t="s">
        <v>3628</v>
      </c>
      <c r="B3623" s="156" t="s">
        <v>158</v>
      </c>
      <c r="C3623" s="156" t="s">
        <v>93</v>
      </c>
      <c r="D3623" s="156" t="s">
        <v>94</v>
      </c>
      <c r="E3623" s="157">
        <v>-44.76</v>
      </c>
      <c r="F3623" s="157">
        <v>171.03</v>
      </c>
      <c r="G3623" s="156" t="str">
        <f t="shared" si="173"/>
        <v>Waimate District CC</v>
      </c>
      <c r="H3623" s="156">
        <f t="shared" si="174"/>
        <v>38</v>
      </c>
      <c r="I3623" s="156" t="str">
        <f t="shared" si="175"/>
        <v>Waimate District 38</v>
      </c>
    </row>
    <row r="3624" spans="1:9">
      <c r="A3624" s="156" t="s">
        <v>3629</v>
      </c>
      <c r="B3624" s="156" t="s">
        <v>158</v>
      </c>
      <c r="C3624" s="156" t="s">
        <v>93</v>
      </c>
      <c r="D3624" s="156" t="s">
        <v>94</v>
      </c>
      <c r="E3624" s="157">
        <v>-44.76</v>
      </c>
      <c r="F3624" s="157">
        <v>171.04</v>
      </c>
      <c r="G3624" s="156" t="str">
        <f t="shared" si="173"/>
        <v>Waimate District CC</v>
      </c>
      <c r="H3624" s="156">
        <f t="shared" si="174"/>
        <v>39</v>
      </c>
      <c r="I3624" s="156" t="str">
        <f t="shared" si="175"/>
        <v>Waimate District 39</v>
      </c>
    </row>
    <row r="3625" spans="1:9">
      <c r="A3625" s="156" t="s">
        <v>3630</v>
      </c>
      <c r="B3625" s="156" t="s">
        <v>158</v>
      </c>
      <c r="C3625" s="156" t="s">
        <v>93</v>
      </c>
      <c r="D3625" s="156" t="s">
        <v>94</v>
      </c>
      <c r="E3625" s="157">
        <v>-44.79</v>
      </c>
      <c r="F3625" s="157">
        <v>170.9</v>
      </c>
      <c r="G3625" s="156" t="str">
        <f t="shared" si="173"/>
        <v>Waimate District CC</v>
      </c>
      <c r="H3625" s="156">
        <f t="shared" si="174"/>
        <v>40</v>
      </c>
      <c r="I3625" s="156" t="str">
        <f t="shared" si="175"/>
        <v>Waimate District 40</v>
      </c>
    </row>
    <row r="3626" spans="1:9">
      <c r="A3626" s="156" t="s">
        <v>3631</v>
      </c>
      <c r="B3626" s="156" t="s">
        <v>158</v>
      </c>
      <c r="C3626" s="156" t="s">
        <v>93</v>
      </c>
      <c r="D3626" s="156" t="s">
        <v>94</v>
      </c>
      <c r="E3626" s="157">
        <v>-44.78</v>
      </c>
      <c r="F3626" s="157">
        <v>170.94</v>
      </c>
      <c r="G3626" s="156" t="str">
        <f t="shared" si="173"/>
        <v>Waimate District CC</v>
      </c>
      <c r="H3626" s="156">
        <f t="shared" si="174"/>
        <v>41</v>
      </c>
      <c r="I3626" s="156" t="str">
        <f t="shared" si="175"/>
        <v>Waimate District 41</v>
      </c>
    </row>
    <row r="3627" spans="1:9">
      <c r="A3627" s="156" t="s">
        <v>3632</v>
      </c>
      <c r="B3627" s="156" t="s">
        <v>158</v>
      </c>
      <c r="C3627" s="156" t="s">
        <v>93</v>
      </c>
      <c r="D3627" s="156" t="s">
        <v>94</v>
      </c>
      <c r="E3627" s="157">
        <v>-44.73</v>
      </c>
      <c r="F3627" s="157">
        <v>170.81</v>
      </c>
      <c r="G3627" s="156" t="str">
        <f t="shared" si="173"/>
        <v>Waimate District CC</v>
      </c>
      <c r="H3627" s="156">
        <f t="shared" si="174"/>
        <v>42</v>
      </c>
      <c r="I3627" s="156" t="str">
        <f t="shared" si="175"/>
        <v>Waimate District 42</v>
      </c>
    </row>
    <row r="3628" spans="1:9">
      <c r="A3628" s="156" t="s">
        <v>3633</v>
      </c>
      <c r="B3628" s="156" t="s">
        <v>158</v>
      </c>
      <c r="C3628" s="156" t="s">
        <v>93</v>
      </c>
      <c r="D3628" s="156" t="s">
        <v>94</v>
      </c>
      <c r="E3628" s="157">
        <v>-44.85</v>
      </c>
      <c r="F3628" s="157">
        <v>170.98</v>
      </c>
      <c r="G3628" s="156" t="str">
        <f t="shared" si="173"/>
        <v>Waimate District CC</v>
      </c>
      <c r="H3628" s="156">
        <f t="shared" si="174"/>
        <v>43</v>
      </c>
      <c r="I3628" s="156" t="str">
        <f t="shared" si="175"/>
        <v>Waimate District 43</v>
      </c>
    </row>
    <row r="3629" spans="1:9">
      <c r="A3629" s="156" t="s">
        <v>3634</v>
      </c>
      <c r="B3629" s="156" t="s">
        <v>158</v>
      </c>
      <c r="C3629" s="156" t="s">
        <v>171</v>
      </c>
      <c r="D3629" s="156" t="s">
        <v>94</v>
      </c>
      <c r="E3629" s="157">
        <v>-44.73</v>
      </c>
      <c r="F3629" s="157">
        <v>171.05</v>
      </c>
      <c r="G3629" s="156" t="str">
        <f t="shared" si="173"/>
        <v>Waimate District CC</v>
      </c>
      <c r="H3629" s="156">
        <f t="shared" si="174"/>
        <v>44</v>
      </c>
      <c r="I3629" s="156" t="str">
        <f t="shared" si="175"/>
        <v>Waimate District 44</v>
      </c>
    </row>
    <row r="3630" spans="1:9">
      <c r="A3630" s="156" t="s">
        <v>2994</v>
      </c>
      <c r="B3630" s="156" t="s">
        <v>158</v>
      </c>
      <c r="C3630" s="156" t="s">
        <v>93</v>
      </c>
      <c r="D3630" s="156" t="s">
        <v>94</v>
      </c>
      <c r="E3630" s="157">
        <v>-44.7</v>
      </c>
      <c r="F3630" s="157">
        <v>171.01</v>
      </c>
      <c r="G3630" s="156" t="str">
        <f t="shared" si="173"/>
        <v>Waimate District CC</v>
      </c>
      <c r="H3630" s="156">
        <f t="shared" si="174"/>
        <v>45</v>
      </c>
      <c r="I3630" s="156" t="str">
        <f t="shared" si="175"/>
        <v>Waimate District 45</v>
      </c>
    </row>
    <row r="3631" spans="1:9">
      <c r="A3631" s="156" t="s">
        <v>3635</v>
      </c>
      <c r="B3631" s="156" t="s">
        <v>158</v>
      </c>
      <c r="C3631" s="156" t="s">
        <v>93</v>
      </c>
      <c r="D3631" s="156" t="s">
        <v>94</v>
      </c>
      <c r="E3631" s="157">
        <v>-44.77</v>
      </c>
      <c r="F3631" s="157">
        <v>171.1</v>
      </c>
      <c r="G3631" s="156" t="str">
        <f t="shared" si="173"/>
        <v>Waimate District CC</v>
      </c>
      <c r="H3631" s="156">
        <f t="shared" si="174"/>
        <v>46</v>
      </c>
      <c r="I3631" s="156" t="str">
        <f t="shared" si="175"/>
        <v>Waimate District 46</v>
      </c>
    </row>
    <row r="3632" spans="1:9">
      <c r="A3632" s="156" t="s">
        <v>3636</v>
      </c>
      <c r="B3632" s="156" t="s">
        <v>159</v>
      </c>
      <c r="C3632" s="156" t="s">
        <v>93</v>
      </c>
      <c r="D3632" s="156" t="s">
        <v>1413</v>
      </c>
      <c r="E3632" s="157">
        <v>-37.840000000000003</v>
      </c>
      <c r="F3632" s="157">
        <v>175.43</v>
      </c>
      <c r="G3632" s="156" t="str">
        <f t="shared" si="173"/>
        <v>Waipa District HN</v>
      </c>
      <c r="H3632" s="156">
        <f t="shared" si="174"/>
        <v>1</v>
      </c>
      <c r="I3632" s="156" t="str">
        <f t="shared" si="175"/>
        <v>Waipa District 1</v>
      </c>
    </row>
    <row r="3633" spans="1:9">
      <c r="A3633" s="156" t="s">
        <v>3637</v>
      </c>
      <c r="B3633" s="156" t="s">
        <v>159</v>
      </c>
      <c r="C3633" s="156" t="s">
        <v>209</v>
      </c>
      <c r="D3633" s="156" t="s">
        <v>1413</v>
      </c>
      <c r="E3633" s="157">
        <v>-37.880000000000003</v>
      </c>
      <c r="F3633" s="157">
        <v>175.44</v>
      </c>
      <c r="G3633" s="156" t="str">
        <f t="shared" si="173"/>
        <v>Waipa District HN</v>
      </c>
      <c r="H3633" s="156">
        <f t="shared" si="174"/>
        <v>2</v>
      </c>
      <c r="I3633" s="156" t="str">
        <f t="shared" si="175"/>
        <v>Waipa District 2</v>
      </c>
    </row>
    <row r="3634" spans="1:9">
      <c r="A3634" s="156" t="s">
        <v>3638</v>
      </c>
      <c r="B3634" s="156" t="s">
        <v>159</v>
      </c>
      <c r="C3634" s="156" t="s">
        <v>93</v>
      </c>
      <c r="D3634" s="156" t="s">
        <v>1413</v>
      </c>
      <c r="E3634" s="157">
        <v>-37.86</v>
      </c>
      <c r="F3634" s="157">
        <v>175.48</v>
      </c>
      <c r="G3634" s="156" t="str">
        <f t="shared" si="173"/>
        <v>Waipa District HN</v>
      </c>
      <c r="H3634" s="156">
        <f t="shared" si="174"/>
        <v>3</v>
      </c>
      <c r="I3634" s="156" t="str">
        <f t="shared" si="175"/>
        <v>Waipa District 3</v>
      </c>
    </row>
    <row r="3635" spans="1:9">
      <c r="A3635" s="156" t="s">
        <v>3639</v>
      </c>
      <c r="B3635" s="156" t="s">
        <v>159</v>
      </c>
      <c r="C3635" s="156" t="s">
        <v>93</v>
      </c>
      <c r="D3635" s="156" t="s">
        <v>1413</v>
      </c>
      <c r="E3635" s="157">
        <v>-37.880000000000003</v>
      </c>
      <c r="F3635" s="157">
        <v>175.52</v>
      </c>
      <c r="G3635" s="156" t="str">
        <f t="shared" si="173"/>
        <v>Waipa District HN</v>
      </c>
      <c r="H3635" s="156">
        <f t="shared" si="174"/>
        <v>4</v>
      </c>
      <c r="I3635" s="156" t="str">
        <f t="shared" si="175"/>
        <v>Waipa District 4</v>
      </c>
    </row>
    <row r="3636" spans="1:9">
      <c r="A3636" s="156" t="s">
        <v>3304</v>
      </c>
      <c r="B3636" s="156" t="s">
        <v>159</v>
      </c>
      <c r="C3636" s="156" t="s">
        <v>93</v>
      </c>
      <c r="D3636" s="156" t="s">
        <v>1413</v>
      </c>
      <c r="E3636" s="157">
        <v>-38.01</v>
      </c>
      <c r="F3636" s="157">
        <v>175.35</v>
      </c>
      <c r="G3636" s="156" t="str">
        <f t="shared" si="173"/>
        <v>Waipa District HN</v>
      </c>
      <c r="H3636" s="156">
        <f t="shared" si="174"/>
        <v>5</v>
      </c>
      <c r="I3636" s="156" t="str">
        <f t="shared" si="175"/>
        <v>Waipa District 5</v>
      </c>
    </row>
    <row r="3637" spans="1:9">
      <c r="A3637" s="156" t="s">
        <v>3640</v>
      </c>
      <c r="B3637" s="156" t="s">
        <v>159</v>
      </c>
      <c r="C3637" s="156" t="s">
        <v>93</v>
      </c>
      <c r="D3637" s="156" t="s">
        <v>1413</v>
      </c>
      <c r="E3637" s="157">
        <v>-37.93</v>
      </c>
      <c r="F3637" s="157">
        <v>175.13</v>
      </c>
      <c r="G3637" s="156" t="str">
        <f t="shared" si="173"/>
        <v>Waipa District HN</v>
      </c>
      <c r="H3637" s="156">
        <f t="shared" si="174"/>
        <v>6</v>
      </c>
      <c r="I3637" s="156" t="str">
        <f t="shared" si="175"/>
        <v>Waipa District 6</v>
      </c>
    </row>
    <row r="3638" spans="1:9">
      <c r="A3638" s="156" t="s">
        <v>3641</v>
      </c>
      <c r="B3638" s="156" t="s">
        <v>159</v>
      </c>
      <c r="C3638" s="156" t="s">
        <v>93</v>
      </c>
      <c r="D3638" s="156" t="s">
        <v>1413</v>
      </c>
      <c r="E3638" s="157">
        <v>-37.86</v>
      </c>
      <c r="F3638" s="157">
        <v>175.45</v>
      </c>
      <c r="G3638" s="156" t="str">
        <f t="shared" si="173"/>
        <v>Waipa District HN</v>
      </c>
      <c r="H3638" s="156">
        <f t="shared" si="174"/>
        <v>7</v>
      </c>
      <c r="I3638" s="156" t="str">
        <f t="shared" si="175"/>
        <v>Waipa District 7</v>
      </c>
    </row>
    <row r="3639" spans="1:9">
      <c r="A3639" s="156" t="s">
        <v>3642</v>
      </c>
      <c r="B3639" s="156" t="s">
        <v>159</v>
      </c>
      <c r="C3639" s="156" t="s">
        <v>93</v>
      </c>
      <c r="D3639" s="156" t="s">
        <v>1413</v>
      </c>
      <c r="E3639" s="157">
        <v>-37.979999999999997</v>
      </c>
      <c r="F3639" s="157">
        <v>175.62</v>
      </c>
      <c r="G3639" s="156" t="str">
        <f t="shared" si="173"/>
        <v>Waipa District HN</v>
      </c>
      <c r="H3639" s="156">
        <f t="shared" si="174"/>
        <v>8</v>
      </c>
      <c r="I3639" s="156" t="str">
        <f t="shared" si="175"/>
        <v>Waipa District 8</v>
      </c>
    </row>
    <row r="3640" spans="1:9">
      <c r="A3640" s="156" t="s">
        <v>3643</v>
      </c>
      <c r="B3640" s="156" t="s">
        <v>159</v>
      </c>
      <c r="C3640" s="156" t="s">
        <v>93</v>
      </c>
      <c r="D3640" s="156" t="s">
        <v>1413</v>
      </c>
      <c r="E3640" s="157">
        <v>-37.880000000000003</v>
      </c>
      <c r="F3640" s="157">
        <v>175.37</v>
      </c>
      <c r="G3640" s="156" t="str">
        <f t="shared" si="173"/>
        <v>Waipa District HN</v>
      </c>
      <c r="H3640" s="156">
        <f t="shared" si="174"/>
        <v>9</v>
      </c>
      <c r="I3640" s="156" t="str">
        <f t="shared" si="175"/>
        <v>Waipa District 9</v>
      </c>
    </row>
    <row r="3641" spans="1:9">
      <c r="A3641" s="156" t="s">
        <v>3644</v>
      </c>
      <c r="B3641" s="156" t="s">
        <v>159</v>
      </c>
      <c r="C3641" s="156" t="s">
        <v>93</v>
      </c>
      <c r="D3641" s="156" t="s">
        <v>1413</v>
      </c>
      <c r="E3641" s="157">
        <v>-38</v>
      </c>
      <c r="F3641" s="157">
        <v>175.5</v>
      </c>
      <c r="G3641" s="156" t="str">
        <f t="shared" si="173"/>
        <v>Waipa District HN</v>
      </c>
      <c r="H3641" s="156">
        <f t="shared" si="174"/>
        <v>10</v>
      </c>
      <c r="I3641" s="156" t="str">
        <f t="shared" si="175"/>
        <v>Waipa District 10</v>
      </c>
    </row>
    <row r="3642" spans="1:9">
      <c r="A3642" s="156" t="s">
        <v>3645</v>
      </c>
      <c r="B3642" s="156" t="s">
        <v>159</v>
      </c>
      <c r="C3642" s="156" t="s">
        <v>93</v>
      </c>
      <c r="D3642" s="156" t="s">
        <v>1413</v>
      </c>
      <c r="E3642" s="157">
        <v>-37.9</v>
      </c>
      <c r="F3642" s="157">
        <v>175.07</v>
      </c>
      <c r="G3642" s="156" t="str">
        <f t="shared" si="173"/>
        <v>Waipa District HN</v>
      </c>
      <c r="H3642" s="156">
        <f t="shared" si="174"/>
        <v>11</v>
      </c>
      <c r="I3642" s="156" t="str">
        <f t="shared" si="175"/>
        <v>Waipa District 11</v>
      </c>
    </row>
    <row r="3643" spans="1:9">
      <c r="A3643" s="156" t="s">
        <v>1433</v>
      </c>
      <c r="B3643" s="156" t="s">
        <v>159</v>
      </c>
      <c r="C3643" s="156" t="s">
        <v>93</v>
      </c>
      <c r="D3643" s="156" t="s">
        <v>1413</v>
      </c>
      <c r="E3643" s="157">
        <v>-37.880000000000003</v>
      </c>
      <c r="F3643" s="157">
        <v>175.13</v>
      </c>
      <c r="G3643" s="156" t="str">
        <f t="shared" si="173"/>
        <v>Waipa District HN</v>
      </c>
      <c r="H3643" s="156">
        <f t="shared" si="174"/>
        <v>12</v>
      </c>
      <c r="I3643" s="156" t="str">
        <f t="shared" si="175"/>
        <v>Waipa District 12</v>
      </c>
    </row>
    <row r="3644" spans="1:9">
      <c r="A3644" s="156" t="s">
        <v>3646</v>
      </c>
      <c r="B3644" s="156" t="s">
        <v>159</v>
      </c>
      <c r="C3644" s="156" t="s">
        <v>93</v>
      </c>
      <c r="D3644" s="156" t="s">
        <v>1413</v>
      </c>
      <c r="E3644" s="157">
        <v>-37.92</v>
      </c>
      <c r="F3644" s="157">
        <v>175.54</v>
      </c>
      <c r="G3644" s="156" t="str">
        <f t="shared" si="173"/>
        <v>Waipa District HN</v>
      </c>
      <c r="H3644" s="156">
        <f t="shared" si="174"/>
        <v>13</v>
      </c>
      <c r="I3644" s="156" t="str">
        <f t="shared" si="175"/>
        <v>Waipa District 13</v>
      </c>
    </row>
    <row r="3645" spans="1:9">
      <c r="A3645" s="156" t="s">
        <v>3647</v>
      </c>
      <c r="B3645" s="156" t="s">
        <v>159</v>
      </c>
      <c r="C3645" s="156" t="s">
        <v>209</v>
      </c>
      <c r="D3645" s="156" t="s">
        <v>1413</v>
      </c>
      <c r="E3645" s="157">
        <v>-38.03</v>
      </c>
      <c r="F3645" s="157">
        <v>175.35</v>
      </c>
      <c r="G3645" s="156" t="str">
        <f t="shared" si="173"/>
        <v>Waipa District HN</v>
      </c>
      <c r="H3645" s="156">
        <f t="shared" si="174"/>
        <v>14</v>
      </c>
      <c r="I3645" s="156" t="str">
        <f t="shared" si="175"/>
        <v>Waipa District 14</v>
      </c>
    </row>
    <row r="3646" spans="1:9">
      <c r="A3646" s="156" t="s">
        <v>3648</v>
      </c>
      <c r="B3646" s="156" t="s">
        <v>159</v>
      </c>
      <c r="C3646" s="156" t="s">
        <v>93</v>
      </c>
      <c r="D3646" s="156" t="s">
        <v>1413</v>
      </c>
      <c r="E3646" s="157">
        <v>-37.83</v>
      </c>
      <c r="F3646" s="157">
        <v>175.2</v>
      </c>
      <c r="G3646" s="156" t="str">
        <f t="shared" si="173"/>
        <v>Waipa District HN</v>
      </c>
      <c r="H3646" s="156">
        <f t="shared" si="174"/>
        <v>15</v>
      </c>
      <c r="I3646" s="156" t="str">
        <f t="shared" si="175"/>
        <v>Waipa District 15</v>
      </c>
    </row>
    <row r="3647" spans="1:9">
      <c r="A3647" s="156" t="s">
        <v>1557</v>
      </c>
      <c r="B3647" s="156" t="s">
        <v>159</v>
      </c>
      <c r="C3647" s="156" t="s">
        <v>96</v>
      </c>
      <c r="D3647" s="156" t="s">
        <v>1413</v>
      </c>
      <c r="E3647" s="157">
        <v>-37.9</v>
      </c>
      <c r="F3647" s="157">
        <v>175.45</v>
      </c>
      <c r="G3647" s="156" t="str">
        <f t="shared" si="173"/>
        <v>Waipa District HN</v>
      </c>
      <c r="H3647" s="156">
        <f t="shared" si="174"/>
        <v>16</v>
      </c>
      <c r="I3647" s="156" t="str">
        <f t="shared" si="175"/>
        <v>Waipa District 16</v>
      </c>
    </row>
    <row r="3648" spans="1:9">
      <c r="A3648" s="156" t="s">
        <v>3649</v>
      </c>
      <c r="B3648" s="156" t="s">
        <v>159</v>
      </c>
      <c r="C3648" s="156" t="s">
        <v>93</v>
      </c>
      <c r="D3648" s="156" t="s">
        <v>1413</v>
      </c>
      <c r="E3648" s="157">
        <v>-37.979999999999997</v>
      </c>
      <c r="F3648" s="157">
        <v>175.26</v>
      </c>
      <c r="G3648" s="156" t="str">
        <f t="shared" si="173"/>
        <v>Waipa District HN</v>
      </c>
      <c r="H3648" s="156">
        <f t="shared" si="174"/>
        <v>17</v>
      </c>
      <c r="I3648" s="156" t="str">
        <f t="shared" si="175"/>
        <v>Waipa District 17</v>
      </c>
    </row>
    <row r="3649" spans="1:9">
      <c r="A3649" s="156" t="s">
        <v>3650</v>
      </c>
      <c r="B3649" s="156" t="s">
        <v>159</v>
      </c>
      <c r="C3649" s="156" t="s">
        <v>93</v>
      </c>
      <c r="D3649" s="156" t="s">
        <v>1413</v>
      </c>
      <c r="E3649" s="157">
        <v>-37.96</v>
      </c>
      <c r="F3649" s="157">
        <v>175.56</v>
      </c>
      <c r="G3649" s="156" t="str">
        <f t="shared" si="173"/>
        <v>Waipa District HN</v>
      </c>
      <c r="H3649" s="156">
        <f t="shared" si="174"/>
        <v>18</v>
      </c>
      <c r="I3649" s="156" t="str">
        <f t="shared" si="175"/>
        <v>Waipa District 18</v>
      </c>
    </row>
    <row r="3650" spans="1:9">
      <c r="A3650" s="156" t="s">
        <v>1783</v>
      </c>
      <c r="B3650" s="156" t="s">
        <v>159</v>
      </c>
      <c r="C3650" s="156" t="s">
        <v>93</v>
      </c>
      <c r="D3650" s="156" t="s">
        <v>1413</v>
      </c>
      <c r="E3650" s="157">
        <v>-37.93</v>
      </c>
      <c r="F3650" s="157">
        <v>175.43</v>
      </c>
      <c r="G3650" s="156" t="str">
        <f t="shared" ref="G3650:G3713" si="176">B3650&amp;" "&amp;D3650</f>
        <v>Waipa District HN</v>
      </c>
      <c r="H3650" s="156">
        <f t="shared" ref="H3650:H3713" si="177">IF(B3650=B3649,H3649+1,1)</f>
        <v>19</v>
      </c>
      <c r="I3650" s="156" t="str">
        <f t="shared" ref="I3650:I3713" si="178">B3650&amp;" "&amp;H3650</f>
        <v>Waipa District 19</v>
      </c>
    </row>
    <row r="3651" spans="1:9">
      <c r="A3651" s="156" t="s">
        <v>3651</v>
      </c>
      <c r="B3651" s="156" t="s">
        <v>159</v>
      </c>
      <c r="C3651" s="156" t="s">
        <v>93</v>
      </c>
      <c r="D3651" s="156" t="s">
        <v>1413</v>
      </c>
      <c r="E3651" s="157">
        <v>-37.869999999999997</v>
      </c>
      <c r="F3651" s="157">
        <v>175.34</v>
      </c>
      <c r="G3651" s="156" t="str">
        <f t="shared" si="176"/>
        <v>Waipa District HN</v>
      </c>
      <c r="H3651" s="156">
        <f t="shared" si="177"/>
        <v>20</v>
      </c>
      <c r="I3651" s="156" t="str">
        <f t="shared" si="178"/>
        <v>Waipa District 20</v>
      </c>
    </row>
    <row r="3652" spans="1:9">
      <c r="A3652" s="156" t="s">
        <v>3652</v>
      </c>
      <c r="B3652" s="156" t="s">
        <v>159</v>
      </c>
      <c r="C3652" s="156" t="s">
        <v>93</v>
      </c>
      <c r="D3652" s="156" t="s">
        <v>1413</v>
      </c>
      <c r="E3652" s="157">
        <v>-37.89</v>
      </c>
      <c r="F3652" s="157">
        <v>175.19</v>
      </c>
      <c r="G3652" s="156" t="str">
        <f t="shared" si="176"/>
        <v>Waipa District HN</v>
      </c>
      <c r="H3652" s="156">
        <f t="shared" si="177"/>
        <v>21</v>
      </c>
      <c r="I3652" s="156" t="str">
        <f t="shared" si="178"/>
        <v>Waipa District 21</v>
      </c>
    </row>
    <row r="3653" spans="1:9">
      <c r="A3653" s="156" t="s">
        <v>3653</v>
      </c>
      <c r="B3653" s="156" t="s">
        <v>159</v>
      </c>
      <c r="C3653" s="156" t="s">
        <v>93</v>
      </c>
      <c r="D3653" s="156" t="s">
        <v>1413</v>
      </c>
      <c r="E3653" s="157">
        <v>-37.979999999999997</v>
      </c>
      <c r="F3653" s="157">
        <v>175.3</v>
      </c>
      <c r="G3653" s="156" t="str">
        <f t="shared" si="176"/>
        <v>Waipa District HN</v>
      </c>
      <c r="H3653" s="156">
        <f t="shared" si="177"/>
        <v>22</v>
      </c>
      <c r="I3653" s="156" t="str">
        <f t="shared" si="178"/>
        <v>Waipa District 22</v>
      </c>
    </row>
    <row r="3654" spans="1:9">
      <c r="A3654" s="156" t="s">
        <v>3654</v>
      </c>
      <c r="B3654" s="156" t="s">
        <v>159</v>
      </c>
      <c r="C3654" s="156" t="s">
        <v>209</v>
      </c>
      <c r="D3654" s="156" t="s">
        <v>1413</v>
      </c>
      <c r="E3654" s="157">
        <v>-37.92</v>
      </c>
      <c r="F3654" s="157">
        <v>175.3</v>
      </c>
      <c r="G3654" s="156" t="str">
        <f t="shared" si="176"/>
        <v>Waipa District HN</v>
      </c>
      <c r="H3654" s="156">
        <f t="shared" si="177"/>
        <v>23</v>
      </c>
      <c r="I3654" s="156" t="str">
        <f t="shared" si="178"/>
        <v>Waipa District 23</v>
      </c>
    </row>
    <row r="3655" spans="1:9">
      <c r="A3655" s="156" t="s">
        <v>3655</v>
      </c>
      <c r="B3655" s="156" t="s">
        <v>159</v>
      </c>
      <c r="C3655" s="156" t="s">
        <v>93</v>
      </c>
      <c r="D3655" s="156" t="s">
        <v>1413</v>
      </c>
      <c r="E3655" s="157">
        <v>-38.04</v>
      </c>
      <c r="F3655" s="157">
        <v>175.39</v>
      </c>
      <c r="G3655" s="156" t="str">
        <f t="shared" si="176"/>
        <v>Waipa District HN</v>
      </c>
      <c r="H3655" s="156">
        <f t="shared" si="177"/>
        <v>24</v>
      </c>
      <c r="I3655" s="156" t="str">
        <f t="shared" si="178"/>
        <v>Waipa District 24</v>
      </c>
    </row>
    <row r="3656" spans="1:9">
      <c r="A3656" s="156" t="s">
        <v>3656</v>
      </c>
      <c r="B3656" s="156" t="s">
        <v>159</v>
      </c>
      <c r="C3656" s="156" t="s">
        <v>93</v>
      </c>
      <c r="D3656" s="156" t="s">
        <v>1413</v>
      </c>
      <c r="E3656" s="157">
        <v>-38.1</v>
      </c>
      <c r="F3656" s="157">
        <v>175.45</v>
      </c>
      <c r="G3656" s="156" t="str">
        <f t="shared" si="176"/>
        <v>Waipa District HN</v>
      </c>
      <c r="H3656" s="156">
        <f t="shared" si="177"/>
        <v>25</v>
      </c>
      <c r="I3656" s="156" t="str">
        <f t="shared" si="178"/>
        <v>Waipa District 25</v>
      </c>
    </row>
    <row r="3657" spans="1:9">
      <c r="A3657" s="156" t="s">
        <v>3657</v>
      </c>
      <c r="B3657" s="156" t="s">
        <v>159</v>
      </c>
      <c r="C3657" s="156" t="s">
        <v>93</v>
      </c>
      <c r="D3657" s="156" t="s">
        <v>1413</v>
      </c>
      <c r="E3657" s="157">
        <v>-38.049999999999997</v>
      </c>
      <c r="F3657" s="157">
        <v>175.48</v>
      </c>
      <c r="G3657" s="156" t="str">
        <f t="shared" si="176"/>
        <v>Waipa District HN</v>
      </c>
      <c r="H3657" s="156">
        <f t="shared" si="177"/>
        <v>26</v>
      </c>
      <c r="I3657" s="156" t="str">
        <f t="shared" si="178"/>
        <v>Waipa District 26</v>
      </c>
    </row>
    <row r="3658" spans="1:9">
      <c r="A3658" s="156" t="s">
        <v>3658</v>
      </c>
      <c r="B3658" s="156" t="s">
        <v>159</v>
      </c>
      <c r="C3658" s="156" t="s">
        <v>93</v>
      </c>
      <c r="D3658" s="156" t="s">
        <v>1413</v>
      </c>
      <c r="E3658" s="157">
        <v>-38.07</v>
      </c>
      <c r="F3658" s="157">
        <v>175.42</v>
      </c>
      <c r="G3658" s="156" t="str">
        <f t="shared" si="176"/>
        <v>Waipa District HN</v>
      </c>
      <c r="H3658" s="156">
        <f t="shared" si="177"/>
        <v>27</v>
      </c>
      <c r="I3658" s="156" t="str">
        <f t="shared" si="178"/>
        <v>Waipa District 27</v>
      </c>
    </row>
    <row r="3659" spans="1:9">
      <c r="A3659" s="156" t="s">
        <v>3659</v>
      </c>
      <c r="B3659" s="156" t="s">
        <v>159</v>
      </c>
      <c r="C3659" s="156" t="s">
        <v>93</v>
      </c>
      <c r="D3659" s="156" t="s">
        <v>1413</v>
      </c>
      <c r="E3659" s="157">
        <v>-37.950000000000003</v>
      </c>
      <c r="F3659" s="157">
        <v>175.24</v>
      </c>
      <c r="G3659" s="156" t="str">
        <f t="shared" si="176"/>
        <v>Waipa District HN</v>
      </c>
      <c r="H3659" s="156">
        <f t="shared" si="177"/>
        <v>28</v>
      </c>
      <c r="I3659" s="156" t="str">
        <f t="shared" si="178"/>
        <v>Waipa District 28</v>
      </c>
    </row>
    <row r="3660" spans="1:9">
      <c r="A3660" s="156" t="s">
        <v>3660</v>
      </c>
      <c r="B3660" s="156" t="s">
        <v>159</v>
      </c>
      <c r="C3660" s="156" t="s">
        <v>209</v>
      </c>
      <c r="D3660" s="156" t="s">
        <v>1413</v>
      </c>
      <c r="E3660" s="157">
        <v>-37.99</v>
      </c>
      <c r="F3660" s="157">
        <v>175.2</v>
      </c>
      <c r="G3660" s="156" t="str">
        <f t="shared" si="176"/>
        <v>Waipa District HN</v>
      </c>
      <c r="H3660" s="156">
        <f t="shared" si="177"/>
        <v>29</v>
      </c>
      <c r="I3660" s="156" t="str">
        <f t="shared" si="178"/>
        <v>Waipa District 29</v>
      </c>
    </row>
    <row r="3661" spans="1:9">
      <c r="A3661" s="156" t="s">
        <v>3661</v>
      </c>
      <c r="B3661" s="156" t="s">
        <v>159</v>
      </c>
      <c r="C3661" s="156" t="s">
        <v>93</v>
      </c>
      <c r="D3661" s="156" t="s">
        <v>1413</v>
      </c>
      <c r="E3661" s="157">
        <v>-38.049999999999997</v>
      </c>
      <c r="F3661" s="157">
        <v>175.22</v>
      </c>
      <c r="G3661" s="156" t="str">
        <f t="shared" si="176"/>
        <v>Waipa District HN</v>
      </c>
      <c r="H3661" s="156">
        <f t="shared" si="177"/>
        <v>30</v>
      </c>
      <c r="I3661" s="156" t="str">
        <f t="shared" si="178"/>
        <v>Waipa District 30</v>
      </c>
    </row>
    <row r="3662" spans="1:9">
      <c r="A3662" s="156" t="s">
        <v>3662</v>
      </c>
      <c r="B3662" s="156" t="s">
        <v>159</v>
      </c>
      <c r="C3662" s="156" t="s">
        <v>93</v>
      </c>
      <c r="D3662" s="156" t="s">
        <v>1413</v>
      </c>
      <c r="E3662" s="157">
        <v>-38.04</v>
      </c>
      <c r="F3662" s="157">
        <v>175.43</v>
      </c>
      <c r="G3662" s="156" t="str">
        <f t="shared" si="176"/>
        <v>Waipa District HN</v>
      </c>
      <c r="H3662" s="156">
        <f t="shared" si="177"/>
        <v>31</v>
      </c>
      <c r="I3662" s="156" t="str">
        <f t="shared" si="178"/>
        <v>Waipa District 31</v>
      </c>
    </row>
    <row r="3663" spans="1:9">
      <c r="A3663" s="156" t="s">
        <v>3663</v>
      </c>
      <c r="B3663" s="156" t="s">
        <v>159</v>
      </c>
      <c r="C3663" s="156" t="s">
        <v>93</v>
      </c>
      <c r="D3663" s="156" t="s">
        <v>1413</v>
      </c>
      <c r="E3663" s="157">
        <v>-38.06</v>
      </c>
      <c r="F3663" s="157">
        <v>175.54</v>
      </c>
      <c r="G3663" s="156" t="str">
        <f t="shared" si="176"/>
        <v>Waipa District HN</v>
      </c>
      <c r="H3663" s="156">
        <f t="shared" si="177"/>
        <v>32</v>
      </c>
      <c r="I3663" s="156" t="str">
        <f t="shared" si="178"/>
        <v>Waipa District 32</v>
      </c>
    </row>
    <row r="3664" spans="1:9">
      <c r="A3664" s="156" t="s">
        <v>3664</v>
      </c>
      <c r="B3664" s="156" t="s">
        <v>159</v>
      </c>
      <c r="C3664" s="156" t="s">
        <v>93</v>
      </c>
      <c r="D3664" s="156" t="s">
        <v>1413</v>
      </c>
      <c r="E3664" s="157">
        <v>-37.92</v>
      </c>
      <c r="F3664" s="157">
        <v>175.48</v>
      </c>
      <c r="G3664" s="156" t="str">
        <f t="shared" si="176"/>
        <v>Waipa District HN</v>
      </c>
      <c r="H3664" s="156">
        <f t="shared" si="177"/>
        <v>33</v>
      </c>
      <c r="I3664" s="156" t="str">
        <f t="shared" si="178"/>
        <v>Waipa District 33</v>
      </c>
    </row>
    <row r="3665" spans="1:9">
      <c r="A3665" s="156" t="s">
        <v>3665</v>
      </c>
      <c r="B3665" s="156" t="s">
        <v>159</v>
      </c>
      <c r="C3665" s="156" t="s">
        <v>93</v>
      </c>
      <c r="D3665" s="156" t="s">
        <v>1413</v>
      </c>
      <c r="E3665" s="157">
        <v>-37.9</v>
      </c>
      <c r="F3665" s="157">
        <v>175.42</v>
      </c>
      <c r="G3665" s="156" t="str">
        <f t="shared" si="176"/>
        <v>Waipa District HN</v>
      </c>
      <c r="H3665" s="156">
        <f t="shared" si="177"/>
        <v>34</v>
      </c>
      <c r="I3665" s="156" t="str">
        <f t="shared" si="178"/>
        <v>Waipa District 34</v>
      </c>
    </row>
    <row r="3666" spans="1:9">
      <c r="A3666" s="156" t="s">
        <v>3666</v>
      </c>
      <c r="B3666" s="156" t="s">
        <v>159</v>
      </c>
      <c r="C3666" s="156" t="s">
        <v>93</v>
      </c>
      <c r="D3666" s="156" t="s">
        <v>1413</v>
      </c>
      <c r="E3666" s="157">
        <v>-37.880000000000003</v>
      </c>
      <c r="F3666" s="157">
        <v>175.41</v>
      </c>
      <c r="G3666" s="156" t="str">
        <f t="shared" si="176"/>
        <v>Waipa District HN</v>
      </c>
      <c r="H3666" s="156">
        <f t="shared" si="177"/>
        <v>35</v>
      </c>
      <c r="I3666" s="156" t="str">
        <f t="shared" si="178"/>
        <v>Waipa District 35</v>
      </c>
    </row>
    <row r="3667" spans="1:9">
      <c r="A3667" s="156" t="s">
        <v>3667</v>
      </c>
      <c r="B3667" s="156" t="s">
        <v>159</v>
      </c>
      <c r="C3667" s="156" t="s">
        <v>93</v>
      </c>
      <c r="D3667" s="156" t="s">
        <v>1413</v>
      </c>
      <c r="E3667" s="157">
        <v>-38.01</v>
      </c>
      <c r="F3667" s="157">
        <v>175.37</v>
      </c>
      <c r="G3667" s="156" t="str">
        <f t="shared" si="176"/>
        <v>Waipa District HN</v>
      </c>
      <c r="H3667" s="156">
        <f t="shared" si="177"/>
        <v>36</v>
      </c>
      <c r="I3667" s="156" t="str">
        <f t="shared" si="178"/>
        <v>Waipa District 36</v>
      </c>
    </row>
    <row r="3668" spans="1:9">
      <c r="A3668" s="156" t="s">
        <v>2525</v>
      </c>
      <c r="B3668" s="156" t="s">
        <v>159</v>
      </c>
      <c r="C3668" s="156" t="s">
        <v>93</v>
      </c>
      <c r="D3668" s="156" t="s">
        <v>1413</v>
      </c>
      <c r="E3668" s="157">
        <v>-38.130000000000003</v>
      </c>
      <c r="F3668" s="157">
        <v>175.57</v>
      </c>
      <c r="G3668" s="156" t="str">
        <f t="shared" si="176"/>
        <v>Waipa District HN</v>
      </c>
      <c r="H3668" s="156">
        <f t="shared" si="177"/>
        <v>37</v>
      </c>
      <c r="I3668" s="156" t="str">
        <f t="shared" si="178"/>
        <v>Waipa District 37</v>
      </c>
    </row>
    <row r="3669" spans="1:9">
      <c r="A3669" s="156" t="s">
        <v>3668</v>
      </c>
      <c r="B3669" s="156" t="s">
        <v>159</v>
      </c>
      <c r="C3669" s="156" t="s">
        <v>93</v>
      </c>
      <c r="D3669" s="156" t="s">
        <v>1413</v>
      </c>
      <c r="E3669" s="157">
        <v>-37.979999999999997</v>
      </c>
      <c r="F3669" s="157">
        <v>175.45</v>
      </c>
      <c r="G3669" s="156" t="str">
        <f t="shared" si="176"/>
        <v>Waipa District HN</v>
      </c>
      <c r="H3669" s="156">
        <f t="shared" si="177"/>
        <v>38</v>
      </c>
      <c r="I3669" s="156" t="str">
        <f t="shared" si="178"/>
        <v>Waipa District 38</v>
      </c>
    </row>
    <row r="3670" spans="1:9">
      <c r="A3670" s="156" t="s">
        <v>3669</v>
      </c>
      <c r="B3670" s="156" t="s">
        <v>159</v>
      </c>
      <c r="C3670" s="156" t="s">
        <v>93</v>
      </c>
      <c r="D3670" s="156" t="s">
        <v>1413</v>
      </c>
      <c r="E3670" s="157">
        <v>-37.85</v>
      </c>
      <c r="F3670" s="157">
        <v>175.3</v>
      </c>
      <c r="G3670" s="156" t="str">
        <f t="shared" si="176"/>
        <v>Waipa District HN</v>
      </c>
      <c r="H3670" s="156">
        <f t="shared" si="177"/>
        <v>39</v>
      </c>
      <c r="I3670" s="156" t="str">
        <f t="shared" si="178"/>
        <v>Waipa District 39</v>
      </c>
    </row>
    <row r="3671" spans="1:9">
      <c r="A3671" s="156" t="s">
        <v>3670</v>
      </c>
      <c r="B3671" s="156" t="s">
        <v>159</v>
      </c>
      <c r="C3671" s="156" t="s">
        <v>93</v>
      </c>
      <c r="D3671" s="156" t="s">
        <v>1413</v>
      </c>
      <c r="E3671" s="157">
        <v>-37.92</v>
      </c>
      <c r="F3671" s="157">
        <v>175.62</v>
      </c>
      <c r="G3671" s="156" t="str">
        <f t="shared" si="176"/>
        <v>Waipa District HN</v>
      </c>
      <c r="H3671" s="156">
        <f t="shared" si="177"/>
        <v>40</v>
      </c>
      <c r="I3671" s="156" t="str">
        <f t="shared" si="178"/>
        <v>Waipa District 40</v>
      </c>
    </row>
    <row r="3672" spans="1:9">
      <c r="A3672" s="156" t="s">
        <v>3671</v>
      </c>
      <c r="B3672" s="156" t="s">
        <v>159</v>
      </c>
      <c r="C3672" s="156" t="s">
        <v>209</v>
      </c>
      <c r="D3672" s="156" t="s">
        <v>1413</v>
      </c>
      <c r="E3672" s="157">
        <v>-38.01</v>
      </c>
      <c r="F3672" s="157">
        <v>175.33</v>
      </c>
      <c r="G3672" s="156" t="str">
        <f t="shared" si="176"/>
        <v>Waipa District HN</v>
      </c>
      <c r="H3672" s="156">
        <f t="shared" si="177"/>
        <v>41</v>
      </c>
      <c r="I3672" s="156" t="str">
        <f t="shared" si="178"/>
        <v>Waipa District 41</v>
      </c>
    </row>
    <row r="3673" spans="1:9">
      <c r="A3673" s="156" t="s">
        <v>2198</v>
      </c>
      <c r="B3673" s="156" t="s">
        <v>159</v>
      </c>
      <c r="C3673" s="156" t="s">
        <v>93</v>
      </c>
      <c r="D3673" s="156" t="s">
        <v>1413</v>
      </c>
      <c r="E3673" s="157">
        <v>-38.06</v>
      </c>
      <c r="F3673" s="157">
        <v>175.2</v>
      </c>
      <c r="G3673" s="156" t="str">
        <f t="shared" si="176"/>
        <v>Waipa District HN</v>
      </c>
      <c r="H3673" s="156">
        <f t="shared" si="177"/>
        <v>42</v>
      </c>
      <c r="I3673" s="156" t="str">
        <f t="shared" si="178"/>
        <v>Waipa District 42</v>
      </c>
    </row>
    <row r="3674" spans="1:9">
      <c r="A3674" s="156" t="s">
        <v>3672</v>
      </c>
      <c r="B3674" s="156" t="s">
        <v>159</v>
      </c>
      <c r="C3674" s="156" t="s">
        <v>93</v>
      </c>
      <c r="D3674" s="156" t="s">
        <v>1413</v>
      </c>
      <c r="E3674" s="157">
        <v>-38.04</v>
      </c>
      <c r="F3674" s="157">
        <v>175.3</v>
      </c>
      <c r="G3674" s="156" t="str">
        <f t="shared" si="176"/>
        <v>Waipa District HN</v>
      </c>
      <c r="H3674" s="156">
        <f t="shared" si="177"/>
        <v>43</v>
      </c>
      <c r="I3674" s="156" t="str">
        <f t="shared" si="178"/>
        <v>Waipa District 43</v>
      </c>
    </row>
    <row r="3675" spans="1:9">
      <c r="A3675" s="156" t="s">
        <v>3673</v>
      </c>
      <c r="B3675" s="156" t="s">
        <v>159</v>
      </c>
      <c r="C3675" s="156" t="s">
        <v>93</v>
      </c>
      <c r="D3675" s="156" t="s">
        <v>1413</v>
      </c>
      <c r="E3675" s="157">
        <v>-37.81</v>
      </c>
      <c r="F3675" s="157">
        <v>175.54</v>
      </c>
      <c r="G3675" s="156" t="str">
        <f t="shared" si="176"/>
        <v>Waipa District HN</v>
      </c>
      <c r="H3675" s="156">
        <f t="shared" si="177"/>
        <v>44</v>
      </c>
      <c r="I3675" s="156" t="str">
        <f t="shared" si="178"/>
        <v>Waipa District 44</v>
      </c>
    </row>
    <row r="3676" spans="1:9">
      <c r="A3676" s="156" t="s">
        <v>3674</v>
      </c>
      <c r="B3676" s="156" t="s">
        <v>159</v>
      </c>
      <c r="C3676" s="156" t="s">
        <v>93</v>
      </c>
      <c r="D3676" s="156" t="s">
        <v>1413</v>
      </c>
      <c r="E3676" s="157">
        <v>-37.92</v>
      </c>
      <c r="F3676" s="157">
        <v>175.13</v>
      </c>
      <c r="G3676" s="156" t="str">
        <f t="shared" si="176"/>
        <v>Waipa District HN</v>
      </c>
      <c r="H3676" s="156">
        <f t="shared" si="177"/>
        <v>45</v>
      </c>
      <c r="I3676" s="156" t="str">
        <f t="shared" si="178"/>
        <v>Waipa District 45</v>
      </c>
    </row>
    <row r="3677" spans="1:9">
      <c r="A3677" s="156" t="s">
        <v>3675</v>
      </c>
      <c r="B3677" s="156" t="s">
        <v>159</v>
      </c>
      <c r="C3677" s="156" t="s">
        <v>93</v>
      </c>
      <c r="D3677" s="156" t="s">
        <v>1413</v>
      </c>
      <c r="E3677" s="157">
        <v>-37.97</v>
      </c>
      <c r="F3677" s="157">
        <v>175.32</v>
      </c>
      <c r="G3677" s="156" t="str">
        <f t="shared" si="176"/>
        <v>Waipa District HN</v>
      </c>
      <c r="H3677" s="156">
        <f t="shared" si="177"/>
        <v>46</v>
      </c>
      <c r="I3677" s="156" t="str">
        <f t="shared" si="178"/>
        <v>Waipa District 46</v>
      </c>
    </row>
    <row r="3678" spans="1:9">
      <c r="A3678" s="156" t="s">
        <v>1100</v>
      </c>
      <c r="B3678" s="156" t="s">
        <v>159</v>
      </c>
      <c r="C3678" s="156" t="s">
        <v>93</v>
      </c>
      <c r="D3678" s="156" t="s">
        <v>1413</v>
      </c>
      <c r="E3678" s="157">
        <v>-37.94</v>
      </c>
      <c r="F3678" s="157">
        <v>175.19</v>
      </c>
      <c r="G3678" s="156" t="str">
        <f t="shared" si="176"/>
        <v>Waipa District HN</v>
      </c>
      <c r="H3678" s="156">
        <f t="shared" si="177"/>
        <v>47</v>
      </c>
      <c r="I3678" s="156" t="str">
        <f t="shared" si="178"/>
        <v>Waipa District 47</v>
      </c>
    </row>
    <row r="3679" spans="1:9">
      <c r="A3679" s="156" t="s">
        <v>3676</v>
      </c>
      <c r="B3679" s="156" t="s">
        <v>159</v>
      </c>
      <c r="C3679" s="156" t="s">
        <v>229</v>
      </c>
      <c r="D3679" s="156" t="s">
        <v>1413</v>
      </c>
      <c r="E3679" s="157">
        <v>-37.82</v>
      </c>
      <c r="F3679" s="157">
        <v>175.23</v>
      </c>
      <c r="G3679" s="156" t="str">
        <f t="shared" si="176"/>
        <v>Waipa District HN</v>
      </c>
      <c r="H3679" s="156">
        <f t="shared" si="177"/>
        <v>48</v>
      </c>
      <c r="I3679" s="156" t="str">
        <f t="shared" si="178"/>
        <v>Waipa District 48</v>
      </c>
    </row>
    <row r="3680" spans="1:9">
      <c r="A3680" s="156" t="s">
        <v>2976</v>
      </c>
      <c r="B3680" s="156" t="s">
        <v>159</v>
      </c>
      <c r="C3680" s="156" t="s">
        <v>209</v>
      </c>
      <c r="D3680" s="156" t="s">
        <v>1413</v>
      </c>
      <c r="E3680" s="157">
        <v>-38.06</v>
      </c>
      <c r="F3680" s="157">
        <v>175.31</v>
      </c>
      <c r="G3680" s="156" t="str">
        <f t="shared" si="176"/>
        <v>Waipa District HN</v>
      </c>
      <c r="H3680" s="156">
        <f t="shared" si="177"/>
        <v>49</v>
      </c>
      <c r="I3680" s="156" t="str">
        <f t="shared" si="178"/>
        <v>Waipa District 49</v>
      </c>
    </row>
    <row r="3681" spans="1:9">
      <c r="A3681" s="156" t="s">
        <v>3677</v>
      </c>
      <c r="B3681" s="156" t="s">
        <v>159</v>
      </c>
      <c r="C3681" s="156" t="s">
        <v>93</v>
      </c>
      <c r="D3681" s="156" t="s">
        <v>1413</v>
      </c>
      <c r="E3681" s="157">
        <v>-37.86</v>
      </c>
      <c r="F3681" s="157">
        <v>175.19</v>
      </c>
      <c r="G3681" s="156" t="str">
        <f t="shared" si="176"/>
        <v>Waipa District HN</v>
      </c>
      <c r="H3681" s="156">
        <f t="shared" si="177"/>
        <v>50</v>
      </c>
      <c r="I3681" s="156" t="str">
        <f t="shared" si="178"/>
        <v>Waipa District 50</v>
      </c>
    </row>
    <row r="3682" spans="1:9">
      <c r="A3682" s="156" t="s">
        <v>3678</v>
      </c>
      <c r="B3682" s="156" t="s">
        <v>159</v>
      </c>
      <c r="C3682" s="156" t="s">
        <v>93</v>
      </c>
      <c r="D3682" s="156" t="s">
        <v>1413</v>
      </c>
      <c r="E3682" s="157">
        <v>-38.14</v>
      </c>
      <c r="F3682" s="157">
        <v>175.52</v>
      </c>
      <c r="G3682" s="156" t="str">
        <f t="shared" si="176"/>
        <v>Waipa District HN</v>
      </c>
      <c r="H3682" s="156">
        <f t="shared" si="177"/>
        <v>51</v>
      </c>
      <c r="I3682" s="156" t="str">
        <f t="shared" si="178"/>
        <v>Waipa District 51</v>
      </c>
    </row>
    <row r="3683" spans="1:9">
      <c r="A3683" s="156" t="s">
        <v>3679</v>
      </c>
      <c r="B3683" s="156" t="s">
        <v>159</v>
      </c>
      <c r="C3683" s="156" t="s">
        <v>93</v>
      </c>
      <c r="D3683" s="156" t="s">
        <v>1413</v>
      </c>
      <c r="E3683" s="157">
        <v>-37.869999999999997</v>
      </c>
      <c r="F3683" s="157">
        <v>175.58</v>
      </c>
      <c r="G3683" s="156" t="str">
        <f t="shared" si="176"/>
        <v>Waipa District HN</v>
      </c>
      <c r="H3683" s="156">
        <f t="shared" si="177"/>
        <v>52</v>
      </c>
      <c r="I3683" s="156" t="str">
        <f t="shared" si="178"/>
        <v>Waipa District 52</v>
      </c>
    </row>
    <row r="3684" spans="1:9">
      <c r="A3684" s="156" t="s">
        <v>3680</v>
      </c>
      <c r="B3684" s="156" t="s">
        <v>160</v>
      </c>
      <c r="C3684" s="156" t="s">
        <v>93</v>
      </c>
      <c r="D3684" s="156" t="s">
        <v>411</v>
      </c>
      <c r="E3684" s="157">
        <v>-38.74</v>
      </c>
      <c r="F3684" s="157">
        <v>177.16</v>
      </c>
      <c r="G3684" s="156" t="str">
        <f t="shared" si="176"/>
        <v>Wairoa District EC</v>
      </c>
      <c r="H3684" s="156">
        <f t="shared" si="177"/>
        <v>1</v>
      </c>
      <c r="I3684" s="156" t="str">
        <f t="shared" si="178"/>
        <v>Wairoa District 1</v>
      </c>
    </row>
    <row r="3685" spans="1:9">
      <c r="A3685" s="156" t="s">
        <v>3681</v>
      </c>
      <c r="B3685" s="156" t="s">
        <v>160</v>
      </c>
      <c r="C3685" s="156" t="s">
        <v>93</v>
      </c>
      <c r="D3685" s="156" t="s">
        <v>411</v>
      </c>
      <c r="E3685" s="157">
        <v>-38.75</v>
      </c>
      <c r="F3685" s="157">
        <v>177.35</v>
      </c>
      <c r="G3685" s="156" t="str">
        <f t="shared" si="176"/>
        <v>Wairoa District EC</v>
      </c>
      <c r="H3685" s="156">
        <f t="shared" si="177"/>
        <v>2</v>
      </c>
      <c r="I3685" s="156" t="str">
        <f t="shared" si="178"/>
        <v>Wairoa District 2</v>
      </c>
    </row>
    <row r="3686" spans="1:9">
      <c r="A3686" s="156" t="s">
        <v>3682</v>
      </c>
      <c r="B3686" s="156" t="s">
        <v>160</v>
      </c>
      <c r="C3686" s="156" t="s">
        <v>209</v>
      </c>
      <c r="D3686" s="156" t="s">
        <v>411</v>
      </c>
      <c r="E3686" s="157">
        <v>-38.96</v>
      </c>
      <c r="F3686" s="157">
        <v>177.4</v>
      </c>
      <c r="G3686" s="156" t="str">
        <f t="shared" si="176"/>
        <v>Wairoa District EC</v>
      </c>
      <c r="H3686" s="156">
        <f t="shared" si="177"/>
        <v>3</v>
      </c>
      <c r="I3686" s="156" t="str">
        <f t="shared" si="178"/>
        <v>Wairoa District 3</v>
      </c>
    </row>
    <row r="3687" spans="1:9">
      <c r="A3687" s="156" t="s">
        <v>3055</v>
      </c>
      <c r="B3687" s="156" t="s">
        <v>160</v>
      </c>
      <c r="C3687" s="156" t="s">
        <v>93</v>
      </c>
      <c r="D3687" s="156" t="s">
        <v>411</v>
      </c>
      <c r="E3687" s="157">
        <v>-38.799999999999997</v>
      </c>
      <c r="F3687" s="157">
        <v>177.13</v>
      </c>
      <c r="G3687" s="156" t="str">
        <f t="shared" si="176"/>
        <v>Wairoa District EC</v>
      </c>
      <c r="H3687" s="156">
        <f t="shared" si="177"/>
        <v>4</v>
      </c>
      <c r="I3687" s="156" t="str">
        <f t="shared" si="178"/>
        <v>Wairoa District 4</v>
      </c>
    </row>
    <row r="3688" spans="1:9">
      <c r="A3688" s="156" t="s">
        <v>3683</v>
      </c>
      <c r="B3688" s="156" t="s">
        <v>160</v>
      </c>
      <c r="C3688" s="156" t="s">
        <v>93</v>
      </c>
      <c r="D3688" s="156" t="s">
        <v>411</v>
      </c>
      <c r="E3688" s="157">
        <v>-38.82</v>
      </c>
      <c r="F3688" s="157">
        <v>177.13</v>
      </c>
      <c r="G3688" s="156" t="str">
        <f t="shared" si="176"/>
        <v>Wairoa District EC</v>
      </c>
      <c r="H3688" s="156">
        <f t="shared" si="177"/>
        <v>5</v>
      </c>
      <c r="I3688" s="156" t="str">
        <f t="shared" si="178"/>
        <v>Wairoa District 5</v>
      </c>
    </row>
    <row r="3689" spans="1:9">
      <c r="A3689" s="156" t="s">
        <v>3684</v>
      </c>
      <c r="B3689" s="156" t="s">
        <v>160</v>
      </c>
      <c r="C3689" s="156" t="s">
        <v>93</v>
      </c>
      <c r="D3689" s="156" t="s">
        <v>411</v>
      </c>
      <c r="E3689" s="157">
        <v>-39.06</v>
      </c>
      <c r="F3689" s="157">
        <v>177.04</v>
      </c>
      <c r="G3689" s="156" t="str">
        <f t="shared" si="176"/>
        <v>Wairoa District EC</v>
      </c>
      <c r="H3689" s="156">
        <f t="shared" si="177"/>
        <v>6</v>
      </c>
      <c r="I3689" s="156" t="str">
        <f t="shared" si="178"/>
        <v>Wairoa District 6</v>
      </c>
    </row>
    <row r="3690" spans="1:9">
      <c r="A3690" s="156" t="s">
        <v>3685</v>
      </c>
      <c r="B3690" s="156" t="s">
        <v>160</v>
      </c>
      <c r="C3690" s="156" t="s">
        <v>93</v>
      </c>
      <c r="D3690" s="156" t="s">
        <v>411</v>
      </c>
      <c r="E3690" s="157">
        <v>-39.01</v>
      </c>
      <c r="F3690" s="157">
        <v>177.88</v>
      </c>
      <c r="G3690" s="156" t="str">
        <f t="shared" si="176"/>
        <v>Wairoa District EC</v>
      </c>
      <c r="H3690" s="156">
        <f t="shared" si="177"/>
        <v>7</v>
      </c>
      <c r="I3690" s="156" t="str">
        <f t="shared" si="178"/>
        <v>Wairoa District 7</v>
      </c>
    </row>
    <row r="3691" spans="1:9">
      <c r="A3691" s="156" t="s">
        <v>3686</v>
      </c>
      <c r="B3691" s="156" t="s">
        <v>160</v>
      </c>
      <c r="C3691" s="156" t="s">
        <v>93</v>
      </c>
      <c r="D3691" s="156" t="s">
        <v>411</v>
      </c>
      <c r="E3691" s="157">
        <v>-39.08</v>
      </c>
      <c r="F3691" s="157">
        <v>177.91</v>
      </c>
      <c r="G3691" s="156" t="str">
        <f t="shared" si="176"/>
        <v>Wairoa District EC</v>
      </c>
      <c r="H3691" s="156">
        <f t="shared" si="177"/>
        <v>8</v>
      </c>
      <c r="I3691" s="156" t="str">
        <f t="shared" si="178"/>
        <v>Wairoa District 8</v>
      </c>
    </row>
    <row r="3692" spans="1:9">
      <c r="A3692" s="156" t="s">
        <v>3687</v>
      </c>
      <c r="B3692" s="156" t="s">
        <v>160</v>
      </c>
      <c r="C3692" s="156" t="s">
        <v>93</v>
      </c>
      <c r="D3692" s="156" t="s">
        <v>411</v>
      </c>
      <c r="E3692" s="157">
        <v>-39.08</v>
      </c>
      <c r="F3692" s="157">
        <v>177.87</v>
      </c>
      <c r="G3692" s="156" t="str">
        <f t="shared" si="176"/>
        <v>Wairoa District EC</v>
      </c>
      <c r="H3692" s="156">
        <f t="shared" si="177"/>
        <v>9</v>
      </c>
      <c r="I3692" s="156" t="str">
        <f t="shared" si="178"/>
        <v>Wairoa District 9</v>
      </c>
    </row>
    <row r="3693" spans="1:9">
      <c r="A3693" s="156" t="s">
        <v>3688</v>
      </c>
      <c r="B3693" s="156" t="s">
        <v>160</v>
      </c>
      <c r="C3693" s="156" t="s">
        <v>93</v>
      </c>
      <c r="D3693" s="156" t="s">
        <v>411</v>
      </c>
      <c r="E3693" s="157">
        <v>-38.89</v>
      </c>
      <c r="F3693" s="157">
        <v>177.45</v>
      </c>
      <c r="G3693" s="156" t="str">
        <f t="shared" si="176"/>
        <v>Wairoa District EC</v>
      </c>
      <c r="H3693" s="156">
        <f t="shared" si="177"/>
        <v>10</v>
      </c>
      <c r="I3693" s="156" t="str">
        <f t="shared" si="178"/>
        <v>Wairoa District 10</v>
      </c>
    </row>
    <row r="3694" spans="1:9">
      <c r="A3694" s="156" t="s">
        <v>3689</v>
      </c>
      <c r="B3694" s="156" t="s">
        <v>160</v>
      </c>
      <c r="C3694" s="156" t="s">
        <v>93</v>
      </c>
      <c r="D3694" s="156" t="s">
        <v>411</v>
      </c>
      <c r="E3694" s="157">
        <v>-39.11</v>
      </c>
      <c r="F3694" s="157">
        <v>177.19</v>
      </c>
      <c r="G3694" s="156" t="str">
        <f t="shared" si="176"/>
        <v>Wairoa District EC</v>
      </c>
      <c r="H3694" s="156">
        <f t="shared" si="177"/>
        <v>11</v>
      </c>
      <c r="I3694" s="156" t="str">
        <f t="shared" si="178"/>
        <v>Wairoa District 11</v>
      </c>
    </row>
    <row r="3695" spans="1:9">
      <c r="A3695" s="156" t="s">
        <v>3690</v>
      </c>
      <c r="B3695" s="156" t="s">
        <v>160</v>
      </c>
      <c r="C3695" s="156" t="s">
        <v>93</v>
      </c>
      <c r="D3695" s="156" t="s">
        <v>411</v>
      </c>
      <c r="E3695" s="157">
        <v>-38.979999999999997</v>
      </c>
      <c r="F3695" s="157">
        <v>177.78</v>
      </c>
      <c r="G3695" s="156" t="str">
        <f t="shared" si="176"/>
        <v>Wairoa District EC</v>
      </c>
      <c r="H3695" s="156">
        <f t="shared" si="177"/>
        <v>12</v>
      </c>
      <c r="I3695" s="156" t="str">
        <f t="shared" si="178"/>
        <v>Wairoa District 12</v>
      </c>
    </row>
    <row r="3696" spans="1:9">
      <c r="A3696" s="156" t="s">
        <v>3691</v>
      </c>
      <c r="B3696" s="156" t="s">
        <v>160</v>
      </c>
      <c r="C3696" s="156" t="s">
        <v>96</v>
      </c>
      <c r="D3696" s="156" t="s">
        <v>411</v>
      </c>
      <c r="E3696" s="157">
        <v>-39.03</v>
      </c>
      <c r="F3696" s="157">
        <v>177.42</v>
      </c>
      <c r="G3696" s="156" t="str">
        <f t="shared" si="176"/>
        <v>Wairoa District EC</v>
      </c>
      <c r="H3696" s="156">
        <f t="shared" si="177"/>
        <v>13</v>
      </c>
      <c r="I3696" s="156" t="str">
        <f t="shared" si="178"/>
        <v>Wairoa District 13</v>
      </c>
    </row>
    <row r="3697" spans="1:9">
      <c r="A3697" s="156" t="s">
        <v>3692</v>
      </c>
      <c r="B3697" s="156" t="s">
        <v>160</v>
      </c>
      <c r="C3697" s="156" t="s">
        <v>93</v>
      </c>
      <c r="D3697" s="156" t="s">
        <v>411</v>
      </c>
      <c r="E3697" s="157">
        <v>-39.04</v>
      </c>
      <c r="F3697" s="157">
        <v>177.73</v>
      </c>
      <c r="G3697" s="156" t="str">
        <f t="shared" si="176"/>
        <v>Wairoa District EC</v>
      </c>
      <c r="H3697" s="156">
        <f t="shared" si="177"/>
        <v>14</v>
      </c>
      <c r="I3697" s="156" t="str">
        <f t="shared" si="178"/>
        <v>Wairoa District 14</v>
      </c>
    </row>
    <row r="3698" spans="1:9">
      <c r="A3698" s="156" t="s">
        <v>3693</v>
      </c>
      <c r="B3698" s="156" t="s">
        <v>160</v>
      </c>
      <c r="C3698" s="156" t="s">
        <v>93</v>
      </c>
      <c r="D3698" s="156" t="s">
        <v>411</v>
      </c>
      <c r="E3698" s="157">
        <v>-39.01</v>
      </c>
      <c r="F3698" s="157">
        <v>177.33</v>
      </c>
      <c r="G3698" s="156" t="str">
        <f t="shared" si="176"/>
        <v>Wairoa District EC</v>
      </c>
      <c r="H3698" s="156">
        <f t="shared" si="177"/>
        <v>15</v>
      </c>
      <c r="I3698" s="156" t="str">
        <f t="shared" si="178"/>
        <v>Wairoa District 15</v>
      </c>
    </row>
    <row r="3699" spans="1:9">
      <c r="A3699" s="156" t="s">
        <v>3694</v>
      </c>
      <c r="B3699" s="156" t="s">
        <v>160</v>
      </c>
      <c r="C3699" s="156" t="s">
        <v>93</v>
      </c>
      <c r="D3699" s="156" t="s">
        <v>411</v>
      </c>
      <c r="E3699" s="157">
        <v>-38.81</v>
      </c>
      <c r="F3699" s="157">
        <v>177.29</v>
      </c>
      <c r="G3699" s="156" t="str">
        <f t="shared" si="176"/>
        <v>Wairoa District EC</v>
      </c>
      <c r="H3699" s="156">
        <f t="shared" si="177"/>
        <v>16</v>
      </c>
      <c r="I3699" s="156" t="str">
        <f t="shared" si="178"/>
        <v>Wairoa District 16</v>
      </c>
    </row>
    <row r="3700" spans="1:9">
      <c r="A3700" s="156" t="s">
        <v>2284</v>
      </c>
      <c r="B3700" s="156" t="s">
        <v>160</v>
      </c>
      <c r="C3700" s="156" t="s">
        <v>93</v>
      </c>
      <c r="D3700" s="156" t="s">
        <v>411</v>
      </c>
      <c r="E3700" s="157">
        <v>-38.799999999999997</v>
      </c>
      <c r="F3700" s="157">
        <v>177.12</v>
      </c>
      <c r="G3700" s="156" t="str">
        <f t="shared" si="176"/>
        <v>Wairoa District EC</v>
      </c>
      <c r="H3700" s="156">
        <f t="shared" si="177"/>
        <v>17</v>
      </c>
      <c r="I3700" s="156" t="str">
        <f t="shared" si="178"/>
        <v>Wairoa District 17</v>
      </c>
    </row>
    <row r="3701" spans="1:9">
      <c r="A3701" s="156" t="s">
        <v>3695</v>
      </c>
      <c r="B3701" s="156" t="s">
        <v>160</v>
      </c>
      <c r="C3701" s="156" t="s">
        <v>93</v>
      </c>
      <c r="D3701" s="156" t="s">
        <v>411</v>
      </c>
      <c r="E3701" s="157">
        <v>-39.06</v>
      </c>
      <c r="F3701" s="157">
        <v>177.83</v>
      </c>
      <c r="G3701" s="156" t="str">
        <f t="shared" si="176"/>
        <v>Wairoa District EC</v>
      </c>
      <c r="H3701" s="156">
        <f t="shared" si="177"/>
        <v>18</v>
      </c>
      <c r="I3701" s="156" t="str">
        <f t="shared" si="178"/>
        <v>Wairoa District 18</v>
      </c>
    </row>
    <row r="3702" spans="1:9">
      <c r="A3702" s="156" t="s">
        <v>3696</v>
      </c>
      <c r="B3702" s="156" t="s">
        <v>160</v>
      </c>
      <c r="C3702" s="156" t="s">
        <v>93</v>
      </c>
      <c r="D3702" s="156" t="s">
        <v>411</v>
      </c>
      <c r="E3702" s="157">
        <v>-39.07</v>
      </c>
      <c r="F3702" s="157">
        <v>177.89</v>
      </c>
      <c r="G3702" s="156" t="str">
        <f t="shared" si="176"/>
        <v>Wairoa District EC</v>
      </c>
      <c r="H3702" s="156">
        <f t="shared" si="177"/>
        <v>19</v>
      </c>
      <c r="I3702" s="156" t="str">
        <f t="shared" si="178"/>
        <v>Wairoa District 19</v>
      </c>
    </row>
    <row r="3703" spans="1:9">
      <c r="A3703" s="156" t="s">
        <v>3697</v>
      </c>
      <c r="B3703" s="156" t="s">
        <v>160</v>
      </c>
      <c r="C3703" s="156" t="s">
        <v>93</v>
      </c>
      <c r="D3703" s="156" t="s">
        <v>411</v>
      </c>
      <c r="E3703" s="157">
        <v>-39.090000000000003</v>
      </c>
      <c r="F3703" s="157">
        <v>177.95</v>
      </c>
      <c r="G3703" s="156" t="str">
        <f t="shared" si="176"/>
        <v>Wairoa District EC</v>
      </c>
      <c r="H3703" s="156">
        <f t="shared" si="177"/>
        <v>20</v>
      </c>
      <c r="I3703" s="156" t="str">
        <f t="shared" si="178"/>
        <v>Wairoa District 20</v>
      </c>
    </row>
    <row r="3704" spans="1:9">
      <c r="A3704" s="156" t="s">
        <v>3698</v>
      </c>
      <c r="B3704" s="156" t="s">
        <v>160</v>
      </c>
      <c r="C3704" s="156" t="s">
        <v>93</v>
      </c>
      <c r="D3704" s="156" t="s">
        <v>411</v>
      </c>
      <c r="E3704" s="157">
        <v>-38.840000000000003</v>
      </c>
      <c r="F3704" s="157">
        <v>177.16</v>
      </c>
      <c r="G3704" s="156" t="str">
        <f t="shared" si="176"/>
        <v>Wairoa District EC</v>
      </c>
      <c r="H3704" s="156">
        <f t="shared" si="177"/>
        <v>21</v>
      </c>
      <c r="I3704" s="156" t="str">
        <f t="shared" si="178"/>
        <v>Wairoa District 21</v>
      </c>
    </row>
    <row r="3705" spans="1:9">
      <c r="A3705" s="156" t="s">
        <v>3699</v>
      </c>
      <c r="B3705" s="156" t="s">
        <v>160</v>
      </c>
      <c r="C3705" s="156" t="s">
        <v>93</v>
      </c>
      <c r="D3705" s="156" t="s">
        <v>411</v>
      </c>
      <c r="E3705" s="157">
        <v>-39.07</v>
      </c>
      <c r="F3705" s="157">
        <v>177.14</v>
      </c>
      <c r="G3705" s="156" t="str">
        <f t="shared" si="176"/>
        <v>Wairoa District EC</v>
      </c>
      <c r="H3705" s="156">
        <f t="shared" si="177"/>
        <v>22</v>
      </c>
      <c r="I3705" s="156" t="str">
        <f t="shared" si="178"/>
        <v>Wairoa District 22</v>
      </c>
    </row>
    <row r="3706" spans="1:9">
      <c r="A3706" s="156" t="s">
        <v>3700</v>
      </c>
      <c r="B3706" s="156" t="s">
        <v>160</v>
      </c>
      <c r="C3706" s="156" t="s">
        <v>93</v>
      </c>
      <c r="D3706" s="156" t="s">
        <v>411</v>
      </c>
      <c r="E3706" s="157">
        <v>-38.770000000000003</v>
      </c>
      <c r="F3706" s="157">
        <v>177.39</v>
      </c>
      <c r="G3706" s="156" t="str">
        <f t="shared" si="176"/>
        <v>Wairoa District EC</v>
      </c>
      <c r="H3706" s="156">
        <f t="shared" si="177"/>
        <v>23</v>
      </c>
      <c r="I3706" s="156" t="str">
        <f t="shared" si="178"/>
        <v>Wairoa District 23</v>
      </c>
    </row>
    <row r="3707" spans="1:9">
      <c r="A3707" s="156" t="s">
        <v>3701</v>
      </c>
      <c r="B3707" s="156" t="s">
        <v>160</v>
      </c>
      <c r="C3707" s="156" t="s">
        <v>93</v>
      </c>
      <c r="D3707" s="156" t="s">
        <v>411</v>
      </c>
      <c r="E3707" s="157">
        <v>-39.03</v>
      </c>
      <c r="F3707" s="157">
        <v>177.68</v>
      </c>
      <c r="G3707" s="156" t="str">
        <f t="shared" si="176"/>
        <v>Wairoa District EC</v>
      </c>
      <c r="H3707" s="156">
        <f t="shared" si="177"/>
        <v>24</v>
      </c>
      <c r="I3707" s="156" t="str">
        <f t="shared" si="178"/>
        <v>Wairoa District 24</v>
      </c>
    </row>
    <row r="3708" spans="1:9">
      <c r="A3708" s="156" t="s">
        <v>3534</v>
      </c>
      <c r="B3708" s="156" t="s">
        <v>160</v>
      </c>
      <c r="C3708" s="156" t="s">
        <v>93</v>
      </c>
      <c r="D3708" s="156" t="s">
        <v>411</v>
      </c>
      <c r="E3708" s="157">
        <v>-39.11</v>
      </c>
      <c r="F3708" s="157">
        <v>177.86</v>
      </c>
      <c r="G3708" s="156" t="str">
        <f t="shared" si="176"/>
        <v>Wairoa District EC</v>
      </c>
      <c r="H3708" s="156">
        <f t="shared" si="177"/>
        <v>25</v>
      </c>
      <c r="I3708" s="156" t="str">
        <f t="shared" si="178"/>
        <v>Wairoa District 25</v>
      </c>
    </row>
    <row r="3709" spans="1:9">
      <c r="A3709" s="156" t="s">
        <v>3702</v>
      </c>
      <c r="B3709" s="156" t="s">
        <v>160</v>
      </c>
      <c r="C3709" s="156" t="s">
        <v>93</v>
      </c>
      <c r="D3709" s="156" t="s">
        <v>411</v>
      </c>
      <c r="E3709" s="157">
        <v>-38.82</v>
      </c>
      <c r="F3709" s="157">
        <v>177.52</v>
      </c>
      <c r="G3709" s="156" t="str">
        <f t="shared" si="176"/>
        <v>Wairoa District EC</v>
      </c>
      <c r="H3709" s="156">
        <f t="shared" si="177"/>
        <v>26</v>
      </c>
      <c r="I3709" s="156" t="str">
        <f t="shared" si="178"/>
        <v>Wairoa District 26</v>
      </c>
    </row>
    <row r="3710" spans="1:9">
      <c r="A3710" s="156" t="s">
        <v>3703</v>
      </c>
      <c r="B3710" s="156" t="s">
        <v>160</v>
      </c>
      <c r="C3710" s="156" t="s">
        <v>93</v>
      </c>
      <c r="D3710" s="156" t="s">
        <v>411</v>
      </c>
      <c r="E3710" s="157">
        <v>-38.81</v>
      </c>
      <c r="F3710" s="157">
        <v>177.14</v>
      </c>
      <c r="G3710" s="156" t="str">
        <f t="shared" si="176"/>
        <v>Wairoa District EC</v>
      </c>
      <c r="H3710" s="156">
        <f t="shared" si="177"/>
        <v>27</v>
      </c>
      <c r="I3710" s="156" t="str">
        <f t="shared" si="178"/>
        <v>Wairoa District 27</v>
      </c>
    </row>
    <row r="3711" spans="1:9">
      <c r="A3711" s="156" t="s">
        <v>3704</v>
      </c>
      <c r="B3711" s="156" t="s">
        <v>160</v>
      </c>
      <c r="C3711" s="156" t="s">
        <v>93</v>
      </c>
      <c r="D3711" s="156" t="s">
        <v>411</v>
      </c>
      <c r="E3711" s="157">
        <v>-39.03</v>
      </c>
      <c r="F3711" s="157">
        <v>177.5</v>
      </c>
      <c r="G3711" s="156" t="str">
        <f t="shared" si="176"/>
        <v>Wairoa District EC</v>
      </c>
      <c r="H3711" s="156">
        <f t="shared" si="177"/>
        <v>28</v>
      </c>
      <c r="I3711" s="156" t="str">
        <f t="shared" si="178"/>
        <v>Wairoa District 28</v>
      </c>
    </row>
    <row r="3712" spans="1:9">
      <c r="A3712" s="156" t="s">
        <v>3705</v>
      </c>
      <c r="B3712" s="156" t="s">
        <v>160</v>
      </c>
      <c r="C3712" s="156" t="s">
        <v>93</v>
      </c>
      <c r="D3712" s="156" t="s">
        <v>411</v>
      </c>
      <c r="E3712" s="157">
        <v>-38.9</v>
      </c>
      <c r="F3712" s="157">
        <v>177.6</v>
      </c>
      <c r="G3712" s="156" t="str">
        <f t="shared" si="176"/>
        <v>Wairoa District EC</v>
      </c>
      <c r="H3712" s="156">
        <f t="shared" si="177"/>
        <v>29</v>
      </c>
      <c r="I3712" s="156" t="str">
        <f t="shared" si="178"/>
        <v>Wairoa District 29</v>
      </c>
    </row>
    <row r="3713" spans="1:9">
      <c r="A3713" s="156" t="s">
        <v>3706</v>
      </c>
      <c r="B3713" s="156" t="s">
        <v>160</v>
      </c>
      <c r="C3713" s="156" t="s">
        <v>93</v>
      </c>
      <c r="D3713" s="156" t="s">
        <v>411</v>
      </c>
      <c r="E3713" s="157">
        <v>-39.08</v>
      </c>
      <c r="F3713" s="157">
        <v>177.27</v>
      </c>
      <c r="G3713" s="156" t="str">
        <f t="shared" si="176"/>
        <v>Wairoa District EC</v>
      </c>
      <c r="H3713" s="156">
        <f t="shared" si="177"/>
        <v>30</v>
      </c>
      <c r="I3713" s="156" t="str">
        <f t="shared" si="178"/>
        <v>Wairoa District 30</v>
      </c>
    </row>
    <row r="3714" spans="1:9">
      <c r="A3714" s="156" t="s">
        <v>3707</v>
      </c>
      <c r="B3714" s="156" t="s">
        <v>160</v>
      </c>
      <c r="C3714" s="156" t="s">
        <v>93</v>
      </c>
      <c r="D3714" s="156" t="s">
        <v>411</v>
      </c>
      <c r="E3714" s="157">
        <v>-38.75</v>
      </c>
      <c r="F3714" s="157">
        <v>177.15</v>
      </c>
      <c r="G3714" s="156" t="str">
        <f t="shared" ref="G3714:G3777" si="179">B3714&amp;" "&amp;D3714</f>
        <v>Wairoa District EC</v>
      </c>
      <c r="H3714" s="156">
        <f t="shared" ref="H3714:H3777" si="180">IF(B3714=B3713,H3713+1,1)</f>
        <v>31</v>
      </c>
      <c r="I3714" s="156" t="str">
        <f t="shared" ref="I3714:I3777" si="181">B3714&amp;" "&amp;H3714</f>
        <v>Wairoa District 31</v>
      </c>
    </row>
    <row r="3715" spans="1:9">
      <c r="A3715" s="156" t="s">
        <v>3708</v>
      </c>
      <c r="B3715" s="156" t="s">
        <v>160</v>
      </c>
      <c r="C3715" s="156" t="s">
        <v>93</v>
      </c>
      <c r="D3715" s="156" t="s">
        <v>411</v>
      </c>
      <c r="E3715" s="157">
        <v>-39.07</v>
      </c>
      <c r="F3715" s="157">
        <v>177.82</v>
      </c>
      <c r="G3715" s="156" t="str">
        <f t="shared" si="179"/>
        <v>Wairoa District EC</v>
      </c>
      <c r="H3715" s="156">
        <f t="shared" si="180"/>
        <v>32</v>
      </c>
      <c r="I3715" s="156" t="str">
        <f t="shared" si="181"/>
        <v>Wairoa District 32</v>
      </c>
    </row>
    <row r="3716" spans="1:9">
      <c r="A3716" s="156" t="s">
        <v>1306</v>
      </c>
      <c r="B3716" s="156" t="s">
        <v>160</v>
      </c>
      <c r="C3716" s="156" t="s">
        <v>171</v>
      </c>
      <c r="D3716" s="156" t="s">
        <v>411</v>
      </c>
      <c r="E3716" s="157">
        <v>-39.04</v>
      </c>
      <c r="F3716" s="157">
        <v>177.42</v>
      </c>
      <c r="G3716" s="156" t="str">
        <f t="shared" si="179"/>
        <v>Wairoa District EC</v>
      </c>
      <c r="H3716" s="156">
        <f t="shared" si="180"/>
        <v>33</v>
      </c>
      <c r="I3716" s="156" t="str">
        <f t="shared" si="181"/>
        <v>Wairoa District 33</v>
      </c>
    </row>
    <row r="3717" spans="1:9">
      <c r="A3717" s="156" t="s">
        <v>3709</v>
      </c>
      <c r="B3717" s="156" t="s">
        <v>160</v>
      </c>
      <c r="C3717" s="156" t="s">
        <v>93</v>
      </c>
      <c r="D3717" s="156" t="s">
        <v>411</v>
      </c>
      <c r="E3717" s="157">
        <v>-39.03</v>
      </c>
      <c r="F3717" s="157">
        <v>177.58</v>
      </c>
      <c r="G3717" s="156" t="str">
        <f t="shared" si="179"/>
        <v>Wairoa District EC</v>
      </c>
      <c r="H3717" s="156">
        <f t="shared" si="180"/>
        <v>34</v>
      </c>
      <c r="I3717" s="156" t="str">
        <f t="shared" si="181"/>
        <v>Wairoa District 34</v>
      </c>
    </row>
    <row r="3718" spans="1:9">
      <c r="A3718" s="156" t="s">
        <v>3710</v>
      </c>
      <c r="B3718" s="156" t="s">
        <v>160</v>
      </c>
      <c r="C3718" s="156" t="s">
        <v>93</v>
      </c>
      <c r="D3718" s="156" t="s">
        <v>411</v>
      </c>
      <c r="E3718" s="157">
        <v>-39.090000000000003</v>
      </c>
      <c r="F3718" s="157">
        <v>177.94</v>
      </c>
      <c r="G3718" s="156" t="str">
        <f t="shared" si="179"/>
        <v>Wairoa District EC</v>
      </c>
      <c r="H3718" s="156">
        <f t="shared" si="180"/>
        <v>35</v>
      </c>
      <c r="I3718" s="156" t="str">
        <f t="shared" si="181"/>
        <v>Wairoa District 35</v>
      </c>
    </row>
    <row r="3719" spans="1:9">
      <c r="A3719" s="156" t="s">
        <v>3711</v>
      </c>
      <c r="B3719" s="156" t="s">
        <v>161</v>
      </c>
      <c r="C3719" s="156" t="s">
        <v>93</v>
      </c>
      <c r="D3719" s="156" t="s">
        <v>241</v>
      </c>
      <c r="E3719" s="157">
        <v>-37.01</v>
      </c>
      <c r="F3719" s="157">
        <v>174.6</v>
      </c>
      <c r="G3719" s="156" t="str">
        <f t="shared" si="179"/>
        <v>Waitakere City AK</v>
      </c>
      <c r="H3719" s="156">
        <f t="shared" si="180"/>
        <v>1</v>
      </c>
      <c r="I3719" s="156" t="str">
        <f t="shared" si="181"/>
        <v>Waitakere City 1</v>
      </c>
    </row>
    <row r="3720" spans="1:9">
      <c r="A3720" s="156" t="s">
        <v>3712</v>
      </c>
      <c r="B3720" s="156" t="s">
        <v>161</v>
      </c>
      <c r="C3720" s="156" t="s">
        <v>93</v>
      </c>
      <c r="D3720" s="156" t="s">
        <v>241</v>
      </c>
      <c r="E3720" s="157">
        <v>-36.950000000000003</v>
      </c>
      <c r="F3720" s="157">
        <v>174.65</v>
      </c>
      <c r="G3720" s="156" t="str">
        <f t="shared" si="179"/>
        <v>Waitakere City AK</v>
      </c>
      <c r="H3720" s="156">
        <f t="shared" si="180"/>
        <v>2</v>
      </c>
      <c r="I3720" s="156" t="str">
        <f t="shared" si="181"/>
        <v>Waitakere City 2</v>
      </c>
    </row>
    <row r="3721" spans="1:9">
      <c r="A3721" s="156" t="s">
        <v>3713</v>
      </c>
      <c r="B3721" s="156" t="s">
        <v>161</v>
      </c>
      <c r="C3721" s="156" t="s">
        <v>229</v>
      </c>
      <c r="D3721" s="156" t="s">
        <v>241</v>
      </c>
      <c r="E3721" s="157">
        <v>-36.909999999999997</v>
      </c>
      <c r="F3721" s="157">
        <v>174.64</v>
      </c>
      <c r="G3721" s="156" t="str">
        <f t="shared" si="179"/>
        <v>Waitakere City AK</v>
      </c>
      <c r="H3721" s="156">
        <f t="shared" si="180"/>
        <v>3</v>
      </c>
      <c r="I3721" s="156" t="str">
        <f t="shared" si="181"/>
        <v>Waitakere City 3</v>
      </c>
    </row>
    <row r="3722" spans="1:9">
      <c r="A3722" s="156" t="s">
        <v>3714</v>
      </c>
      <c r="B3722" s="156" t="s">
        <v>161</v>
      </c>
      <c r="C3722" s="156" t="s">
        <v>96</v>
      </c>
      <c r="D3722" s="156" t="s">
        <v>241</v>
      </c>
      <c r="E3722" s="157">
        <v>-36.89</v>
      </c>
      <c r="F3722" s="157">
        <v>174.64</v>
      </c>
      <c r="G3722" s="156" t="str">
        <f t="shared" si="179"/>
        <v>Waitakere City AK</v>
      </c>
      <c r="H3722" s="156">
        <f t="shared" si="180"/>
        <v>4</v>
      </c>
      <c r="I3722" s="156" t="str">
        <f t="shared" si="181"/>
        <v>Waitakere City 4</v>
      </c>
    </row>
    <row r="3723" spans="1:9">
      <c r="A3723" s="156" t="s">
        <v>3715</v>
      </c>
      <c r="B3723" s="156" t="s">
        <v>161</v>
      </c>
      <c r="C3723" s="156" t="s">
        <v>96</v>
      </c>
      <c r="D3723" s="156" t="s">
        <v>241</v>
      </c>
      <c r="E3723" s="157">
        <v>-36.93</v>
      </c>
      <c r="F3723" s="157">
        <v>174.67</v>
      </c>
      <c r="G3723" s="156" t="str">
        <f t="shared" si="179"/>
        <v>Waitakere City AK</v>
      </c>
      <c r="H3723" s="156">
        <f t="shared" si="180"/>
        <v>5</v>
      </c>
      <c r="I3723" s="156" t="str">
        <f t="shared" si="181"/>
        <v>Waitakere City 5</v>
      </c>
    </row>
    <row r="3724" spans="1:9">
      <c r="A3724" s="156" t="s">
        <v>3716</v>
      </c>
      <c r="B3724" s="156" t="s">
        <v>161</v>
      </c>
      <c r="C3724" s="156" t="s">
        <v>96</v>
      </c>
      <c r="D3724" s="156" t="s">
        <v>241</v>
      </c>
      <c r="E3724" s="157">
        <v>-36.880000000000003</v>
      </c>
      <c r="F3724" s="157">
        <v>174.61</v>
      </c>
      <c r="G3724" s="156" t="str">
        <f t="shared" si="179"/>
        <v>Waitakere City AK</v>
      </c>
      <c r="H3724" s="156">
        <f t="shared" si="180"/>
        <v>6</v>
      </c>
      <c r="I3724" s="156" t="str">
        <f t="shared" si="181"/>
        <v>Waitakere City 6</v>
      </c>
    </row>
    <row r="3725" spans="1:9">
      <c r="A3725" s="156" t="s">
        <v>3717</v>
      </c>
      <c r="B3725" s="156" t="s">
        <v>161</v>
      </c>
      <c r="C3725" s="156" t="s">
        <v>93</v>
      </c>
      <c r="D3725" s="156" t="s">
        <v>241</v>
      </c>
      <c r="E3725" s="157">
        <v>-36.89</v>
      </c>
      <c r="F3725" s="157">
        <v>174.59</v>
      </c>
      <c r="G3725" s="156" t="str">
        <f t="shared" si="179"/>
        <v>Waitakere City AK</v>
      </c>
      <c r="H3725" s="156">
        <f t="shared" si="180"/>
        <v>7</v>
      </c>
      <c r="I3725" s="156" t="str">
        <f t="shared" si="181"/>
        <v>Waitakere City 7</v>
      </c>
    </row>
    <row r="3726" spans="1:9">
      <c r="A3726" s="156" t="s">
        <v>3718</v>
      </c>
      <c r="B3726" s="156" t="s">
        <v>161</v>
      </c>
      <c r="C3726" s="156" t="s">
        <v>93</v>
      </c>
      <c r="D3726" s="156" t="s">
        <v>241</v>
      </c>
      <c r="E3726" s="157">
        <v>-36.79</v>
      </c>
      <c r="F3726" s="157">
        <v>174.64</v>
      </c>
      <c r="G3726" s="156" t="str">
        <f t="shared" si="179"/>
        <v>Waitakere City AK</v>
      </c>
      <c r="H3726" s="156">
        <f t="shared" si="180"/>
        <v>8</v>
      </c>
      <c r="I3726" s="156" t="str">
        <f t="shared" si="181"/>
        <v>Waitakere City 8</v>
      </c>
    </row>
    <row r="3727" spans="1:9">
      <c r="A3727" s="156" t="s">
        <v>3719</v>
      </c>
      <c r="B3727" s="156" t="s">
        <v>161</v>
      </c>
      <c r="C3727" s="156" t="s">
        <v>93</v>
      </c>
      <c r="D3727" s="156" t="s">
        <v>241</v>
      </c>
      <c r="E3727" s="157">
        <v>-37</v>
      </c>
      <c r="F3727" s="157">
        <v>174.56</v>
      </c>
      <c r="G3727" s="156" t="str">
        <f t="shared" si="179"/>
        <v>Waitakere City AK</v>
      </c>
      <c r="H3727" s="156">
        <f t="shared" si="180"/>
        <v>9</v>
      </c>
      <c r="I3727" s="156" t="str">
        <f t="shared" si="181"/>
        <v>Waitakere City 9</v>
      </c>
    </row>
    <row r="3728" spans="1:9">
      <c r="A3728" s="156" t="s">
        <v>3720</v>
      </c>
      <c r="B3728" s="156" t="s">
        <v>161</v>
      </c>
      <c r="C3728" s="156" t="s">
        <v>96</v>
      </c>
      <c r="D3728" s="156" t="s">
        <v>241</v>
      </c>
      <c r="E3728" s="157">
        <v>-36.9</v>
      </c>
      <c r="F3728" s="157">
        <v>174.66</v>
      </c>
      <c r="G3728" s="156" t="str">
        <f t="shared" si="179"/>
        <v>Waitakere City AK</v>
      </c>
      <c r="H3728" s="156">
        <f t="shared" si="180"/>
        <v>10</v>
      </c>
      <c r="I3728" s="156" t="str">
        <f t="shared" si="181"/>
        <v>Waitakere City 10</v>
      </c>
    </row>
    <row r="3729" spans="1:9">
      <c r="A3729" s="156" t="s">
        <v>3060</v>
      </c>
      <c r="B3729" s="156" t="s">
        <v>161</v>
      </c>
      <c r="C3729" s="156" t="s">
        <v>96</v>
      </c>
      <c r="D3729" s="156" t="s">
        <v>241</v>
      </c>
      <c r="E3729" s="157">
        <v>-36.93</v>
      </c>
      <c r="F3729" s="157">
        <v>174.64</v>
      </c>
      <c r="G3729" s="156" t="str">
        <f t="shared" si="179"/>
        <v>Waitakere City AK</v>
      </c>
      <c r="H3729" s="156">
        <f t="shared" si="180"/>
        <v>11</v>
      </c>
      <c r="I3729" s="156" t="str">
        <f t="shared" si="181"/>
        <v>Waitakere City 11</v>
      </c>
    </row>
    <row r="3730" spans="1:9">
      <c r="A3730" s="156" t="s">
        <v>3721</v>
      </c>
      <c r="B3730" s="156" t="s">
        <v>161</v>
      </c>
      <c r="C3730" s="156" t="s">
        <v>93</v>
      </c>
      <c r="D3730" s="156" t="s">
        <v>241</v>
      </c>
      <c r="E3730" s="157">
        <v>-36.97</v>
      </c>
      <c r="F3730" s="157">
        <v>174.63</v>
      </c>
      <c r="G3730" s="156" t="str">
        <f t="shared" si="179"/>
        <v>Waitakere City AK</v>
      </c>
      <c r="H3730" s="156">
        <f t="shared" si="180"/>
        <v>12</v>
      </c>
      <c r="I3730" s="156" t="str">
        <f t="shared" si="181"/>
        <v>Waitakere City 12</v>
      </c>
    </row>
    <row r="3731" spans="1:9">
      <c r="A3731" s="156" t="s">
        <v>3722</v>
      </c>
      <c r="B3731" s="156" t="s">
        <v>161</v>
      </c>
      <c r="C3731" s="156" t="s">
        <v>93</v>
      </c>
      <c r="D3731" s="156" t="s">
        <v>241</v>
      </c>
      <c r="E3731" s="157">
        <v>-36.96</v>
      </c>
      <c r="F3731" s="157">
        <v>174.63</v>
      </c>
      <c r="G3731" s="156" t="str">
        <f t="shared" si="179"/>
        <v>Waitakere City AK</v>
      </c>
      <c r="H3731" s="156">
        <f t="shared" si="180"/>
        <v>13</v>
      </c>
      <c r="I3731" s="156" t="str">
        <f t="shared" si="181"/>
        <v>Waitakere City 13</v>
      </c>
    </row>
    <row r="3732" spans="1:9">
      <c r="A3732" s="156" t="s">
        <v>2671</v>
      </c>
      <c r="B3732" s="156" t="s">
        <v>161</v>
      </c>
      <c r="C3732" s="156" t="s">
        <v>96</v>
      </c>
      <c r="D3732" s="156" t="s">
        <v>241</v>
      </c>
      <c r="E3732" s="157">
        <v>-36.86</v>
      </c>
      <c r="F3732" s="157">
        <v>174.62</v>
      </c>
      <c r="G3732" s="156" t="str">
        <f t="shared" si="179"/>
        <v>Waitakere City AK</v>
      </c>
      <c r="H3732" s="156">
        <f t="shared" si="180"/>
        <v>14</v>
      </c>
      <c r="I3732" s="156" t="str">
        <f t="shared" si="181"/>
        <v>Waitakere City 14</v>
      </c>
    </row>
    <row r="3733" spans="1:9">
      <c r="A3733" s="156" t="s">
        <v>3723</v>
      </c>
      <c r="B3733" s="156" t="s">
        <v>161</v>
      </c>
      <c r="C3733" s="156" t="s">
        <v>96</v>
      </c>
      <c r="D3733" s="156" t="s">
        <v>241</v>
      </c>
      <c r="E3733" s="157">
        <v>-36.840000000000003</v>
      </c>
      <c r="F3733" s="157">
        <v>174.61</v>
      </c>
      <c r="G3733" s="156" t="str">
        <f t="shared" si="179"/>
        <v>Waitakere City AK</v>
      </c>
      <c r="H3733" s="156">
        <f t="shared" si="180"/>
        <v>15</v>
      </c>
      <c r="I3733" s="156" t="str">
        <f t="shared" si="181"/>
        <v>Waitakere City 15</v>
      </c>
    </row>
    <row r="3734" spans="1:9">
      <c r="A3734" s="156" t="s">
        <v>3724</v>
      </c>
      <c r="B3734" s="156" t="s">
        <v>161</v>
      </c>
      <c r="C3734" s="156" t="s">
        <v>96</v>
      </c>
      <c r="D3734" s="156" t="s">
        <v>241</v>
      </c>
      <c r="E3734" s="157">
        <v>-36.83</v>
      </c>
      <c r="F3734" s="157">
        <v>174.62</v>
      </c>
      <c r="G3734" s="156" t="str">
        <f t="shared" si="179"/>
        <v>Waitakere City AK</v>
      </c>
      <c r="H3734" s="156">
        <f t="shared" si="180"/>
        <v>16</v>
      </c>
      <c r="I3734" s="156" t="str">
        <f t="shared" si="181"/>
        <v>Waitakere City 16</v>
      </c>
    </row>
    <row r="3735" spans="1:9">
      <c r="A3735" s="156" t="s">
        <v>3725</v>
      </c>
      <c r="B3735" s="156" t="s">
        <v>161</v>
      </c>
      <c r="C3735" s="156" t="s">
        <v>96</v>
      </c>
      <c r="D3735" s="156" t="s">
        <v>241</v>
      </c>
      <c r="E3735" s="157">
        <v>-36.840000000000003</v>
      </c>
      <c r="F3735" s="157">
        <v>174.6</v>
      </c>
      <c r="G3735" s="156" t="str">
        <f t="shared" si="179"/>
        <v>Waitakere City AK</v>
      </c>
      <c r="H3735" s="156">
        <f t="shared" si="180"/>
        <v>17</v>
      </c>
      <c r="I3735" s="156" t="str">
        <f t="shared" si="181"/>
        <v>Waitakere City 17</v>
      </c>
    </row>
    <row r="3736" spans="1:9">
      <c r="A3736" s="156" t="s">
        <v>3726</v>
      </c>
      <c r="B3736" s="156" t="s">
        <v>161</v>
      </c>
      <c r="C3736" s="156" t="s">
        <v>96</v>
      </c>
      <c r="D3736" s="156" t="s">
        <v>241</v>
      </c>
      <c r="E3736" s="157">
        <v>-36.89</v>
      </c>
      <c r="F3736" s="157">
        <v>174.61</v>
      </c>
      <c r="G3736" s="156" t="str">
        <f t="shared" si="179"/>
        <v>Waitakere City AK</v>
      </c>
      <c r="H3736" s="156">
        <f t="shared" si="180"/>
        <v>18</v>
      </c>
      <c r="I3736" s="156" t="str">
        <f t="shared" si="181"/>
        <v>Waitakere City 18</v>
      </c>
    </row>
    <row r="3737" spans="1:9">
      <c r="A3737" s="156" t="s">
        <v>3727</v>
      </c>
      <c r="B3737" s="156" t="s">
        <v>161</v>
      </c>
      <c r="C3737" s="156" t="s">
        <v>229</v>
      </c>
      <c r="D3737" s="156" t="s">
        <v>241</v>
      </c>
      <c r="E3737" s="157">
        <v>-36.909999999999997</v>
      </c>
      <c r="F3737" s="157">
        <v>174.67</v>
      </c>
      <c r="G3737" s="156" t="str">
        <f t="shared" si="179"/>
        <v>Waitakere City AK</v>
      </c>
      <c r="H3737" s="156">
        <f t="shared" si="180"/>
        <v>19</v>
      </c>
      <c r="I3737" s="156" t="str">
        <f t="shared" si="181"/>
        <v>Waitakere City 19</v>
      </c>
    </row>
    <row r="3738" spans="1:9">
      <c r="A3738" s="156" t="s">
        <v>3728</v>
      </c>
      <c r="B3738" s="156" t="s">
        <v>161</v>
      </c>
      <c r="C3738" s="156" t="s">
        <v>96</v>
      </c>
      <c r="D3738" s="156" t="s">
        <v>241</v>
      </c>
      <c r="E3738" s="157">
        <v>-36.92</v>
      </c>
      <c r="F3738" s="157">
        <v>174.65</v>
      </c>
      <c r="G3738" s="156" t="str">
        <f t="shared" si="179"/>
        <v>Waitakere City AK</v>
      </c>
      <c r="H3738" s="156">
        <f t="shared" si="180"/>
        <v>20</v>
      </c>
      <c r="I3738" s="156" t="str">
        <f t="shared" si="181"/>
        <v>Waitakere City 20</v>
      </c>
    </row>
    <row r="3739" spans="1:9">
      <c r="A3739" s="156" t="s">
        <v>3729</v>
      </c>
      <c r="B3739" s="156" t="s">
        <v>161</v>
      </c>
      <c r="C3739" s="156" t="s">
        <v>93</v>
      </c>
      <c r="D3739" s="156" t="s">
        <v>241</v>
      </c>
      <c r="E3739" s="157">
        <v>-36.909999999999997</v>
      </c>
      <c r="F3739" s="157">
        <v>174.61</v>
      </c>
      <c r="G3739" s="156" t="str">
        <f t="shared" si="179"/>
        <v>Waitakere City AK</v>
      </c>
      <c r="H3739" s="156">
        <f t="shared" si="180"/>
        <v>21</v>
      </c>
      <c r="I3739" s="156" t="str">
        <f t="shared" si="181"/>
        <v>Waitakere City 21</v>
      </c>
    </row>
    <row r="3740" spans="1:9">
      <c r="A3740" s="156" t="s">
        <v>3730</v>
      </c>
      <c r="B3740" s="156" t="s">
        <v>161</v>
      </c>
      <c r="C3740" s="156" t="s">
        <v>93</v>
      </c>
      <c r="D3740" s="156" t="s">
        <v>241</v>
      </c>
      <c r="E3740" s="157">
        <v>-36.97</v>
      </c>
      <c r="F3740" s="157">
        <v>174.6</v>
      </c>
      <c r="G3740" s="156" t="str">
        <f t="shared" si="179"/>
        <v>Waitakere City AK</v>
      </c>
      <c r="H3740" s="156">
        <f t="shared" si="180"/>
        <v>22</v>
      </c>
      <c r="I3740" s="156" t="str">
        <f t="shared" si="181"/>
        <v>Waitakere City 22</v>
      </c>
    </row>
    <row r="3741" spans="1:9">
      <c r="A3741" s="156" t="s">
        <v>3514</v>
      </c>
      <c r="B3741" s="156" t="s">
        <v>161</v>
      </c>
      <c r="C3741" s="156" t="s">
        <v>93</v>
      </c>
      <c r="D3741" s="156" t="s">
        <v>241</v>
      </c>
      <c r="E3741" s="157">
        <v>-36.86</v>
      </c>
      <c r="F3741" s="157">
        <v>174.6</v>
      </c>
      <c r="G3741" s="156" t="str">
        <f t="shared" si="179"/>
        <v>Waitakere City AK</v>
      </c>
      <c r="H3741" s="156">
        <f t="shared" si="180"/>
        <v>23</v>
      </c>
      <c r="I3741" s="156" t="str">
        <f t="shared" si="181"/>
        <v>Waitakere City 23</v>
      </c>
    </row>
    <row r="3742" spans="1:9">
      <c r="A3742" s="156" t="s">
        <v>3731</v>
      </c>
      <c r="B3742" s="156" t="s">
        <v>161</v>
      </c>
      <c r="C3742" s="156" t="s">
        <v>93</v>
      </c>
      <c r="D3742" s="156" t="s">
        <v>241</v>
      </c>
      <c r="E3742" s="157">
        <v>-36.950000000000003</v>
      </c>
      <c r="F3742" s="157">
        <v>174.65</v>
      </c>
      <c r="G3742" s="156" t="str">
        <f t="shared" si="179"/>
        <v>Waitakere City AK</v>
      </c>
      <c r="H3742" s="156">
        <f t="shared" si="180"/>
        <v>24</v>
      </c>
      <c r="I3742" s="156" t="str">
        <f t="shared" si="181"/>
        <v>Waitakere City 24</v>
      </c>
    </row>
    <row r="3743" spans="1:9">
      <c r="A3743" s="156" t="s">
        <v>864</v>
      </c>
      <c r="B3743" s="156" t="s">
        <v>161</v>
      </c>
      <c r="C3743" s="156" t="s">
        <v>96</v>
      </c>
      <c r="D3743" s="156" t="s">
        <v>241</v>
      </c>
      <c r="E3743" s="157">
        <v>-36.89</v>
      </c>
      <c r="F3743" s="157">
        <v>174.63</v>
      </c>
      <c r="G3743" s="156" t="str">
        <f t="shared" si="179"/>
        <v>Waitakere City AK</v>
      </c>
      <c r="H3743" s="156">
        <f t="shared" si="180"/>
        <v>25</v>
      </c>
      <c r="I3743" s="156" t="str">
        <f t="shared" si="181"/>
        <v>Waitakere City 25</v>
      </c>
    </row>
    <row r="3744" spans="1:9">
      <c r="A3744" s="156" t="s">
        <v>3732</v>
      </c>
      <c r="B3744" s="156" t="s">
        <v>161</v>
      </c>
      <c r="C3744" s="156" t="s">
        <v>93</v>
      </c>
      <c r="D3744" s="156" t="s">
        <v>241</v>
      </c>
      <c r="E3744" s="157">
        <v>-36.86</v>
      </c>
      <c r="F3744" s="157">
        <v>174.57</v>
      </c>
      <c r="G3744" s="156" t="str">
        <f t="shared" si="179"/>
        <v>Waitakere City AK</v>
      </c>
      <c r="H3744" s="156">
        <f t="shared" si="180"/>
        <v>26</v>
      </c>
      <c r="I3744" s="156" t="str">
        <f t="shared" si="181"/>
        <v>Waitakere City 26</v>
      </c>
    </row>
    <row r="3745" spans="1:9">
      <c r="A3745" s="156" t="s">
        <v>3733</v>
      </c>
      <c r="B3745" s="156" t="s">
        <v>161</v>
      </c>
      <c r="C3745" s="156" t="s">
        <v>96</v>
      </c>
      <c r="D3745" s="156" t="s">
        <v>241</v>
      </c>
      <c r="E3745" s="157">
        <v>-36.83</v>
      </c>
      <c r="F3745" s="157">
        <v>174.64</v>
      </c>
      <c r="G3745" s="156" t="str">
        <f t="shared" si="179"/>
        <v>Waitakere City AK</v>
      </c>
      <c r="H3745" s="156">
        <f t="shared" si="180"/>
        <v>27</v>
      </c>
      <c r="I3745" s="156" t="str">
        <f t="shared" si="181"/>
        <v>Waitakere City 27</v>
      </c>
    </row>
    <row r="3746" spans="1:9">
      <c r="A3746" s="156" t="s">
        <v>3734</v>
      </c>
      <c r="B3746" s="156" t="s">
        <v>161</v>
      </c>
      <c r="C3746" s="156" t="s">
        <v>96</v>
      </c>
      <c r="D3746" s="156" t="s">
        <v>241</v>
      </c>
      <c r="E3746" s="157">
        <v>-36.86</v>
      </c>
      <c r="F3746" s="157">
        <v>174.63</v>
      </c>
      <c r="G3746" s="156" t="str">
        <f t="shared" si="179"/>
        <v>Waitakere City AK</v>
      </c>
      <c r="H3746" s="156">
        <f t="shared" si="180"/>
        <v>28</v>
      </c>
      <c r="I3746" s="156" t="str">
        <f t="shared" si="181"/>
        <v>Waitakere City 28</v>
      </c>
    </row>
    <row r="3747" spans="1:9">
      <c r="A3747" s="156" t="s">
        <v>3735</v>
      </c>
      <c r="B3747" s="156" t="s">
        <v>161</v>
      </c>
      <c r="C3747" s="156" t="s">
        <v>96</v>
      </c>
      <c r="D3747" s="156" t="s">
        <v>241</v>
      </c>
      <c r="E3747" s="157">
        <v>-36.94</v>
      </c>
      <c r="F3747" s="157">
        <v>174.65</v>
      </c>
      <c r="G3747" s="156" t="str">
        <f t="shared" si="179"/>
        <v>Waitakere City AK</v>
      </c>
      <c r="H3747" s="156">
        <f t="shared" si="180"/>
        <v>29</v>
      </c>
      <c r="I3747" s="156" t="str">
        <f t="shared" si="181"/>
        <v>Waitakere City 29</v>
      </c>
    </row>
    <row r="3748" spans="1:9">
      <c r="A3748" s="156" t="s">
        <v>3736</v>
      </c>
      <c r="B3748" s="156" t="s">
        <v>161</v>
      </c>
      <c r="C3748" s="156" t="s">
        <v>93</v>
      </c>
      <c r="D3748" s="156" t="s">
        <v>241</v>
      </c>
      <c r="E3748" s="157">
        <v>-36.93</v>
      </c>
      <c r="F3748" s="157">
        <v>174.57</v>
      </c>
      <c r="G3748" s="156" t="str">
        <f t="shared" si="179"/>
        <v>Waitakere City AK</v>
      </c>
      <c r="H3748" s="156">
        <f t="shared" si="180"/>
        <v>30</v>
      </c>
      <c r="I3748" s="156" t="str">
        <f t="shared" si="181"/>
        <v>Waitakere City 30</v>
      </c>
    </row>
    <row r="3749" spans="1:9">
      <c r="A3749" s="156" t="s">
        <v>1126</v>
      </c>
      <c r="B3749" s="156" t="s">
        <v>161</v>
      </c>
      <c r="C3749" s="156" t="s">
        <v>96</v>
      </c>
      <c r="D3749" s="156" t="s">
        <v>241</v>
      </c>
      <c r="E3749" s="157">
        <v>-36.94</v>
      </c>
      <c r="F3749" s="157">
        <v>174.63</v>
      </c>
      <c r="G3749" s="156" t="str">
        <f t="shared" si="179"/>
        <v>Waitakere City AK</v>
      </c>
      <c r="H3749" s="156">
        <f t="shared" si="180"/>
        <v>31</v>
      </c>
      <c r="I3749" s="156" t="str">
        <f t="shared" si="181"/>
        <v>Waitakere City 31</v>
      </c>
    </row>
    <row r="3750" spans="1:9">
      <c r="A3750" s="156" t="s">
        <v>3737</v>
      </c>
      <c r="B3750" s="156" t="s">
        <v>161</v>
      </c>
      <c r="C3750" s="156" t="s">
        <v>96</v>
      </c>
      <c r="D3750" s="156" t="s">
        <v>241</v>
      </c>
      <c r="E3750" s="157">
        <v>-36.82</v>
      </c>
      <c r="F3750" s="157">
        <v>174.61</v>
      </c>
      <c r="G3750" s="156" t="str">
        <f t="shared" si="179"/>
        <v>Waitakere City AK</v>
      </c>
      <c r="H3750" s="156">
        <f t="shared" si="180"/>
        <v>32</v>
      </c>
      <c r="I3750" s="156" t="str">
        <f t="shared" si="181"/>
        <v>Waitakere City 32</v>
      </c>
    </row>
    <row r="3751" spans="1:9">
      <c r="A3751" s="156" t="s">
        <v>2548</v>
      </c>
      <c r="B3751" s="156" t="s">
        <v>161</v>
      </c>
      <c r="C3751" s="156" t="s">
        <v>96</v>
      </c>
      <c r="D3751" s="156" t="s">
        <v>241</v>
      </c>
      <c r="E3751" s="157">
        <v>-36.880000000000003</v>
      </c>
      <c r="F3751" s="157">
        <v>174.61</v>
      </c>
      <c r="G3751" s="156" t="str">
        <f t="shared" si="179"/>
        <v>Waitakere City AK</v>
      </c>
      <c r="H3751" s="156">
        <f t="shared" si="180"/>
        <v>33</v>
      </c>
      <c r="I3751" s="156" t="str">
        <f t="shared" si="181"/>
        <v>Waitakere City 33</v>
      </c>
    </row>
    <row r="3752" spans="1:9">
      <c r="A3752" s="156" t="s">
        <v>3738</v>
      </c>
      <c r="B3752" s="156" t="s">
        <v>161</v>
      </c>
      <c r="C3752" s="156" t="s">
        <v>93</v>
      </c>
      <c r="D3752" s="156" t="s">
        <v>241</v>
      </c>
      <c r="E3752" s="157">
        <v>-37.04</v>
      </c>
      <c r="F3752" s="157">
        <v>174.5</v>
      </c>
      <c r="G3752" s="156" t="str">
        <f t="shared" si="179"/>
        <v>Waitakere City AK</v>
      </c>
      <c r="H3752" s="156">
        <f t="shared" si="180"/>
        <v>34</v>
      </c>
      <c r="I3752" s="156" t="str">
        <f t="shared" si="181"/>
        <v>Waitakere City 34</v>
      </c>
    </row>
    <row r="3753" spans="1:9">
      <c r="A3753" s="156" t="s">
        <v>3739</v>
      </c>
      <c r="B3753" s="156" t="s">
        <v>161</v>
      </c>
      <c r="C3753" s="156" t="s">
        <v>93</v>
      </c>
      <c r="D3753" s="156" t="s">
        <v>241</v>
      </c>
      <c r="E3753" s="157">
        <v>-36.78</v>
      </c>
      <c r="F3753" s="157">
        <v>174.61</v>
      </c>
      <c r="G3753" s="156" t="str">
        <f t="shared" si="179"/>
        <v>Waitakere City AK</v>
      </c>
      <c r="H3753" s="156">
        <f t="shared" si="180"/>
        <v>35</v>
      </c>
      <c r="I3753" s="156" t="str">
        <f t="shared" si="181"/>
        <v>Waitakere City 35</v>
      </c>
    </row>
    <row r="3754" spans="1:9">
      <c r="A3754" s="156" t="s">
        <v>3740</v>
      </c>
      <c r="B3754" s="156" t="s">
        <v>161</v>
      </c>
      <c r="C3754" s="156" t="s">
        <v>93</v>
      </c>
      <c r="D3754" s="156" t="s">
        <v>241</v>
      </c>
      <c r="E3754" s="157">
        <v>-36.94</v>
      </c>
      <c r="F3754" s="157">
        <v>174.66</v>
      </c>
      <c r="G3754" s="156" t="str">
        <f t="shared" si="179"/>
        <v>Waitakere City AK</v>
      </c>
      <c r="H3754" s="156">
        <f t="shared" si="180"/>
        <v>36</v>
      </c>
      <c r="I3754" s="156" t="str">
        <f t="shared" si="181"/>
        <v>Waitakere City 36</v>
      </c>
    </row>
    <row r="3755" spans="1:9">
      <c r="A3755" s="156" t="s">
        <v>3741</v>
      </c>
      <c r="B3755" s="156" t="s">
        <v>161</v>
      </c>
      <c r="C3755" s="156" t="s">
        <v>96</v>
      </c>
      <c r="D3755" s="156" t="s">
        <v>241</v>
      </c>
      <c r="E3755" s="157">
        <v>-36.950000000000003</v>
      </c>
      <c r="F3755" s="157">
        <v>174.62</v>
      </c>
      <c r="G3755" s="156" t="str">
        <f t="shared" si="179"/>
        <v>Waitakere City AK</v>
      </c>
      <c r="H3755" s="156">
        <f t="shared" si="180"/>
        <v>37</v>
      </c>
      <c r="I3755" s="156" t="str">
        <f t="shared" si="181"/>
        <v>Waitakere City 37</v>
      </c>
    </row>
    <row r="3756" spans="1:9">
      <c r="A3756" s="156" t="s">
        <v>3742</v>
      </c>
      <c r="B3756" s="156" t="s">
        <v>162</v>
      </c>
      <c r="C3756" s="156" t="s">
        <v>93</v>
      </c>
      <c r="D3756" s="156" t="s">
        <v>627</v>
      </c>
      <c r="E3756" s="157">
        <v>-45</v>
      </c>
      <c r="F3756" s="157">
        <v>170.92</v>
      </c>
      <c r="G3756" s="156" t="str">
        <f t="shared" si="179"/>
        <v>Waitaki District DN</v>
      </c>
      <c r="H3756" s="156">
        <f t="shared" si="180"/>
        <v>1</v>
      </c>
      <c r="I3756" s="156" t="str">
        <f t="shared" si="181"/>
        <v>Waitaki District 1</v>
      </c>
    </row>
    <row r="3757" spans="1:9">
      <c r="A3757" s="156" t="s">
        <v>3743</v>
      </c>
      <c r="B3757" s="156" t="s">
        <v>162</v>
      </c>
      <c r="C3757" s="156" t="s">
        <v>93</v>
      </c>
      <c r="D3757" s="156" t="s">
        <v>627</v>
      </c>
      <c r="E3757" s="157">
        <v>-45.11</v>
      </c>
      <c r="F3757" s="157">
        <v>170.92</v>
      </c>
      <c r="G3757" s="156" t="str">
        <f t="shared" si="179"/>
        <v>Waitaki District DN</v>
      </c>
      <c r="H3757" s="156">
        <f t="shared" si="180"/>
        <v>2</v>
      </c>
      <c r="I3757" s="156" t="str">
        <f t="shared" si="181"/>
        <v>Waitaki District 2</v>
      </c>
    </row>
    <row r="3758" spans="1:9">
      <c r="A3758" s="156" t="s">
        <v>3744</v>
      </c>
      <c r="B3758" s="156" t="s">
        <v>162</v>
      </c>
      <c r="C3758" s="156" t="s">
        <v>93</v>
      </c>
      <c r="D3758" s="156" t="s">
        <v>627</v>
      </c>
      <c r="E3758" s="157">
        <v>-45.07</v>
      </c>
      <c r="F3758" s="157">
        <v>170.95</v>
      </c>
      <c r="G3758" s="156" t="str">
        <f t="shared" si="179"/>
        <v>Waitaki District DN</v>
      </c>
      <c r="H3758" s="156">
        <f t="shared" si="180"/>
        <v>3</v>
      </c>
      <c r="I3758" s="156" t="str">
        <f t="shared" si="181"/>
        <v>Waitaki District 3</v>
      </c>
    </row>
    <row r="3759" spans="1:9">
      <c r="A3759" s="156" t="s">
        <v>3745</v>
      </c>
      <c r="B3759" s="156" t="s">
        <v>162</v>
      </c>
      <c r="C3759" s="156" t="s">
        <v>93</v>
      </c>
      <c r="D3759" s="156" t="s">
        <v>444</v>
      </c>
      <c r="E3759" s="157">
        <v>-44.66</v>
      </c>
      <c r="F3759" s="157">
        <v>170.34</v>
      </c>
      <c r="G3759" s="156" t="str">
        <f t="shared" si="179"/>
        <v>Waitaki District OC</v>
      </c>
      <c r="H3759" s="156">
        <f t="shared" si="180"/>
        <v>4</v>
      </c>
      <c r="I3759" s="156" t="str">
        <f t="shared" si="181"/>
        <v>Waitaki District 4</v>
      </c>
    </row>
    <row r="3760" spans="1:9">
      <c r="A3760" s="156" t="s">
        <v>3746</v>
      </c>
      <c r="B3760" s="156" t="s">
        <v>162</v>
      </c>
      <c r="C3760" s="156" t="s">
        <v>93</v>
      </c>
      <c r="D3760" s="156" t="s">
        <v>627</v>
      </c>
      <c r="E3760" s="157">
        <v>-44.92</v>
      </c>
      <c r="F3760" s="157">
        <v>170.87</v>
      </c>
      <c r="G3760" s="156" t="str">
        <f t="shared" si="179"/>
        <v>Waitaki District DN</v>
      </c>
      <c r="H3760" s="156">
        <f t="shared" si="180"/>
        <v>5</v>
      </c>
      <c r="I3760" s="156" t="str">
        <f t="shared" si="181"/>
        <v>Waitaki District 5</v>
      </c>
    </row>
    <row r="3761" spans="1:9">
      <c r="A3761" s="156" t="s">
        <v>2830</v>
      </c>
      <c r="B3761" s="156" t="s">
        <v>162</v>
      </c>
      <c r="C3761" s="156" t="s">
        <v>93</v>
      </c>
      <c r="D3761" s="156" t="s">
        <v>444</v>
      </c>
      <c r="E3761" s="157">
        <v>-44.56</v>
      </c>
      <c r="F3761" s="157">
        <v>170.18</v>
      </c>
      <c r="G3761" s="156" t="str">
        <f t="shared" si="179"/>
        <v>Waitaki District OC</v>
      </c>
      <c r="H3761" s="156">
        <f t="shared" si="180"/>
        <v>6</v>
      </c>
      <c r="I3761" s="156" t="str">
        <f t="shared" si="181"/>
        <v>Waitaki District 6</v>
      </c>
    </row>
    <row r="3762" spans="1:9">
      <c r="A3762" s="156" t="s">
        <v>3747</v>
      </c>
      <c r="B3762" s="156" t="s">
        <v>162</v>
      </c>
      <c r="C3762" s="156" t="s">
        <v>93</v>
      </c>
      <c r="D3762" s="156" t="s">
        <v>627</v>
      </c>
      <c r="E3762" s="157">
        <v>-44.88</v>
      </c>
      <c r="F3762" s="157">
        <v>170.78</v>
      </c>
      <c r="G3762" s="156" t="str">
        <f t="shared" si="179"/>
        <v>Waitaki District DN</v>
      </c>
      <c r="H3762" s="156">
        <f t="shared" si="180"/>
        <v>7</v>
      </c>
      <c r="I3762" s="156" t="str">
        <f t="shared" si="181"/>
        <v>Waitaki District 7</v>
      </c>
    </row>
    <row r="3763" spans="1:9">
      <c r="A3763" s="156" t="s">
        <v>3748</v>
      </c>
      <c r="B3763" s="156" t="s">
        <v>162</v>
      </c>
      <c r="C3763" s="156" t="s">
        <v>93</v>
      </c>
      <c r="D3763" s="156" t="s">
        <v>627</v>
      </c>
      <c r="E3763" s="157">
        <v>-44.88</v>
      </c>
      <c r="F3763" s="157">
        <v>170.76</v>
      </c>
      <c r="G3763" s="156" t="str">
        <f t="shared" si="179"/>
        <v>Waitaki District DN</v>
      </c>
      <c r="H3763" s="156">
        <f t="shared" si="180"/>
        <v>8</v>
      </c>
      <c r="I3763" s="156" t="str">
        <f t="shared" si="181"/>
        <v>Waitaki District 8</v>
      </c>
    </row>
    <row r="3764" spans="1:9">
      <c r="A3764" s="156" t="s">
        <v>3749</v>
      </c>
      <c r="B3764" s="156" t="s">
        <v>162</v>
      </c>
      <c r="C3764" s="156" t="s">
        <v>93</v>
      </c>
      <c r="D3764" s="156" t="s">
        <v>444</v>
      </c>
      <c r="E3764" s="157">
        <v>-44.35</v>
      </c>
      <c r="F3764" s="157">
        <v>170</v>
      </c>
      <c r="G3764" s="156" t="str">
        <f t="shared" si="179"/>
        <v>Waitaki District OC</v>
      </c>
      <c r="H3764" s="156">
        <f t="shared" si="180"/>
        <v>9</v>
      </c>
      <c r="I3764" s="156" t="str">
        <f t="shared" si="181"/>
        <v>Waitaki District 9</v>
      </c>
    </row>
    <row r="3765" spans="1:9">
      <c r="A3765" s="156" t="s">
        <v>3750</v>
      </c>
      <c r="B3765" s="156" t="s">
        <v>162</v>
      </c>
      <c r="C3765" s="156" t="s">
        <v>93</v>
      </c>
      <c r="D3765" s="156" t="s">
        <v>627</v>
      </c>
      <c r="E3765" s="157">
        <v>-45.07</v>
      </c>
      <c r="F3765" s="157">
        <v>170.89</v>
      </c>
      <c r="G3765" s="156" t="str">
        <f t="shared" si="179"/>
        <v>Waitaki District DN</v>
      </c>
      <c r="H3765" s="156">
        <f t="shared" si="180"/>
        <v>10</v>
      </c>
      <c r="I3765" s="156" t="str">
        <f t="shared" si="181"/>
        <v>Waitaki District 10</v>
      </c>
    </row>
    <row r="3766" spans="1:9">
      <c r="A3766" s="156" t="s">
        <v>3751</v>
      </c>
      <c r="B3766" s="156" t="s">
        <v>162</v>
      </c>
      <c r="C3766" s="156" t="s">
        <v>93</v>
      </c>
      <c r="D3766" s="156" t="s">
        <v>627</v>
      </c>
      <c r="E3766" s="157">
        <v>-44.99</v>
      </c>
      <c r="F3766" s="157">
        <v>170.8</v>
      </c>
      <c r="G3766" s="156" t="str">
        <f t="shared" si="179"/>
        <v>Waitaki District DN</v>
      </c>
      <c r="H3766" s="156">
        <f t="shared" si="180"/>
        <v>11</v>
      </c>
      <c r="I3766" s="156" t="str">
        <f t="shared" si="181"/>
        <v>Waitaki District 11</v>
      </c>
    </row>
    <row r="3767" spans="1:9">
      <c r="A3767" s="156" t="s">
        <v>3752</v>
      </c>
      <c r="B3767" s="156" t="s">
        <v>162</v>
      </c>
      <c r="C3767" s="156" t="s">
        <v>93</v>
      </c>
      <c r="D3767" s="156" t="s">
        <v>627</v>
      </c>
      <c r="E3767" s="157">
        <v>-44.97</v>
      </c>
      <c r="F3767" s="157">
        <v>170.48</v>
      </c>
      <c r="G3767" s="156" t="str">
        <f t="shared" si="179"/>
        <v>Waitaki District DN</v>
      </c>
      <c r="H3767" s="156">
        <f t="shared" si="180"/>
        <v>12</v>
      </c>
      <c r="I3767" s="156" t="str">
        <f t="shared" si="181"/>
        <v>Waitaki District 12</v>
      </c>
    </row>
    <row r="3768" spans="1:9">
      <c r="A3768" s="156" t="s">
        <v>3753</v>
      </c>
      <c r="B3768" s="156" t="s">
        <v>162</v>
      </c>
      <c r="C3768" s="156" t="s">
        <v>93</v>
      </c>
      <c r="D3768" s="156" t="s">
        <v>627</v>
      </c>
      <c r="E3768" s="157">
        <v>-45.1</v>
      </c>
      <c r="F3768" s="157">
        <v>170.93</v>
      </c>
      <c r="G3768" s="156" t="str">
        <f t="shared" si="179"/>
        <v>Waitaki District DN</v>
      </c>
      <c r="H3768" s="156">
        <f t="shared" si="180"/>
        <v>13</v>
      </c>
      <c r="I3768" s="156" t="str">
        <f t="shared" si="181"/>
        <v>Waitaki District 13</v>
      </c>
    </row>
    <row r="3769" spans="1:9">
      <c r="A3769" s="156" t="s">
        <v>3754</v>
      </c>
      <c r="B3769" s="156" t="s">
        <v>162</v>
      </c>
      <c r="C3769" s="156" t="s">
        <v>93</v>
      </c>
      <c r="D3769" s="156" t="s">
        <v>627</v>
      </c>
      <c r="E3769" s="157">
        <v>-45.38</v>
      </c>
      <c r="F3769" s="157">
        <v>170.62</v>
      </c>
      <c r="G3769" s="156" t="str">
        <f t="shared" si="179"/>
        <v>Waitaki District DN</v>
      </c>
      <c r="H3769" s="156">
        <f t="shared" si="180"/>
        <v>14</v>
      </c>
      <c r="I3769" s="156" t="str">
        <f t="shared" si="181"/>
        <v>Waitaki District 14</v>
      </c>
    </row>
    <row r="3770" spans="1:9">
      <c r="A3770" s="156" t="s">
        <v>3755</v>
      </c>
      <c r="B3770" s="156" t="s">
        <v>162</v>
      </c>
      <c r="C3770" s="156" t="s">
        <v>209</v>
      </c>
      <c r="D3770" s="156" t="s">
        <v>627</v>
      </c>
      <c r="E3770" s="157">
        <v>-44.85</v>
      </c>
      <c r="F3770" s="157">
        <v>170.67</v>
      </c>
      <c r="G3770" s="156" t="str">
        <f t="shared" si="179"/>
        <v>Waitaki District DN</v>
      </c>
      <c r="H3770" s="156">
        <f t="shared" si="180"/>
        <v>15</v>
      </c>
      <c r="I3770" s="156" t="str">
        <f t="shared" si="181"/>
        <v>Waitaki District 15</v>
      </c>
    </row>
    <row r="3771" spans="1:9">
      <c r="A3771" s="156" t="s">
        <v>3756</v>
      </c>
      <c r="B3771" s="156" t="s">
        <v>162</v>
      </c>
      <c r="C3771" s="156" t="s">
        <v>93</v>
      </c>
      <c r="D3771" s="156" t="s">
        <v>627</v>
      </c>
      <c r="E3771" s="157">
        <v>-44.87</v>
      </c>
      <c r="F3771" s="157">
        <v>170.61</v>
      </c>
      <c r="G3771" s="156" t="str">
        <f t="shared" si="179"/>
        <v>Waitaki District DN</v>
      </c>
      <c r="H3771" s="156">
        <f t="shared" si="180"/>
        <v>16</v>
      </c>
      <c r="I3771" s="156" t="str">
        <f t="shared" si="181"/>
        <v>Waitaki District 16</v>
      </c>
    </row>
    <row r="3772" spans="1:9">
      <c r="A3772" s="156" t="s">
        <v>3757</v>
      </c>
      <c r="B3772" s="156" t="s">
        <v>162</v>
      </c>
      <c r="C3772" s="156" t="s">
        <v>93</v>
      </c>
      <c r="D3772" s="156" t="s">
        <v>627</v>
      </c>
      <c r="E3772" s="157">
        <v>-45.02</v>
      </c>
      <c r="F3772" s="157">
        <v>170.83</v>
      </c>
      <c r="G3772" s="156" t="str">
        <f t="shared" si="179"/>
        <v>Waitaki District DN</v>
      </c>
      <c r="H3772" s="156">
        <f t="shared" si="180"/>
        <v>17</v>
      </c>
      <c r="I3772" s="156" t="str">
        <f t="shared" si="181"/>
        <v>Waitaki District 17</v>
      </c>
    </row>
    <row r="3773" spans="1:9">
      <c r="A3773" s="156" t="s">
        <v>3758</v>
      </c>
      <c r="B3773" s="156" t="s">
        <v>162</v>
      </c>
      <c r="C3773" s="156" t="s">
        <v>93</v>
      </c>
      <c r="D3773" s="156" t="s">
        <v>627</v>
      </c>
      <c r="E3773" s="157">
        <v>-45.04</v>
      </c>
      <c r="F3773" s="157">
        <v>170.86</v>
      </c>
      <c r="G3773" s="156" t="str">
        <f t="shared" si="179"/>
        <v>Waitaki District DN</v>
      </c>
      <c r="H3773" s="156">
        <f t="shared" si="180"/>
        <v>18</v>
      </c>
      <c r="I3773" s="156" t="str">
        <f t="shared" si="181"/>
        <v>Waitaki District 18</v>
      </c>
    </row>
    <row r="3774" spans="1:9">
      <c r="A3774" s="156" t="s">
        <v>3759</v>
      </c>
      <c r="B3774" s="156" t="s">
        <v>162</v>
      </c>
      <c r="C3774" s="156" t="s">
        <v>93</v>
      </c>
      <c r="D3774" s="156" t="s">
        <v>627</v>
      </c>
      <c r="E3774" s="157">
        <v>-45.05</v>
      </c>
      <c r="F3774" s="157">
        <v>170.77</v>
      </c>
      <c r="G3774" s="156" t="str">
        <f t="shared" si="179"/>
        <v>Waitaki District DN</v>
      </c>
      <c r="H3774" s="156">
        <f t="shared" si="180"/>
        <v>19</v>
      </c>
      <c r="I3774" s="156" t="str">
        <f t="shared" si="181"/>
        <v>Waitaki District 19</v>
      </c>
    </row>
    <row r="3775" spans="1:9">
      <c r="A3775" s="156" t="s">
        <v>3760</v>
      </c>
      <c r="B3775" s="156" t="s">
        <v>162</v>
      </c>
      <c r="C3775" s="156" t="s">
        <v>93</v>
      </c>
      <c r="D3775" s="156" t="s">
        <v>627</v>
      </c>
      <c r="E3775" s="157">
        <v>-45.55</v>
      </c>
      <c r="F3775" s="157">
        <v>170.68</v>
      </c>
      <c r="G3775" s="156" t="str">
        <f t="shared" si="179"/>
        <v>Waitaki District DN</v>
      </c>
      <c r="H3775" s="156">
        <f t="shared" si="180"/>
        <v>20</v>
      </c>
      <c r="I3775" s="156" t="str">
        <f t="shared" si="181"/>
        <v>Waitaki District 20</v>
      </c>
    </row>
    <row r="3776" spans="1:9">
      <c r="A3776" s="156" t="s">
        <v>3761</v>
      </c>
      <c r="B3776" s="156" t="s">
        <v>162</v>
      </c>
      <c r="C3776" s="156" t="s">
        <v>93</v>
      </c>
      <c r="D3776" s="156" t="s">
        <v>627</v>
      </c>
      <c r="E3776" s="157">
        <v>-45.06</v>
      </c>
      <c r="F3776" s="157">
        <v>170.69</v>
      </c>
      <c r="G3776" s="156" t="str">
        <f t="shared" si="179"/>
        <v>Waitaki District DN</v>
      </c>
      <c r="H3776" s="156">
        <f t="shared" si="180"/>
        <v>21</v>
      </c>
      <c r="I3776" s="156" t="str">
        <f t="shared" si="181"/>
        <v>Waitaki District 21</v>
      </c>
    </row>
    <row r="3777" spans="1:9">
      <c r="A3777" s="156" t="s">
        <v>1589</v>
      </c>
      <c r="B3777" s="156" t="s">
        <v>162</v>
      </c>
      <c r="C3777" s="156" t="s">
        <v>93</v>
      </c>
      <c r="D3777" s="156" t="s">
        <v>627</v>
      </c>
      <c r="E3777" s="157">
        <v>-44.91</v>
      </c>
      <c r="F3777" s="157">
        <v>170.84</v>
      </c>
      <c r="G3777" s="156" t="str">
        <f t="shared" si="179"/>
        <v>Waitaki District DN</v>
      </c>
      <c r="H3777" s="156">
        <f t="shared" si="180"/>
        <v>22</v>
      </c>
      <c r="I3777" s="156" t="str">
        <f t="shared" si="181"/>
        <v>Waitaki District 22</v>
      </c>
    </row>
    <row r="3778" spans="1:9">
      <c r="A3778" s="156" t="s">
        <v>3762</v>
      </c>
      <c r="B3778" s="156" t="s">
        <v>162</v>
      </c>
      <c r="C3778" s="156" t="s">
        <v>93</v>
      </c>
      <c r="D3778" s="156" t="s">
        <v>627</v>
      </c>
      <c r="E3778" s="157">
        <v>-45.43</v>
      </c>
      <c r="F3778" s="157">
        <v>170.66</v>
      </c>
      <c r="G3778" s="156" t="str">
        <f t="shared" ref="G3778:G3841" si="182">B3778&amp;" "&amp;D3778</f>
        <v>Waitaki District DN</v>
      </c>
      <c r="H3778" s="156">
        <f t="shared" ref="H3778:H3841" si="183">IF(B3778=B3777,H3777+1,1)</f>
        <v>23</v>
      </c>
      <c r="I3778" s="156" t="str">
        <f t="shared" ref="I3778:I3841" si="184">B3778&amp;" "&amp;H3778</f>
        <v>Waitaki District 23</v>
      </c>
    </row>
    <row r="3779" spans="1:9">
      <c r="A3779" s="156" t="s">
        <v>3763</v>
      </c>
      <c r="B3779" s="156" t="s">
        <v>162</v>
      </c>
      <c r="C3779" s="156" t="s">
        <v>93</v>
      </c>
      <c r="D3779" s="156" t="s">
        <v>627</v>
      </c>
      <c r="E3779" s="157">
        <v>-45.53</v>
      </c>
      <c r="F3779" s="157">
        <v>170.71</v>
      </c>
      <c r="G3779" s="156" t="str">
        <f t="shared" si="182"/>
        <v>Waitaki District DN</v>
      </c>
      <c r="H3779" s="156">
        <f t="shared" si="183"/>
        <v>24</v>
      </c>
      <c r="I3779" s="156" t="str">
        <f t="shared" si="184"/>
        <v>Waitaki District 24</v>
      </c>
    </row>
    <row r="3780" spans="1:9">
      <c r="A3780" s="156" t="s">
        <v>3764</v>
      </c>
      <c r="B3780" s="156" t="s">
        <v>162</v>
      </c>
      <c r="C3780" s="156" t="s">
        <v>93</v>
      </c>
      <c r="D3780" s="156" t="s">
        <v>627</v>
      </c>
      <c r="E3780" s="157">
        <v>-45.27</v>
      </c>
      <c r="F3780" s="157">
        <v>170.52</v>
      </c>
      <c r="G3780" s="156" t="str">
        <f t="shared" si="182"/>
        <v>Waitaki District DN</v>
      </c>
      <c r="H3780" s="156">
        <f t="shared" si="183"/>
        <v>25</v>
      </c>
      <c r="I3780" s="156" t="str">
        <f t="shared" si="184"/>
        <v>Waitaki District 25</v>
      </c>
    </row>
    <row r="3781" spans="1:9">
      <c r="A3781" s="156" t="s">
        <v>3765</v>
      </c>
      <c r="B3781" s="156" t="s">
        <v>162</v>
      </c>
      <c r="C3781" s="156" t="s">
        <v>209</v>
      </c>
      <c r="D3781" s="156" t="s">
        <v>627</v>
      </c>
      <c r="E3781" s="157">
        <v>-45.32</v>
      </c>
      <c r="F3781" s="157">
        <v>170.81</v>
      </c>
      <c r="G3781" s="156" t="str">
        <f t="shared" si="182"/>
        <v>Waitaki District DN</v>
      </c>
      <c r="H3781" s="156">
        <f t="shared" si="183"/>
        <v>26</v>
      </c>
      <c r="I3781" s="156" t="str">
        <f t="shared" si="184"/>
        <v>Waitaki District 26</v>
      </c>
    </row>
    <row r="3782" spans="1:9">
      <c r="A3782" s="156" t="s">
        <v>3766</v>
      </c>
      <c r="B3782" s="156" t="s">
        <v>162</v>
      </c>
      <c r="C3782" s="156" t="s">
        <v>209</v>
      </c>
      <c r="D3782" s="156" t="s">
        <v>627</v>
      </c>
      <c r="E3782" s="157">
        <v>-45.22</v>
      </c>
      <c r="F3782" s="157">
        <v>170.78</v>
      </c>
      <c r="G3782" s="156" t="str">
        <f t="shared" si="182"/>
        <v>Waitaki District DN</v>
      </c>
      <c r="H3782" s="156">
        <f t="shared" si="183"/>
        <v>27</v>
      </c>
      <c r="I3782" s="156" t="str">
        <f t="shared" si="184"/>
        <v>Waitaki District 27</v>
      </c>
    </row>
    <row r="3783" spans="1:9">
      <c r="A3783" s="156" t="s">
        <v>3767</v>
      </c>
      <c r="B3783" s="156" t="s">
        <v>162</v>
      </c>
      <c r="C3783" s="156" t="s">
        <v>93</v>
      </c>
      <c r="D3783" s="156" t="s">
        <v>627</v>
      </c>
      <c r="E3783" s="157">
        <v>-44.99</v>
      </c>
      <c r="F3783" s="157">
        <v>171.04</v>
      </c>
      <c r="G3783" s="156" t="str">
        <f t="shared" si="182"/>
        <v>Waitaki District DN</v>
      </c>
      <c r="H3783" s="156">
        <f t="shared" si="183"/>
        <v>28</v>
      </c>
      <c r="I3783" s="156" t="str">
        <f t="shared" si="184"/>
        <v>Waitaki District 28</v>
      </c>
    </row>
    <row r="3784" spans="1:9">
      <c r="A3784" s="156" t="s">
        <v>3768</v>
      </c>
      <c r="B3784" s="156" t="s">
        <v>162</v>
      </c>
      <c r="C3784" s="156" t="s">
        <v>93</v>
      </c>
      <c r="D3784" s="156" t="s">
        <v>627</v>
      </c>
      <c r="E3784" s="157">
        <v>-45.36</v>
      </c>
      <c r="F3784" s="157">
        <v>170.82</v>
      </c>
      <c r="G3784" s="156" t="str">
        <f t="shared" si="182"/>
        <v>Waitaki District DN</v>
      </c>
      <c r="H3784" s="156">
        <f t="shared" si="183"/>
        <v>29</v>
      </c>
      <c r="I3784" s="156" t="str">
        <f t="shared" si="184"/>
        <v>Waitaki District 29</v>
      </c>
    </row>
    <row r="3785" spans="1:9">
      <c r="A3785" s="156" t="s">
        <v>3769</v>
      </c>
      <c r="B3785" s="156" t="s">
        <v>162</v>
      </c>
      <c r="C3785" s="156" t="s">
        <v>93</v>
      </c>
      <c r="D3785" s="156" t="s">
        <v>627</v>
      </c>
      <c r="E3785" s="157">
        <v>-45.41</v>
      </c>
      <c r="F3785" s="157">
        <v>170.63</v>
      </c>
      <c r="G3785" s="156" t="str">
        <f t="shared" si="182"/>
        <v>Waitaki District DN</v>
      </c>
      <c r="H3785" s="156">
        <f t="shared" si="183"/>
        <v>30</v>
      </c>
      <c r="I3785" s="156" t="str">
        <f t="shared" si="184"/>
        <v>Waitaki District 30</v>
      </c>
    </row>
    <row r="3786" spans="1:9">
      <c r="A3786" s="156" t="s">
        <v>3770</v>
      </c>
      <c r="B3786" s="156" t="s">
        <v>162</v>
      </c>
      <c r="C3786" s="156" t="s">
        <v>93</v>
      </c>
      <c r="D3786" s="156" t="s">
        <v>627</v>
      </c>
      <c r="E3786" s="157">
        <v>-45.11</v>
      </c>
      <c r="F3786" s="157">
        <v>170.76</v>
      </c>
      <c r="G3786" s="156" t="str">
        <f t="shared" si="182"/>
        <v>Waitaki District DN</v>
      </c>
      <c r="H3786" s="156">
        <f t="shared" si="183"/>
        <v>31</v>
      </c>
      <c r="I3786" s="156" t="str">
        <f t="shared" si="184"/>
        <v>Waitaki District 31</v>
      </c>
    </row>
    <row r="3787" spans="1:9">
      <c r="A3787" s="156" t="s">
        <v>3771</v>
      </c>
      <c r="B3787" s="156" t="s">
        <v>162</v>
      </c>
      <c r="C3787" s="156" t="s">
        <v>93</v>
      </c>
      <c r="D3787" s="156" t="s">
        <v>627</v>
      </c>
      <c r="E3787" s="157">
        <v>-44.93</v>
      </c>
      <c r="F3787" s="157">
        <v>170.68</v>
      </c>
      <c r="G3787" s="156" t="str">
        <f t="shared" si="182"/>
        <v>Waitaki District DN</v>
      </c>
      <c r="H3787" s="156">
        <f t="shared" si="183"/>
        <v>32</v>
      </c>
      <c r="I3787" s="156" t="str">
        <f t="shared" si="184"/>
        <v>Waitaki District 32</v>
      </c>
    </row>
    <row r="3788" spans="1:9">
      <c r="A3788" s="156" t="s">
        <v>3772</v>
      </c>
      <c r="B3788" s="156" t="s">
        <v>162</v>
      </c>
      <c r="C3788" s="156" t="s">
        <v>93</v>
      </c>
      <c r="D3788" s="156" t="s">
        <v>627</v>
      </c>
      <c r="E3788" s="157">
        <v>-45.16</v>
      </c>
      <c r="F3788" s="157">
        <v>170.78</v>
      </c>
      <c r="G3788" s="156" t="str">
        <f t="shared" si="182"/>
        <v>Waitaki District DN</v>
      </c>
      <c r="H3788" s="156">
        <f t="shared" si="183"/>
        <v>33</v>
      </c>
      <c r="I3788" s="156" t="str">
        <f t="shared" si="184"/>
        <v>Waitaki District 33</v>
      </c>
    </row>
    <row r="3789" spans="1:9">
      <c r="A3789" s="156" t="s">
        <v>2882</v>
      </c>
      <c r="B3789" s="156" t="s">
        <v>162</v>
      </c>
      <c r="C3789" s="156" t="s">
        <v>93</v>
      </c>
      <c r="D3789" s="156" t="s">
        <v>627</v>
      </c>
      <c r="E3789" s="157">
        <v>-45.37</v>
      </c>
      <c r="F3789" s="157">
        <v>170.86</v>
      </c>
      <c r="G3789" s="156" t="str">
        <f t="shared" si="182"/>
        <v>Waitaki District DN</v>
      </c>
      <c r="H3789" s="156">
        <f t="shared" si="183"/>
        <v>34</v>
      </c>
      <c r="I3789" s="156" t="str">
        <f t="shared" si="184"/>
        <v>Waitaki District 34</v>
      </c>
    </row>
    <row r="3790" spans="1:9">
      <c r="A3790" s="156" t="s">
        <v>3773</v>
      </c>
      <c r="B3790" s="156" t="s">
        <v>162</v>
      </c>
      <c r="C3790" s="156" t="s">
        <v>93</v>
      </c>
      <c r="D3790" s="156" t="s">
        <v>627</v>
      </c>
      <c r="E3790" s="157">
        <v>-45.39</v>
      </c>
      <c r="F3790" s="157">
        <v>170.84</v>
      </c>
      <c r="G3790" s="156" t="str">
        <f t="shared" si="182"/>
        <v>Waitaki District DN</v>
      </c>
      <c r="H3790" s="156">
        <f t="shared" si="183"/>
        <v>35</v>
      </c>
      <c r="I3790" s="156" t="str">
        <f t="shared" si="184"/>
        <v>Waitaki District 35</v>
      </c>
    </row>
    <row r="3791" spans="1:9">
      <c r="A3791" s="156" t="s">
        <v>3774</v>
      </c>
      <c r="B3791" s="156" t="s">
        <v>162</v>
      </c>
      <c r="C3791" s="156" t="s">
        <v>93</v>
      </c>
      <c r="D3791" s="156" t="s">
        <v>627</v>
      </c>
      <c r="E3791" s="157">
        <v>-45.09</v>
      </c>
      <c r="F3791" s="157">
        <v>170.73</v>
      </c>
      <c r="G3791" s="156" t="str">
        <f t="shared" si="182"/>
        <v>Waitaki District DN</v>
      </c>
      <c r="H3791" s="156">
        <f t="shared" si="183"/>
        <v>36</v>
      </c>
      <c r="I3791" s="156" t="str">
        <f t="shared" si="184"/>
        <v>Waitaki District 36</v>
      </c>
    </row>
    <row r="3792" spans="1:9">
      <c r="A3792" s="156" t="s">
        <v>3775</v>
      </c>
      <c r="B3792" s="156" t="s">
        <v>162</v>
      </c>
      <c r="C3792" s="156" t="s">
        <v>93</v>
      </c>
      <c r="D3792" s="156" t="s">
        <v>627</v>
      </c>
      <c r="E3792" s="157">
        <v>-45.08</v>
      </c>
      <c r="F3792" s="157">
        <v>170.84</v>
      </c>
      <c r="G3792" s="156" t="str">
        <f t="shared" si="182"/>
        <v>Waitaki District DN</v>
      </c>
      <c r="H3792" s="156">
        <f t="shared" si="183"/>
        <v>37</v>
      </c>
      <c r="I3792" s="156" t="str">
        <f t="shared" si="184"/>
        <v>Waitaki District 37</v>
      </c>
    </row>
    <row r="3793" spans="1:9">
      <c r="A3793" s="156" t="s">
        <v>3776</v>
      </c>
      <c r="B3793" s="156" t="s">
        <v>162</v>
      </c>
      <c r="C3793" s="156" t="s">
        <v>93</v>
      </c>
      <c r="D3793" s="156" t="s">
        <v>627</v>
      </c>
      <c r="E3793" s="157">
        <v>-44.88</v>
      </c>
      <c r="F3793" s="157">
        <v>170.72</v>
      </c>
      <c r="G3793" s="156" t="str">
        <f t="shared" si="182"/>
        <v>Waitaki District DN</v>
      </c>
      <c r="H3793" s="156">
        <f t="shared" si="183"/>
        <v>38</v>
      </c>
      <c r="I3793" s="156" t="str">
        <f t="shared" si="184"/>
        <v>Waitaki District 38</v>
      </c>
    </row>
    <row r="3794" spans="1:9">
      <c r="A3794" s="156" t="s">
        <v>3777</v>
      </c>
      <c r="B3794" s="156" t="s">
        <v>162</v>
      </c>
      <c r="C3794" s="156" t="s">
        <v>93</v>
      </c>
      <c r="D3794" s="156" t="s">
        <v>627</v>
      </c>
      <c r="E3794" s="157">
        <v>-45.15</v>
      </c>
      <c r="F3794" s="157">
        <v>170.76</v>
      </c>
      <c r="G3794" s="156" t="str">
        <f t="shared" si="182"/>
        <v>Waitaki District DN</v>
      </c>
      <c r="H3794" s="156">
        <f t="shared" si="183"/>
        <v>39</v>
      </c>
      <c r="I3794" s="156" t="str">
        <f t="shared" si="184"/>
        <v>Waitaki District 39</v>
      </c>
    </row>
    <row r="3795" spans="1:9">
      <c r="A3795" s="156" t="s">
        <v>3778</v>
      </c>
      <c r="B3795" s="156" t="s">
        <v>162</v>
      </c>
      <c r="C3795" s="156" t="s">
        <v>209</v>
      </c>
      <c r="D3795" s="156" t="s">
        <v>444</v>
      </c>
      <c r="E3795" s="157">
        <v>-44.73</v>
      </c>
      <c r="F3795" s="157">
        <v>170.47</v>
      </c>
      <c r="G3795" s="156" t="str">
        <f t="shared" si="182"/>
        <v>Waitaki District OC</v>
      </c>
      <c r="H3795" s="156">
        <f t="shared" si="183"/>
        <v>40</v>
      </c>
      <c r="I3795" s="156" t="str">
        <f t="shared" si="184"/>
        <v>Waitaki District 40</v>
      </c>
    </row>
    <row r="3796" spans="1:9">
      <c r="A3796" s="156" t="s">
        <v>3779</v>
      </c>
      <c r="B3796" s="156" t="s">
        <v>162</v>
      </c>
      <c r="C3796" s="156" t="s">
        <v>93</v>
      </c>
      <c r="D3796" s="156" t="s">
        <v>444</v>
      </c>
      <c r="E3796" s="157">
        <v>-44.27</v>
      </c>
      <c r="F3796" s="157">
        <v>169.83</v>
      </c>
      <c r="G3796" s="156" t="str">
        <f t="shared" si="182"/>
        <v>Waitaki District OC</v>
      </c>
      <c r="H3796" s="156">
        <f t="shared" si="183"/>
        <v>41</v>
      </c>
      <c r="I3796" s="156" t="str">
        <f t="shared" si="184"/>
        <v>Waitaki District 41</v>
      </c>
    </row>
    <row r="3797" spans="1:9">
      <c r="A3797" s="156" t="s">
        <v>3780</v>
      </c>
      <c r="B3797" s="156" t="s">
        <v>162</v>
      </c>
      <c r="C3797" s="156" t="s">
        <v>93</v>
      </c>
      <c r="D3797" s="156" t="s">
        <v>444</v>
      </c>
      <c r="E3797" s="157">
        <v>-44.69</v>
      </c>
      <c r="F3797" s="157">
        <v>170.41</v>
      </c>
      <c r="G3797" s="156" t="str">
        <f t="shared" si="182"/>
        <v>Waitaki District OC</v>
      </c>
      <c r="H3797" s="156">
        <f t="shared" si="183"/>
        <v>42</v>
      </c>
      <c r="I3797" s="156" t="str">
        <f t="shared" si="184"/>
        <v>Waitaki District 42</v>
      </c>
    </row>
    <row r="3798" spans="1:9">
      <c r="A3798" s="156" t="s">
        <v>1817</v>
      </c>
      <c r="B3798" s="156" t="s">
        <v>162</v>
      </c>
      <c r="C3798" s="156" t="s">
        <v>93</v>
      </c>
      <c r="D3798" s="156" t="s">
        <v>627</v>
      </c>
      <c r="E3798" s="157">
        <v>-44.96</v>
      </c>
      <c r="F3798" s="157">
        <v>170.58</v>
      </c>
      <c r="G3798" s="156" t="str">
        <f t="shared" si="182"/>
        <v>Waitaki District DN</v>
      </c>
      <c r="H3798" s="156">
        <f t="shared" si="183"/>
        <v>43</v>
      </c>
      <c r="I3798" s="156" t="str">
        <f t="shared" si="184"/>
        <v>Waitaki District 43</v>
      </c>
    </row>
    <row r="3799" spans="1:9">
      <c r="A3799" s="156" t="s">
        <v>3781</v>
      </c>
      <c r="B3799" s="156" t="s">
        <v>162</v>
      </c>
      <c r="C3799" s="156" t="s">
        <v>93</v>
      </c>
      <c r="D3799" s="156" t="s">
        <v>627</v>
      </c>
      <c r="E3799" s="157">
        <v>-45.38</v>
      </c>
      <c r="F3799" s="157">
        <v>170.41</v>
      </c>
      <c r="G3799" s="156" t="str">
        <f t="shared" si="182"/>
        <v>Waitaki District DN</v>
      </c>
      <c r="H3799" s="156">
        <f t="shared" si="183"/>
        <v>44</v>
      </c>
      <c r="I3799" s="156" t="str">
        <f t="shared" si="184"/>
        <v>Waitaki District 44</v>
      </c>
    </row>
    <row r="3800" spans="1:9">
      <c r="A3800" s="156" t="s">
        <v>3782</v>
      </c>
      <c r="B3800" s="156" t="s">
        <v>162</v>
      </c>
      <c r="C3800" s="156" t="s">
        <v>93</v>
      </c>
      <c r="D3800" s="156" t="s">
        <v>627</v>
      </c>
      <c r="E3800" s="157">
        <v>-44.91</v>
      </c>
      <c r="F3800" s="157">
        <v>170.6</v>
      </c>
      <c r="G3800" s="156" t="str">
        <f t="shared" si="182"/>
        <v>Waitaki District DN</v>
      </c>
      <c r="H3800" s="156">
        <f t="shared" si="183"/>
        <v>45</v>
      </c>
      <c r="I3800" s="156" t="str">
        <f t="shared" si="184"/>
        <v>Waitaki District 45</v>
      </c>
    </row>
    <row r="3801" spans="1:9">
      <c r="A3801" s="156" t="s">
        <v>3783</v>
      </c>
      <c r="B3801" s="156" t="s">
        <v>162</v>
      </c>
      <c r="C3801" s="156" t="s">
        <v>209</v>
      </c>
      <c r="D3801" s="156" t="s">
        <v>627</v>
      </c>
      <c r="E3801" s="157">
        <v>-45.16</v>
      </c>
      <c r="F3801" s="157">
        <v>170.84</v>
      </c>
      <c r="G3801" s="156" t="str">
        <f t="shared" si="182"/>
        <v>Waitaki District DN</v>
      </c>
      <c r="H3801" s="156">
        <f t="shared" si="183"/>
        <v>46</v>
      </c>
      <c r="I3801" s="156" t="str">
        <f t="shared" si="184"/>
        <v>Waitaki District 46</v>
      </c>
    </row>
    <row r="3802" spans="1:9">
      <c r="A3802" s="156" t="s">
        <v>3784</v>
      </c>
      <c r="B3802" s="156" t="s">
        <v>162</v>
      </c>
      <c r="C3802" s="156" t="s">
        <v>93</v>
      </c>
      <c r="D3802" s="156" t="s">
        <v>627</v>
      </c>
      <c r="E3802" s="157">
        <v>-45.38</v>
      </c>
      <c r="F3802" s="157">
        <v>170.64</v>
      </c>
      <c r="G3802" s="156" t="str">
        <f t="shared" si="182"/>
        <v>Waitaki District DN</v>
      </c>
      <c r="H3802" s="156">
        <f t="shared" si="183"/>
        <v>47</v>
      </c>
      <c r="I3802" s="156" t="str">
        <f t="shared" si="184"/>
        <v>Waitaki District 47</v>
      </c>
    </row>
    <row r="3803" spans="1:9">
      <c r="A3803" s="156" t="s">
        <v>3785</v>
      </c>
      <c r="B3803" s="156" t="s">
        <v>162</v>
      </c>
      <c r="C3803" s="156" t="s">
        <v>93</v>
      </c>
      <c r="D3803" s="156" t="s">
        <v>627</v>
      </c>
      <c r="E3803" s="157">
        <v>-45.06</v>
      </c>
      <c r="F3803" s="157">
        <v>170.73</v>
      </c>
      <c r="G3803" s="156" t="str">
        <f t="shared" si="182"/>
        <v>Waitaki District DN</v>
      </c>
      <c r="H3803" s="156">
        <f t="shared" si="183"/>
        <v>48</v>
      </c>
      <c r="I3803" s="156" t="str">
        <f t="shared" si="184"/>
        <v>Waitaki District 48</v>
      </c>
    </row>
    <row r="3804" spans="1:9">
      <c r="A3804" s="156" t="s">
        <v>3786</v>
      </c>
      <c r="B3804" s="156" t="s">
        <v>162</v>
      </c>
      <c r="C3804" s="156" t="s">
        <v>93</v>
      </c>
      <c r="D3804" s="156" t="s">
        <v>627</v>
      </c>
      <c r="E3804" s="157">
        <v>-45.03</v>
      </c>
      <c r="F3804" s="157">
        <v>170.74</v>
      </c>
      <c r="G3804" s="156" t="str">
        <f t="shared" si="182"/>
        <v>Waitaki District DN</v>
      </c>
      <c r="H3804" s="156">
        <f t="shared" si="183"/>
        <v>49</v>
      </c>
      <c r="I3804" s="156" t="str">
        <f t="shared" si="184"/>
        <v>Waitaki District 49</v>
      </c>
    </row>
    <row r="3805" spans="1:9">
      <c r="A3805" s="156" t="s">
        <v>270</v>
      </c>
      <c r="B3805" s="156" t="s">
        <v>162</v>
      </c>
      <c r="C3805" s="156" t="s">
        <v>93</v>
      </c>
      <c r="D3805" s="156" t="s">
        <v>627</v>
      </c>
      <c r="E3805" s="157">
        <v>-45.46</v>
      </c>
      <c r="F3805" s="157">
        <v>170.67</v>
      </c>
      <c r="G3805" s="156" t="str">
        <f t="shared" si="182"/>
        <v>Waitaki District DN</v>
      </c>
      <c r="H3805" s="156">
        <f t="shared" si="183"/>
        <v>50</v>
      </c>
      <c r="I3805" s="156" t="str">
        <f t="shared" si="184"/>
        <v>Waitaki District 50</v>
      </c>
    </row>
    <row r="3806" spans="1:9">
      <c r="A3806" s="156" t="s">
        <v>3787</v>
      </c>
      <c r="B3806" s="156" t="s">
        <v>162</v>
      </c>
      <c r="C3806" s="156" t="s">
        <v>93</v>
      </c>
      <c r="D3806" s="156" t="s">
        <v>627</v>
      </c>
      <c r="E3806" s="157">
        <v>-45.36</v>
      </c>
      <c r="F3806" s="157">
        <v>170.84</v>
      </c>
      <c r="G3806" s="156" t="str">
        <f t="shared" si="182"/>
        <v>Waitaki District DN</v>
      </c>
      <c r="H3806" s="156">
        <f t="shared" si="183"/>
        <v>51</v>
      </c>
      <c r="I3806" s="156" t="str">
        <f t="shared" si="184"/>
        <v>Waitaki District 51</v>
      </c>
    </row>
    <row r="3807" spans="1:9">
      <c r="A3807" s="156" t="s">
        <v>3788</v>
      </c>
      <c r="B3807" s="156" t="s">
        <v>162</v>
      </c>
      <c r="C3807" s="156" t="s">
        <v>93</v>
      </c>
      <c r="D3807" s="156" t="s">
        <v>627</v>
      </c>
      <c r="E3807" s="157">
        <v>-45.41</v>
      </c>
      <c r="F3807" s="157">
        <v>170.33</v>
      </c>
      <c r="G3807" s="156" t="str">
        <f t="shared" si="182"/>
        <v>Waitaki District DN</v>
      </c>
      <c r="H3807" s="156">
        <f t="shared" si="183"/>
        <v>52</v>
      </c>
      <c r="I3807" s="156" t="str">
        <f t="shared" si="184"/>
        <v>Waitaki District 52</v>
      </c>
    </row>
    <row r="3808" spans="1:9">
      <c r="A3808" s="156" t="s">
        <v>3789</v>
      </c>
      <c r="B3808" s="156" t="s">
        <v>162</v>
      </c>
      <c r="C3808" s="156" t="s">
        <v>93</v>
      </c>
      <c r="D3808" s="156" t="s">
        <v>627</v>
      </c>
      <c r="E3808" s="157">
        <v>-45.25</v>
      </c>
      <c r="F3808" s="157">
        <v>170.47</v>
      </c>
      <c r="G3808" s="156" t="str">
        <f t="shared" si="182"/>
        <v>Waitaki District DN</v>
      </c>
      <c r="H3808" s="156">
        <f t="shared" si="183"/>
        <v>53</v>
      </c>
      <c r="I3808" s="156" t="str">
        <f t="shared" si="184"/>
        <v>Waitaki District 53</v>
      </c>
    </row>
    <row r="3809" spans="1:9">
      <c r="A3809" s="156" t="s">
        <v>3790</v>
      </c>
      <c r="B3809" s="156" t="s">
        <v>162</v>
      </c>
      <c r="C3809" s="156" t="s">
        <v>93</v>
      </c>
      <c r="D3809" s="156" t="s">
        <v>627</v>
      </c>
      <c r="E3809" s="157">
        <v>-45.47</v>
      </c>
      <c r="F3809" s="157">
        <v>170.36</v>
      </c>
      <c r="G3809" s="156" t="str">
        <f t="shared" si="182"/>
        <v>Waitaki District DN</v>
      </c>
      <c r="H3809" s="156">
        <f t="shared" si="183"/>
        <v>54</v>
      </c>
      <c r="I3809" s="156" t="str">
        <f t="shared" si="184"/>
        <v>Waitaki District 54</v>
      </c>
    </row>
    <row r="3810" spans="1:9">
      <c r="A3810" s="156" t="s">
        <v>3791</v>
      </c>
      <c r="B3810" s="156" t="s">
        <v>162</v>
      </c>
      <c r="C3810" s="156" t="s">
        <v>93</v>
      </c>
      <c r="D3810" s="156" t="s">
        <v>627</v>
      </c>
      <c r="E3810" s="157">
        <v>-44.95</v>
      </c>
      <c r="F3810" s="157">
        <v>170.75</v>
      </c>
      <c r="G3810" s="156" t="str">
        <f t="shared" si="182"/>
        <v>Waitaki District DN</v>
      </c>
      <c r="H3810" s="156">
        <f t="shared" si="183"/>
        <v>55</v>
      </c>
      <c r="I3810" s="156" t="str">
        <f t="shared" si="184"/>
        <v>Waitaki District 55</v>
      </c>
    </row>
    <row r="3811" spans="1:9">
      <c r="A3811" s="156" t="s">
        <v>3792</v>
      </c>
      <c r="B3811" s="156" t="s">
        <v>162</v>
      </c>
      <c r="C3811" s="156" t="s">
        <v>171</v>
      </c>
      <c r="D3811" s="156" t="s">
        <v>627</v>
      </c>
      <c r="E3811" s="157">
        <v>-45.08</v>
      </c>
      <c r="F3811" s="157">
        <v>170.98</v>
      </c>
      <c r="G3811" s="156" t="str">
        <f t="shared" si="182"/>
        <v>Waitaki District DN</v>
      </c>
      <c r="H3811" s="156">
        <f t="shared" si="183"/>
        <v>56</v>
      </c>
      <c r="I3811" s="156" t="str">
        <f t="shared" si="184"/>
        <v>Waitaki District 56</v>
      </c>
    </row>
    <row r="3812" spans="1:9">
      <c r="A3812" s="156" t="s">
        <v>3793</v>
      </c>
      <c r="B3812" s="156" t="s">
        <v>162</v>
      </c>
      <c r="C3812" s="156" t="s">
        <v>93</v>
      </c>
      <c r="D3812" s="156" t="s">
        <v>444</v>
      </c>
      <c r="E3812" s="157">
        <v>-44.48</v>
      </c>
      <c r="F3812" s="157">
        <v>169.95</v>
      </c>
      <c r="G3812" s="156" t="str">
        <f t="shared" si="182"/>
        <v>Waitaki District OC</v>
      </c>
      <c r="H3812" s="156">
        <f t="shared" si="183"/>
        <v>57</v>
      </c>
      <c r="I3812" s="156" t="str">
        <f t="shared" si="184"/>
        <v>Waitaki District 57</v>
      </c>
    </row>
    <row r="3813" spans="1:9">
      <c r="A3813" s="156" t="s">
        <v>3794</v>
      </c>
      <c r="B3813" s="156" t="s">
        <v>162</v>
      </c>
      <c r="C3813" s="156" t="s">
        <v>93</v>
      </c>
      <c r="D3813" s="156" t="s">
        <v>444</v>
      </c>
      <c r="E3813" s="157">
        <v>-44.82</v>
      </c>
      <c r="F3813" s="157">
        <v>170.56</v>
      </c>
      <c r="G3813" s="156" t="str">
        <f t="shared" si="182"/>
        <v>Waitaki District OC</v>
      </c>
      <c r="H3813" s="156">
        <f t="shared" si="183"/>
        <v>58</v>
      </c>
      <c r="I3813" s="156" t="str">
        <f t="shared" si="184"/>
        <v>Waitaki District 58</v>
      </c>
    </row>
    <row r="3814" spans="1:9">
      <c r="A3814" s="156" t="s">
        <v>3795</v>
      </c>
      <c r="B3814" s="156" t="s">
        <v>162</v>
      </c>
      <c r="C3814" s="156" t="s">
        <v>209</v>
      </c>
      <c r="D3814" s="156" t="s">
        <v>444</v>
      </c>
      <c r="E3814" s="157">
        <v>-44.6</v>
      </c>
      <c r="F3814" s="157">
        <v>170.17</v>
      </c>
      <c r="G3814" s="156" t="str">
        <f t="shared" si="182"/>
        <v>Waitaki District OC</v>
      </c>
      <c r="H3814" s="156">
        <f t="shared" si="183"/>
        <v>59</v>
      </c>
      <c r="I3814" s="156" t="str">
        <f t="shared" si="184"/>
        <v>Waitaki District 59</v>
      </c>
    </row>
    <row r="3815" spans="1:9">
      <c r="A3815" s="156" t="s">
        <v>3796</v>
      </c>
      <c r="B3815" s="156" t="s">
        <v>162</v>
      </c>
      <c r="C3815" s="156" t="s">
        <v>93</v>
      </c>
      <c r="D3815" s="156" t="s">
        <v>627</v>
      </c>
      <c r="E3815" s="157">
        <v>-45.23</v>
      </c>
      <c r="F3815" s="157">
        <v>170.79</v>
      </c>
      <c r="G3815" s="156" t="str">
        <f t="shared" si="182"/>
        <v>Waitaki District DN</v>
      </c>
      <c r="H3815" s="156">
        <f t="shared" si="183"/>
        <v>60</v>
      </c>
      <c r="I3815" s="156" t="str">
        <f t="shared" si="184"/>
        <v>Waitaki District 60</v>
      </c>
    </row>
    <row r="3816" spans="1:9">
      <c r="A3816" s="156" t="s">
        <v>3797</v>
      </c>
      <c r="B3816" s="156" t="s">
        <v>162</v>
      </c>
      <c r="C3816" s="156" t="s">
        <v>93</v>
      </c>
      <c r="D3816" s="156" t="s">
        <v>444</v>
      </c>
      <c r="E3816" s="157">
        <v>-44.79</v>
      </c>
      <c r="F3816" s="157">
        <v>170.5</v>
      </c>
      <c r="G3816" s="156" t="str">
        <f t="shared" si="182"/>
        <v>Waitaki District OC</v>
      </c>
      <c r="H3816" s="156">
        <f t="shared" si="183"/>
        <v>61</v>
      </c>
      <c r="I3816" s="156" t="str">
        <f t="shared" si="184"/>
        <v>Waitaki District 61</v>
      </c>
    </row>
    <row r="3817" spans="1:9">
      <c r="A3817" s="156" t="s">
        <v>3798</v>
      </c>
      <c r="B3817" s="156" t="s">
        <v>162</v>
      </c>
      <c r="C3817" s="156" t="s">
        <v>209</v>
      </c>
      <c r="D3817" s="156" t="s">
        <v>627</v>
      </c>
      <c r="E3817" s="157">
        <v>-45.48</v>
      </c>
      <c r="F3817" s="157">
        <v>170.72</v>
      </c>
      <c r="G3817" s="156" t="str">
        <f t="shared" si="182"/>
        <v>Waitaki District DN</v>
      </c>
      <c r="H3817" s="156">
        <f t="shared" si="183"/>
        <v>62</v>
      </c>
      <c r="I3817" s="156" t="str">
        <f t="shared" si="184"/>
        <v>Waitaki District 62</v>
      </c>
    </row>
    <row r="3818" spans="1:9">
      <c r="A3818" s="156" t="s">
        <v>3799</v>
      </c>
      <c r="B3818" s="156" t="s">
        <v>162</v>
      </c>
      <c r="C3818" s="156" t="s">
        <v>93</v>
      </c>
      <c r="D3818" s="156" t="s">
        <v>627</v>
      </c>
      <c r="E3818" s="157">
        <v>-44.98</v>
      </c>
      <c r="F3818" s="157">
        <v>170.98</v>
      </c>
      <c r="G3818" s="156" t="str">
        <f t="shared" si="182"/>
        <v>Waitaki District DN</v>
      </c>
      <c r="H3818" s="156">
        <f t="shared" si="183"/>
        <v>63</v>
      </c>
      <c r="I3818" s="156" t="str">
        <f t="shared" si="184"/>
        <v>Waitaki District 63</v>
      </c>
    </row>
    <row r="3819" spans="1:9">
      <c r="A3819" s="156" t="s">
        <v>3800</v>
      </c>
      <c r="B3819" s="156" t="s">
        <v>162</v>
      </c>
      <c r="C3819" s="156" t="s">
        <v>93</v>
      </c>
      <c r="D3819" s="156" t="s">
        <v>627</v>
      </c>
      <c r="E3819" s="157">
        <v>-44.97</v>
      </c>
      <c r="F3819" s="157">
        <v>170.93</v>
      </c>
      <c r="G3819" s="156" t="str">
        <f t="shared" si="182"/>
        <v>Waitaki District DN</v>
      </c>
      <c r="H3819" s="156">
        <f t="shared" si="183"/>
        <v>64</v>
      </c>
      <c r="I3819" s="156" t="str">
        <f t="shared" si="184"/>
        <v>Waitaki District 64</v>
      </c>
    </row>
    <row r="3820" spans="1:9">
      <c r="A3820" s="156" t="s">
        <v>3801</v>
      </c>
      <c r="B3820" s="156" t="s">
        <v>162</v>
      </c>
      <c r="C3820" s="156" t="s">
        <v>93</v>
      </c>
      <c r="D3820" s="156" t="s">
        <v>627</v>
      </c>
      <c r="E3820" s="157">
        <v>-44.94</v>
      </c>
      <c r="F3820" s="157">
        <v>170.58</v>
      </c>
      <c r="G3820" s="156" t="str">
        <f t="shared" si="182"/>
        <v>Waitaki District DN</v>
      </c>
      <c r="H3820" s="156">
        <f t="shared" si="183"/>
        <v>65</v>
      </c>
      <c r="I3820" s="156" t="str">
        <f t="shared" si="184"/>
        <v>Waitaki District 65</v>
      </c>
    </row>
    <row r="3821" spans="1:9">
      <c r="A3821" s="156" t="s">
        <v>3802</v>
      </c>
      <c r="B3821" s="156" t="s">
        <v>162</v>
      </c>
      <c r="C3821" s="156" t="s">
        <v>93</v>
      </c>
      <c r="D3821" s="156" t="s">
        <v>627</v>
      </c>
      <c r="E3821" s="157">
        <v>-45.03</v>
      </c>
      <c r="F3821" s="157">
        <v>171.02</v>
      </c>
      <c r="G3821" s="156" t="str">
        <f t="shared" si="182"/>
        <v>Waitaki District DN</v>
      </c>
      <c r="H3821" s="156">
        <f t="shared" si="183"/>
        <v>66</v>
      </c>
      <c r="I3821" s="156" t="str">
        <f t="shared" si="184"/>
        <v>Waitaki District 66</v>
      </c>
    </row>
    <row r="3822" spans="1:9">
      <c r="A3822" s="156" t="s">
        <v>3803</v>
      </c>
      <c r="B3822" s="156" t="s">
        <v>162</v>
      </c>
      <c r="C3822" s="156" t="s">
        <v>93</v>
      </c>
      <c r="D3822" s="156" t="s">
        <v>627</v>
      </c>
      <c r="E3822" s="157">
        <v>-44.96</v>
      </c>
      <c r="F3822" s="157">
        <v>170.77</v>
      </c>
      <c r="G3822" s="156" t="str">
        <f t="shared" si="182"/>
        <v>Waitaki District DN</v>
      </c>
      <c r="H3822" s="156">
        <f t="shared" si="183"/>
        <v>67</v>
      </c>
      <c r="I3822" s="156" t="str">
        <f t="shared" si="184"/>
        <v>Waitaki District 67</v>
      </c>
    </row>
    <row r="3823" spans="1:9">
      <c r="A3823" s="156" t="s">
        <v>3804</v>
      </c>
      <c r="B3823" s="156" t="s">
        <v>162</v>
      </c>
      <c r="C3823" s="156" t="s">
        <v>93</v>
      </c>
      <c r="D3823" s="156" t="s">
        <v>627</v>
      </c>
      <c r="E3823" s="157">
        <v>-45.15</v>
      </c>
      <c r="F3823" s="157">
        <v>170.85</v>
      </c>
      <c r="G3823" s="156" t="str">
        <f t="shared" si="182"/>
        <v>Waitaki District DN</v>
      </c>
      <c r="H3823" s="156">
        <f t="shared" si="183"/>
        <v>68</v>
      </c>
      <c r="I3823" s="156" t="str">
        <f t="shared" si="184"/>
        <v>Waitaki District 68</v>
      </c>
    </row>
    <row r="3824" spans="1:9">
      <c r="A3824" s="156" t="s">
        <v>596</v>
      </c>
      <c r="B3824" s="156" t="s">
        <v>162</v>
      </c>
      <c r="C3824" s="156" t="s">
        <v>93</v>
      </c>
      <c r="D3824" s="156" t="s">
        <v>627</v>
      </c>
      <c r="E3824" s="157">
        <v>-45.01</v>
      </c>
      <c r="F3824" s="157">
        <v>171.03</v>
      </c>
      <c r="G3824" s="156" t="str">
        <f t="shared" si="182"/>
        <v>Waitaki District DN</v>
      </c>
      <c r="H3824" s="156">
        <f t="shared" si="183"/>
        <v>69</v>
      </c>
      <c r="I3824" s="156" t="str">
        <f t="shared" si="184"/>
        <v>Waitaki District 69</v>
      </c>
    </row>
    <row r="3825" spans="1:9">
      <c r="A3825" s="156" t="s">
        <v>3805</v>
      </c>
      <c r="B3825" s="156" t="s">
        <v>162</v>
      </c>
      <c r="C3825" s="156" t="s">
        <v>93</v>
      </c>
      <c r="D3825" s="156" t="s">
        <v>627</v>
      </c>
      <c r="E3825" s="157">
        <v>-45.03</v>
      </c>
      <c r="F3825" s="157">
        <v>170.94</v>
      </c>
      <c r="G3825" s="156" t="str">
        <f t="shared" si="182"/>
        <v>Waitaki District DN</v>
      </c>
      <c r="H3825" s="156">
        <f t="shared" si="183"/>
        <v>70</v>
      </c>
      <c r="I3825" s="156" t="str">
        <f t="shared" si="184"/>
        <v>Waitaki District 70</v>
      </c>
    </row>
    <row r="3826" spans="1:9">
      <c r="A3826" s="156" t="s">
        <v>3806</v>
      </c>
      <c r="B3826" s="156" t="s">
        <v>162</v>
      </c>
      <c r="C3826" s="156" t="s">
        <v>93</v>
      </c>
      <c r="D3826" s="156" t="s">
        <v>627</v>
      </c>
      <c r="E3826" s="157">
        <v>-45.46</v>
      </c>
      <c r="F3826" s="157">
        <v>170.81</v>
      </c>
      <c r="G3826" s="156" t="str">
        <f t="shared" si="182"/>
        <v>Waitaki District DN</v>
      </c>
      <c r="H3826" s="156">
        <f t="shared" si="183"/>
        <v>71</v>
      </c>
      <c r="I3826" s="156" t="str">
        <f t="shared" si="184"/>
        <v>Waitaki District 71</v>
      </c>
    </row>
    <row r="3827" spans="1:9">
      <c r="A3827" s="156" t="s">
        <v>3807</v>
      </c>
      <c r="B3827" s="156" t="s">
        <v>162</v>
      </c>
      <c r="C3827" s="156" t="s">
        <v>93</v>
      </c>
      <c r="D3827" s="156" t="s">
        <v>627</v>
      </c>
      <c r="E3827" s="157">
        <v>-45.43</v>
      </c>
      <c r="F3827" s="157">
        <v>170.55</v>
      </c>
      <c r="G3827" s="156" t="str">
        <f t="shared" si="182"/>
        <v>Waitaki District DN</v>
      </c>
      <c r="H3827" s="156">
        <f t="shared" si="183"/>
        <v>72</v>
      </c>
      <c r="I3827" s="156" t="str">
        <f t="shared" si="184"/>
        <v>Waitaki District 72</v>
      </c>
    </row>
    <row r="3828" spans="1:9">
      <c r="A3828" s="156" t="s">
        <v>3808</v>
      </c>
      <c r="B3828" s="156" t="s">
        <v>162</v>
      </c>
      <c r="C3828" s="156" t="s">
        <v>93</v>
      </c>
      <c r="D3828" s="156" t="s">
        <v>627</v>
      </c>
      <c r="E3828" s="157">
        <v>-45</v>
      </c>
      <c r="F3828" s="157">
        <v>170.7</v>
      </c>
      <c r="G3828" s="156" t="str">
        <f t="shared" si="182"/>
        <v>Waitaki District DN</v>
      </c>
      <c r="H3828" s="156">
        <f t="shared" si="183"/>
        <v>73</v>
      </c>
      <c r="I3828" s="156" t="str">
        <f t="shared" si="184"/>
        <v>Waitaki District 73</v>
      </c>
    </row>
    <row r="3829" spans="1:9">
      <c r="A3829" s="156" t="s">
        <v>3809</v>
      </c>
      <c r="B3829" s="156" t="s">
        <v>162</v>
      </c>
      <c r="C3829" s="156" t="s">
        <v>209</v>
      </c>
      <c r="D3829" s="156" t="s">
        <v>627</v>
      </c>
      <c r="E3829" s="157">
        <v>-45.19</v>
      </c>
      <c r="F3829" s="157">
        <v>170.88</v>
      </c>
      <c r="G3829" s="156" t="str">
        <f t="shared" si="182"/>
        <v>Waitaki District DN</v>
      </c>
      <c r="H3829" s="156">
        <f t="shared" si="183"/>
        <v>74</v>
      </c>
      <c r="I3829" s="156" t="str">
        <f t="shared" si="184"/>
        <v>Waitaki District 74</v>
      </c>
    </row>
    <row r="3830" spans="1:9">
      <c r="A3830" s="156" t="s">
        <v>3810</v>
      </c>
      <c r="B3830" s="156" t="s">
        <v>162</v>
      </c>
      <c r="C3830" s="156" t="s">
        <v>93</v>
      </c>
      <c r="D3830" s="156" t="s">
        <v>627</v>
      </c>
      <c r="E3830" s="157">
        <v>-45.15</v>
      </c>
      <c r="F3830" s="157">
        <v>170.88</v>
      </c>
      <c r="G3830" s="156" t="str">
        <f t="shared" si="182"/>
        <v>Waitaki District DN</v>
      </c>
      <c r="H3830" s="156">
        <f t="shared" si="183"/>
        <v>75</v>
      </c>
      <c r="I3830" s="156" t="str">
        <f t="shared" si="184"/>
        <v>Waitaki District 75</v>
      </c>
    </row>
    <row r="3831" spans="1:9">
      <c r="A3831" s="156" t="s">
        <v>3811</v>
      </c>
      <c r="B3831" s="156" t="s">
        <v>162</v>
      </c>
      <c r="C3831" s="156" t="s">
        <v>93</v>
      </c>
      <c r="D3831" s="156" t="s">
        <v>627</v>
      </c>
      <c r="E3831" s="157">
        <v>-44.96</v>
      </c>
      <c r="F3831" s="157">
        <v>170.64</v>
      </c>
      <c r="G3831" s="156" t="str">
        <f t="shared" si="182"/>
        <v>Waitaki District DN</v>
      </c>
      <c r="H3831" s="156">
        <f t="shared" si="183"/>
        <v>76</v>
      </c>
      <c r="I3831" s="156" t="str">
        <f t="shared" si="184"/>
        <v>Waitaki District 76</v>
      </c>
    </row>
    <row r="3832" spans="1:9">
      <c r="A3832" s="156" t="s">
        <v>3363</v>
      </c>
      <c r="B3832" s="156" t="s">
        <v>162</v>
      </c>
      <c r="C3832" s="156" t="s">
        <v>93</v>
      </c>
      <c r="D3832" s="156" t="s">
        <v>627</v>
      </c>
      <c r="E3832" s="157">
        <v>-45.13</v>
      </c>
      <c r="F3832" s="157">
        <v>170.87</v>
      </c>
      <c r="G3832" s="156" t="str">
        <f t="shared" si="182"/>
        <v>Waitaki District DN</v>
      </c>
      <c r="H3832" s="156">
        <f t="shared" si="183"/>
        <v>77</v>
      </c>
      <c r="I3832" s="156" t="str">
        <f t="shared" si="184"/>
        <v>Waitaki District 77</v>
      </c>
    </row>
    <row r="3833" spans="1:9">
      <c r="A3833" s="156" t="s">
        <v>3812</v>
      </c>
      <c r="B3833" s="156" t="s">
        <v>162</v>
      </c>
      <c r="C3833" s="156" t="s">
        <v>93</v>
      </c>
      <c r="D3833" s="156" t="s">
        <v>627</v>
      </c>
      <c r="E3833" s="157">
        <v>-45.4</v>
      </c>
      <c r="F3833" s="157">
        <v>170.79</v>
      </c>
      <c r="G3833" s="156" t="str">
        <f t="shared" si="182"/>
        <v>Waitaki District DN</v>
      </c>
      <c r="H3833" s="156">
        <f t="shared" si="183"/>
        <v>78</v>
      </c>
      <c r="I3833" s="156" t="str">
        <f t="shared" si="184"/>
        <v>Waitaki District 78</v>
      </c>
    </row>
    <row r="3834" spans="1:9">
      <c r="A3834" s="156" t="s">
        <v>3813</v>
      </c>
      <c r="B3834" s="156" t="s">
        <v>162</v>
      </c>
      <c r="C3834" s="156" t="s">
        <v>93</v>
      </c>
      <c r="D3834" s="156" t="s">
        <v>627</v>
      </c>
      <c r="E3834" s="157">
        <v>-45.27</v>
      </c>
      <c r="F3834" s="157">
        <v>170.8</v>
      </c>
      <c r="G3834" s="156" t="str">
        <f t="shared" si="182"/>
        <v>Waitaki District DN</v>
      </c>
      <c r="H3834" s="156">
        <f t="shared" si="183"/>
        <v>79</v>
      </c>
      <c r="I3834" s="156" t="str">
        <f t="shared" si="184"/>
        <v>Waitaki District 79</v>
      </c>
    </row>
    <row r="3835" spans="1:9">
      <c r="A3835" s="156" t="s">
        <v>3814</v>
      </c>
      <c r="B3835" s="156" t="s">
        <v>162</v>
      </c>
      <c r="C3835" s="156" t="s">
        <v>93</v>
      </c>
      <c r="D3835" s="156" t="s">
        <v>627</v>
      </c>
      <c r="E3835" s="157">
        <v>-45.09</v>
      </c>
      <c r="F3835" s="157">
        <v>170.92</v>
      </c>
      <c r="G3835" s="156" t="str">
        <f t="shared" si="182"/>
        <v>Waitaki District DN</v>
      </c>
      <c r="H3835" s="156">
        <f t="shared" si="183"/>
        <v>80</v>
      </c>
      <c r="I3835" s="156" t="str">
        <f t="shared" si="184"/>
        <v>Waitaki District 80</v>
      </c>
    </row>
    <row r="3836" spans="1:9">
      <c r="A3836" s="156" t="s">
        <v>3815</v>
      </c>
      <c r="B3836" s="156" t="s">
        <v>162</v>
      </c>
      <c r="C3836" s="156" t="s">
        <v>93</v>
      </c>
      <c r="D3836" s="156" t="s">
        <v>627</v>
      </c>
      <c r="E3836" s="157">
        <v>-45.32</v>
      </c>
      <c r="F3836" s="157">
        <v>170.56</v>
      </c>
      <c r="G3836" s="156" t="str">
        <f t="shared" si="182"/>
        <v>Waitaki District DN</v>
      </c>
      <c r="H3836" s="156">
        <f t="shared" si="183"/>
        <v>81</v>
      </c>
      <c r="I3836" s="156" t="str">
        <f t="shared" si="184"/>
        <v>Waitaki District 81</v>
      </c>
    </row>
    <row r="3837" spans="1:9">
      <c r="A3837" s="156" t="s">
        <v>3816</v>
      </c>
      <c r="B3837" s="156" t="s">
        <v>162</v>
      </c>
      <c r="C3837" s="156" t="s">
        <v>93</v>
      </c>
      <c r="D3837" s="156" t="s">
        <v>627</v>
      </c>
      <c r="E3837" s="157">
        <v>-44.83</v>
      </c>
      <c r="F3837" s="157">
        <v>170.61</v>
      </c>
      <c r="G3837" s="156" t="str">
        <f t="shared" si="182"/>
        <v>Waitaki District DN</v>
      </c>
      <c r="H3837" s="156">
        <f t="shared" si="183"/>
        <v>82</v>
      </c>
      <c r="I3837" s="156" t="str">
        <f t="shared" si="184"/>
        <v>Waitaki District 82</v>
      </c>
    </row>
    <row r="3838" spans="1:9">
      <c r="A3838" s="156" t="s">
        <v>3817</v>
      </c>
      <c r="B3838" s="156" t="s">
        <v>162</v>
      </c>
      <c r="C3838" s="156" t="s">
        <v>93</v>
      </c>
      <c r="D3838" s="156" t="s">
        <v>627</v>
      </c>
      <c r="E3838" s="157">
        <v>-45.18</v>
      </c>
      <c r="F3838" s="157">
        <v>170.8</v>
      </c>
      <c r="G3838" s="156" t="str">
        <f t="shared" si="182"/>
        <v>Waitaki District DN</v>
      </c>
      <c r="H3838" s="156">
        <f t="shared" si="183"/>
        <v>83</v>
      </c>
      <c r="I3838" s="156" t="str">
        <f t="shared" si="184"/>
        <v>Waitaki District 83</v>
      </c>
    </row>
    <row r="3839" spans="1:9">
      <c r="A3839" s="156" t="s">
        <v>3818</v>
      </c>
      <c r="B3839" s="156" t="s">
        <v>162</v>
      </c>
      <c r="C3839" s="156" t="s">
        <v>93</v>
      </c>
      <c r="D3839" s="156" t="s">
        <v>627</v>
      </c>
      <c r="E3839" s="157">
        <v>-45.51</v>
      </c>
      <c r="F3839" s="157">
        <v>170.69</v>
      </c>
      <c r="G3839" s="156" t="str">
        <f t="shared" si="182"/>
        <v>Waitaki District DN</v>
      </c>
      <c r="H3839" s="156">
        <f t="shared" si="183"/>
        <v>84</v>
      </c>
      <c r="I3839" s="156" t="str">
        <f t="shared" si="184"/>
        <v>Waitaki District 84</v>
      </c>
    </row>
    <row r="3840" spans="1:9">
      <c r="A3840" s="156" t="s">
        <v>3819</v>
      </c>
      <c r="B3840" s="156" t="s">
        <v>162</v>
      </c>
      <c r="C3840" s="156" t="s">
        <v>93</v>
      </c>
      <c r="D3840" s="156" t="s">
        <v>627</v>
      </c>
      <c r="E3840" s="157">
        <v>-44.93</v>
      </c>
      <c r="F3840" s="157">
        <v>171.09</v>
      </c>
      <c r="G3840" s="156" t="str">
        <f t="shared" si="182"/>
        <v>Waitaki District DN</v>
      </c>
      <c r="H3840" s="156">
        <f t="shared" si="183"/>
        <v>85</v>
      </c>
      <c r="I3840" s="156" t="str">
        <f t="shared" si="184"/>
        <v>Waitaki District 85</v>
      </c>
    </row>
    <row r="3841" spans="1:9">
      <c r="A3841" s="156" t="s">
        <v>3820</v>
      </c>
      <c r="B3841" s="156" t="s">
        <v>162</v>
      </c>
      <c r="C3841" s="156" t="s">
        <v>93</v>
      </c>
      <c r="D3841" s="156" t="s">
        <v>627</v>
      </c>
      <c r="E3841" s="157">
        <v>-45.36</v>
      </c>
      <c r="F3841" s="157">
        <v>170.62</v>
      </c>
      <c r="G3841" s="156" t="str">
        <f t="shared" si="182"/>
        <v>Waitaki District DN</v>
      </c>
      <c r="H3841" s="156">
        <f t="shared" si="183"/>
        <v>86</v>
      </c>
      <c r="I3841" s="156" t="str">
        <f t="shared" si="184"/>
        <v>Waitaki District 86</v>
      </c>
    </row>
    <row r="3842" spans="1:9">
      <c r="A3842" s="156" t="s">
        <v>3821</v>
      </c>
      <c r="B3842" s="156" t="s">
        <v>162</v>
      </c>
      <c r="C3842" s="156" t="s">
        <v>209</v>
      </c>
      <c r="D3842" s="156" t="s">
        <v>627</v>
      </c>
      <c r="E3842" s="157">
        <v>-45.08</v>
      </c>
      <c r="F3842" s="157">
        <v>170.9</v>
      </c>
      <c r="G3842" s="156" t="str">
        <f t="shared" ref="G3842:G3905" si="185">B3842&amp;" "&amp;D3842</f>
        <v>Waitaki District DN</v>
      </c>
      <c r="H3842" s="156">
        <f t="shared" ref="H3842:H3905" si="186">IF(B3842=B3841,H3841+1,1)</f>
        <v>87</v>
      </c>
      <c r="I3842" s="156" t="str">
        <f t="shared" ref="I3842:I3905" si="187">B3842&amp;" "&amp;H3842</f>
        <v>Waitaki District 87</v>
      </c>
    </row>
    <row r="3843" spans="1:9">
      <c r="A3843" s="156" t="s">
        <v>3822</v>
      </c>
      <c r="B3843" s="156" t="s">
        <v>162</v>
      </c>
      <c r="C3843" s="156" t="s">
        <v>93</v>
      </c>
      <c r="D3843" s="156" t="s">
        <v>444</v>
      </c>
      <c r="E3843" s="157">
        <v>-44.67</v>
      </c>
      <c r="F3843" s="157">
        <v>170.34</v>
      </c>
      <c r="G3843" s="156" t="str">
        <f t="shared" si="185"/>
        <v>Waitaki District OC</v>
      </c>
      <c r="H3843" s="156">
        <f t="shared" si="186"/>
        <v>88</v>
      </c>
      <c r="I3843" s="156" t="str">
        <f t="shared" si="187"/>
        <v>Waitaki District 88</v>
      </c>
    </row>
    <row r="3844" spans="1:9">
      <c r="A3844" s="156" t="s">
        <v>3823</v>
      </c>
      <c r="B3844" s="156" t="s">
        <v>162</v>
      </c>
      <c r="C3844" s="156" t="s">
        <v>93</v>
      </c>
      <c r="D3844" s="156" t="s">
        <v>627</v>
      </c>
      <c r="E3844" s="157">
        <v>-45.13</v>
      </c>
      <c r="F3844" s="157">
        <v>170.89</v>
      </c>
      <c r="G3844" s="156" t="str">
        <f t="shared" si="185"/>
        <v>Waitaki District DN</v>
      </c>
      <c r="H3844" s="156">
        <f t="shared" si="186"/>
        <v>89</v>
      </c>
      <c r="I3844" s="156" t="str">
        <f t="shared" si="187"/>
        <v>Waitaki District 89</v>
      </c>
    </row>
    <row r="3845" spans="1:9">
      <c r="A3845" s="156" t="s">
        <v>3824</v>
      </c>
      <c r="B3845" s="156" t="s">
        <v>162</v>
      </c>
      <c r="C3845" s="156" t="s">
        <v>93</v>
      </c>
      <c r="D3845" s="156" t="s">
        <v>627</v>
      </c>
      <c r="E3845" s="157">
        <v>-45.06</v>
      </c>
      <c r="F3845" s="157">
        <v>170.88</v>
      </c>
      <c r="G3845" s="156" t="str">
        <f t="shared" si="185"/>
        <v>Waitaki District DN</v>
      </c>
      <c r="H3845" s="156">
        <f t="shared" si="186"/>
        <v>90</v>
      </c>
      <c r="I3845" s="156" t="str">
        <f t="shared" si="187"/>
        <v>Waitaki District 90</v>
      </c>
    </row>
    <row r="3846" spans="1:9">
      <c r="A3846" s="156" t="s">
        <v>1616</v>
      </c>
      <c r="B3846" s="156" t="s">
        <v>162</v>
      </c>
      <c r="C3846" s="156" t="s">
        <v>93</v>
      </c>
      <c r="D3846" s="156" t="s">
        <v>627</v>
      </c>
      <c r="E3846" s="157">
        <v>-45</v>
      </c>
      <c r="F3846" s="157">
        <v>170.78</v>
      </c>
      <c r="G3846" s="156" t="str">
        <f t="shared" si="185"/>
        <v>Waitaki District DN</v>
      </c>
      <c r="H3846" s="156">
        <f t="shared" si="186"/>
        <v>91</v>
      </c>
      <c r="I3846" s="156" t="str">
        <f t="shared" si="187"/>
        <v>Waitaki District 91</v>
      </c>
    </row>
    <row r="3847" spans="1:9">
      <c r="A3847" s="156" t="s">
        <v>3825</v>
      </c>
      <c r="B3847" s="156" t="s">
        <v>162</v>
      </c>
      <c r="C3847" s="156" t="s">
        <v>93</v>
      </c>
      <c r="D3847" s="156" t="s">
        <v>627</v>
      </c>
      <c r="E3847" s="157">
        <v>-45.01</v>
      </c>
      <c r="F3847" s="157">
        <v>170.88</v>
      </c>
      <c r="G3847" s="156" t="str">
        <f t="shared" si="185"/>
        <v>Waitaki District DN</v>
      </c>
      <c r="H3847" s="156">
        <f t="shared" si="186"/>
        <v>92</v>
      </c>
      <c r="I3847" s="156" t="str">
        <f t="shared" si="187"/>
        <v>Waitaki District 92</v>
      </c>
    </row>
    <row r="3848" spans="1:9">
      <c r="A3848" s="156" t="s">
        <v>3826</v>
      </c>
      <c r="B3848" s="156" t="s">
        <v>163</v>
      </c>
      <c r="C3848" s="156" t="s">
        <v>93</v>
      </c>
      <c r="D3848" s="156" t="s">
        <v>1413</v>
      </c>
      <c r="E3848" s="157">
        <v>-38.42</v>
      </c>
      <c r="F3848" s="157">
        <v>175.07</v>
      </c>
      <c r="G3848" s="156" t="str">
        <f t="shared" si="185"/>
        <v>Waitomo District HN</v>
      </c>
      <c r="H3848" s="156">
        <f t="shared" si="186"/>
        <v>1</v>
      </c>
      <c r="I3848" s="156" t="str">
        <f t="shared" si="187"/>
        <v>Waitomo District 1</v>
      </c>
    </row>
    <row r="3849" spans="1:9">
      <c r="A3849" s="156" t="s">
        <v>3827</v>
      </c>
      <c r="B3849" s="156" t="s">
        <v>163</v>
      </c>
      <c r="C3849" s="156" t="s">
        <v>93</v>
      </c>
      <c r="D3849" s="156" t="s">
        <v>1413</v>
      </c>
      <c r="E3849" s="157">
        <v>-38.49</v>
      </c>
      <c r="F3849" s="157">
        <v>175.22</v>
      </c>
      <c r="G3849" s="156" t="str">
        <f t="shared" si="185"/>
        <v>Waitomo District HN</v>
      </c>
      <c r="H3849" s="156">
        <f t="shared" si="186"/>
        <v>2</v>
      </c>
      <c r="I3849" s="156" t="str">
        <f t="shared" si="187"/>
        <v>Waitomo District 2</v>
      </c>
    </row>
    <row r="3850" spans="1:9">
      <c r="A3850" s="156" t="s">
        <v>3828</v>
      </c>
      <c r="B3850" s="156" t="s">
        <v>163</v>
      </c>
      <c r="C3850" s="156" t="s">
        <v>93</v>
      </c>
      <c r="D3850" s="156" t="s">
        <v>1413</v>
      </c>
      <c r="E3850" s="157">
        <v>-38.56</v>
      </c>
      <c r="F3850" s="157">
        <v>174.98</v>
      </c>
      <c r="G3850" s="156" t="str">
        <f t="shared" si="185"/>
        <v>Waitomo District HN</v>
      </c>
      <c r="H3850" s="156">
        <f t="shared" si="186"/>
        <v>3</v>
      </c>
      <c r="I3850" s="156" t="str">
        <f t="shared" si="187"/>
        <v>Waitomo District 3</v>
      </c>
    </row>
    <row r="3851" spans="1:9">
      <c r="A3851" s="156" t="s">
        <v>3829</v>
      </c>
      <c r="B3851" s="156" t="s">
        <v>163</v>
      </c>
      <c r="C3851" s="156" t="s">
        <v>93</v>
      </c>
      <c r="D3851" s="156" t="s">
        <v>1413</v>
      </c>
      <c r="E3851" s="157">
        <v>-38.65</v>
      </c>
      <c r="F3851" s="157">
        <v>174.62</v>
      </c>
      <c r="G3851" s="156" t="str">
        <f t="shared" si="185"/>
        <v>Waitomo District HN</v>
      </c>
      <c r="H3851" s="156">
        <f t="shared" si="186"/>
        <v>4</v>
      </c>
      <c r="I3851" s="156" t="str">
        <f t="shared" si="187"/>
        <v>Waitomo District 4</v>
      </c>
    </row>
    <row r="3852" spans="1:9">
      <c r="A3852" s="156" t="s">
        <v>3830</v>
      </c>
      <c r="B3852" s="156" t="s">
        <v>163</v>
      </c>
      <c r="C3852" s="156" t="s">
        <v>93</v>
      </c>
      <c r="D3852" s="156" t="s">
        <v>1413</v>
      </c>
      <c r="E3852" s="157">
        <v>-38.26</v>
      </c>
      <c r="F3852" s="157">
        <v>174.78</v>
      </c>
      <c r="G3852" s="156" t="str">
        <f t="shared" si="185"/>
        <v>Waitomo District HN</v>
      </c>
      <c r="H3852" s="156">
        <f t="shared" si="186"/>
        <v>5</v>
      </c>
      <c r="I3852" s="156" t="str">
        <f t="shared" si="187"/>
        <v>Waitomo District 5</v>
      </c>
    </row>
    <row r="3853" spans="1:9">
      <c r="A3853" s="156" t="s">
        <v>3831</v>
      </c>
      <c r="B3853" s="156" t="s">
        <v>163</v>
      </c>
      <c r="C3853" s="156" t="s">
        <v>93</v>
      </c>
      <c r="D3853" s="156" t="s">
        <v>1413</v>
      </c>
      <c r="E3853" s="157">
        <v>-38.49</v>
      </c>
      <c r="F3853" s="157">
        <v>175.56</v>
      </c>
      <c r="G3853" s="156" t="str">
        <f t="shared" si="185"/>
        <v>Waitomo District HN</v>
      </c>
      <c r="H3853" s="156">
        <f t="shared" si="186"/>
        <v>6</v>
      </c>
      <c r="I3853" s="156" t="str">
        <f t="shared" si="187"/>
        <v>Waitomo District 6</v>
      </c>
    </row>
    <row r="3854" spans="1:9">
      <c r="A3854" s="156" t="s">
        <v>3832</v>
      </c>
      <c r="B3854" s="156" t="s">
        <v>163</v>
      </c>
      <c r="C3854" s="156" t="s">
        <v>209</v>
      </c>
      <c r="D3854" s="156" t="s">
        <v>1413</v>
      </c>
      <c r="E3854" s="157">
        <v>-38.520000000000003</v>
      </c>
      <c r="F3854" s="157">
        <v>175.36</v>
      </c>
      <c r="G3854" s="156" t="str">
        <f t="shared" si="185"/>
        <v>Waitomo District HN</v>
      </c>
      <c r="H3854" s="156">
        <f t="shared" si="186"/>
        <v>7</v>
      </c>
      <c r="I3854" s="156" t="str">
        <f t="shared" si="187"/>
        <v>Waitomo District 7</v>
      </c>
    </row>
    <row r="3855" spans="1:9">
      <c r="A3855" s="156" t="s">
        <v>3833</v>
      </c>
      <c r="B3855" s="156" t="s">
        <v>163</v>
      </c>
      <c r="C3855" s="156" t="s">
        <v>93</v>
      </c>
      <c r="D3855" s="156" t="s">
        <v>1413</v>
      </c>
      <c r="E3855" s="157">
        <v>-38.409999999999997</v>
      </c>
      <c r="F3855" s="157">
        <v>175.09</v>
      </c>
      <c r="G3855" s="156" t="str">
        <f t="shared" si="185"/>
        <v>Waitomo District HN</v>
      </c>
      <c r="H3855" s="156">
        <f t="shared" si="186"/>
        <v>8</v>
      </c>
      <c r="I3855" s="156" t="str">
        <f t="shared" si="187"/>
        <v>Waitomo District 8</v>
      </c>
    </row>
    <row r="3856" spans="1:9">
      <c r="A3856" s="156" t="s">
        <v>3834</v>
      </c>
      <c r="B3856" s="156" t="s">
        <v>163</v>
      </c>
      <c r="C3856" s="156" t="s">
        <v>93</v>
      </c>
      <c r="D3856" s="156" t="s">
        <v>1413</v>
      </c>
      <c r="E3856" s="157">
        <v>-38.409999999999997</v>
      </c>
      <c r="F3856" s="157">
        <v>174.84</v>
      </c>
      <c r="G3856" s="156" t="str">
        <f t="shared" si="185"/>
        <v>Waitomo District HN</v>
      </c>
      <c r="H3856" s="156">
        <f t="shared" si="186"/>
        <v>9</v>
      </c>
      <c r="I3856" s="156" t="str">
        <f t="shared" si="187"/>
        <v>Waitomo District 9</v>
      </c>
    </row>
    <row r="3857" spans="1:9">
      <c r="A3857" s="156" t="s">
        <v>3835</v>
      </c>
      <c r="B3857" s="156" t="s">
        <v>163</v>
      </c>
      <c r="C3857" s="156" t="s">
        <v>93</v>
      </c>
      <c r="D3857" s="156" t="s">
        <v>1413</v>
      </c>
      <c r="E3857" s="157">
        <v>-38.25</v>
      </c>
      <c r="F3857" s="157">
        <v>175.18</v>
      </c>
      <c r="G3857" s="156" t="str">
        <f t="shared" si="185"/>
        <v>Waitomo District HN</v>
      </c>
      <c r="H3857" s="156">
        <f t="shared" si="186"/>
        <v>10</v>
      </c>
      <c r="I3857" s="156" t="str">
        <f t="shared" si="187"/>
        <v>Waitomo District 10</v>
      </c>
    </row>
    <row r="3858" spans="1:9">
      <c r="A3858" s="156" t="s">
        <v>3836</v>
      </c>
      <c r="B3858" s="156" t="s">
        <v>163</v>
      </c>
      <c r="C3858" s="156" t="s">
        <v>93</v>
      </c>
      <c r="D3858" s="156" t="s">
        <v>1413</v>
      </c>
      <c r="E3858" s="157">
        <v>-38.46</v>
      </c>
      <c r="F3858" s="157">
        <v>175.47</v>
      </c>
      <c r="G3858" s="156" t="str">
        <f t="shared" si="185"/>
        <v>Waitomo District HN</v>
      </c>
      <c r="H3858" s="156">
        <f t="shared" si="186"/>
        <v>11</v>
      </c>
      <c r="I3858" s="156" t="str">
        <f t="shared" si="187"/>
        <v>Waitomo District 11</v>
      </c>
    </row>
    <row r="3859" spans="1:9">
      <c r="A3859" s="156" t="s">
        <v>3837</v>
      </c>
      <c r="B3859" s="156" t="s">
        <v>163</v>
      </c>
      <c r="C3859" s="156" t="s">
        <v>93</v>
      </c>
      <c r="D3859" s="156" t="s">
        <v>1413</v>
      </c>
      <c r="E3859" s="157">
        <v>-38.159999999999997</v>
      </c>
      <c r="F3859" s="157">
        <v>174.81</v>
      </c>
      <c r="G3859" s="156" t="str">
        <f t="shared" si="185"/>
        <v>Waitomo District HN</v>
      </c>
      <c r="H3859" s="156">
        <f t="shared" si="186"/>
        <v>12</v>
      </c>
      <c r="I3859" s="156" t="str">
        <f t="shared" si="187"/>
        <v>Waitomo District 12</v>
      </c>
    </row>
    <row r="3860" spans="1:9">
      <c r="A3860" s="156" t="s">
        <v>3838</v>
      </c>
      <c r="B3860" s="156" t="s">
        <v>163</v>
      </c>
      <c r="C3860" s="156" t="s">
        <v>93</v>
      </c>
      <c r="D3860" s="156" t="s">
        <v>1413</v>
      </c>
      <c r="E3860" s="157">
        <v>-38.33</v>
      </c>
      <c r="F3860" s="157">
        <v>174.72</v>
      </c>
      <c r="G3860" s="156" t="str">
        <f t="shared" si="185"/>
        <v>Waitomo District HN</v>
      </c>
      <c r="H3860" s="156">
        <f t="shared" si="186"/>
        <v>13</v>
      </c>
      <c r="I3860" s="156" t="str">
        <f t="shared" si="187"/>
        <v>Waitomo District 13</v>
      </c>
    </row>
    <row r="3861" spans="1:9">
      <c r="A3861" s="156" t="s">
        <v>3839</v>
      </c>
      <c r="B3861" s="156" t="s">
        <v>163</v>
      </c>
      <c r="C3861" s="156" t="s">
        <v>93</v>
      </c>
      <c r="D3861" s="156" t="s">
        <v>1413</v>
      </c>
      <c r="E3861" s="157">
        <v>-38.479999999999997</v>
      </c>
      <c r="F3861" s="157">
        <v>175.26</v>
      </c>
      <c r="G3861" s="156" t="str">
        <f t="shared" si="185"/>
        <v>Waitomo District HN</v>
      </c>
      <c r="H3861" s="156">
        <f t="shared" si="186"/>
        <v>14</v>
      </c>
      <c r="I3861" s="156" t="str">
        <f t="shared" si="187"/>
        <v>Waitomo District 14</v>
      </c>
    </row>
    <row r="3862" spans="1:9">
      <c r="A3862" s="156" t="s">
        <v>3840</v>
      </c>
      <c r="B3862" s="156" t="s">
        <v>163</v>
      </c>
      <c r="C3862" s="156" t="s">
        <v>93</v>
      </c>
      <c r="D3862" s="156" t="s">
        <v>1413</v>
      </c>
      <c r="E3862" s="157">
        <v>-38.69</v>
      </c>
      <c r="F3862" s="157">
        <v>174.7</v>
      </c>
      <c r="G3862" s="156" t="str">
        <f t="shared" si="185"/>
        <v>Waitomo District HN</v>
      </c>
      <c r="H3862" s="156">
        <f t="shared" si="186"/>
        <v>15</v>
      </c>
      <c r="I3862" s="156" t="str">
        <f t="shared" si="187"/>
        <v>Waitomo District 15</v>
      </c>
    </row>
    <row r="3863" spans="1:9">
      <c r="A3863" s="156" t="s">
        <v>3841</v>
      </c>
      <c r="B3863" s="156" t="s">
        <v>163</v>
      </c>
      <c r="C3863" s="156" t="s">
        <v>93</v>
      </c>
      <c r="D3863" s="156" t="s">
        <v>1413</v>
      </c>
      <c r="E3863" s="157">
        <v>-38.58</v>
      </c>
      <c r="F3863" s="157">
        <v>174.83</v>
      </c>
      <c r="G3863" s="156" t="str">
        <f t="shared" si="185"/>
        <v>Waitomo District HN</v>
      </c>
      <c r="H3863" s="156">
        <f t="shared" si="186"/>
        <v>16</v>
      </c>
      <c r="I3863" s="156" t="str">
        <f t="shared" si="187"/>
        <v>Waitomo District 16</v>
      </c>
    </row>
    <row r="3864" spans="1:9">
      <c r="A3864" s="156" t="s">
        <v>3842</v>
      </c>
      <c r="B3864" s="156" t="s">
        <v>163</v>
      </c>
      <c r="C3864" s="156" t="s">
        <v>93</v>
      </c>
      <c r="D3864" s="156" t="s">
        <v>1413</v>
      </c>
      <c r="E3864" s="157">
        <v>-38.380000000000003</v>
      </c>
      <c r="F3864" s="157">
        <v>174.97</v>
      </c>
      <c r="G3864" s="156" t="str">
        <f t="shared" si="185"/>
        <v>Waitomo District HN</v>
      </c>
      <c r="H3864" s="156">
        <f t="shared" si="186"/>
        <v>17</v>
      </c>
      <c r="I3864" s="156" t="str">
        <f t="shared" si="187"/>
        <v>Waitomo District 17</v>
      </c>
    </row>
    <row r="3865" spans="1:9">
      <c r="A3865" s="156" t="s">
        <v>3843</v>
      </c>
      <c r="B3865" s="156" t="s">
        <v>163</v>
      </c>
      <c r="C3865" s="156" t="s">
        <v>93</v>
      </c>
      <c r="D3865" s="156" t="s">
        <v>1413</v>
      </c>
      <c r="E3865" s="157">
        <v>-38.340000000000003</v>
      </c>
      <c r="F3865" s="157">
        <v>174.87</v>
      </c>
      <c r="G3865" s="156" t="str">
        <f t="shared" si="185"/>
        <v>Waitomo District HN</v>
      </c>
      <c r="H3865" s="156">
        <f t="shared" si="186"/>
        <v>18</v>
      </c>
      <c r="I3865" s="156" t="str">
        <f t="shared" si="187"/>
        <v>Waitomo District 18</v>
      </c>
    </row>
    <row r="3866" spans="1:9">
      <c r="A3866" s="156" t="s">
        <v>3844</v>
      </c>
      <c r="B3866" s="156" t="s">
        <v>163</v>
      </c>
      <c r="C3866" s="156" t="s">
        <v>93</v>
      </c>
      <c r="D3866" s="156" t="s">
        <v>1413</v>
      </c>
      <c r="E3866" s="157">
        <v>-38.450000000000003</v>
      </c>
      <c r="F3866" s="157">
        <v>175.3</v>
      </c>
      <c r="G3866" s="156" t="str">
        <f t="shared" si="185"/>
        <v>Waitomo District HN</v>
      </c>
      <c r="H3866" s="156">
        <f t="shared" si="186"/>
        <v>19</v>
      </c>
      <c r="I3866" s="156" t="str">
        <f t="shared" si="187"/>
        <v>Waitomo District 19</v>
      </c>
    </row>
    <row r="3867" spans="1:9">
      <c r="A3867" s="156" t="s">
        <v>3845</v>
      </c>
      <c r="B3867" s="156" t="s">
        <v>163</v>
      </c>
      <c r="C3867" s="156" t="s">
        <v>93</v>
      </c>
      <c r="D3867" s="156" t="s">
        <v>1413</v>
      </c>
      <c r="E3867" s="157">
        <v>-38.409999999999997</v>
      </c>
      <c r="F3867" s="157">
        <v>174.88</v>
      </c>
      <c r="G3867" s="156" t="str">
        <f t="shared" si="185"/>
        <v>Waitomo District HN</v>
      </c>
      <c r="H3867" s="156">
        <f t="shared" si="186"/>
        <v>20</v>
      </c>
      <c r="I3867" s="156" t="str">
        <f t="shared" si="187"/>
        <v>Waitomo District 20</v>
      </c>
    </row>
    <row r="3868" spans="1:9">
      <c r="A3868" s="156" t="s">
        <v>3846</v>
      </c>
      <c r="B3868" s="156" t="s">
        <v>163</v>
      </c>
      <c r="C3868" s="156" t="s">
        <v>93</v>
      </c>
      <c r="D3868" s="156" t="s">
        <v>1413</v>
      </c>
      <c r="E3868" s="157">
        <v>-38.51</v>
      </c>
      <c r="F3868" s="157">
        <v>175.29</v>
      </c>
      <c r="G3868" s="156" t="str">
        <f t="shared" si="185"/>
        <v>Waitomo District HN</v>
      </c>
      <c r="H3868" s="156">
        <f t="shared" si="186"/>
        <v>21</v>
      </c>
      <c r="I3868" s="156" t="str">
        <f t="shared" si="187"/>
        <v>Waitomo District 21</v>
      </c>
    </row>
    <row r="3869" spans="1:9">
      <c r="A3869" s="156" t="s">
        <v>3847</v>
      </c>
      <c r="B3869" s="156" t="s">
        <v>163</v>
      </c>
      <c r="C3869" s="156" t="s">
        <v>93</v>
      </c>
      <c r="D3869" s="156" t="s">
        <v>1413</v>
      </c>
      <c r="E3869" s="157">
        <v>-38.35</v>
      </c>
      <c r="F3869" s="157">
        <v>175.12</v>
      </c>
      <c r="G3869" s="156" t="str">
        <f t="shared" si="185"/>
        <v>Waitomo District HN</v>
      </c>
      <c r="H3869" s="156">
        <f t="shared" si="186"/>
        <v>22</v>
      </c>
      <c r="I3869" s="156" t="str">
        <f t="shared" si="187"/>
        <v>Waitomo District 22</v>
      </c>
    </row>
    <row r="3870" spans="1:9">
      <c r="A3870" s="156" t="s">
        <v>3848</v>
      </c>
      <c r="B3870" s="156" t="s">
        <v>163</v>
      </c>
      <c r="C3870" s="156" t="s">
        <v>93</v>
      </c>
      <c r="D3870" s="156" t="s">
        <v>1413</v>
      </c>
      <c r="E3870" s="157">
        <v>-38.58</v>
      </c>
      <c r="F3870" s="157">
        <v>175.21</v>
      </c>
      <c r="G3870" s="156" t="str">
        <f t="shared" si="185"/>
        <v>Waitomo District HN</v>
      </c>
      <c r="H3870" s="156">
        <f t="shared" si="186"/>
        <v>23</v>
      </c>
      <c r="I3870" s="156" t="str">
        <f t="shared" si="187"/>
        <v>Waitomo District 23</v>
      </c>
    </row>
    <row r="3871" spans="1:9">
      <c r="A3871" s="156" t="s">
        <v>268</v>
      </c>
      <c r="B3871" s="156" t="s">
        <v>163</v>
      </c>
      <c r="C3871" s="156" t="s">
        <v>93</v>
      </c>
      <c r="D3871" s="156" t="s">
        <v>1413</v>
      </c>
      <c r="E3871" s="157">
        <v>-38.54</v>
      </c>
      <c r="F3871" s="157">
        <v>175.52</v>
      </c>
      <c r="G3871" s="156" t="str">
        <f t="shared" si="185"/>
        <v>Waitomo District HN</v>
      </c>
      <c r="H3871" s="156">
        <f t="shared" si="186"/>
        <v>24</v>
      </c>
      <c r="I3871" s="156" t="str">
        <f t="shared" si="187"/>
        <v>Waitomo District 24</v>
      </c>
    </row>
    <row r="3872" spans="1:9">
      <c r="A3872" s="156" t="s">
        <v>3849</v>
      </c>
      <c r="B3872" s="156" t="s">
        <v>163</v>
      </c>
      <c r="C3872" s="156" t="s">
        <v>93</v>
      </c>
      <c r="D3872" s="156" t="s">
        <v>1413</v>
      </c>
      <c r="E3872" s="157">
        <v>-38.299999999999997</v>
      </c>
      <c r="F3872" s="157">
        <v>174.72</v>
      </c>
      <c r="G3872" s="156" t="str">
        <f t="shared" si="185"/>
        <v>Waitomo District HN</v>
      </c>
      <c r="H3872" s="156">
        <f t="shared" si="186"/>
        <v>25</v>
      </c>
      <c r="I3872" s="156" t="str">
        <f t="shared" si="187"/>
        <v>Waitomo District 25</v>
      </c>
    </row>
    <row r="3873" spans="1:9">
      <c r="A3873" s="156" t="s">
        <v>3850</v>
      </c>
      <c r="B3873" s="156" t="s">
        <v>163</v>
      </c>
      <c r="C3873" s="156" t="s">
        <v>93</v>
      </c>
      <c r="D3873" s="156" t="s">
        <v>1413</v>
      </c>
      <c r="E3873" s="157">
        <v>-38.369999999999997</v>
      </c>
      <c r="F3873" s="157">
        <v>174.74</v>
      </c>
      <c r="G3873" s="156" t="str">
        <f t="shared" si="185"/>
        <v>Waitomo District HN</v>
      </c>
      <c r="H3873" s="156">
        <f t="shared" si="186"/>
        <v>26</v>
      </c>
      <c r="I3873" s="156" t="str">
        <f t="shared" si="187"/>
        <v>Waitomo District 26</v>
      </c>
    </row>
    <row r="3874" spans="1:9">
      <c r="A3874" s="156" t="s">
        <v>3851</v>
      </c>
      <c r="B3874" s="156" t="s">
        <v>163</v>
      </c>
      <c r="C3874" s="156" t="s">
        <v>93</v>
      </c>
      <c r="D3874" s="156" t="s">
        <v>1413</v>
      </c>
      <c r="E3874" s="157">
        <v>-38.69</v>
      </c>
      <c r="F3874" s="157">
        <v>174.61</v>
      </c>
      <c r="G3874" s="156" t="str">
        <f t="shared" si="185"/>
        <v>Waitomo District HN</v>
      </c>
      <c r="H3874" s="156">
        <f t="shared" si="186"/>
        <v>27</v>
      </c>
      <c r="I3874" s="156" t="str">
        <f t="shared" si="187"/>
        <v>Waitomo District 27</v>
      </c>
    </row>
    <row r="3875" spans="1:9">
      <c r="A3875" s="156" t="s">
        <v>3852</v>
      </c>
      <c r="B3875" s="156" t="s">
        <v>163</v>
      </c>
      <c r="C3875" s="156" t="s">
        <v>93</v>
      </c>
      <c r="D3875" s="156" t="s">
        <v>1413</v>
      </c>
      <c r="E3875" s="157">
        <v>-38.58</v>
      </c>
      <c r="F3875" s="157">
        <v>175.15</v>
      </c>
      <c r="G3875" s="156" t="str">
        <f t="shared" si="185"/>
        <v>Waitomo District HN</v>
      </c>
      <c r="H3875" s="156">
        <f t="shared" si="186"/>
        <v>28</v>
      </c>
      <c r="I3875" s="156" t="str">
        <f t="shared" si="187"/>
        <v>Waitomo District 28</v>
      </c>
    </row>
    <row r="3876" spans="1:9">
      <c r="A3876" s="156" t="s">
        <v>3853</v>
      </c>
      <c r="B3876" s="156" t="s">
        <v>163</v>
      </c>
      <c r="C3876" s="156" t="s">
        <v>93</v>
      </c>
      <c r="D3876" s="156" t="s">
        <v>1413</v>
      </c>
      <c r="E3876" s="157">
        <v>-38.340000000000003</v>
      </c>
      <c r="F3876" s="157">
        <v>174.92</v>
      </c>
      <c r="G3876" s="156" t="str">
        <f t="shared" si="185"/>
        <v>Waitomo District HN</v>
      </c>
      <c r="H3876" s="156">
        <f t="shared" si="186"/>
        <v>29</v>
      </c>
      <c r="I3876" s="156" t="str">
        <f t="shared" si="187"/>
        <v>Waitomo District 29</v>
      </c>
    </row>
    <row r="3877" spans="1:9">
      <c r="A3877" s="156" t="s">
        <v>3854</v>
      </c>
      <c r="B3877" s="156" t="s">
        <v>163</v>
      </c>
      <c r="C3877" s="156" t="s">
        <v>93</v>
      </c>
      <c r="D3877" s="156" t="s">
        <v>1413</v>
      </c>
      <c r="E3877" s="157">
        <v>-38.520000000000003</v>
      </c>
      <c r="F3877" s="157">
        <v>175.1</v>
      </c>
      <c r="G3877" s="156" t="str">
        <f t="shared" si="185"/>
        <v>Waitomo District HN</v>
      </c>
      <c r="H3877" s="156">
        <f t="shared" si="186"/>
        <v>30</v>
      </c>
      <c r="I3877" s="156" t="str">
        <f t="shared" si="187"/>
        <v>Waitomo District 30</v>
      </c>
    </row>
    <row r="3878" spans="1:9">
      <c r="A3878" s="156" t="s">
        <v>3855</v>
      </c>
      <c r="B3878" s="156" t="s">
        <v>163</v>
      </c>
      <c r="C3878" s="156" t="s">
        <v>93</v>
      </c>
      <c r="D3878" s="156" t="s">
        <v>1413</v>
      </c>
      <c r="E3878" s="157">
        <v>-38.31</v>
      </c>
      <c r="F3878" s="157">
        <v>175.11</v>
      </c>
      <c r="G3878" s="156" t="str">
        <f t="shared" si="185"/>
        <v>Waitomo District HN</v>
      </c>
      <c r="H3878" s="156">
        <f t="shared" si="186"/>
        <v>31</v>
      </c>
      <c r="I3878" s="156" t="str">
        <f t="shared" si="187"/>
        <v>Waitomo District 31</v>
      </c>
    </row>
    <row r="3879" spans="1:9">
      <c r="A3879" s="156" t="s">
        <v>3856</v>
      </c>
      <c r="B3879" s="156" t="s">
        <v>163</v>
      </c>
      <c r="C3879" s="156" t="s">
        <v>93</v>
      </c>
      <c r="D3879" s="156" t="s">
        <v>1413</v>
      </c>
      <c r="E3879" s="157">
        <v>-38.5</v>
      </c>
      <c r="F3879" s="157">
        <v>174.96</v>
      </c>
      <c r="G3879" s="156" t="str">
        <f t="shared" si="185"/>
        <v>Waitomo District HN</v>
      </c>
      <c r="H3879" s="156">
        <f t="shared" si="186"/>
        <v>32</v>
      </c>
      <c r="I3879" s="156" t="str">
        <f t="shared" si="187"/>
        <v>Waitomo District 32</v>
      </c>
    </row>
    <row r="3880" spans="1:9">
      <c r="A3880" s="156" t="s">
        <v>3857</v>
      </c>
      <c r="B3880" s="156" t="s">
        <v>163</v>
      </c>
      <c r="C3880" s="156" t="s">
        <v>209</v>
      </c>
      <c r="D3880" s="156" t="s">
        <v>1413</v>
      </c>
      <c r="E3880" s="157">
        <v>-38.46</v>
      </c>
      <c r="F3880" s="157">
        <v>175.01</v>
      </c>
      <c r="G3880" s="156" t="str">
        <f t="shared" si="185"/>
        <v>Waitomo District HN</v>
      </c>
      <c r="H3880" s="156">
        <f t="shared" si="186"/>
        <v>33</v>
      </c>
      <c r="I3880" s="156" t="str">
        <f t="shared" si="187"/>
        <v>Waitomo District 33</v>
      </c>
    </row>
    <row r="3881" spans="1:9">
      <c r="A3881" s="156" t="s">
        <v>3100</v>
      </c>
      <c r="B3881" s="156" t="s">
        <v>163</v>
      </c>
      <c r="C3881" s="156" t="s">
        <v>93</v>
      </c>
      <c r="D3881" s="156" t="s">
        <v>1413</v>
      </c>
      <c r="E3881" s="157">
        <v>-38.25</v>
      </c>
      <c r="F3881" s="157">
        <v>174.86</v>
      </c>
      <c r="G3881" s="156" t="str">
        <f t="shared" si="185"/>
        <v>Waitomo District HN</v>
      </c>
      <c r="H3881" s="156">
        <f t="shared" si="186"/>
        <v>34</v>
      </c>
      <c r="I3881" s="156" t="str">
        <f t="shared" si="187"/>
        <v>Waitomo District 34</v>
      </c>
    </row>
    <row r="3882" spans="1:9">
      <c r="A3882" s="156" t="s">
        <v>3858</v>
      </c>
      <c r="B3882" s="156" t="s">
        <v>163</v>
      </c>
      <c r="C3882" s="156" t="s">
        <v>93</v>
      </c>
      <c r="D3882" s="156" t="s">
        <v>1413</v>
      </c>
      <c r="E3882" s="157">
        <v>-38.35</v>
      </c>
      <c r="F3882" s="157">
        <v>174.8</v>
      </c>
      <c r="G3882" s="156" t="str">
        <f t="shared" si="185"/>
        <v>Waitomo District HN</v>
      </c>
      <c r="H3882" s="156">
        <f t="shared" si="186"/>
        <v>35</v>
      </c>
      <c r="I3882" s="156" t="str">
        <f t="shared" si="187"/>
        <v>Waitomo District 35</v>
      </c>
    </row>
    <row r="3883" spans="1:9">
      <c r="A3883" s="156" t="s">
        <v>3859</v>
      </c>
      <c r="B3883" s="156" t="s">
        <v>163</v>
      </c>
      <c r="C3883" s="156" t="s">
        <v>93</v>
      </c>
      <c r="D3883" s="156" t="s">
        <v>1413</v>
      </c>
      <c r="E3883" s="157">
        <v>-38.549999999999997</v>
      </c>
      <c r="F3883" s="157">
        <v>175.3</v>
      </c>
      <c r="G3883" s="156" t="str">
        <f t="shared" si="185"/>
        <v>Waitomo District HN</v>
      </c>
      <c r="H3883" s="156">
        <f t="shared" si="186"/>
        <v>36</v>
      </c>
      <c r="I3883" s="156" t="str">
        <f t="shared" si="187"/>
        <v>Waitomo District 36</v>
      </c>
    </row>
    <row r="3884" spans="1:9">
      <c r="A3884" s="156" t="s">
        <v>3860</v>
      </c>
      <c r="B3884" s="156" t="s">
        <v>163</v>
      </c>
      <c r="C3884" s="156" t="s">
        <v>93</v>
      </c>
      <c r="D3884" s="156" t="s">
        <v>1413</v>
      </c>
      <c r="E3884" s="157">
        <v>-38.69</v>
      </c>
      <c r="F3884" s="157">
        <v>174.8</v>
      </c>
      <c r="G3884" s="156" t="str">
        <f t="shared" si="185"/>
        <v>Waitomo District HN</v>
      </c>
      <c r="H3884" s="156">
        <f t="shared" si="186"/>
        <v>37</v>
      </c>
      <c r="I3884" s="156" t="str">
        <f t="shared" si="187"/>
        <v>Waitomo District 37</v>
      </c>
    </row>
    <row r="3885" spans="1:9">
      <c r="A3885" s="156" t="s">
        <v>3861</v>
      </c>
      <c r="B3885" s="156" t="s">
        <v>163</v>
      </c>
      <c r="C3885" s="156" t="s">
        <v>93</v>
      </c>
      <c r="D3885" s="156" t="s">
        <v>1413</v>
      </c>
      <c r="E3885" s="157">
        <v>-38.43</v>
      </c>
      <c r="F3885" s="157">
        <v>175.23</v>
      </c>
      <c r="G3885" s="156" t="str">
        <f t="shared" si="185"/>
        <v>Waitomo District HN</v>
      </c>
      <c r="H3885" s="156">
        <f t="shared" si="186"/>
        <v>38</v>
      </c>
      <c r="I3885" s="156" t="str">
        <f t="shared" si="187"/>
        <v>Waitomo District 38</v>
      </c>
    </row>
    <row r="3886" spans="1:9">
      <c r="A3886" s="156" t="s">
        <v>3862</v>
      </c>
      <c r="B3886" s="156" t="s">
        <v>163</v>
      </c>
      <c r="C3886" s="156" t="s">
        <v>93</v>
      </c>
      <c r="D3886" s="156" t="s">
        <v>1413</v>
      </c>
      <c r="E3886" s="157">
        <v>-38.520000000000003</v>
      </c>
      <c r="F3886" s="157">
        <v>175.55</v>
      </c>
      <c r="G3886" s="156" t="str">
        <f t="shared" si="185"/>
        <v>Waitomo District HN</v>
      </c>
      <c r="H3886" s="156">
        <f t="shared" si="186"/>
        <v>39</v>
      </c>
      <c r="I3886" s="156" t="str">
        <f t="shared" si="187"/>
        <v>Waitomo District 39</v>
      </c>
    </row>
    <row r="3887" spans="1:9">
      <c r="A3887" s="156" t="s">
        <v>3863</v>
      </c>
      <c r="B3887" s="156" t="s">
        <v>163</v>
      </c>
      <c r="C3887" s="156" t="s">
        <v>93</v>
      </c>
      <c r="D3887" s="156" t="s">
        <v>1413</v>
      </c>
      <c r="E3887" s="157">
        <v>-38.33</v>
      </c>
      <c r="F3887" s="157">
        <v>175.29</v>
      </c>
      <c r="G3887" s="156" t="str">
        <f t="shared" si="185"/>
        <v>Waitomo District HN</v>
      </c>
      <c r="H3887" s="156">
        <f t="shared" si="186"/>
        <v>40</v>
      </c>
      <c r="I3887" s="156" t="str">
        <f t="shared" si="187"/>
        <v>Waitomo District 40</v>
      </c>
    </row>
    <row r="3888" spans="1:9">
      <c r="A3888" s="156" t="s">
        <v>1058</v>
      </c>
      <c r="B3888" s="156" t="s">
        <v>163</v>
      </c>
      <c r="C3888" s="156" t="s">
        <v>93</v>
      </c>
      <c r="D3888" s="156" t="s">
        <v>1413</v>
      </c>
      <c r="E3888" s="157">
        <v>-38.340000000000003</v>
      </c>
      <c r="F3888" s="157">
        <v>175.24</v>
      </c>
      <c r="G3888" s="156" t="str">
        <f t="shared" si="185"/>
        <v>Waitomo District HN</v>
      </c>
      <c r="H3888" s="156">
        <f t="shared" si="186"/>
        <v>41</v>
      </c>
      <c r="I3888" s="156" t="str">
        <f t="shared" si="187"/>
        <v>Waitomo District 41</v>
      </c>
    </row>
    <row r="3889" spans="1:9">
      <c r="A3889" s="156" t="s">
        <v>3864</v>
      </c>
      <c r="B3889" s="156" t="s">
        <v>163</v>
      </c>
      <c r="C3889" s="156" t="s">
        <v>93</v>
      </c>
      <c r="D3889" s="156" t="s">
        <v>1413</v>
      </c>
      <c r="E3889" s="157">
        <v>-38.15</v>
      </c>
      <c r="F3889" s="157">
        <v>174.73</v>
      </c>
      <c r="G3889" s="156" t="str">
        <f t="shared" si="185"/>
        <v>Waitomo District HN</v>
      </c>
      <c r="H3889" s="156">
        <f t="shared" si="186"/>
        <v>42</v>
      </c>
      <c r="I3889" s="156" t="str">
        <f t="shared" si="187"/>
        <v>Waitomo District 42</v>
      </c>
    </row>
    <row r="3890" spans="1:9">
      <c r="A3890" s="156" t="s">
        <v>3865</v>
      </c>
      <c r="B3890" s="156" t="s">
        <v>163</v>
      </c>
      <c r="C3890" s="156" t="s">
        <v>93</v>
      </c>
      <c r="D3890" s="156" t="s">
        <v>1413</v>
      </c>
      <c r="E3890" s="157">
        <v>-38.380000000000003</v>
      </c>
      <c r="F3890" s="157">
        <v>175.13</v>
      </c>
      <c r="G3890" s="156" t="str">
        <f t="shared" si="185"/>
        <v>Waitomo District HN</v>
      </c>
      <c r="H3890" s="156">
        <f t="shared" si="186"/>
        <v>43</v>
      </c>
      <c r="I3890" s="156" t="str">
        <f t="shared" si="187"/>
        <v>Waitomo District 43</v>
      </c>
    </row>
    <row r="3891" spans="1:9">
      <c r="A3891" s="156" t="s">
        <v>3866</v>
      </c>
      <c r="B3891" s="156" t="s">
        <v>163</v>
      </c>
      <c r="C3891" s="156" t="s">
        <v>93</v>
      </c>
      <c r="D3891" s="156" t="s">
        <v>1413</v>
      </c>
      <c r="E3891" s="157">
        <v>-38.61</v>
      </c>
      <c r="F3891" s="157">
        <v>175.22</v>
      </c>
      <c r="G3891" s="156" t="str">
        <f t="shared" si="185"/>
        <v>Waitomo District HN</v>
      </c>
      <c r="H3891" s="156">
        <f t="shared" si="186"/>
        <v>44</v>
      </c>
      <c r="I3891" s="156" t="str">
        <f t="shared" si="187"/>
        <v>Waitomo District 44</v>
      </c>
    </row>
    <row r="3892" spans="1:9">
      <c r="A3892" s="156" t="s">
        <v>3867</v>
      </c>
      <c r="B3892" s="156" t="s">
        <v>163</v>
      </c>
      <c r="C3892" s="156" t="s">
        <v>93</v>
      </c>
      <c r="D3892" s="156" t="s">
        <v>1413</v>
      </c>
      <c r="E3892" s="157">
        <v>-38.25</v>
      </c>
      <c r="F3892" s="157">
        <v>174.83</v>
      </c>
      <c r="G3892" s="156" t="str">
        <f t="shared" si="185"/>
        <v>Waitomo District HN</v>
      </c>
      <c r="H3892" s="156">
        <f t="shared" si="186"/>
        <v>45</v>
      </c>
      <c r="I3892" s="156" t="str">
        <f t="shared" si="187"/>
        <v>Waitomo District 45</v>
      </c>
    </row>
    <row r="3893" spans="1:9">
      <c r="A3893" s="156" t="s">
        <v>3868</v>
      </c>
      <c r="B3893" s="156" t="s">
        <v>163</v>
      </c>
      <c r="C3893" s="156" t="s">
        <v>93</v>
      </c>
      <c r="D3893" s="156" t="s">
        <v>1413</v>
      </c>
      <c r="E3893" s="157">
        <v>-38.200000000000003</v>
      </c>
      <c r="F3893" s="157">
        <v>174.92</v>
      </c>
      <c r="G3893" s="156" t="str">
        <f t="shared" si="185"/>
        <v>Waitomo District HN</v>
      </c>
      <c r="H3893" s="156">
        <f t="shared" si="186"/>
        <v>46</v>
      </c>
      <c r="I3893" s="156" t="str">
        <f t="shared" si="187"/>
        <v>Waitomo District 46</v>
      </c>
    </row>
    <row r="3894" spans="1:9">
      <c r="A3894" s="156" t="s">
        <v>3869</v>
      </c>
      <c r="B3894" s="156" t="s">
        <v>163</v>
      </c>
      <c r="C3894" s="156" t="s">
        <v>171</v>
      </c>
      <c r="D3894" s="156" t="s">
        <v>1413</v>
      </c>
      <c r="E3894" s="157">
        <v>-38.32</v>
      </c>
      <c r="F3894" s="157">
        <v>175.17</v>
      </c>
      <c r="G3894" s="156" t="str">
        <f t="shared" si="185"/>
        <v>Waitomo District HN</v>
      </c>
      <c r="H3894" s="156">
        <f t="shared" si="186"/>
        <v>47</v>
      </c>
      <c r="I3894" s="156" t="str">
        <f t="shared" si="187"/>
        <v>Waitomo District 47</v>
      </c>
    </row>
    <row r="3895" spans="1:9">
      <c r="A3895" s="156" t="s">
        <v>3870</v>
      </c>
      <c r="B3895" s="156" t="s">
        <v>163</v>
      </c>
      <c r="C3895" s="156" t="s">
        <v>93</v>
      </c>
      <c r="D3895" s="156" t="s">
        <v>1413</v>
      </c>
      <c r="E3895" s="157">
        <v>-38.31</v>
      </c>
      <c r="F3895" s="157">
        <v>175.15</v>
      </c>
      <c r="G3895" s="156" t="str">
        <f t="shared" si="185"/>
        <v>Waitomo District HN</v>
      </c>
      <c r="H3895" s="156">
        <f t="shared" si="186"/>
        <v>48</v>
      </c>
      <c r="I3895" s="156" t="str">
        <f t="shared" si="187"/>
        <v>Waitomo District 48</v>
      </c>
    </row>
    <row r="3896" spans="1:9">
      <c r="A3896" s="156" t="s">
        <v>3871</v>
      </c>
      <c r="B3896" s="156" t="s">
        <v>163</v>
      </c>
      <c r="C3896" s="156" t="s">
        <v>93</v>
      </c>
      <c r="D3896" s="156" t="s">
        <v>1413</v>
      </c>
      <c r="E3896" s="157">
        <v>-38.090000000000003</v>
      </c>
      <c r="F3896" s="157">
        <v>174.77</v>
      </c>
      <c r="G3896" s="156" t="str">
        <f t="shared" si="185"/>
        <v>Waitomo District HN</v>
      </c>
      <c r="H3896" s="156">
        <f t="shared" si="186"/>
        <v>49</v>
      </c>
      <c r="I3896" s="156" t="str">
        <f t="shared" si="187"/>
        <v>Waitomo District 49</v>
      </c>
    </row>
    <row r="3897" spans="1:9">
      <c r="A3897" s="156" t="s">
        <v>3872</v>
      </c>
      <c r="B3897" s="156" t="s">
        <v>163</v>
      </c>
      <c r="C3897" s="156" t="s">
        <v>93</v>
      </c>
      <c r="D3897" s="156" t="s">
        <v>1413</v>
      </c>
      <c r="E3897" s="157">
        <v>-38.479999999999997</v>
      </c>
      <c r="F3897" s="157">
        <v>175.07</v>
      </c>
      <c r="G3897" s="156" t="str">
        <f t="shared" si="185"/>
        <v>Waitomo District HN</v>
      </c>
      <c r="H3897" s="156">
        <f t="shared" si="186"/>
        <v>50</v>
      </c>
      <c r="I3897" s="156" t="str">
        <f t="shared" si="187"/>
        <v>Waitomo District 50</v>
      </c>
    </row>
    <row r="3898" spans="1:9">
      <c r="A3898" s="156" t="s">
        <v>3873</v>
      </c>
      <c r="B3898" s="156" t="s">
        <v>163</v>
      </c>
      <c r="C3898" s="156" t="s">
        <v>93</v>
      </c>
      <c r="D3898" s="156" t="s">
        <v>1413</v>
      </c>
      <c r="E3898" s="157">
        <v>-38.130000000000003</v>
      </c>
      <c r="F3898" s="157">
        <v>174.82</v>
      </c>
      <c r="G3898" s="156" t="str">
        <f t="shared" si="185"/>
        <v>Waitomo District HN</v>
      </c>
      <c r="H3898" s="156">
        <f t="shared" si="186"/>
        <v>51</v>
      </c>
      <c r="I3898" s="156" t="str">
        <f t="shared" si="187"/>
        <v>Waitomo District 51</v>
      </c>
    </row>
    <row r="3899" spans="1:9">
      <c r="A3899" s="156" t="s">
        <v>3874</v>
      </c>
      <c r="B3899" s="156" t="s">
        <v>163</v>
      </c>
      <c r="C3899" s="156" t="s">
        <v>93</v>
      </c>
      <c r="D3899" s="156" t="s">
        <v>1413</v>
      </c>
      <c r="E3899" s="157">
        <v>-38.520000000000003</v>
      </c>
      <c r="F3899" s="157">
        <v>175.46</v>
      </c>
      <c r="G3899" s="156" t="str">
        <f t="shared" si="185"/>
        <v>Waitomo District HN</v>
      </c>
      <c r="H3899" s="156">
        <f t="shared" si="186"/>
        <v>52</v>
      </c>
      <c r="I3899" s="156" t="str">
        <f t="shared" si="187"/>
        <v>Waitomo District 52</v>
      </c>
    </row>
    <row r="3900" spans="1:9">
      <c r="A3900" s="156" t="s">
        <v>3366</v>
      </c>
      <c r="B3900" s="156" t="s">
        <v>163</v>
      </c>
      <c r="C3900" s="156" t="s">
        <v>93</v>
      </c>
      <c r="D3900" s="156" t="s">
        <v>1413</v>
      </c>
      <c r="E3900" s="157">
        <v>-38.47</v>
      </c>
      <c r="F3900" s="157">
        <v>174.68</v>
      </c>
      <c r="G3900" s="156" t="str">
        <f t="shared" si="185"/>
        <v>Waitomo District HN</v>
      </c>
      <c r="H3900" s="156">
        <f t="shared" si="186"/>
        <v>53</v>
      </c>
      <c r="I3900" s="156" t="str">
        <f t="shared" si="187"/>
        <v>Waitomo District 53</v>
      </c>
    </row>
    <row r="3901" spans="1:9">
      <c r="A3901" s="156" t="s">
        <v>3875</v>
      </c>
      <c r="B3901" s="156" t="s">
        <v>163</v>
      </c>
      <c r="C3901" s="156" t="s">
        <v>93</v>
      </c>
      <c r="D3901" s="156" t="s">
        <v>1413</v>
      </c>
      <c r="E3901" s="157">
        <v>-38.43</v>
      </c>
      <c r="F3901" s="157">
        <v>175.38</v>
      </c>
      <c r="G3901" s="156" t="str">
        <f t="shared" si="185"/>
        <v>Waitomo District HN</v>
      </c>
      <c r="H3901" s="156">
        <f t="shared" si="186"/>
        <v>54</v>
      </c>
      <c r="I3901" s="156" t="str">
        <f t="shared" si="187"/>
        <v>Waitomo District 54</v>
      </c>
    </row>
    <row r="3902" spans="1:9">
      <c r="A3902" s="156" t="s">
        <v>3876</v>
      </c>
      <c r="B3902" s="156" t="s">
        <v>163</v>
      </c>
      <c r="C3902" s="156" t="s">
        <v>93</v>
      </c>
      <c r="D3902" s="156" t="s">
        <v>1413</v>
      </c>
      <c r="E3902" s="157">
        <v>-38.380000000000003</v>
      </c>
      <c r="F3902" s="157">
        <v>174.86</v>
      </c>
      <c r="G3902" s="156" t="str">
        <f t="shared" si="185"/>
        <v>Waitomo District HN</v>
      </c>
      <c r="H3902" s="156">
        <f t="shared" si="186"/>
        <v>55</v>
      </c>
      <c r="I3902" s="156" t="str">
        <f t="shared" si="187"/>
        <v>Waitomo District 55</v>
      </c>
    </row>
    <row r="3903" spans="1:9">
      <c r="A3903" s="156" t="s">
        <v>2547</v>
      </c>
      <c r="B3903" s="156" t="s">
        <v>163</v>
      </c>
      <c r="C3903" s="156" t="s">
        <v>93</v>
      </c>
      <c r="D3903" s="156" t="s">
        <v>1413</v>
      </c>
      <c r="E3903" s="157">
        <v>-38.380000000000003</v>
      </c>
      <c r="F3903" s="157">
        <v>175.18</v>
      </c>
      <c r="G3903" s="156" t="str">
        <f t="shared" si="185"/>
        <v>Waitomo District HN</v>
      </c>
      <c r="H3903" s="156">
        <f t="shared" si="186"/>
        <v>56</v>
      </c>
      <c r="I3903" s="156" t="str">
        <f t="shared" si="187"/>
        <v>Waitomo District 56</v>
      </c>
    </row>
    <row r="3904" spans="1:9">
      <c r="A3904" s="156" t="s">
        <v>3877</v>
      </c>
      <c r="B3904" s="156" t="s">
        <v>163</v>
      </c>
      <c r="C3904" s="156" t="s">
        <v>93</v>
      </c>
      <c r="D3904" s="156" t="s">
        <v>1413</v>
      </c>
      <c r="E3904" s="157">
        <v>-38.26</v>
      </c>
      <c r="F3904" s="157">
        <v>175.11</v>
      </c>
      <c r="G3904" s="156" t="str">
        <f t="shared" si="185"/>
        <v>Waitomo District HN</v>
      </c>
      <c r="H3904" s="156">
        <f t="shared" si="186"/>
        <v>57</v>
      </c>
      <c r="I3904" s="156" t="str">
        <f t="shared" si="187"/>
        <v>Waitomo District 57</v>
      </c>
    </row>
    <row r="3905" spans="1:9">
      <c r="A3905" s="156" t="s">
        <v>3878</v>
      </c>
      <c r="B3905" s="156" t="s">
        <v>163</v>
      </c>
      <c r="C3905" s="156" t="s">
        <v>93</v>
      </c>
      <c r="D3905" s="156" t="s">
        <v>1413</v>
      </c>
      <c r="E3905" s="157">
        <v>-38.22</v>
      </c>
      <c r="F3905" s="157">
        <v>175.12</v>
      </c>
      <c r="G3905" s="156" t="str">
        <f t="shared" si="185"/>
        <v>Waitomo District HN</v>
      </c>
      <c r="H3905" s="156">
        <f t="shared" si="186"/>
        <v>58</v>
      </c>
      <c r="I3905" s="156" t="str">
        <f t="shared" si="187"/>
        <v>Waitomo District 58</v>
      </c>
    </row>
    <row r="3906" spans="1:9">
      <c r="A3906" s="156" t="s">
        <v>3879</v>
      </c>
      <c r="B3906" s="156" t="s">
        <v>164</v>
      </c>
      <c r="C3906" s="156" t="s">
        <v>96</v>
      </c>
      <c r="D3906" s="156" t="s">
        <v>2081</v>
      </c>
      <c r="E3906" s="157">
        <v>-39.89</v>
      </c>
      <c r="F3906" s="157">
        <v>175.05</v>
      </c>
      <c r="G3906" s="156" t="str">
        <f t="shared" ref="G3906:G3969" si="188">B3906&amp;" "&amp;D3906</f>
        <v>Wanganui District NP</v>
      </c>
      <c r="H3906" s="156">
        <f t="shared" ref="H3906:H3969" si="189">IF(B3906=B3905,H3905+1,1)</f>
        <v>1</v>
      </c>
      <c r="I3906" s="156" t="str">
        <f t="shared" ref="I3906:I3969" si="190">B3906&amp;" "&amp;H3906</f>
        <v>Wanganui District 1</v>
      </c>
    </row>
    <row r="3907" spans="1:9">
      <c r="A3907" s="156" t="s">
        <v>3880</v>
      </c>
      <c r="B3907" s="156" t="s">
        <v>164</v>
      </c>
      <c r="C3907" s="156" t="s">
        <v>96</v>
      </c>
      <c r="D3907" s="156" t="s">
        <v>2081</v>
      </c>
      <c r="E3907" s="157">
        <v>-39.93</v>
      </c>
      <c r="F3907" s="157">
        <v>175.06</v>
      </c>
      <c r="G3907" s="156" t="str">
        <f t="shared" si="188"/>
        <v>Wanganui District NP</v>
      </c>
      <c r="H3907" s="156">
        <f t="shared" si="189"/>
        <v>2</v>
      </c>
      <c r="I3907" s="156" t="str">
        <f t="shared" si="190"/>
        <v>Wanganui District 2</v>
      </c>
    </row>
    <row r="3908" spans="1:9">
      <c r="A3908" s="156" t="s">
        <v>3881</v>
      </c>
      <c r="B3908" s="156" t="s">
        <v>164</v>
      </c>
      <c r="C3908" s="156" t="s">
        <v>93</v>
      </c>
      <c r="D3908" s="156" t="s">
        <v>2081</v>
      </c>
      <c r="E3908" s="157">
        <v>-39.840000000000003</v>
      </c>
      <c r="F3908" s="157">
        <v>175.03</v>
      </c>
      <c r="G3908" s="156" t="str">
        <f t="shared" si="188"/>
        <v>Wanganui District NP</v>
      </c>
      <c r="H3908" s="156">
        <f t="shared" si="189"/>
        <v>3</v>
      </c>
      <c r="I3908" s="156" t="str">
        <f t="shared" si="190"/>
        <v>Wanganui District 3</v>
      </c>
    </row>
    <row r="3909" spans="1:9">
      <c r="A3909" s="156" t="s">
        <v>3882</v>
      </c>
      <c r="B3909" s="156" t="s">
        <v>164</v>
      </c>
      <c r="C3909" s="156" t="s">
        <v>96</v>
      </c>
      <c r="D3909" s="156" t="s">
        <v>2081</v>
      </c>
      <c r="E3909" s="157">
        <v>-39.94</v>
      </c>
      <c r="F3909" s="157">
        <v>174.98</v>
      </c>
      <c r="G3909" s="156" t="str">
        <f t="shared" si="188"/>
        <v>Wanganui District NP</v>
      </c>
      <c r="H3909" s="156">
        <f t="shared" si="189"/>
        <v>4</v>
      </c>
      <c r="I3909" s="156" t="str">
        <f t="shared" si="190"/>
        <v>Wanganui District 4</v>
      </c>
    </row>
    <row r="3910" spans="1:9">
      <c r="A3910" s="156" t="s">
        <v>3883</v>
      </c>
      <c r="B3910" s="156" t="s">
        <v>164</v>
      </c>
      <c r="C3910" s="156" t="s">
        <v>96</v>
      </c>
      <c r="D3910" s="156" t="s">
        <v>2081</v>
      </c>
      <c r="E3910" s="157">
        <v>-39.93</v>
      </c>
      <c r="F3910" s="157">
        <v>175.06</v>
      </c>
      <c r="G3910" s="156" t="str">
        <f t="shared" si="188"/>
        <v>Wanganui District NP</v>
      </c>
      <c r="H3910" s="156">
        <f t="shared" si="189"/>
        <v>5</v>
      </c>
      <c r="I3910" s="156" t="str">
        <f t="shared" si="190"/>
        <v>Wanganui District 5</v>
      </c>
    </row>
    <row r="3911" spans="1:9">
      <c r="A3911" s="156" t="s">
        <v>3884</v>
      </c>
      <c r="B3911" s="156" t="s">
        <v>164</v>
      </c>
      <c r="C3911" s="156" t="s">
        <v>93</v>
      </c>
      <c r="D3911" s="156" t="s">
        <v>2081</v>
      </c>
      <c r="E3911" s="157">
        <v>-39.950000000000003</v>
      </c>
      <c r="F3911" s="157">
        <v>175.19</v>
      </c>
      <c r="G3911" s="156" t="str">
        <f t="shared" si="188"/>
        <v>Wanganui District NP</v>
      </c>
      <c r="H3911" s="156">
        <f t="shared" si="189"/>
        <v>6</v>
      </c>
      <c r="I3911" s="156" t="str">
        <f t="shared" si="190"/>
        <v>Wanganui District 6</v>
      </c>
    </row>
    <row r="3912" spans="1:9">
      <c r="A3912" s="156" t="s">
        <v>3885</v>
      </c>
      <c r="B3912" s="156" t="s">
        <v>164</v>
      </c>
      <c r="C3912" s="156" t="s">
        <v>96</v>
      </c>
      <c r="D3912" s="156" t="s">
        <v>2081</v>
      </c>
      <c r="E3912" s="157">
        <v>-39.94</v>
      </c>
      <c r="F3912" s="157">
        <v>175.02</v>
      </c>
      <c r="G3912" s="156" t="str">
        <f t="shared" si="188"/>
        <v>Wanganui District NP</v>
      </c>
      <c r="H3912" s="156">
        <f t="shared" si="189"/>
        <v>7</v>
      </c>
      <c r="I3912" s="156" t="str">
        <f t="shared" si="190"/>
        <v>Wanganui District 7</v>
      </c>
    </row>
    <row r="3913" spans="1:9">
      <c r="A3913" s="156" t="s">
        <v>3886</v>
      </c>
      <c r="B3913" s="156" t="s">
        <v>164</v>
      </c>
      <c r="C3913" s="156" t="s">
        <v>93</v>
      </c>
      <c r="D3913" s="156" t="s">
        <v>2081</v>
      </c>
      <c r="E3913" s="157">
        <v>-39.549999999999997</v>
      </c>
      <c r="F3913" s="157">
        <v>175.07</v>
      </c>
      <c r="G3913" s="156" t="str">
        <f t="shared" si="188"/>
        <v>Wanganui District NP</v>
      </c>
      <c r="H3913" s="156">
        <f t="shared" si="189"/>
        <v>8</v>
      </c>
      <c r="I3913" s="156" t="str">
        <f t="shared" si="190"/>
        <v>Wanganui District 8</v>
      </c>
    </row>
    <row r="3914" spans="1:9">
      <c r="A3914" s="156" t="s">
        <v>3887</v>
      </c>
      <c r="B3914" s="156" t="s">
        <v>164</v>
      </c>
      <c r="C3914" s="156" t="s">
        <v>93</v>
      </c>
      <c r="D3914" s="156" t="s">
        <v>2081</v>
      </c>
      <c r="E3914" s="157">
        <v>-39.85</v>
      </c>
      <c r="F3914" s="157">
        <v>174.93</v>
      </c>
      <c r="G3914" s="156" t="str">
        <f t="shared" si="188"/>
        <v>Wanganui District NP</v>
      </c>
      <c r="H3914" s="156">
        <f t="shared" si="189"/>
        <v>9</v>
      </c>
      <c r="I3914" s="156" t="str">
        <f t="shared" si="190"/>
        <v>Wanganui District 9</v>
      </c>
    </row>
    <row r="3915" spans="1:9">
      <c r="A3915" s="156" t="s">
        <v>3888</v>
      </c>
      <c r="B3915" s="156" t="s">
        <v>164</v>
      </c>
      <c r="C3915" s="156" t="s">
        <v>93</v>
      </c>
      <c r="D3915" s="156" t="s">
        <v>2081</v>
      </c>
      <c r="E3915" s="157">
        <v>-39.880000000000003</v>
      </c>
      <c r="F3915" s="157">
        <v>174.89</v>
      </c>
      <c r="G3915" s="156" t="str">
        <f t="shared" si="188"/>
        <v>Wanganui District NP</v>
      </c>
      <c r="H3915" s="156">
        <f t="shared" si="189"/>
        <v>10</v>
      </c>
      <c r="I3915" s="156" t="str">
        <f t="shared" si="190"/>
        <v>Wanganui District 10</v>
      </c>
    </row>
    <row r="3916" spans="1:9">
      <c r="A3916" s="156" t="s">
        <v>3056</v>
      </c>
      <c r="B3916" s="156" t="s">
        <v>164</v>
      </c>
      <c r="C3916" s="156" t="s">
        <v>93</v>
      </c>
      <c r="D3916" s="156" t="s">
        <v>2081</v>
      </c>
      <c r="E3916" s="157">
        <v>-39.96</v>
      </c>
      <c r="F3916" s="157">
        <v>175.09</v>
      </c>
      <c r="G3916" s="156" t="str">
        <f t="shared" si="188"/>
        <v>Wanganui District NP</v>
      </c>
      <c r="H3916" s="156">
        <f t="shared" si="189"/>
        <v>11</v>
      </c>
      <c r="I3916" s="156" t="str">
        <f t="shared" si="190"/>
        <v>Wanganui District 11</v>
      </c>
    </row>
    <row r="3917" spans="1:9">
      <c r="A3917" s="156" t="s">
        <v>3889</v>
      </c>
      <c r="B3917" s="156" t="s">
        <v>164</v>
      </c>
      <c r="C3917" s="156" t="s">
        <v>93</v>
      </c>
      <c r="D3917" s="156" t="s">
        <v>2081</v>
      </c>
      <c r="E3917" s="157">
        <v>-39.83</v>
      </c>
      <c r="F3917" s="157">
        <v>175.07</v>
      </c>
      <c r="G3917" s="156" t="str">
        <f t="shared" si="188"/>
        <v>Wanganui District NP</v>
      </c>
      <c r="H3917" s="156">
        <f t="shared" si="189"/>
        <v>12</v>
      </c>
      <c r="I3917" s="156" t="str">
        <f t="shared" si="190"/>
        <v>Wanganui District 12</v>
      </c>
    </row>
    <row r="3918" spans="1:9">
      <c r="A3918" s="156" t="s">
        <v>3890</v>
      </c>
      <c r="B3918" s="156" t="s">
        <v>164</v>
      </c>
      <c r="C3918" s="156" t="s">
        <v>93</v>
      </c>
      <c r="D3918" s="156" t="s">
        <v>2081</v>
      </c>
      <c r="E3918" s="157">
        <v>-39.65</v>
      </c>
      <c r="F3918" s="157">
        <v>175.32</v>
      </c>
      <c r="G3918" s="156" t="str">
        <f t="shared" si="188"/>
        <v>Wanganui District NP</v>
      </c>
      <c r="H3918" s="156">
        <f t="shared" si="189"/>
        <v>13</v>
      </c>
      <c r="I3918" s="156" t="str">
        <f t="shared" si="190"/>
        <v>Wanganui District 13</v>
      </c>
    </row>
    <row r="3919" spans="1:9">
      <c r="A3919" s="156" t="s">
        <v>3891</v>
      </c>
      <c r="B3919" s="156" t="s">
        <v>164</v>
      </c>
      <c r="C3919" s="156" t="s">
        <v>93</v>
      </c>
      <c r="D3919" s="156" t="s">
        <v>2081</v>
      </c>
      <c r="E3919" s="157">
        <v>-39.65</v>
      </c>
      <c r="F3919" s="157">
        <v>175.15</v>
      </c>
      <c r="G3919" s="156" t="str">
        <f t="shared" si="188"/>
        <v>Wanganui District NP</v>
      </c>
      <c r="H3919" s="156">
        <f t="shared" si="189"/>
        <v>14</v>
      </c>
      <c r="I3919" s="156" t="str">
        <f t="shared" si="190"/>
        <v>Wanganui District 14</v>
      </c>
    </row>
    <row r="3920" spans="1:9">
      <c r="A3920" s="156" t="s">
        <v>3892</v>
      </c>
      <c r="B3920" s="156" t="s">
        <v>164</v>
      </c>
      <c r="C3920" s="156" t="s">
        <v>93</v>
      </c>
      <c r="D3920" s="156" t="s">
        <v>2081</v>
      </c>
      <c r="E3920" s="157">
        <v>-39.82</v>
      </c>
      <c r="F3920" s="157">
        <v>175.36</v>
      </c>
      <c r="G3920" s="156" t="str">
        <f t="shared" si="188"/>
        <v>Wanganui District NP</v>
      </c>
      <c r="H3920" s="156">
        <f t="shared" si="189"/>
        <v>15</v>
      </c>
      <c r="I3920" s="156" t="str">
        <f t="shared" si="190"/>
        <v>Wanganui District 15</v>
      </c>
    </row>
    <row r="3921" spans="1:9">
      <c r="A3921" s="156" t="s">
        <v>2067</v>
      </c>
      <c r="B3921" s="156" t="s">
        <v>164</v>
      </c>
      <c r="C3921" s="156" t="s">
        <v>93</v>
      </c>
      <c r="D3921" s="156" t="s">
        <v>2081</v>
      </c>
      <c r="E3921" s="157">
        <v>-39.96</v>
      </c>
      <c r="F3921" s="157">
        <v>175.06</v>
      </c>
      <c r="G3921" s="156" t="str">
        <f t="shared" si="188"/>
        <v>Wanganui District NP</v>
      </c>
      <c r="H3921" s="156">
        <f t="shared" si="189"/>
        <v>16</v>
      </c>
      <c r="I3921" s="156" t="str">
        <f t="shared" si="190"/>
        <v>Wanganui District 16</v>
      </c>
    </row>
    <row r="3922" spans="1:9">
      <c r="A3922" s="156" t="s">
        <v>1981</v>
      </c>
      <c r="B3922" s="156" t="s">
        <v>164</v>
      </c>
      <c r="C3922" s="156" t="s">
        <v>93</v>
      </c>
      <c r="D3922" s="156" t="s">
        <v>2081</v>
      </c>
      <c r="E3922" s="157">
        <v>-39.6</v>
      </c>
      <c r="F3922" s="157">
        <v>175.16</v>
      </c>
      <c r="G3922" s="156" t="str">
        <f t="shared" si="188"/>
        <v>Wanganui District NP</v>
      </c>
      <c r="H3922" s="156">
        <f t="shared" si="189"/>
        <v>17</v>
      </c>
      <c r="I3922" s="156" t="str">
        <f t="shared" si="190"/>
        <v>Wanganui District 17</v>
      </c>
    </row>
    <row r="3923" spans="1:9">
      <c r="A3923" s="156" t="s">
        <v>3893</v>
      </c>
      <c r="B3923" s="156" t="s">
        <v>164</v>
      </c>
      <c r="C3923" s="156" t="s">
        <v>93</v>
      </c>
      <c r="D3923" s="156" t="s">
        <v>2081</v>
      </c>
      <c r="E3923" s="157">
        <v>-39.82</v>
      </c>
      <c r="F3923" s="157">
        <v>174.86</v>
      </c>
      <c r="G3923" s="156" t="str">
        <f t="shared" si="188"/>
        <v>Wanganui District NP</v>
      </c>
      <c r="H3923" s="156">
        <f t="shared" si="189"/>
        <v>18</v>
      </c>
      <c r="I3923" s="156" t="str">
        <f t="shared" si="190"/>
        <v>Wanganui District 18</v>
      </c>
    </row>
    <row r="3924" spans="1:9">
      <c r="A3924" s="156" t="s">
        <v>3894</v>
      </c>
      <c r="B3924" s="156" t="s">
        <v>164</v>
      </c>
      <c r="C3924" s="156" t="s">
        <v>93</v>
      </c>
      <c r="D3924" s="156" t="s">
        <v>2081</v>
      </c>
      <c r="E3924" s="157">
        <v>-39.92</v>
      </c>
      <c r="F3924" s="157">
        <v>175</v>
      </c>
      <c r="G3924" s="156" t="str">
        <f t="shared" si="188"/>
        <v>Wanganui District NP</v>
      </c>
      <c r="H3924" s="156">
        <f t="shared" si="189"/>
        <v>19</v>
      </c>
      <c r="I3924" s="156" t="str">
        <f t="shared" si="190"/>
        <v>Wanganui District 19</v>
      </c>
    </row>
    <row r="3925" spans="1:9">
      <c r="A3925" s="156" t="s">
        <v>3895</v>
      </c>
      <c r="B3925" s="156" t="s">
        <v>164</v>
      </c>
      <c r="C3925" s="156" t="s">
        <v>93</v>
      </c>
      <c r="D3925" s="156" t="s">
        <v>2081</v>
      </c>
      <c r="E3925" s="157">
        <v>-39.81</v>
      </c>
      <c r="F3925" s="157">
        <v>174.79</v>
      </c>
      <c r="G3925" s="156" t="str">
        <f t="shared" si="188"/>
        <v>Wanganui District NP</v>
      </c>
      <c r="H3925" s="156">
        <f t="shared" si="189"/>
        <v>20</v>
      </c>
      <c r="I3925" s="156" t="str">
        <f t="shared" si="190"/>
        <v>Wanganui District 20</v>
      </c>
    </row>
    <row r="3926" spans="1:9">
      <c r="A3926" s="156" t="s">
        <v>3896</v>
      </c>
      <c r="B3926" s="156" t="s">
        <v>164</v>
      </c>
      <c r="C3926" s="156" t="s">
        <v>93</v>
      </c>
      <c r="D3926" s="156" t="s">
        <v>2081</v>
      </c>
      <c r="E3926" s="157">
        <v>-39.92</v>
      </c>
      <c r="F3926" s="157">
        <v>175.12</v>
      </c>
      <c r="G3926" s="156" t="str">
        <f t="shared" si="188"/>
        <v>Wanganui District NP</v>
      </c>
      <c r="H3926" s="156">
        <f t="shared" si="189"/>
        <v>21</v>
      </c>
      <c r="I3926" s="156" t="str">
        <f t="shared" si="190"/>
        <v>Wanganui District 21</v>
      </c>
    </row>
    <row r="3927" spans="1:9">
      <c r="A3927" s="156" t="s">
        <v>3897</v>
      </c>
      <c r="B3927" s="156" t="s">
        <v>164</v>
      </c>
      <c r="C3927" s="156" t="s">
        <v>93</v>
      </c>
      <c r="D3927" s="156" t="s">
        <v>2081</v>
      </c>
      <c r="E3927" s="157">
        <v>-39.65</v>
      </c>
      <c r="F3927" s="157">
        <v>175.16</v>
      </c>
      <c r="G3927" s="156" t="str">
        <f t="shared" si="188"/>
        <v>Wanganui District NP</v>
      </c>
      <c r="H3927" s="156">
        <f t="shared" si="189"/>
        <v>22</v>
      </c>
      <c r="I3927" s="156" t="str">
        <f t="shared" si="190"/>
        <v>Wanganui District 22</v>
      </c>
    </row>
    <row r="3928" spans="1:9">
      <c r="A3928" s="156" t="s">
        <v>3898</v>
      </c>
      <c r="B3928" s="156" t="s">
        <v>164</v>
      </c>
      <c r="C3928" s="156" t="s">
        <v>93</v>
      </c>
      <c r="D3928" s="156" t="s">
        <v>2081</v>
      </c>
      <c r="E3928" s="157">
        <v>-39.9</v>
      </c>
      <c r="F3928" s="157">
        <v>175.01</v>
      </c>
      <c r="G3928" s="156" t="str">
        <f t="shared" si="188"/>
        <v>Wanganui District NP</v>
      </c>
      <c r="H3928" s="156">
        <f t="shared" si="189"/>
        <v>23</v>
      </c>
      <c r="I3928" s="156" t="str">
        <f t="shared" si="190"/>
        <v>Wanganui District 23</v>
      </c>
    </row>
    <row r="3929" spans="1:9">
      <c r="A3929" s="156" t="s">
        <v>3899</v>
      </c>
      <c r="B3929" s="156" t="s">
        <v>164</v>
      </c>
      <c r="C3929" s="156" t="s">
        <v>93</v>
      </c>
      <c r="D3929" s="156" t="s">
        <v>2081</v>
      </c>
      <c r="E3929" s="157">
        <v>-39.700000000000003</v>
      </c>
      <c r="F3929" s="157">
        <v>174.95</v>
      </c>
      <c r="G3929" s="156" t="str">
        <f t="shared" si="188"/>
        <v>Wanganui District NP</v>
      </c>
      <c r="H3929" s="156">
        <f t="shared" si="189"/>
        <v>24</v>
      </c>
      <c r="I3929" s="156" t="str">
        <f t="shared" si="190"/>
        <v>Wanganui District 24</v>
      </c>
    </row>
    <row r="3930" spans="1:9">
      <c r="A3930" s="156" t="s">
        <v>3900</v>
      </c>
      <c r="B3930" s="156" t="s">
        <v>164</v>
      </c>
      <c r="C3930" s="156" t="s">
        <v>93</v>
      </c>
      <c r="D3930" s="156" t="s">
        <v>2081</v>
      </c>
      <c r="E3930" s="157">
        <v>-39.79</v>
      </c>
      <c r="F3930" s="157">
        <v>175.14</v>
      </c>
      <c r="G3930" s="156" t="str">
        <f t="shared" si="188"/>
        <v>Wanganui District NP</v>
      </c>
      <c r="H3930" s="156">
        <f t="shared" si="189"/>
        <v>25</v>
      </c>
      <c r="I3930" s="156" t="str">
        <f t="shared" si="190"/>
        <v>Wanganui District 25</v>
      </c>
    </row>
    <row r="3931" spans="1:9">
      <c r="A3931" s="156" t="s">
        <v>3901</v>
      </c>
      <c r="B3931" s="156" t="s">
        <v>164</v>
      </c>
      <c r="C3931" s="156" t="s">
        <v>93</v>
      </c>
      <c r="D3931" s="156" t="s">
        <v>2081</v>
      </c>
      <c r="E3931" s="157">
        <v>-39.32</v>
      </c>
      <c r="F3931" s="157">
        <v>174.98</v>
      </c>
      <c r="G3931" s="156" t="str">
        <f t="shared" si="188"/>
        <v>Wanganui District NP</v>
      </c>
      <c r="H3931" s="156">
        <f t="shared" si="189"/>
        <v>26</v>
      </c>
      <c r="I3931" s="156" t="str">
        <f t="shared" si="190"/>
        <v>Wanganui District 26</v>
      </c>
    </row>
    <row r="3932" spans="1:9">
      <c r="A3932" s="156" t="s">
        <v>3902</v>
      </c>
      <c r="B3932" s="156" t="s">
        <v>164</v>
      </c>
      <c r="C3932" s="156" t="s">
        <v>93</v>
      </c>
      <c r="D3932" s="156" t="s">
        <v>2081</v>
      </c>
      <c r="E3932" s="157">
        <v>-39.979999999999997</v>
      </c>
      <c r="F3932" s="157">
        <v>175.08</v>
      </c>
      <c r="G3932" s="156" t="str">
        <f t="shared" si="188"/>
        <v>Wanganui District NP</v>
      </c>
      <c r="H3932" s="156">
        <f t="shared" si="189"/>
        <v>27</v>
      </c>
      <c r="I3932" s="156" t="str">
        <f t="shared" si="190"/>
        <v>Wanganui District 27</v>
      </c>
    </row>
    <row r="3933" spans="1:9">
      <c r="A3933" s="156" t="s">
        <v>2751</v>
      </c>
      <c r="B3933" s="156" t="s">
        <v>164</v>
      </c>
      <c r="C3933" s="156" t="s">
        <v>93</v>
      </c>
      <c r="D3933" s="156" t="s">
        <v>2081</v>
      </c>
      <c r="E3933" s="157">
        <v>-39.81</v>
      </c>
      <c r="F3933" s="157">
        <v>175.14</v>
      </c>
      <c r="G3933" s="156" t="str">
        <f t="shared" si="188"/>
        <v>Wanganui District NP</v>
      </c>
      <c r="H3933" s="156">
        <f t="shared" si="189"/>
        <v>28</v>
      </c>
      <c r="I3933" s="156" t="str">
        <f t="shared" si="190"/>
        <v>Wanganui District 28</v>
      </c>
    </row>
    <row r="3934" spans="1:9">
      <c r="A3934" s="156" t="s">
        <v>3903</v>
      </c>
      <c r="B3934" s="156" t="s">
        <v>164</v>
      </c>
      <c r="C3934" s="156" t="s">
        <v>93</v>
      </c>
      <c r="D3934" s="156" t="s">
        <v>2081</v>
      </c>
      <c r="E3934" s="157">
        <v>-39.950000000000003</v>
      </c>
      <c r="F3934" s="157">
        <v>175.04</v>
      </c>
      <c r="G3934" s="156" t="str">
        <f t="shared" si="188"/>
        <v>Wanganui District NP</v>
      </c>
      <c r="H3934" s="156">
        <f t="shared" si="189"/>
        <v>29</v>
      </c>
      <c r="I3934" s="156" t="str">
        <f t="shared" si="190"/>
        <v>Wanganui District 29</v>
      </c>
    </row>
    <row r="3935" spans="1:9">
      <c r="A3935" s="156" t="s">
        <v>3904</v>
      </c>
      <c r="B3935" s="156" t="s">
        <v>164</v>
      </c>
      <c r="C3935" s="156" t="s">
        <v>93</v>
      </c>
      <c r="D3935" s="156" t="s">
        <v>2081</v>
      </c>
      <c r="E3935" s="157">
        <v>-39.33</v>
      </c>
      <c r="F3935" s="157">
        <v>174.98</v>
      </c>
      <c r="G3935" s="156" t="str">
        <f t="shared" si="188"/>
        <v>Wanganui District NP</v>
      </c>
      <c r="H3935" s="156">
        <f t="shared" si="189"/>
        <v>30</v>
      </c>
      <c r="I3935" s="156" t="str">
        <f t="shared" si="190"/>
        <v>Wanganui District 30</v>
      </c>
    </row>
    <row r="3936" spans="1:9">
      <c r="A3936" s="156" t="s">
        <v>3905</v>
      </c>
      <c r="B3936" s="156" t="s">
        <v>164</v>
      </c>
      <c r="C3936" s="156" t="s">
        <v>93</v>
      </c>
      <c r="D3936" s="156" t="s">
        <v>2081</v>
      </c>
      <c r="E3936" s="157">
        <v>-39.58</v>
      </c>
      <c r="F3936" s="157">
        <v>175.1</v>
      </c>
      <c r="G3936" s="156" t="str">
        <f t="shared" si="188"/>
        <v>Wanganui District NP</v>
      </c>
      <c r="H3936" s="156">
        <f t="shared" si="189"/>
        <v>31</v>
      </c>
      <c r="I3936" s="156" t="str">
        <f t="shared" si="190"/>
        <v>Wanganui District 31</v>
      </c>
    </row>
    <row r="3937" spans="1:9">
      <c r="A3937" s="156" t="s">
        <v>3906</v>
      </c>
      <c r="B3937" s="156" t="s">
        <v>164</v>
      </c>
      <c r="C3937" s="156" t="s">
        <v>93</v>
      </c>
      <c r="D3937" s="156" t="s">
        <v>2081</v>
      </c>
      <c r="E3937" s="157">
        <v>-39.880000000000003</v>
      </c>
      <c r="F3937" s="157">
        <v>174.92</v>
      </c>
      <c r="G3937" s="156" t="str">
        <f t="shared" si="188"/>
        <v>Wanganui District NP</v>
      </c>
      <c r="H3937" s="156">
        <f t="shared" si="189"/>
        <v>32</v>
      </c>
      <c r="I3937" s="156" t="str">
        <f t="shared" si="190"/>
        <v>Wanganui District 32</v>
      </c>
    </row>
    <row r="3938" spans="1:9">
      <c r="A3938" s="156" t="s">
        <v>3907</v>
      </c>
      <c r="B3938" s="156" t="s">
        <v>164</v>
      </c>
      <c r="C3938" s="156" t="s">
        <v>96</v>
      </c>
      <c r="D3938" s="156" t="s">
        <v>2081</v>
      </c>
      <c r="E3938" s="157">
        <v>-39.92</v>
      </c>
      <c r="F3938" s="157">
        <v>175.02</v>
      </c>
      <c r="G3938" s="156" t="str">
        <f t="shared" si="188"/>
        <v>Wanganui District NP</v>
      </c>
      <c r="H3938" s="156">
        <f t="shared" si="189"/>
        <v>33</v>
      </c>
      <c r="I3938" s="156" t="str">
        <f t="shared" si="190"/>
        <v>Wanganui District 33</v>
      </c>
    </row>
    <row r="3939" spans="1:9">
      <c r="A3939" s="156" t="s">
        <v>507</v>
      </c>
      <c r="B3939" s="156" t="s">
        <v>164</v>
      </c>
      <c r="C3939" s="156" t="s">
        <v>96</v>
      </c>
      <c r="D3939" s="156" t="s">
        <v>2081</v>
      </c>
      <c r="E3939" s="157">
        <v>-39.92</v>
      </c>
      <c r="F3939" s="157">
        <v>175.01</v>
      </c>
      <c r="G3939" s="156" t="str">
        <f t="shared" si="188"/>
        <v>Wanganui District NP</v>
      </c>
      <c r="H3939" s="156">
        <f t="shared" si="189"/>
        <v>34</v>
      </c>
      <c r="I3939" s="156" t="str">
        <f t="shared" si="190"/>
        <v>Wanganui District 34</v>
      </c>
    </row>
    <row r="3940" spans="1:9">
      <c r="A3940" s="156" t="s">
        <v>3908</v>
      </c>
      <c r="B3940" s="156" t="s">
        <v>164</v>
      </c>
      <c r="C3940" s="156" t="s">
        <v>93</v>
      </c>
      <c r="D3940" s="156" t="s">
        <v>2081</v>
      </c>
      <c r="E3940" s="157">
        <v>-39.31</v>
      </c>
      <c r="F3940" s="157">
        <v>174.95</v>
      </c>
      <c r="G3940" s="156" t="str">
        <f t="shared" si="188"/>
        <v>Wanganui District NP</v>
      </c>
      <c r="H3940" s="156">
        <f t="shared" si="189"/>
        <v>35</v>
      </c>
      <c r="I3940" s="156" t="str">
        <f t="shared" si="190"/>
        <v>Wanganui District 35</v>
      </c>
    </row>
    <row r="3941" spans="1:9">
      <c r="A3941" s="156" t="s">
        <v>3909</v>
      </c>
      <c r="B3941" s="156" t="s">
        <v>164</v>
      </c>
      <c r="C3941" s="156" t="s">
        <v>93</v>
      </c>
      <c r="D3941" s="156" t="s">
        <v>2081</v>
      </c>
      <c r="E3941" s="157">
        <v>-39.5</v>
      </c>
      <c r="F3941" s="157">
        <v>174.97</v>
      </c>
      <c r="G3941" s="156" t="str">
        <f t="shared" si="188"/>
        <v>Wanganui District NP</v>
      </c>
      <c r="H3941" s="156">
        <f t="shared" si="189"/>
        <v>36</v>
      </c>
      <c r="I3941" s="156" t="str">
        <f t="shared" si="190"/>
        <v>Wanganui District 36</v>
      </c>
    </row>
    <row r="3942" spans="1:9">
      <c r="A3942" s="156" t="s">
        <v>3910</v>
      </c>
      <c r="B3942" s="156" t="s">
        <v>164</v>
      </c>
      <c r="C3942" s="156" t="s">
        <v>93</v>
      </c>
      <c r="D3942" s="156" t="s">
        <v>2081</v>
      </c>
      <c r="E3942" s="157">
        <v>-39.869999999999997</v>
      </c>
      <c r="F3942" s="157">
        <v>175.11</v>
      </c>
      <c r="G3942" s="156" t="str">
        <f t="shared" si="188"/>
        <v>Wanganui District NP</v>
      </c>
      <c r="H3942" s="156">
        <f t="shared" si="189"/>
        <v>37</v>
      </c>
      <c r="I3942" s="156" t="str">
        <f t="shared" si="190"/>
        <v>Wanganui District 37</v>
      </c>
    </row>
    <row r="3943" spans="1:9">
      <c r="A3943" s="156" t="s">
        <v>3911</v>
      </c>
      <c r="B3943" s="156" t="s">
        <v>164</v>
      </c>
      <c r="C3943" s="156" t="s">
        <v>171</v>
      </c>
      <c r="D3943" s="156" t="s">
        <v>2081</v>
      </c>
      <c r="E3943" s="157">
        <v>-39.93</v>
      </c>
      <c r="F3943" s="157">
        <v>175.02</v>
      </c>
      <c r="G3943" s="156" t="str">
        <f t="shared" si="188"/>
        <v>Wanganui District NP</v>
      </c>
      <c r="H3943" s="156">
        <f t="shared" si="189"/>
        <v>38</v>
      </c>
      <c r="I3943" s="156" t="str">
        <f t="shared" si="190"/>
        <v>Wanganui District 38</v>
      </c>
    </row>
    <row r="3944" spans="1:9">
      <c r="A3944" s="156" t="s">
        <v>3912</v>
      </c>
      <c r="B3944" s="156" t="s">
        <v>164</v>
      </c>
      <c r="C3944" s="156" t="s">
        <v>96</v>
      </c>
      <c r="D3944" s="156" t="s">
        <v>2081</v>
      </c>
      <c r="E3944" s="157">
        <v>-39.909999999999997</v>
      </c>
      <c r="F3944" s="157">
        <v>175.05</v>
      </c>
      <c r="G3944" s="156" t="str">
        <f t="shared" si="188"/>
        <v>Wanganui District NP</v>
      </c>
      <c r="H3944" s="156">
        <f t="shared" si="189"/>
        <v>39</v>
      </c>
      <c r="I3944" s="156" t="str">
        <f t="shared" si="190"/>
        <v>Wanganui District 39</v>
      </c>
    </row>
    <row r="3945" spans="1:9">
      <c r="A3945" s="156" t="s">
        <v>327</v>
      </c>
      <c r="B3945" s="156" t="s">
        <v>164</v>
      </c>
      <c r="C3945" s="156" t="s">
        <v>93</v>
      </c>
      <c r="D3945" s="156" t="s">
        <v>2081</v>
      </c>
      <c r="E3945" s="157">
        <v>-39.9</v>
      </c>
      <c r="F3945" s="157">
        <v>174.99</v>
      </c>
      <c r="G3945" s="156" t="str">
        <f t="shared" si="188"/>
        <v>Wanganui District NP</v>
      </c>
      <c r="H3945" s="156">
        <f t="shared" si="189"/>
        <v>40</v>
      </c>
      <c r="I3945" s="156" t="str">
        <f t="shared" si="190"/>
        <v>Wanganui District 40</v>
      </c>
    </row>
    <row r="3946" spans="1:9">
      <c r="A3946" s="156" t="s">
        <v>3913</v>
      </c>
      <c r="B3946" s="156" t="s">
        <v>165</v>
      </c>
      <c r="C3946" s="156" t="s">
        <v>96</v>
      </c>
      <c r="D3946" s="156" t="s">
        <v>1727</v>
      </c>
      <c r="E3946" s="157">
        <v>-41.32</v>
      </c>
      <c r="F3946" s="157">
        <v>174.77</v>
      </c>
      <c r="G3946" s="156" t="str">
        <f t="shared" si="188"/>
        <v>Wellington City WN</v>
      </c>
      <c r="H3946" s="156">
        <f t="shared" si="189"/>
        <v>1</v>
      </c>
      <c r="I3946" s="156" t="str">
        <f t="shared" si="190"/>
        <v>Wellington City 1</v>
      </c>
    </row>
    <row r="3947" spans="1:9">
      <c r="A3947" s="156" t="s">
        <v>3914</v>
      </c>
      <c r="B3947" s="156" t="s">
        <v>165</v>
      </c>
      <c r="C3947" s="156" t="s">
        <v>96</v>
      </c>
      <c r="D3947" s="156" t="s">
        <v>1727</v>
      </c>
      <c r="E3947" s="157">
        <v>-41.23</v>
      </c>
      <c r="F3947" s="157">
        <v>174.78</v>
      </c>
      <c r="G3947" s="156" t="str">
        <f t="shared" si="188"/>
        <v>Wellington City WN</v>
      </c>
      <c r="H3947" s="156">
        <f t="shared" si="189"/>
        <v>2</v>
      </c>
      <c r="I3947" s="156" t="str">
        <f t="shared" si="190"/>
        <v>Wellington City 2</v>
      </c>
    </row>
    <row r="3948" spans="1:9">
      <c r="A3948" s="156" t="s">
        <v>3143</v>
      </c>
      <c r="B3948" s="156" t="s">
        <v>165</v>
      </c>
      <c r="C3948" s="156" t="s">
        <v>96</v>
      </c>
      <c r="D3948" s="156" t="s">
        <v>1727</v>
      </c>
      <c r="E3948" s="157">
        <v>-41.31</v>
      </c>
      <c r="F3948" s="157">
        <v>174.75</v>
      </c>
      <c r="G3948" s="156" t="str">
        <f t="shared" si="188"/>
        <v>Wellington City WN</v>
      </c>
      <c r="H3948" s="156">
        <f t="shared" si="189"/>
        <v>3</v>
      </c>
      <c r="I3948" s="156" t="str">
        <f t="shared" si="190"/>
        <v>Wellington City 3</v>
      </c>
    </row>
    <row r="3949" spans="1:9">
      <c r="A3949" s="156" t="s">
        <v>536</v>
      </c>
      <c r="B3949" s="156" t="s">
        <v>165</v>
      </c>
      <c r="C3949" s="156" t="s">
        <v>96</v>
      </c>
      <c r="D3949" s="156" t="s">
        <v>1727</v>
      </c>
      <c r="E3949" s="157">
        <v>-41.24</v>
      </c>
      <c r="F3949" s="157">
        <v>174.8</v>
      </c>
      <c r="G3949" s="156" t="str">
        <f t="shared" si="188"/>
        <v>Wellington City WN</v>
      </c>
      <c r="H3949" s="156">
        <f t="shared" si="189"/>
        <v>4</v>
      </c>
      <c r="I3949" s="156" t="str">
        <f t="shared" si="190"/>
        <v>Wellington City 4</v>
      </c>
    </row>
    <row r="3950" spans="1:9">
      <c r="A3950" s="156" t="s">
        <v>3915</v>
      </c>
      <c r="B3950" s="156" t="s">
        <v>165</v>
      </c>
      <c r="C3950" s="156" t="s">
        <v>96</v>
      </c>
      <c r="D3950" s="156" t="s">
        <v>1727</v>
      </c>
      <c r="E3950" s="157">
        <v>-41.26</v>
      </c>
      <c r="F3950" s="157">
        <v>174.75</v>
      </c>
      <c r="G3950" s="156" t="str">
        <f t="shared" si="188"/>
        <v>Wellington City WN</v>
      </c>
      <c r="H3950" s="156">
        <f t="shared" si="189"/>
        <v>5</v>
      </c>
      <c r="I3950" s="156" t="str">
        <f t="shared" si="190"/>
        <v>Wellington City 5</v>
      </c>
    </row>
    <row r="3951" spans="1:9">
      <c r="A3951" s="156" t="s">
        <v>3916</v>
      </c>
      <c r="B3951" s="156" t="s">
        <v>165</v>
      </c>
      <c r="C3951" s="156" t="s">
        <v>96</v>
      </c>
      <c r="D3951" s="156" t="s">
        <v>1727</v>
      </c>
      <c r="E3951" s="157">
        <v>-41.21</v>
      </c>
      <c r="F3951" s="157">
        <v>174.8</v>
      </c>
      <c r="G3951" s="156" t="str">
        <f t="shared" si="188"/>
        <v>Wellington City WN</v>
      </c>
      <c r="H3951" s="156">
        <f t="shared" si="189"/>
        <v>6</v>
      </c>
      <c r="I3951" s="156" t="str">
        <f t="shared" si="190"/>
        <v>Wellington City 6</v>
      </c>
    </row>
    <row r="3952" spans="1:9">
      <c r="A3952" s="156" t="s">
        <v>3917</v>
      </c>
      <c r="B3952" s="156" t="s">
        <v>165</v>
      </c>
      <c r="C3952" s="156" t="s">
        <v>96</v>
      </c>
      <c r="D3952" s="156" t="s">
        <v>1727</v>
      </c>
      <c r="E3952" s="157">
        <v>-41.25</v>
      </c>
      <c r="F3952" s="157">
        <v>174.75</v>
      </c>
      <c r="G3952" s="156" t="str">
        <f t="shared" si="188"/>
        <v>Wellington City WN</v>
      </c>
      <c r="H3952" s="156">
        <f t="shared" si="189"/>
        <v>7</v>
      </c>
      <c r="I3952" s="156" t="str">
        <f t="shared" si="190"/>
        <v>Wellington City 7</v>
      </c>
    </row>
    <row r="3953" spans="1:9">
      <c r="A3953" s="156" t="s">
        <v>3918</v>
      </c>
      <c r="B3953" s="156" t="s">
        <v>165</v>
      </c>
      <c r="C3953" s="156" t="s">
        <v>96</v>
      </c>
      <c r="D3953" s="156" t="s">
        <v>1727</v>
      </c>
      <c r="E3953" s="157">
        <v>-41.2</v>
      </c>
      <c r="F3953" s="157">
        <v>174.81</v>
      </c>
      <c r="G3953" s="156" t="str">
        <f t="shared" si="188"/>
        <v>Wellington City WN</v>
      </c>
      <c r="H3953" s="156">
        <f t="shared" si="189"/>
        <v>8</v>
      </c>
      <c r="I3953" s="156" t="str">
        <f t="shared" si="190"/>
        <v>Wellington City 8</v>
      </c>
    </row>
    <row r="3954" spans="1:9">
      <c r="A3954" s="156" t="s">
        <v>3919</v>
      </c>
      <c r="B3954" s="156" t="s">
        <v>165</v>
      </c>
      <c r="C3954" s="156" t="s">
        <v>96</v>
      </c>
      <c r="D3954" s="156" t="s">
        <v>1727</v>
      </c>
      <c r="E3954" s="157">
        <v>-41.16</v>
      </c>
      <c r="F3954" s="157">
        <v>174.84</v>
      </c>
      <c r="G3954" s="156" t="str">
        <f t="shared" si="188"/>
        <v>Wellington City WN</v>
      </c>
      <c r="H3954" s="156">
        <f t="shared" si="189"/>
        <v>9</v>
      </c>
      <c r="I3954" s="156" t="str">
        <f t="shared" si="190"/>
        <v>Wellington City 9</v>
      </c>
    </row>
    <row r="3955" spans="1:9">
      <c r="A3955" s="156" t="s">
        <v>3920</v>
      </c>
      <c r="B3955" s="156" t="s">
        <v>165</v>
      </c>
      <c r="C3955" s="156" t="s">
        <v>96</v>
      </c>
      <c r="D3955" s="156" t="s">
        <v>1727</v>
      </c>
      <c r="E3955" s="157">
        <v>-41.18</v>
      </c>
      <c r="F3955" s="157">
        <v>174.84</v>
      </c>
      <c r="G3955" s="156" t="str">
        <f t="shared" si="188"/>
        <v>Wellington City WN</v>
      </c>
      <c r="H3955" s="156">
        <f t="shared" si="189"/>
        <v>10</v>
      </c>
      <c r="I3955" s="156" t="str">
        <f t="shared" si="190"/>
        <v>Wellington City 10</v>
      </c>
    </row>
    <row r="3956" spans="1:9">
      <c r="A3956" s="156" t="s">
        <v>3921</v>
      </c>
      <c r="B3956" s="156" t="s">
        <v>165</v>
      </c>
      <c r="C3956" s="156" t="s">
        <v>96</v>
      </c>
      <c r="D3956" s="156" t="s">
        <v>1727</v>
      </c>
      <c r="E3956" s="157">
        <v>-41.21</v>
      </c>
      <c r="F3956" s="157">
        <v>174.82</v>
      </c>
      <c r="G3956" s="156" t="str">
        <f t="shared" si="188"/>
        <v>Wellington City WN</v>
      </c>
      <c r="H3956" s="156">
        <f t="shared" si="189"/>
        <v>11</v>
      </c>
      <c r="I3956" s="156" t="str">
        <f t="shared" si="190"/>
        <v>Wellington City 11</v>
      </c>
    </row>
    <row r="3957" spans="1:9">
      <c r="A3957" s="156" t="s">
        <v>1166</v>
      </c>
      <c r="B3957" s="156" t="s">
        <v>165</v>
      </c>
      <c r="C3957" s="156" t="s">
        <v>96</v>
      </c>
      <c r="D3957" s="156" t="s">
        <v>1727</v>
      </c>
      <c r="E3957" s="157">
        <v>-41.33</v>
      </c>
      <c r="F3957" s="157">
        <v>174.75</v>
      </c>
      <c r="G3957" s="156" t="str">
        <f t="shared" si="188"/>
        <v>Wellington City WN</v>
      </c>
      <c r="H3957" s="156">
        <f t="shared" si="189"/>
        <v>12</v>
      </c>
      <c r="I3957" s="156" t="str">
        <f t="shared" si="190"/>
        <v>Wellington City 12</v>
      </c>
    </row>
    <row r="3958" spans="1:9">
      <c r="A3958" s="156" t="s">
        <v>3922</v>
      </c>
      <c r="B3958" s="156" t="s">
        <v>165</v>
      </c>
      <c r="C3958" s="156" t="s">
        <v>96</v>
      </c>
      <c r="D3958" s="156" t="s">
        <v>1727</v>
      </c>
      <c r="E3958" s="157">
        <v>-41.3</v>
      </c>
      <c r="F3958" s="157">
        <v>174.79</v>
      </c>
      <c r="G3958" s="156" t="str">
        <f t="shared" si="188"/>
        <v>Wellington City WN</v>
      </c>
      <c r="H3958" s="156">
        <f t="shared" si="189"/>
        <v>13</v>
      </c>
      <c r="I3958" s="156" t="str">
        <f t="shared" si="190"/>
        <v>Wellington City 13</v>
      </c>
    </row>
    <row r="3959" spans="1:9">
      <c r="A3959" s="156" t="s">
        <v>2154</v>
      </c>
      <c r="B3959" s="156" t="s">
        <v>165</v>
      </c>
      <c r="C3959" s="156" t="s">
        <v>96</v>
      </c>
      <c r="D3959" s="156" t="s">
        <v>1727</v>
      </c>
      <c r="E3959" s="157">
        <v>-41.29</v>
      </c>
      <c r="F3959" s="157">
        <v>174.75</v>
      </c>
      <c r="G3959" s="156" t="str">
        <f t="shared" si="188"/>
        <v>Wellington City WN</v>
      </c>
      <c r="H3959" s="156">
        <f t="shared" si="189"/>
        <v>14</v>
      </c>
      <c r="I3959" s="156" t="str">
        <f t="shared" si="190"/>
        <v>Wellington City 14</v>
      </c>
    </row>
    <row r="3960" spans="1:9">
      <c r="A3960" s="156" t="s">
        <v>3923</v>
      </c>
      <c r="B3960" s="156" t="s">
        <v>165</v>
      </c>
      <c r="C3960" s="156" t="s">
        <v>96</v>
      </c>
      <c r="D3960" s="156" t="s">
        <v>1727</v>
      </c>
      <c r="E3960" s="157">
        <v>-41.34</v>
      </c>
      <c r="F3960" s="157">
        <v>174.78</v>
      </c>
      <c r="G3960" s="156" t="str">
        <f t="shared" si="188"/>
        <v>Wellington City WN</v>
      </c>
      <c r="H3960" s="156">
        <f t="shared" si="189"/>
        <v>15</v>
      </c>
      <c r="I3960" s="156" t="str">
        <f t="shared" si="190"/>
        <v>Wellington City 15</v>
      </c>
    </row>
    <row r="3961" spans="1:9">
      <c r="A3961" s="156" t="s">
        <v>3924</v>
      </c>
      <c r="B3961" s="156" t="s">
        <v>165</v>
      </c>
      <c r="C3961" s="156" t="s">
        <v>96</v>
      </c>
      <c r="D3961" s="156" t="s">
        <v>1727</v>
      </c>
      <c r="E3961" s="157">
        <v>-41.34</v>
      </c>
      <c r="F3961" s="157">
        <v>174.76</v>
      </c>
      <c r="G3961" s="156" t="str">
        <f t="shared" si="188"/>
        <v>Wellington City WN</v>
      </c>
      <c r="H3961" s="156">
        <f t="shared" si="189"/>
        <v>16</v>
      </c>
      <c r="I3961" s="156" t="str">
        <f t="shared" si="190"/>
        <v>Wellington City 16</v>
      </c>
    </row>
    <row r="3962" spans="1:9">
      <c r="A3962" s="156" t="s">
        <v>3925</v>
      </c>
      <c r="B3962" s="156" t="s">
        <v>165</v>
      </c>
      <c r="C3962" s="156" t="s">
        <v>96</v>
      </c>
      <c r="D3962" s="156" t="s">
        <v>1727</v>
      </c>
      <c r="E3962" s="157">
        <v>-41.22</v>
      </c>
      <c r="F3962" s="157">
        <v>174.79</v>
      </c>
      <c r="G3962" s="156" t="str">
        <f t="shared" si="188"/>
        <v>Wellington City WN</v>
      </c>
      <c r="H3962" s="156">
        <f t="shared" si="189"/>
        <v>17</v>
      </c>
      <c r="I3962" s="156" t="str">
        <f t="shared" si="190"/>
        <v>Wellington City 17</v>
      </c>
    </row>
    <row r="3963" spans="1:9">
      <c r="A3963" s="156" t="s">
        <v>3926</v>
      </c>
      <c r="B3963" s="156" t="s">
        <v>165</v>
      </c>
      <c r="C3963" s="156" t="s">
        <v>96</v>
      </c>
      <c r="D3963" s="156" t="s">
        <v>1727</v>
      </c>
      <c r="E3963" s="157">
        <v>-41.28</v>
      </c>
      <c r="F3963" s="157">
        <v>174.73</v>
      </c>
      <c r="G3963" s="156" t="str">
        <f t="shared" si="188"/>
        <v>Wellington City WN</v>
      </c>
      <c r="H3963" s="156">
        <f t="shared" si="189"/>
        <v>18</v>
      </c>
      <c r="I3963" s="156" t="str">
        <f t="shared" si="190"/>
        <v>Wellington City 18</v>
      </c>
    </row>
    <row r="3964" spans="1:9">
      <c r="A3964" s="156" t="s">
        <v>3927</v>
      </c>
      <c r="B3964" s="156" t="s">
        <v>165</v>
      </c>
      <c r="C3964" s="156" t="s">
        <v>96</v>
      </c>
      <c r="D3964" s="156" t="s">
        <v>1727</v>
      </c>
      <c r="E3964" s="157">
        <v>-41.29</v>
      </c>
      <c r="F3964" s="157">
        <v>174.71</v>
      </c>
      <c r="G3964" s="156" t="str">
        <f t="shared" si="188"/>
        <v>Wellington City WN</v>
      </c>
      <c r="H3964" s="156">
        <f t="shared" si="189"/>
        <v>19</v>
      </c>
      <c r="I3964" s="156" t="str">
        <f t="shared" si="190"/>
        <v>Wellington City 19</v>
      </c>
    </row>
    <row r="3965" spans="1:9">
      <c r="A3965" s="156" t="s">
        <v>3928</v>
      </c>
      <c r="B3965" s="156" t="s">
        <v>165</v>
      </c>
      <c r="C3965" s="156" t="s">
        <v>96</v>
      </c>
      <c r="D3965" s="156" t="s">
        <v>1727</v>
      </c>
      <c r="E3965" s="157">
        <v>-41.29</v>
      </c>
      <c r="F3965" s="157">
        <v>174.76</v>
      </c>
      <c r="G3965" s="156" t="str">
        <f t="shared" si="188"/>
        <v>Wellington City WN</v>
      </c>
      <c r="H3965" s="156">
        <f t="shared" si="189"/>
        <v>20</v>
      </c>
      <c r="I3965" s="156" t="str">
        <f t="shared" si="190"/>
        <v>Wellington City 20</v>
      </c>
    </row>
    <row r="3966" spans="1:9">
      <c r="A3966" s="156" t="s">
        <v>3929</v>
      </c>
      <c r="B3966" s="156" t="s">
        <v>165</v>
      </c>
      <c r="C3966" s="156" t="s">
        <v>96</v>
      </c>
      <c r="D3966" s="156" t="s">
        <v>1727</v>
      </c>
      <c r="E3966" s="157">
        <v>-41.24</v>
      </c>
      <c r="F3966" s="157">
        <v>174.79</v>
      </c>
      <c r="G3966" s="156" t="str">
        <f t="shared" si="188"/>
        <v>Wellington City WN</v>
      </c>
      <c r="H3966" s="156">
        <f t="shared" si="189"/>
        <v>21</v>
      </c>
      <c r="I3966" s="156" t="str">
        <f t="shared" si="190"/>
        <v>Wellington City 21</v>
      </c>
    </row>
    <row r="3967" spans="1:9">
      <c r="A3967" s="156" t="s">
        <v>3930</v>
      </c>
      <c r="B3967" s="156" t="s">
        <v>165</v>
      </c>
      <c r="C3967" s="156" t="s">
        <v>96</v>
      </c>
      <c r="D3967" s="156" t="s">
        <v>1727</v>
      </c>
      <c r="E3967" s="157">
        <v>-41.31</v>
      </c>
      <c r="F3967" s="157">
        <v>174.79</v>
      </c>
      <c r="G3967" s="156" t="str">
        <f t="shared" si="188"/>
        <v>Wellington City WN</v>
      </c>
      <c r="H3967" s="156">
        <f t="shared" si="189"/>
        <v>22</v>
      </c>
      <c r="I3967" s="156" t="str">
        <f t="shared" si="190"/>
        <v>Wellington City 22</v>
      </c>
    </row>
    <row r="3968" spans="1:9">
      <c r="A3968" s="156" t="s">
        <v>2309</v>
      </c>
      <c r="B3968" s="156" t="s">
        <v>165</v>
      </c>
      <c r="C3968" s="156" t="s">
        <v>96</v>
      </c>
      <c r="D3968" s="156" t="s">
        <v>1727</v>
      </c>
      <c r="E3968" s="157">
        <v>-41.32</v>
      </c>
      <c r="F3968" s="157">
        <v>174.76</v>
      </c>
      <c r="G3968" s="156" t="str">
        <f t="shared" si="188"/>
        <v>Wellington City WN</v>
      </c>
      <c r="H3968" s="156">
        <f t="shared" si="189"/>
        <v>23</v>
      </c>
      <c r="I3968" s="156" t="str">
        <f t="shared" si="190"/>
        <v>Wellington City 23</v>
      </c>
    </row>
    <row r="3969" spans="1:9">
      <c r="A3969" s="156" t="s">
        <v>3931</v>
      </c>
      <c r="B3969" s="156" t="s">
        <v>165</v>
      </c>
      <c r="C3969" s="156" t="s">
        <v>96</v>
      </c>
      <c r="D3969" s="156" t="s">
        <v>1727</v>
      </c>
      <c r="E3969" s="157">
        <v>-41.31</v>
      </c>
      <c r="F3969" s="157">
        <v>174.75</v>
      </c>
      <c r="G3969" s="156" t="str">
        <f t="shared" si="188"/>
        <v>Wellington City WN</v>
      </c>
      <c r="H3969" s="156">
        <f t="shared" si="189"/>
        <v>24</v>
      </c>
      <c r="I3969" s="156" t="str">
        <f t="shared" si="190"/>
        <v>Wellington City 24</v>
      </c>
    </row>
    <row r="3970" spans="1:9">
      <c r="A3970" s="156" t="s">
        <v>3932</v>
      </c>
      <c r="B3970" s="156" t="s">
        <v>165</v>
      </c>
      <c r="C3970" s="156" t="s">
        <v>96</v>
      </c>
      <c r="D3970" s="156" t="s">
        <v>1727</v>
      </c>
      <c r="E3970" s="157">
        <v>-41.15</v>
      </c>
      <c r="F3970" s="157">
        <v>174.83</v>
      </c>
      <c r="G3970" s="156" t="str">
        <f t="shared" ref="G3970:G4033" si="191">B3970&amp;" "&amp;D3970</f>
        <v>Wellington City WN</v>
      </c>
      <c r="H3970" s="156">
        <f t="shared" ref="H3970:H4033" si="192">IF(B3970=B3969,H3969+1,1)</f>
        <v>25</v>
      </c>
      <c r="I3970" s="156" t="str">
        <f t="shared" ref="I3970:I4033" si="193">B3970&amp;" "&amp;H3970</f>
        <v>Wellington City 25</v>
      </c>
    </row>
    <row r="3971" spans="1:9">
      <c r="A3971" s="156" t="s">
        <v>3933</v>
      </c>
      <c r="B3971" s="156" t="s">
        <v>165</v>
      </c>
      <c r="C3971" s="156" t="s">
        <v>96</v>
      </c>
      <c r="D3971" s="156" t="s">
        <v>1727</v>
      </c>
      <c r="E3971" s="157">
        <v>-41.33</v>
      </c>
      <c r="F3971" s="157">
        <v>174.79</v>
      </c>
      <c r="G3971" s="156" t="str">
        <f t="shared" si="191"/>
        <v>Wellington City WN</v>
      </c>
      <c r="H3971" s="156">
        <f t="shared" si="192"/>
        <v>26</v>
      </c>
      <c r="I3971" s="156" t="str">
        <f t="shared" si="193"/>
        <v>Wellington City 26</v>
      </c>
    </row>
    <row r="3972" spans="1:9">
      <c r="A3972" s="156" t="s">
        <v>3934</v>
      </c>
      <c r="B3972" s="156" t="s">
        <v>165</v>
      </c>
      <c r="C3972" s="156" t="s">
        <v>93</v>
      </c>
      <c r="D3972" s="156" t="s">
        <v>1727</v>
      </c>
      <c r="E3972" s="157">
        <v>-41.27</v>
      </c>
      <c r="F3972" s="157">
        <v>174.7</v>
      </c>
      <c r="G3972" s="156" t="str">
        <f t="shared" si="191"/>
        <v>Wellington City WN</v>
      </c>
      <c r="H3972" s="156">
        <f t="shared" si="192"/>
        <v>27</v>
      </c>
      <c r="I3972" s="156" t="str">
        <f t="shared" si="193"/>
        <v>Wellington City 27</v>
      </c>
    </row>
    <row r="3973" spans="1:9">
      <c r="A3973" s="156" t="s">
        <v>3935</v>
      </c>
      <c r="B3973" s="156" t="s">
        <v>165</v>
      </c>
      <c r="C3973" s="156" t="s">
        <v>93</v>
      </c>
      <c r="D3973" s="156" t="s">
        <v>1727</v>
      </c>
      <c r="E3973" s="157">
        <v>-41.22</v>
      </c>
      <c r="F3973" s="157">
        <v>174.7</v>
      </c>
      <c r="G3973" s="156" t="str">
        <f t="shared" si="191"/>
        <v>Wellington City WN</v>
      </c>
      <c r="H3973" s="156">
        <f t="shared" si="192"/>
        <v>28</v>
      </c>
      <c r="I3973" s="156" t="str">
        <f t="shared" si="193"/>
        <v>Wellington City 28</v>
      </c>
    </row>
    <row r="3974" spans="1:9">
      <c r="A3974" s="156" t="s">
        <v>3936</v>
      </c>
      <c r="B3974" s="156" t="s">
        <v>165</v>
      </c>
      <c r="C3974" s="156" t="s">
        <v>96</v>
      </c>
      <c r="D3974" s="156" t="s">
        <v>1727</v>
      </c>
      <c r="E3974" s="157">
        <v>-41.3</v>
      </c>
      <c r="F3974" s="157">
        <v>174.81</v>
      </c>
      <c r="G3974" s="156" t="str">
        <f t="shared" si="191"/>
        <v>Wellington City WN</v>
      </c>
      <c r="H3974" s="156">
        <f t="shared" si="192"/>
        <v>29</v>
      </c>
      <c r="I3974" s="156" t="str">
        <f t="shared" si="193"/>
        <v>Wellington City 29</v>
      </c>
    </row>
    <row r="3975" spans="1:9">
      <c r="A3975" s="156" t="s">
        <v>3937</v>
      </c>
      <c r="B3975" s="156" t="s">
        <v>165</v>
      </c>
      <c r="C3975" s="156" t="s">
        <v>96</v>
      </c>
      <c r="D3975" s="156" t="s">
        <v>1727</v>
      </c>
      <c r="E3975" s="157">
        <v>-41.32</v>
      </c>
      <c r="F3975" s="157">
        <v>174.78</v>
      </c>
      <c r="G3975" s="156" t="str">
        <f t="shared" si="191"/>
        <v>Wellington City WN</v>
      </c>
      <c r="H3975" s="156">
        <f t="shared" si="192"/>
        <v>30</v>
      </c>
      <c r="I3975" s="156" t="str">
        <f t="shared" si="193"/>
        <v>Wellington City 30</v>
      </c>
    </row>
    <row r="3976" spans="1:9">
      <c r="A3976" s="156" t="s">
        <v>3938</v>
      </c>
      <c r="B3976" s="156" t="s">
        <v>165</v>
      </c>
      <c r="C3976" s="156" t="s">
        <v>96</v>
      </c>
      <c r="D3976" s="156" t="s">
        <v>1727</v>
      </c>
      <c r="E3976" s="157">
        <v>-41.31</v>
      </c>
      <c r="F3976" s="157">
        <v>174.81</v>
      </c>
      <c r="G3976" s="156" t="str">
        <f t="shared" si="191"/>
        <v>Wellington City WN</v>
      </c>
      <c r="H3976" s="156">
        <f t="shared" si="192"/>
        <v>31</v>
      </c>
      <c r="I3976" s="156" t="str">
        <f t="shared" si="193"/>
        <v>Wellington City 31</v>
      </c>
    </row>
    <row r="3977" spans="1:9">
      <c r="A3977" s="156" t="s">
        <v>3939</v>
      </c>
      <c r="B3977" s="156" t="s">
        <v>165</v>
      </c>
      <c r="C3977" s="156" t="s">
        <v>96</v>
      </c>
      <c r="D3977" s="156" t="s">
        <v>1727</v>
      </c>
      <c r="E3977" s="157">
        <v>-41.29</v>
      </c>
      <c r="F3977" s="157">
        <v>174.75</v>
      </c>
      <c r="G3977" s="156" t="str">
        <f t="shared" si="191"/>
        <v>Wellington City WN</v>
      </c>
      <c r="H3977" s="156">
        <f t="shared" si="192"/>
        <v>32</v>
      </c>
      <c r="I3977" s="156" t="str">
        <f t="shared" si="193"/>
        <v>Wellington City 32</v>
      </c>
    </row>
    <row r="3978" spans="1:9">
      <c r="A3978" s="156" t="s">
        <v>821</v>
      </c>
      <c r="B3978" s="156" t="s">
        <v>165</v>
      </c>
      <c r="C3978" s="156" t="s">
        <v>96</v>
      </c>
      <c r="D3978" s="156" t="s">
        <v>1727</v>
      </c>
      <c r="E3978" s="157">
        <v>-41.31</v>
      </c>
      <c r="F3978" s="157">
        <v>174.76</v>
      </c>
      <c r="G3978" s="156" t="str">
        <f t="shared" si="191"/>
        <v>Wellington City WN</v>
      </c>
      <c r="H3978" s="156">
        <f t="shared" si="192"/>
        <v>33</v>
      </c>
      <c r="I3978" s="156" t="str">
        <f t="shared" si="193"/>
        <v>Wellington City 33</v>
      </c>
    </row>
    <row r="3979" spans="1:9">
      <c r="A3979" s="156" t="s">
        <v>3940</v>
      </c>
      <c r="B3979" s="156" t="s">
        <v>165</v>
      </c>
      <c r="C3979" s="156" t="s">
        <v>96</v>
      </c>
      <c r="D3979" s="156" t="s">
        <v>1727</v>
      </c>
      <c r="E3979" s="157">
        <v>-41.3</v>
      </c>
      <c r="F3979" s="157">
        <v>174.76</v>
      </c>
      <c r="G3979" s="156" t="str">
        <f t="shared" si="191"/>
        <v>Wellington City WN</v>
      </c>
      <c r="H3979" s="156">
        <f t="shared" si="192"/>
        <v>34</v>
      </c>
      <c r="I3979" s="156" t="str">
        <f t="shared" si="193"/>
        <v>Wellington City 34</v>
      </c>
    </row>
    <row r="3980" spans="1:9">
      <c r="A3980" s="156" t="s">
        <v>3941</v>
      </c>
      <c r="B3980" s="156" t="s">
        <v>165</v>
      </c>
      <c r="C3980" s="156" t="s">
        <v>96</v>
      </c>
      <c r="D3980" s="156" t="s">
        <v>1727</v>
      </c>
      <c r="E3980" s="157">
        <v>-41.29</v>
      </c>
      <c r="F3980" s="157">
        <v>174.78</v>
      </c>
      <c r="G3980" s="156" t="str">
        <f t="shared" si="191"/>
        <v>Wellington City WN</v>
      </c>
      <c r="H3980" s="156">
        <f t="shared" si="192"/>
        <v>35</v>
      </c>
      <c r="I3980" s="156" t="str">
        <f t="shared" si="193"/>
        <v>Wellington City 35</v>
      </c>
    </row>
    <row r="3981" spans="1:9">
      <c r="A3981" s="156" t="s">
        <v>3942</v>
      </c>
      <c r="B3981" s="156" t="s">
        <v>165</v>
      </c>
      <c r="C3981" s="156" t="s">
        <v>96</v>
      </c>
      <c r="D3981" s="156" t="s">
        <v>1727</v>
      </c>
      <c r="E3981" s="157">
        <v>-41.22</v>
      </c>
      <c r="F3981" s="157">
        <v>174.81</v>
      </c>
      <c r="G3981" s="156" t="str">
        <f t="shared" si="191"/>
        <v>Wellington City WN</v>
      </c>
      <c r="H3981" s="156">
        <f t="shared" si="192"/>
        <v>36</v>
      </c>
      <c r="I3981" s="156" t="str">
        <f t="shared" si="193"/>
        <v>Wellington City 36</v>
      </c>
    </row>
    <row r="3982" spans="1:9">
      <c r="A3982" s="156" t="s">
        <v>3943</v>
      </c>
      <c r="B3982" s="156" t="s">
        <v>165</v>
      </c>
      <c r="C3982" s="156" t="s">
        <v>96</v>
      </c>
      <c r="D3982" s="156" t="s">
        <v>1727</v>
      </c>
      <c r="E3982" s="157">
        <v>-41.31</v>
      </c>
      <c r="F3982" s="157">
        <v>174.77</v>
      </c>
      <c r="G3982" s="156" t="str">
        <f t="shared" si="191"/>
        <v>Wellington City WN</v>
      </c>
      <c r="H3982" s="156">
        <f t="shared" si="192"/>
        <v>37</v>
      </c>
      <c r="I3982" s="156" t="str">
        <f t="shared" si="193"/>
        <v>Wellington City 37</v>
      </c>
    </row>
    <row r="3983" spans="1:9">
      <c r="A3983" s="156" t="s">
        <v>3944</v>
      </c>
      <c r="B3983" s="156" t="s">
        <v>165</v>
      </c>
      <c r="C3983" s="156" t="s">
        <v>96</v>
      </c>
      <c r="D3983" s="156" t="s">
        <v>1727</v>
      </c>
      <c r="E3983" s="157">
        <v>-41.25</v>
      </c>
      <c r="F3983" s="157">
        <v>174.77</v>
      </c>
      <c r="G3983" s="156" t="str">
        <f t="shared" si="191"/>
        <v>Wellington City WN</v>
      </c>
      <c r="H3983" s="156">
        <f t="shared" si="192"/>
        <v>38</v>
      </c>
      <c r="I3983" s="156" t="str">
        <f t="shared" si="193"/>
        <v>Wellington City 38</v>
      </c>
    </row>
    <row r="3984" spans="1:9">
      <c r="A3984" s="156" t="s">
        <v>3945</v>
      </c>
      <c r="B3984" s="156" t="s">
        <v>165</v>
      </c>
      <c r="C3984" s="156" t="s">
        <v>93</v>
      </c>
      <c r="D3984" s="156" t="s">
        <v>1727</v>
      </c>
      <c r="E3984" s="157">
        <v>-41.24</v>
      </c>
      <c r="F3984" s="157">
        <v>174.81</v>
      </c>
      <c r="G3984" s="156" t="str">
        <f t="shared" si="191"/>
        <v>Wellington City WN</v>
      </c>
      <c r="H3984" s="156">
        <f t="shared" si="192"/>
        <v>39</v>
      </c>
      <c r="I3984" s="156" t="str">
        <f t="shared" si="193"/>
        <v>Wellington City 39</v>
      </c>
    </row>
    <row r="3985" spans="1:9">
      <c r="A3985" s="156" t="s">
        <v>3946</v>
      </c>
      <c r="B3985" s="156" t="s">
        <v>165</v>
      </c>
      <c r="C3985" s="156" t="s">
        <v>96</v>
      </c>
      <c r="D3985" s="156" t="s">
        <v>1727</v>
      </c>
      <c r="E3985" s="157">
        <v>-41.27</v>
      </c>
      <c r="F3985" s="157">
        <v>174.75</v>
      </c>
      <c r="G3985" s="156" t="str">
        <f t="shared" si="191"/>
        <v>Wellington City WN</v>
      </c>
      <c r="H3985" s="156">
        <f t="shared" si="192"/>
        <v>40</v>
      </c>
      <c r="I3985" s="156" t="str">
        <f t="shared" si="193"/>
        <v>Wellington City 40</v>
      </c>
    </row>
    <row r="3986" spans="1:9">
      <c r="A3986" s="156" t="s">
        <v>3947</v>
      </c>
      <c r="B3986" s="156" t="s">
        <v>165</v>
      </c>
      <c r="C3986" s="156" t="s">
        <v>96</v>
      </c>
      <c r="D3986" s="156" t="s">
        <v>1727</v>
      </c>
      <c r="E3986" s="157">
        <v>-41.34</v>
      </c>
      <c r="F3986" s="157">
        <v>174.75</v>
      </c>
      <c r="G3986" s="156" t="str">
        <f t="shared" si="191"/>
        <v>Wellington City WN</v>
      </c>
      <c r="H3986" s="156">
        <f t="shared" si="192"/>
        <v>41</v>
      </c>
      <c r="I3986" s="156" t="str">
        <f t="shared" si="193"/>
        <v>Wellington City 41</v>
      </c>
    </row>
    <row r="3987" spans="1:9">
      <c r="A3987" s="156" t="s">
        <v>3899</v>
      </c>
      <c r="B3987" s="156" t="s">
        <v>165</v>
      </c>
      <c r="C3987" s="156" t="s">
        <v>96</v>
      </c>
      <c r="D3987" s="156" t="s">
        <v>1727</v>
      </c>
      <c r="E3987" s="157">
        <v>-41.21</v>
      </c>
      <c r="F3987" s="157">
        <v>174.81</v>
      </c>
      <c r="G3987" s="156" t="str">
        <f t="shared" si="191"/>
        <v>Wellington City WN</v>
      </c>
      <c r="H3987" s="156">
        <f t="shared" si="192"/>
        <v>42</v>
      </c>
      <c r="I3987" s="156" t="str">
        <f t="shared" si="193"/>
        <v>Wellington City 42</v>
      </c>
    </row>
    <row r="3988" spans="1:9">
      <c r="A3988" s="156" t="s">
        <v>3948</v>
      </c>
      <c r="B3988" s="156" t="s">
        <v>165</v>
      </c>
      <c r="C3988" s="156" t="s">
        <v>96</v>
      </c>
      <c r="D3988" s="156" t="s">
        <v>1727</v>
      </c>
      <c r="E3988" s="157">
        <v>-41.24</v>
      </c>
      <c r="F3988" s="157">
        <v>174.8</v>
      </c>
      <c r="G3988" s="156" t="str">
        <f t="shared" si="191"/>
        <v>Wellington City WN</v>
      </c>
      <c r="H3988" s="156">
        <f t="shared" si="192"/>
        <v>43</v>
      </c>
      <c r="I3988" s="156" t="str">
        <f t="shared" si="193"/>
        <v>Wellington City 43</v>
      </c>
    </row>
    <row r="3989" spans="1:9">
      <c r="A3989" s="156" t="s">
        <v>3949</v>
      </c>
      <c r="B3989" s="156" t="s">
        <v>165</v>
      </c>
      <c r="C3989" s="156" t="s">
        <v>96</v>
      </c>
      <c r="D3989" s="156" t="s">
        <v>1727</v>
      </c>
      <c r="E3989" s="157">
        <v>-41.23</v>
      </c>
      <c r="F3989" s="157">
        <v>174.8</v>
      </c>
      <c r="G3989" s="156" t="str">
        <f t="shared" si="191"/>
        <v>Wellington City WN</v>
      </c>
      <c r="H3989" s="156">
        <f t="shared" si="192"/>
        <v>44</v>
      </c>
      <c r="I3989" s="156" t="str">
        <f t="shared" si="193"/>
        <v>Wellington City 44</v>
      </c>
    </row>
    <row r="3990" spans="1:9">
      <c r="A3990" s="156" t="s">
        <v>594</v>
      </c>
      <c r="B3990" s="156" t="s">
        <v>165</v>
      </c>
      <c r="C3990" s="156" t="s">
        <v>96</v>
      </c>
      <c r="D3990" s="156" t="s">
        <v>1727</v>
      </c>
      <c r="E3990" s="157">
        <v>-41.17</v>
      </c>
      <c r="F3990" s="157">
        <v>174.81</v>
      </c>
      <c r="G3990" s="156" t="str">
        <f t="shared" si="191"/>
        <v>Wellington City WN</v>
      </c>
      <c r="H3990" s="156">
        <f t="shared" si="192"/>
        <v>45</v>
      </c>
      <c r="I3990" s="156" t="str">
        <f t="shared" si="193"/>
        <v>Wellington City 45</v>
      </c>
    </row>
    <row r="3991" spans="1:9">
      <c r="A3991" s="156" t="s">
        <v>3950</v>
      </c>
      <c r="B3991" s="156" t="s">
        <v>165</v>
      </c>
      <c r="C3991" s="156" t="s">
        <v>96</v>
      </c>
      <c r="D3991" s="156" t="s">
        <v>1727</v>
      </c>
      <c r="E3991" s="157">
        <v>-41.32</v>
      </c>
      <c r="F3991" s="157">
        <v>174.79</v>
      </c>
      <c r="G3991" s="156" t="str">
        <f t="shared" si="191"/>
        <v>Wellington City WN</v>
      </c>
      <c r="H3991" s="156">
        <f t="shared" si="192"/>
        <v>46</v>
      </c>
      <c r="I3991" s="156" t="str">
        <f t="shared" si="193"/>
        <v>Wellington City 46</v>
      </c>
    </row>
    <row r="3992" spans="1:9">
      <c r="A3992" s="156" t="s">
        <v>851</v>
      </c>
      <c r="B3992" s="156" t="s">
        <v>165</v>
      </c>
      <c r="C3992" s="156" t="s">
        <v>96</v>
      </c>
      <c r="D3992" s="156" t="s">
        <v>1727</v>
      </c>
      <c r="E3992" s="157">
        <v>-41.29</v>
      </c>
      <c r="F3992" s="157">
        <v>174.79</v>
      </c>
      <c r="G3992" s="156" t="str">
        <f t="shared" si="191"/>
        <v>Wellington City WN</v>
      </c>
      <c r="H3992" s="156">
        <f t="shared" si="192"/>
        <v>47</v>
      </c>
      <c r="I3992" s="156" t="str">
        <f t="shared" si="193"/>
        <v>Wellington City 47</v>
      </c>
    </row>
    <row r="3993" spans="1:9">
      <c r="A3993" s="156" t="s">
        <v>3951</v>
      </c>
      <c r="B3993" s="156" t="s">
        <v>165</v>
      </c>
      <c r="C3993" s="156" t="s">
        <v>96</v>
      </c>
      <c r="D3993" s="156" t="s">
        <v>1727</v>
      </c>
      <c r="E3993" s="157">
        <v>-41.32</v>
      </c>
      <c r="F3993" s="157">
        <v>174.83</v>
      </c>
      <c r="G3993" s="156" t="str">
        <f t="shared" si="191"/>
        <v>Wellington City WN</v>
      </c>
      <c r="H3993" s="156">
        <f t="shared" si="192"/>
        <v>48</v>
      </c>
      <c r="I3993" s="156" t="str">
        <f t="shared" si="193"/>
        <v>Wellington City 48</v>
      </c>
    </row>
    <row r="3994" spans="1:9">
      <c r="A3994" s="156" t="s">
        <v>3952</v>
      </c>
      <c r="B3994" s="156" t="s">
        <v>165</v>
      </c>
      <c r="C3994" s="156" t="s">
        <v>96</v>
      </c>
      <c r="D3994" s="156" t="s">
        <v>1727</v>
      </c>
      <c r="E3994" s="157">
        <v>-41.31</v>
      </c>
      <c r="F3994" s="157">
        <v>174.82</v>
      </c>
      <c r="G3994" s="156" t="str">
        <f t="shared" si="191"/>
        <v>Wellington City WN</v>
      </c>
      <c r="H3994" s="156">
        <f t="shared" si="192"/>
        <v>49</v>
      </c>
      <c r="I3994" s="156" t="str">
        <f t="shared" si="193"/>
        <v>Wellington City 49</v>
      </c>
    </row>
    <row r="3995" spans="1:9">
      <c r="A3995" s="156" t="s">
        <v>3953</v>
      </c>
      <c r="B3995" s="156" t="s">
        <v>165</v>
      </c>
      <c r="C3995" s="156" t="s">
        <v>96</v>
      </c>
      <c r="D3995" s="156" t="s">
        <v>1727</v>
      </c>
      <c r="E3995" s="157">
        <v>-41.34</v>
      </c>
      <c r="F3995" s="157">
        <v>174.77</v>
      </c>
      <c r="G3995" s="156" t="str">
        <f t="shared" si="191"/>
        <v>Wellington City WN</v>
      </c>
      <c r="H3995" s="156">
        <f t="shared" si="192"/>
        <v>50</v>
      </c>
      <c r="I3995" s="156" t="str">
        <f t="shared" si="193"/>
        <v>Wellington City 50</v>
      </c>
    </row>
    <row r="3996" spans="1:9">
      <c r="A3996" s="156" t="s">
        <v>3954</v>
      </c>
      <c r="B3996" s="156" t="s">
        <v>165</v>
      </c>
      <c r="C3996" s="156" t="s">
        <v>96</v>
      </c>
      <c r="D3996" s="156" t="s">
        <v>1727</v>
      </c>
      <c r="E3996" s="157">
        <v>-41.32</v>
      </c>
      <c r="F3996" s="157">
        <v>174.82</v>
      </c>
      <c r="G3996" s="156" t="str">
        <f t="shared" si="191"/>
        <v>Wellington City WN</v>
      </c>
      <c r="H3996" s="156">
        <f t="shared" si="192"/>
        <v>51</v>
      </c>
      <c r="I3996" s="156" t="str">
        <f t="shared" si="193"/>
        <v>Wellington City 51</v>
      </c>
    </row>
    <row r="3997" spans="1:9">
      <c r="A3997" s="156" t="s">
        <v>3955</v>
      </c>
      <c r="B3997" s="156" t="s">
        <v>165</v>
      </c>
      <c r="C3997" s="156" t="s">
        <v>229</v>
      </c>
      <c r="D3997" s="156" t="s">
        <v>1727</v>
      </c>
      <c r="E3997" s="157">
        <v>-41.16</v>
      </c>
      <c r="F3997" s="157">
        <v>174.81</v>
      </c>
      <c r="G3997" s="156" t="str">
        <f t="shared" si="191"/>
        <v>Wellington City WN</v>
      </c>
      <c r="H3997" s="156">
        <f t="shared" si="192"/>
        <v>52</v>
      </c>
      <c r="I3997" s="156" t="str">
        <f t="shared" si="193"/>
        <v>Wellington City 52</v>
      </c>
    </row>
    <row r="3998" spans="1:9">
      <c r="A3998" s="156" t="s">
        <v>3956</v>
      </c>
      <c r="B3998" s="156" t="s">
        <v>165</v>
      </c>
      <c r="C3998" s="156" t="s">
        <v>93</v>
      </c>
      <c r="D3998" s="156" t="s">
        <v>1727</v>
      </c>
      <c r="E3998" s="157">
        <v>-41.25</v>
      </c>
      <c r="F3998" s="157">
        <v>174.78</v>
      </c>
      <c r="G3998" s="156" t="str">
        <f t="shared" si="191"/>
        <v>Wellington City WN</v>
      </c>
      <c r="H3998" s="156">
        <f t="shared" si="192"/>
        <v>53</v>
      </c>
      <c r="I3998" s="156" t="str">
        <f t="shared" si="193"/>
        <v>Wellington City 53</v>
      </c>
    </row>
    <row r="3999" spans="1:9">
      <c r="A3999" s="156" t="s">
        <v>3957</v>
      </c>
      <c r="B3999" s="156" t="s">
        <v>165</v>
      </c>
      <c r="C3999" s="156" t="s">
        <v>96</v>
      </c>
      <c r="D3999" s="156" t="s">
        <v>1727</v>
      </c>
      <c r="E3999" s="157">
        <v>-41.26</v>
      </c>
      <c r="F3999" s="157">
        <v>174.77</v>
      </c>
      <c r="G3999" s="156" t="str">
        <f t="shared" si="191"/>
        <v>Wellington City WN</v>
      </c>
      <c r="H3999" s="156">
        <f t="shared" si="192"/>
        <v>54</v>
      </c>
      <c r="I3999" s="156" t="str">
        <f t="shared" si="193"/>
        <v>Wellington City 54</v>
      </c>
    </row>
    <row r="4000" spans="1:9">
      <c r="A4000" s="156" t="s">
        <v>3958</v>
      </c>
      <c r="B4000" s="156" t="s">
        <v>165</v>
      </c>
      <c r="C4000" s="156" t="s">
        <v>243</v>
      </c>
      <c r="D4000" s="156" t="s">
        <v>1727</v>
      </c>
      <c r="E4000" s="157">
        <v>-41.29</v>
      </c>
      <c r="F4000" s="157">
        <v>174.77</v>
      </c>
      <c r="G4000" s="156" t="str">
        <f t="shared" si="191"/>
        <v>Wellington City WN</v>
      </c>
      <c r="H4000" s="156">
        <f t="shared" si="192"/>
        <v>55</v>
      </c>
      <c r="I4000" s="156" t="str">
        <f t="shared" si="193"/>
        <v>Wellington City 55</v>
      </c>
    </row>
    <row r="4001" spans="1:9">
      <c r="A4001" s="156" t="s">
        <v>3959</v>
      </c>
      <c r="B4001" s="156" t="s">
        <v>165</v>
      </c>
      <c r="C4001" s="156" t="s">
        <v>96</v>
      </c>
      <c r="D4001" s="156" t="s">
        <v>1727</v>
      </c>
      <c r="E4001" s="157">
        <v>-41.17</v>
      </c>
      <c r="F4001" s="157">
        <v>174.8</v>
      </c>
      <c r="G4001" s="156" t="str">
        <f t="shared" si="191"/>
        <v>Wellington City WN</v>
      </c>
      <c r="H4001" s="156">
        <f t="shared" si="192"/>
        <v>56</v>
      </c>
      <c r="I4001" s="156" t="str">
        <f t="shared" si="193"/>
        <v>Wellington City 56</v>
      </c>
    </row>
    <row r="4002" spans="1:9">
      <c r="A4002" s="156" t="s">
        <v>3960</v>
      </c>
      <c r="B4002" s="156" t="s">
        <v>165</v>
      </c>
      <c r="C4002" s="156" t="s">
        <v>96</v>
      </c>
      <c r="D4002" s="156" t="s">
        <v>1727</v>
      </c>
      <c r="E4002" s="157">
        <v>-41.27</v>
      </c>
      <c r="F4002" s="157">
        <v>174.75</v>
      </c>
      <c r="G4002" s="156" t="str">
        <f t="shared" si="191"/>
        <v>Wellington City WN</v>
      </c>
      <c r="H4002" s="156">
        <f t="shared" si="192"/>
        <v>57</v>
      </c>
      <c r="I4002" s="156" t="str">
        <f t="shared" si="193"/>
        <v>Wellington City 57</v>
      </c>
    </row>
    <row r="4003" spans="1:9">
      <c r="A4003" s="156" t="s">
        <v>3961</v>
      </c>
      <c r="B4003" s="156" t="s">
        <v>166</v>
      </c>
      <c r="C4003" s="156" t="s">
        <v>93</v>
      </c>
      <c r="D4003" s="156" t="s">
        <v>1725</v>
      </c>
      <c r="E4003" s="157">
        <v>-37.61</v>
      </c>
      <c r="F4003" s="157">
        <v>175.94</v>
      </c>
      <c r="G4003" s="156" t="str">
        <f t="shared" si="191"/>
        <v>Western Bay of Plenty District BP</v>
      </c>
      <c r="H4003" s="156">
        <f t="shared" si="192"/>
        <v>1</v>
      </c>
      <c r="I4003" s="156" t="str">
        <f t="shared" si="193"/>
        <v>Western Bay of Plenty District 1</v>
      </c>
    </row>
    <row r="4004" spans="1:9">
      <c r="A4004" s="156" t="s">
        <v>3962</v>
      </c>
      <c r="B4004" s="156" t="s">
        <v>166</v>
      </c>
      <c r="C4004" s="156" t="s">
        <v>93</v>
      </c>
      <c r="D4004" s="156" t="s">
        <v>1725</v>
      </c>
      <c r="E4004" s="157">
        <v>-37.65</v>
      </c>
      <c r="F4004" s="157">
        <v>175.98</v>
      </c>
      <c r="G4004" s="156" t="str">
        <f t="shared" si="191"/>
        <v>Western Bay of Plenty District BP</v>
      </c>
      <c r="H4004" s="156">
        <f t="shared" si="192"/>
        <v>2</v>
      </c>
      <c r="I4004" s="156" t="str">
        <f t="shared" si="193"/>
        <v>Western Bay of Plenty District 2</v>
      </c>
    </row>
    <row r="4005" spans="1:9">
      <c r="A4005" s="156" t="s">
        <v>3963</v>
      </c>
      <c r="B4005" s="156" t="s">
        <v>166</v>
      </c>
      <c r="C4005" s="156" t="s">
        <v>93</v>
      </c>
      <c r="D4005" s="156" t="s">
        <v>1725</v>
      </c>
      <c r="E4005" s="157">
        <v>-37.44</v>
      </c>
      <c r="F4005" s="157">
        <v>175.96</v>
      </c>
      <c r="G4005" s="156" t="str">
        <f t="shared" si="191"/>
        <v>Western Bay of Plenty District BP</v>
      </c>
      <c r="H4005" s="156">
        <f t="shared" si="192"/>
        <v>3</v>
      </c>
      <c r="I4005" s="156" t="str">
        <f t="shared" si="193"/>
        <v>Western Bay of Plenty District 3</v>
      </c>
    </row>
    <row r="4006" spans="1:9">
      <c r="A4006" s="156" t="s">
        <v>3964</v>
      </c>
      <c r="B4006" s="156" t="s">
        <v>166</v>
      </c>
      <c r="C4006" s="156" t="s">
        <v>93</v>
      </c>
      <c r="D4006" s="156" t="s">
        <v>1725</v>
      </c>
      <c r="E4006" s="157">
        <v>-37.46</v>
      </c>
      <c r="F4006" s="157">
        <v>175.98</v>
      </c>
      <c r="G4006" s="156" t="str">
        <f t="shared" si="191"/>
        <v>Western Bay of Plenty District BP</v>
      </c>
      <c r="H4006" s="156">
        <f t="shared" si="192"/>
        <v>4</v>
      </c>
      <c r="I4006" s="156" t="str">
        <f t="shared" si="193"/>
        <v>Western Bay of Plenty District 4</v>
      </c>
    </row>
    <row r="4007" spans="1:9">
      <c r="A4007" s="156" t="s">
        <v>3965</v>
      </c>
      <c r="B4007" s="156" t="s">
        <v>166</v>
      </c>
      <c r="C4007" s="156" t="s">
        <v>93</v>
      </c>
      <c r="D4007" s="156" t="s">
        <v>1725</v>
      </c>
      <c r="E4007" s="157">
        <v>-37.880000000000003</v>
      </c>
      <c r="F4007" s="157">
        <v>176.26</v>
      </c>
      <c r="G4007" s="156" t="str">
        <f t="shared" si="191"/>
        <v>Western Bay of Plenty District BP</v>
      </c>
      <c r="H4007" s="156">
        <f t="shared" si="192"/>
        <v>5</v>
      </c>
      <c r="I4007" s="156" t="str">
        <f t="shared" si="193"/>
        <v>Western Bay of Plenty District 5</v>
      </c>
    </row>
    <row r="4008" spans="1:9">
      <c r="A4008" s="156" t="s">
        <v>3966</v>
      </c>
      <c r="B4008" s="156" t="s">
        <v>166</v>
      </c>
      <c r="C4008" s="156" t="s">
        <v>93</v>
      </c>
      <c r="D4008" s="156" t="s">
        <v>1725</v>
      </c>
      <c r="E4008" s="157">
        <v>-37.43</v>
      </c>
      <c r="F4008" s="157">
        <v>175.95</v>
      </c>
      <c r="G4008" s="156" t="str">
        <f t="shared" si="191"/>
        <v>Western Bay of Plenty District BP</v>
      </c>
      <c r="H4008" s="156">
        <f t="shared" si="192"/>
        <v>6</v>
      </c>
      <c r="I4008" s="156" t="str">
        <f t="shared" si="193"/>
        <v>Western Bay of Plenty District 6</v>
      </c>
    </row>
    <row r="4009" spans="1:9">
      <c r="A4009" s="156" t="s">
        <v>3967</v>
      </c>
      <c r="B4009" s="156" t="s">
        <v>166</v>
      </c>
      <c r="C4009" s="156" t="s">
        <v>93</v>
      </c>
      <c r="D4009" s="156" t="s">
        <v>1725</v>
      </c>
      <c r="E4009" s="157">
        <v>-37.76</v>
      </c>
      <c r="F4009" s="157">
        <v>176.22</v>
      </c>
      <c r="G4009" s="156" t="str">
        <f t="shared" si="191"/>
        <v>Western Bay of Plenty District BP</v>
      </c>
      <c r="H4009" s="156">
        <f t="shared" si="192"/>
        <v>7</v>
      </c>
      <c r="I4009" s="156" t="str">
        <f t="shared" si="193"/>
        <v>Western Bay of Plenty District 7</v>
      </c>
    </row>
    <row r="4010" spans="1:9">
      <c r="A4010" s="156" t="s">
        <v>3968</v>
      </c>
      <c r="B4010" s="156" t="s">
        <v>166</v>
      </c>
      <c r="C4010" s="156" t="s">
        <v>93</v>
      </c>
      <c r="D4010" s="156" t="s">
        <v>1725</v>
      </c>
      <c r="E4010" s="157">
        <v>-37.75</v>
      </c>
      <c r="F4010" s="157">
        <v>176.18</v>
      </c>
      <c r="G4010" s="156" t="str">
        <f t="shared" si="191"/>
        <v>Western Bay of Plenty District BP</v>
      </c>
      <c r="H4010" s="156">
        <f t="shared" si="192"/>
        <v>8</v>
      </c>
      <c r="I4010" s="156" t="str">
        <f t="shared" si="193"/>
        <v>Western Bay of Plenty District 8</v>
      </c>
    </row>
    <row r="4011" spans="1:9">
      <c r="A4011" s="156" t="s">
        <v>3969</v>
      </c>
      <c r="B4011" s="156" t="s">
        <v>166</v>
      </c>
      <c r="C4011" s="156" t="s">
        <v>209</v>
      </c>
      <c r="D4011" s="156" t="s">
        <v>1725</v>
      </c>
      <c r="E4011" s="157">
        <v>-37.549999999999997</v>
      </c>
      <c r="F4011" s="157">
        <v>175.9</v>
      </c>
      <c r="G4011" s="156" t="str">
        <f t="shared" si="191"/>
        <v>Western Bay of Plenty District BP</v>
      </c>
      <c r="H4011" s="156">
        <f t="shared" si="192"/>
        <v>9</v>
      </c>
      <c r="I4011" s="156" t="str">
        <f t="shared" si="193"/>
        <v>Western Bay of Plenty District 9</v>
      </c>
    </row>
    <row r="4012" spans="1:9">
      <c r="A4012" s="156" t="s">
        <v>3970</v>
      </c>
      <c r="B4012" s="156" t="s">
        <v>166</v>
      </c>
      <c r="C4012" s="156" t="s">
        <v>93</v>
      </c>
      <c r="D4012" s="156" t="s">
        <v>1725</v>
      </c>
      <c r="E4012" s="157">
        <v>-37.76</v>
      </c>
      <c r="F4012" s="157">
        <v>176.47</v>
      </c>
      <c r="G4012" s="156" t="str">
        <f t="shared" si="191"/>
        <v>Western Bay of Plenty District BP</v>
      </c>
      <c r="H4012" s="156">
        <f t="shared" si="192"/>
        <v>10</v>
      </c>
      <c r="I4012" s="156" t="str">
        <f t="shared" si="193"/>
        <v>Western Bay of Plenty District 10</v>
      </c>
    </row>
    <row r="4013" spans="1:9">
      <c r="A4013" s="156" t="s">
        <v>3971</v>
      </c>
      <c r="B4013" s="156" t="s">
        <v>166</v>
      </c>
      <c r="C4013" s="156" t="s">
        <v>93</v>
      </c>
      <c r="D4013" s="156" t="s">
        <v>1725</v>
      </c>
      <c r="E4013" s="157">
        <v>-37.799999999999997</v>
      </c>
      <c r="F4013" s="157">
        <v>176.03</v>
      </c>
      <c r="G4013" s="156" t="str">
        <f t="shared" si="191"/>
        <v>Western Bay of Plenty District BP</v>
      </c>
      <c r="H4013" s="156">
        <f t="shared" si="192"/>
        <v>11</v>
      </c>
      <c r="I4013" s="156" t="str">
        <f t="shared" si="193"/>
        <v>Western Bay of Plenty District 11</v>
      </c>
    </row>
    <row r="4014" spans="1:9">
      <c r="A4014" s="156" t="s">
        <v>3972</v>
      </c>
      <c r="B4014" s="156" t="s">
        <v>166</v>
      </c>
      <c r="C4014" s="156" t="s">
        <v>93</v>
      </c>
      <c r="D4014" s="156" t="s">
        <v>1725</v>
      </c>
      <c r="E4014" s="157">
        <v>-37.9</v>
      </c>
      <c r="F4014" s="157">
        <v>176.23</v>
      </c>
      <c r="G4014" s="156" t="str">
        <f t="shared" si="191"/>
        <v>Western Bay of Plenty District BP</v>
      </c>
      <c r="H4014" s="156">
        <f t="shared" si="192"/>
        <v>12</v>
      </c>
      <c r="I4014" s="156" t="str">
        <f t="shared" si="193"/>
        <v>Western Bay of Plenty District 12</v>
      </c>
    </row>
    <row r="4015" spans="1:9">
      <c r="A4015" s="156" t="s">
        <v>3973</v>
      </c>
      <c r="B4015" s="156" t="s">
        <v>166</v>
      </c>
      <c r="C4015" s="156" t="s">
        <v>93</v>
      </c>
      <c r="D4015" s="156" t="s">
        <v>1725</v>
      </c>
      <c r="E4015" s="157">
        <v>-37.81</v>
      </c>
      <c r="F4015" s="157">
        <v>176.44</v>
      </c>
      <c r="G4015" s="156" t="str">
        <f t="shared" si="191"/>
        <v>Western Bay of Plenty District BP</v>
      </c>
      <c r="H4015" s="156">
        <f t="shared" si="192"/>
        <v>13</v>
      </c>
      <c r="I4015" s="156" t="str">
        <f t="shared" si="193"/>
        <v>Western Bay of Plenty District 13</v>
      </c>
    </row>
    <row r="4016" spans="1:9">
      <c r="A4016" s="156" t="s">
        <v>3974</v>
      </c>
      <c r="B4016" s="156" t="s">
        <v>166</v>
      </c>
      <c r="C4016" s="156" t="s">
        <v>93</v>
      </c>
      <c r="D4016" s="156" t="s">
        <v>1725</v>
      </c>
      <c r="E4016" s="157">
        <v>-37.79</v>
      </c>
      <c r="F4016" s="157">
        <v>176.29</v>
      </c>
      <c r="G4016" s="156" t="str">
        <f t="shared" si="191"/>
        <v>Western Bay of Plenty District BP</v>
      </c>
      <c r="H4016" s="156">
        <f t="shared" si="192"/>
        <v>14</v>
      </c>
      <c r="I4016" s="156" t="str">
        <f t="shared" si="193"/>
        <v>Western Bay of Plenty District 14</v>
      </c>
    </row>
    <row r="4017" spans="1:9">
      <c r="A4017" s="156" t="s">
        <v>3975</v>
      </c>
      <c r="B4017" s="156" t="s">
        <v>166</v>
      </c>
      <c r="C4017" s="156" t="s">
        <v>93</v>
      </c>
      <c r="D4017" s="156" t="s">
        <v>1725</v>
      </c>
      <c r="E4017" s="157">
        <v>-37.799999999999997</v>
      </c>
      <c r="F4017" s="157">
        <v>176.04</v>
      </c>
      <c r="G4017" s="156" t="str">
        <f t="shared" si="191"/>
        <v>Western Bay of Plenty District BP</v>
      </c>
      <c r="H4017" s="156">
        <f t="shared" si="192"/>
        <v>15</v>
      </c>
      <c r="I4017" s="156" t="str">
        <f t="shared" si="193"/>
        <v>Western Bay of Plenty District 15</v>
      </c>
    </row>
    <row r="4018" spans="1:9">
      <c r="A4018" s="156" t="s">
        <v>3976</v>
      </c>
      <c r="B4018" s="156" t="s">
        <v>166</v>
      </c>
      <c r="C4018" s="156" t="s">
        <v>93</v>
      </c>
      <c r="D4018" s="156" t="s">
        <v>1725</v>
      </c>
      <c r="E4018" s="157">
        <v>-37.71</v>
      </c>
      <c r="F4018" s="157">
        <v>176.04</v>
      </c>
      <c r="G4018" s="156" t="str">
        <f t="shared" si="191"/>
        <v>Western Bay of Plenty District BP</v>
      </c>
      <c r="H4018" s="156">
        <f t="shared" si="192"/>
        <v>16</v>
      </c>
      <c r="I4018" s="156" t="str">
        <f t="shared" si="193"/>
        <v>Western Bay of Plenty District 16</v>
      </c>
    </row>
    <row r="4019" spans="1:9">
      <c r="A4019" s="156" t="s">
        <v>3977</v>
      </c>
      <c r="B4019" s="156" t="s">
        <v>166</v>
      </c>
      <c r="C4019" s="156" t="s">
        <v>93</v>
      </c>
      <c r="D4019" s="156" t="s">
        <v>1725</v>
      </c>
      <c r="E4019" s="157">
        <v>-37.82</v>
      </c>
      <c r="F4019" s="157">
        <v>176.26</v>
      </c>
      <c r="G4019" s="156" t="str">
        <f t="shared" si="191"/>
        <v>Western Bay of Plenty District BP</v>
      </c>
      <c r="H4019" s="156">
        <f t="shared" si="192"/>
        <v>17</v>
      </c>
      <c r="I4019" s="156" t="str">
        <f t="shared" si="193"/>
        <v>Western Bay of Plenty District 17</v>
      </c>
    </row>
    <row r="4020" spans="1:9">
      <c r="A4020" s="156" t="s">
        <v>3978</v>
      </c>
      <c r="B4020" s="156" t="s">
        <v>166</v>
      </c>
      <c r="C4020" s="156" t="s">
        <v>93</v>
      </c>
      <c r="D4020" s="156" t="s">
        <v>1725</v>
      </c>
      <c r="E4020" s="157">
        <v>-37.72</v>
      </c>
      <c r="F4020" s="157">
        <v>176.21</v>
      </c>
      <c r="G4020" s="156" t="str">
        <f t="shared" si="191"/>
        <v>Western Bay of Plenty District BP</v>
      </c>
      <c r="H4020" s="156">
        <f t="shared" si="192"/>
        <v>18</v>
      </c>
      <c r="I4020" s="156" t="str">
        <f t="shared" si="193"/>
        <v>Western Bay of Plenty District 18</v>
      </c>
    </row>
    <row r="4021" spans="1:9">
      <c r="A4021" s="156" t="s">
        <v>3979</v>
      </c>
      <c r="B4021" s="156" t="s">
        <v>166</v>
      </c>
      <c r="C4021" s="156" t="s">
        <v>93</v>
      </c>
      <c r="D4021" s="156" t="s">
        <v>1725</v>
      </c>
      <c r="E4021" s="157">
        <v>-37.950000000000003</v>
      </c>
      <c r="F4021" s="157">
        <v>176.14</v>
      </c>
      <c r="G4021" s="156" t="str">
        <f t="shared" si="191"/>
        <v>Western Bay of Plenty District BP</v>
      </c>
      <c r="H4021" s="156">
        <f t="shared" si="192"/>
        <v>19</v>
      </c>
      <c r="I4021" s="156" t="str">
        <f t="shared" si="193"/>
        <v>Western Bay of Plenty District 19</v>
      </c>
    </row>
    <row r="4022" spans="1:9">
      <c r="A4022" s="156" t="s">
        <v>3980</v>
      </c>
      <c r="B4022" s="156" t="s">
        <v>166</v>
      </c>
      <c r="C4022" s="156" t="s">
        <v>93</v>
      </c>
      <c r="D4022" s="156" t="s">
        <v>1725</v>
      </c>
      <c r="E4022" s="157">
        <v>-37.76</v>
      </c>
      <c r="F4022" s="157">
        <v>176.17</v>
      </c>
      <c r="G4022" s="156" t="str">
        <f t="shared" si="191"/>
        <v>Western Bay of Plenty District BP</v>
      </c>
      <c r="H4022" s="156">
        <f t="shared" si="192"/>
        <v>20</v>
      </c>
      <c r="I4022" s="156" t="str">
        <f t="shared" si="193"/>
        <v>Western Bay of Plenty District 20</v>
      </c>
    </row>
    <row r="4023" spans="1:9">
      <c r="A4023" s="156" t="s">
        <v>3981</v>
      </c>
      <c r="B4023" s="156" t="s">
        <v>166</v>
      </c>
      <c r="C4023" s="156" t="s">
        <v>93</v>
      </c>
      <c r="D4023" s="156" t="s">
        <v>1725</v>
      </c>
      <c r="E4023" s="157">
        <v>-37.840000000000003</v>
      </c>
      <c r="F4023" s="157">
        <v>176.55</v>
      </c>
      <c r="G4023" s="156" t="str">
        <f t="shared" si="191"/>
        <v>Western Bay of Plenty District BP</v>
      </c>
      <c r="H4023" s="156">
        <f t="shared" si="192"/>
        <v>21</v>
      </c>
      <c r="I4023" s="156" t="str">
        <f t="shared" si="193"/>
        <v>Western Bay of Plenty District 21</v>
      </c>
    </row>
    <row r="4024" spans="1:9">
      <c r="A4024" s="156" t="s">
        <v>3982</v>
      </c>
      <c r="B4024" s="156" t="s">
        <v>166</v>
      </c>
      <c r="C4024" s="156" t="s">
        <v>93</v>
      </c>
      <c r="D4024" s="156" t="s">
        <v>1725</v>
      </c>
      <c r="E4024" s="157">
        <v>-37.799999999999997</v>
      </c>
      <c r="F4024" s="157">
        <v>176.07</v>
      </c>
      <c r="G4024" s="156" t="str">
        <f t="shared" si="191"/>
        <v>Western Bay of Plenty District BP</v>
      </c>
      <c r="H4024" s="156">
        <f t="shared" si="192"/>
        <v>22</v>
      </c>
      <c r="I4024" s="156" t="str">
        <f t="shared" si="193"/>
        <v>Western Bay of Plenty District 22</v>
      </c>
    </row>
    <row r="4025" spans="1:9">
      <c r="A4025" s="156" t="s">
        <v>3983</v>
      </c>
      <c r="B4025" s="156" t="s">
        <v>166</v>
      </c>
      <c r="C4025" s="156" t="s">
        <v>93</v>
      </c>
      <c r="D4025" s="156" t="s">
        <v>1725</v>
      </c>
      <c r="E4025" s="157">
        <v>-37.840000000000003</v>
      </c>
      <c r="F4025" s="157">
        <v>176.08</v>
      </c>
      <c r="G4025" s="156" t="str">
        <f t="shared" si="191"/>
        <v>Western Bay of Plenty District BP</v>
      </c>
      <c r="H4025" s="156">
        <f t="shared" si="192"/>
        <v>23</v>
      </c>
      <c r="I4025" s="156" t="str">
        <f t="shared" si="193"/>
        <v>Western Bay of Plenty District 23</v>
      </c>
    </row>
    <row r="4026" spans="1:9">
      <c r="A4026" s="156" t="s">
        <v>3984</v>
      </c>
      <c r="B4026" s="156" t="s">
        <v>166</v>
      </c>
      <c r="C4026" s="156" t="s">
        <v>93</v>
      </c>
      <c r="D4026" s="156" t="s">
        <v>1725</v>
      </c>
      <c r="E4026" s="157">
        <v>-37.659999999999997</v>
      </c>
      <c r="F4026" s="157">
        <v>176.03</v>
      </c>
      <c r="G4026" s="156" t="str">
        <f t="shared" si="191"/>
        <v>Western Bay of Plenty District BP</v>
      </c>
      <c r="H4026" s="156">
        <f t="shared" si="192"/>
        <v>24</v>
      </c>
      <c r="I4026" s="156" t="str">
        <f t="shared" si="193"/>
        <v>Western Bay of Plenty District 24</v>
      </c>
    </row>
    <row r="4027" spans="1:9">
      <c r="A4027" s="156" t="s">
        <v>3985</v>
      </c>
      <c r="B4027" s="156" t="s">
        <v>166</v>
      </c>
      <c r="C4027" s="156" t="s">
        <v>209</v>
      </c>
      <c r="D4027" s="156" t="s">
        <v>1725</v>
      </c>
      <c r="E4027" s="157">
        <v>-37.630000000000003</v>
      </c>
      <c r="F4027" s="157">
        <v>176.05</v>
      </c>
      <c r="G4027" s="156" t="str">
        <f t="shared" si="191"/>
        <v>Western Bay of Plenty District BP</v>
      </c>
      <c r="H4027" s="156">
        <f t="shared" si="192"/>
        <v>25</v>
      </c>
      <c r="I4027" s="156" t="str">
        <f t="shared" si="193"/>
        <v>Western Bay of Plenty District 25</v>
      </c>
    </row>
    <row r="4028" spans="1:9">
      <c r="A4028" s="156" t="s">
        <v>3986</v>
      </c>
      <c r="B4028" s="156" t="s">
        <v>166</v>
      </c>
      <c r="C4028" s="156" t="s">
        <v>93</v>
      </c>
      <c r="D4028" s="156" t="s">
        <v>1725</v>
      </c>
      <c r="E4028" s="157">
        <v>-37.619999999999997</v>
      </c>
      <c r="F4028" s="157">
        <v>176.06</v>
      </c>
      <c r="G4028" s="156" t="str">
        <f t="shared" si="191"/>
        <v>Western Bay of Plenty District BP</v>
      </c>
      <c r="H4028" s="156">
        <f t="shared" si="192"/>
        <v>26</v>
      </c>
      <c r="I4028" s="156" t="str">
        <f t="shared" si="193"/>
        <v>Western Bay of Plenty District 26</v>
      </c>
    </row>
    <row r="4029" spans="1:9">
      <c r="A4029" s="156" t="s">
        <v>3987</v>
      </c>
      <c r="B4029" s="156" t="s">
        <v>166</v>
      </c>
      <c r="C4029" s="156" t="s">
        <v>93</v>
      </c>
      <c r="D4029" s="156" t="s">
        <v>1725</v>
      </c>
      <c r="E4029" s="157">
        <v>-37.840000000000003</v>
      </c>
      <c r="F4029" s="157">
        <v>176.16</v>
      </c>
      <c r="G4029" s="156" t="str">
        <f t="shared" si="191"/>
        <v>Western Bay of Plenty District BP</v>
      </c>
      <c r="H4029" s="156">
        <f t="shared" si="192"/>
        <v>27</v>
      </c>
      <c r="I4029" s="156" t="str">
        <f t="shared" si="193"/>
        <v>Western Bay of Plenty District 27</v>
      </c>
    </row>
    <row r="4030" spans="1:9">
      <c r="A4030" s="156" t="s">
        <v>3988</v>
      </c>
      <c r="B4030" s="156" t="s">
        <v>166</v>
      </c>
      <c r="C4030" s="156" t="s">
        <v>93</v>
      </c>
      <c r="D4030" s="156" t="s">
        <v>1725</v>
      </c>
      <c r="E4030" s="157">
        <v>-37.83</v>
      </c>
      <c r="F4030" s="157">
        <v>176.59</v>
      </c>
      <c r="G4030" s="156" t="str">
        <f t="shared" si="191"/>
        <v>Western Bay of Plenty District BP</v>
      </c>
      <c r="H4030" s="156">
        <f t="shared" si="192"/>
        <v>28</v>
      </c>
      <c r="I4030" s="156" t="str">
        <f t="shared" si="193"/>
        <v>Western Bay of Plenty District 28</v>
      </c>
    </row>
    <row r="4031" spans="1:9">
      <c r="A4031" s="156" t="s">
        <v>3989</v>
      </c>
      <c r="B4031" s="156" t="s">
        <v>166</v>
      </c>
      <c r="C4031" s="156" t="s">
        <v>209</v>
      </c>
      <c r="D4031" s="156" t="s">
        <v>1725</v>
      </c>
      <c r="E4031" s="157">
        <v>-37.82</v>
      </c>
      <c r="F4031" s="157">
        <v>176.41</v>
      </c>
      <c r="G4031" s="156" t="str">
        <f t="shared" si="191"/>
        <v>Western Bay of Plenty District BP</v>
      </c>
      <c r="H4031" s="156">
        <f t="shared" si="192"/>
        <v>29</v>
      </c>
      <c r="I4031" s="156" t="str">
        <f t="shared" si="193"/>
        <v>Western Bay of Plenty District 29</v>
      </c>
    </row>
    <row r="4032" spans="1:9">
      <c r="A4032" s="156" t="s">
        <v>3990</v>
      </c>
      <c r="B4032" s="156" t="s">
        <v>166</v>
      </c>
      <c r="C4032" s="156" t="s">
        <v>93</v>
      </c>
      <c r="D4032" s="156" t="s">
        <v>1725</v>
      </c>
      <c r="E4032" s="157">
        <v>-37.64</v>
      </c>
      <c r="F4032" s="157">
        <v>176</v>
      </c>
      <c r="G4032" s="156" t="str">
        <f t="shared" si="191"/>
        <v>Western Bay of Plenty District BP</v>
      </c>
      <c r="H4032" s="156">
        <f t="shared" si="192"/>
        <v>30</v>
      </c>
      <c r="I4032" s="156" t="str">
        <f t="shared" si="193"/>
        <v>Western Bay of Plenty District 30</v>
      </c>
    </row>
    <row r="4033" spans="1:9">
      <c r="A4033" s="156" t="s">
        <v>3991</v>
      </c>
      <c r="B4033" s="156" t="s">
        <v>166</v>
      </c>
      <c r="C4033" s="156" t="s">
        <v>93</v>
      </c>
      <c r="D4033" s="156" t="s">
        <v>1725</v>
      </c>
      <c r="E4033" s="157">
        <v>-37.729999999999997</v>
      </c>
      <c r="F4033" s="157">
        <v>176.29</v>
      </c>
      <c r="G4033" s="156" t="str">
        <f t="shared" si="191"/>
        <v>Western Bay of Plenty District BP</v>
      </c>
      <c r="H4033" s="156">
        <f t="shared" si="192"/>
        <v>31</v>
      </c>
      <c r="I4033" s="156" t="str">
        <f t="shared" si="193"/>
        <v>Western Bay of Plenty District 31</v>
      </c>
    </row>
    <row r="4034" spans="1:9">
      <c r="A4034" s="156" t="s">
        <v>3992</v>
      </c>
      <c r="B4034" s="156" t="s">
        <v>166</v>
      </c>
      <c r="C4034" s="156" t="s">
        <v>93</v>
      </c>
      <c r="D4034" s="156" t="s">
        <v>1725</v>
      </c>
      <c r="E4034" s="157">
        <v>-37.46</v>
      </c>
      <c r="F4034" s="157">
        <v>175.96</v>
      </c>
      <c r="G4034" s="156" t="str">
        <f t="shared" ref="G4034:G4097" si="194">B4034&amp;" "&amp;D4034</f>
        <v>Western Bay of Plenty District BP</v>
      </c>
      <c r="H4034" s="156">
        <f t="shared" ref="H4034:H4097" si="195">IF(B4034=B4033,H4033+1,1)</f>
        <v>32</v>
      </c>
      <c r="I4034" s="156" t="str">
        <f t="shared" ref="I4034:I4097" si="196">B4034&amp;" "&amp;H4034</f>
        <v>Western Bay of Plenty District 32</v>
      </c>
    </row>
    <row r="4035" spans="1:9">
      <c r="A4035" s="156" t="s">
        <v>3993</v>
      </c>
      <c r="B4035" s="156" t="s">
        <v>166</v>
      </c>
      <c r="C4035" s="156" t="s">
        <v>93</v>
      </c>
      <c r="D4035" s="156" t="s">
        <v>1725</v>
      </c>
      <c r="E4035" s="157">
        <v>-37.83</v>
      </c>
      <c r="F4035" s="157">
        <v>176.47</v>
      </c>
      <c r="G4035" s="156" t="str">
        <f t="shared" si="194"/>
        <v>Western Bay of Plenty District BP</v>
      </c>
      <c r="H4035" s="156">
        <f t="shared" si="195"/>
        <v>33</v>
      </c>
      <c r="I4035" s="156" t="str">
        <f t="shared" si="196"/>
        <v>Western Bay of Plenty District 33</v>
      </c>
    </row>
    <row r="4036" spans="1:9">
      <c r="A4036" s="156" t="s">
        <v>3994</v>
      </c>
      <c r="B4036" s="156" t="s">
        <v>166</v>
      </c>
      <c r="C4036" s="156" t="s">
        <v>93</v>
      </c>
      <c r="D4036" s="156" t="s">
        <v>1725</v>
      </c>
      <c r="E4036" s="157">
        <v>-37.9</v>
      </c>
      <c r="F4036" s="157">
        <v>176.51</v>
      </c>
      <c r="G4036" s="156" t="str">
        <f t="shared" si="194"/>
        <v>Western Bay of Plenty District BP</v>
      </c>
      <c r="H4036" s="156">
        <f t="shared" si="195"/>
        <v>34</v>
      </c>
      <c r="I4036" s="156" t="str">
        <f t="shared" si="196"/>
        <v>Western Bay of Plenty District 34</v>
      </c>
    </row>
    <row r="4037" spans="1:9">
      <c r="A4037" s="156" t="s">
        <v>3995</v>
      </c>
      <c r="B4037" s="156" t="s">
        <v>166</v>
      </c>
      <c r="C4037" s="156" t="s">
        <v>93</v>
      </c>
      <c r="D4037" s="156" t="s">
        <v>1725</v>
      </c>
      <c r="E4037" s="157">
        <v>-37.82</v>
      </c>
      <c r="F4037" s="157">
        <v>176.52</v>
      </c>
      <c r="G4037" s="156" t="str">
        <f t="shared" si="194"/>
        <v>Western Bay of Plenty District BP</v>
      </c>
      <c r="H4037" s="156">
        <f t="shared" si="195"/>
        <v>35</v>
      </c>
      <c r="I4037" s="156" t="str">
        <f t="shared" si="196"/>
        <v>Western Bay of Plenty District 35</v>
      </c>
    </row>
    <row r="4038" spans="1:9">
      <c r="A4038" s="156" t="s">
        <v>3996</v>
      </c>
      <c r="B4038" s="156" t="s">
        <v>166</v>
      </c>
      <c r="C4038" s="156" t="s">
        <v>93</v>
      </c>
      <c r="D4038" s="156" t="s">
        <v>1725</v>
      </c>
      <c r="E4038" s="157">
        <v>-37.82</v>
      </c>
      <c r="F4038" s="157">
        <v>176.12</v>
      </c>
      <c r="G4038" s="156" t="str">
        <f t="shared" si="194"/>
        <v>Western Bay of Plenty District BP</v>
      </c>
      <c r="H4038" s="156">
        <f t="shared" si="195"/>
        <v>36</v>
      </c>
      <c r="I4038" s="156" t="str">
        <f t="shared" si="196"/>
        <v>Western Bay of Plenty District 36</v>
      </c>
    </row>
    <row r="4039" spans="1:9">
      <c r="A4039" s="156" t="s">
        <v>3997</v>
      </c>
      <c r="B4039" s="156" t="s">
        <v>166</v>
      </c>
      <c r="C4039" s="156" t="s">
        <v>93</v>
      </c>
      <c r="D4039" s="156" t="s">
        <v>1725</v>
      </c>
      <c r="E4039" s="157">
        <v>-37.770000000000003</v>
      </c>
      <c r="F4039" s="157">
        <v>176.37</v>
      </c>
      <c r="G4039" s="156" t="str">
        <f t="shared" si="194"/>
        <v>Western Bay of Plenty District BP</v>
      </c>
      <c r="H4039" s="156">
        <f t="shared" si="195"/>
        <v>37</v>
      </c>
      <c r="I4039" s="156" t="str">
        <f t="shared" si="196"/>
        <v>Western Bay of Plenty District 37</v>
      </c>
    </row>
    <row r="4040" spans="1:9">
      <c r="A4040" s="156" t="s">
        <v>3998</v>
      </c>
      <c r="B4040" s="156" t="s">
        <v>166</v>
      </c>
      <c r="C4040" s="156" t="s">
        <v>93</v>
      </c>
      <c r="D4040" s="156" t="s">
        <v>1725</v>
      </c>
      <c r="E4040" s="157">
        <v>-37.5</v>
      </c>
      <c r="F4040" s="157">
        <v>175.92</v>
      </c>
      <c r="G4040" s="156" t="str">
        <f t="shared" si="194"/>
        <v>Western Bay of Plenty District BP</v>
      </c>
      <c r="H4040" s="156">
        <f t="shared" si="195"/>
        <v>38</v>
      </c>
      <c r="I4040" s="156" t="str">
        <f t="shared" si="196"/>
        <v>Western Bay of Plenty District 38</v>
      </c>
    </row>
    <row r="4041" spans="1:9">
      <c r="A4041" s="156" t="s">
        <v>869</v>
      </c>
      <c r="B4041" s="156" t="s">
        <v>166</v>
      </c>
      <c r="C4041" s="156" t="s">
        <v>93</v>
      </c>
      <c r="D4041" s="156" t="s">
        <v>1725</v>
      </c>
      <c r="E4041" s="157">
        <v>-37.79</v>
      </c>
      <c r="F4041" s="157">
        <v>176.35</v>
      </c>
      <c r="G4041" s="156" t="str">
        <f t="shared" si="194"/>
        <v>Western Bay of Plenty District BP</v>
      </c>
      <c r="H4041" s="156">
        <f t="shared" si="195"/>
        <v>39</v>
      </c>
      <c r="I4041" s="156" t="str">
        <f t="shared" si="196"/>
        <v>Western Bay of Plenty District 39</v>
      </c>
    </row>
    <row r="4042" spans="1:9">
      <c r="A4042" s="156" t="s">
        <v>3999</v>
      </c>
      <c r="B4042" s="156" t="s">
        <v>166</v>
      </c>
      <c r="C4042" s="156" t="s">
        <v>209</v>
      </c>
      <c r="D4042" s="156" t="s">
        <v>1725</v>
      </c>
      <c r="E4042" s="157">
        <v>-37.78</v>
      </c>
      <c r="F4042" s="157">
        <v>176.33</v>
      </c>
      <c r="G4042" s="156" t="str">
        <f t="shared" si="194"/>
        <v>Western Bay of Plenty District BP</v>
      </c>
      <c r="H4042" s="156">
        <f t="shared" si="195"/>
        <v>40</v>
      </c>
      <c r="I4042" s="156" t="str">
        <f t="shared" si="196"/>
        <v>Western Bay of Plenty District 40</v>
      </c>
    </row>
    <row r="4043" spans="1:9">
      <c r="A4043" s="156" t="s">
        <v>4000</v>
      </c>
      <c r="B4043" s="156" t="s">
        <v>166</v>
      </c>
      <c r="C4043" s="156" t="s">
        <v>93</v>
      </c>
      <c r="D4043" s="156" t="s">
        <v>1725</v>
      </c>
      <c r="E4043" s="157">
        <v>-37.69</v>
      </c>
      <c r="F4043" s="157">
        <v>176.06</v>
      </c>
      <c r="G4043" s="156" t="str">
        <f t="shared" si="194"/>
        <v>Western Bay of Plenty District BP</v>
      </c>
      <c r="H4043" s="156">
        <f t="shared" si="195"/>
        <v>41</v>
      </c>
      <c r="I4043" s="156" t="str">
        <f t="shared" si="196"/>
        <v>Western Bay of Plenty District 41</v>
      </c>
    </row>
    <row r="4044" spans="1:9">
      <c r="A4044" s="156" t="s">
        <v>3317</v>
      </c>
      <c r="B4044" s="156" t="s">
        <v>166</v>
      </c>
      <c r="C4044" s="156" t="s">
        <v>93</v>
      </c>
      <c r="D4044" s="156" t="s">
        <v>1725</v>
      </c>
      <c r="E4044" s="157">
        <v>-37.9</v>
      </c>
      <c r="F4044" s="157">
        <v>176.26</v>
      </c>
      <c r="G4044" s="156" t="str">
        <f t="shared" si="194"/>
        <v>Western Bay of Plenty District BP</v>
      </c>
      <c r="H4044" s="156">
        <f t="shared" si="195"/>
        <v>42</v>
      </c>
      <c r="I4044" s="156" t="str">
        <f t="shared" si="196"/>
        <v>Western Bay of Plenty District 42</v>
      </c>
    </row>
    <row r="4045" spans="1:9">
      <c r="A4045" s="156" t="s">
        <v>4001</v>
      </c>
      <c r="B4045" s="156" t="s">
        <v>166</v>
      </c>
      <c r="C4045" s="156" t="s">
        <v>93</v>
      </c>
      <c r="D4045" s="156" t="s">
        <v>1725</v>
      </c>
      <c r="E4045" s="157">
        <v>-37.78</v>
      </c>
      <c r="F4045" s="157">
        <v>176.38</v>
      </c>
      <c r="G4045" s="156" t="str">
        <f t="shared" si="194"/>
        <v>Western Bay of Plenty District BP</v>
      </c>
      <c r="H4045" s="156">
        <f t="shared" si="195"/>
        <v>43</v>
      </c>
      <c r="I4045" s="156" t="str">
        <f t="shared" si="196"/>
        <v>Western Bay of Plenty District 43</v>
      </c>
    </row>
    <row r="4046" spans="1:9">
      <c r="A4046" s="156" t="s">
        <v>4002</v>
      </c>
      <c r="B4046" s="156" t="s">
        <v>166</v>
      </c>
      <c r="C4046" s="156" t="s">
        <v>93</v>
      </c>
      <c r="D4046" s="156" t="s">
        <v>1725</v>
      </c>
      <c r="E4046" s="157">
        <v>-37.83</v>
      </c>
      <c r="F4046" s="157">
        <v>176.31</v>
      </c>
      <c r="G4046" s="156" t="str">
        <f t="shared" si="194"/>
        <v>Western Bay of Plenty District BP</v>
      </c>
      <c r="H4046" s="156">
        <f t="shared" si="195"/>
        <v>44</v>
      </c>
      <c r="I4046" s="156" t="str">
        <f t="shared" si="196"/>
        <v>Western Bay of Plenty District 44</v>
      </c>
    </row>
    <row r="4047" spans="1:9">
      <c r="A4047" s="156" t="s">
        <v>4003</v>
      </c>
      <c r="B4047" s="156" t="s">
        <v>166</v>
      </c>
      <c r="C4047" s="156" t="s">
        <v>93</v>
      </c>
      <c r="D4047" s="156" t="s">
        <v>1725</v>
      </c>
      <c r="E4047" s="157">
        <v>-37.630000000000003</v>
      </c>
      <c r="F4047" s="157">
        <v>175.94</v>
      </c>
      <c r="G4047" s="156" t="str">
        <f t="shared" si="194"/>
        <v>Western Bay of Plenty District BP</v>
      </c>
      <c r="H4047" s="156">
        <f t="shared" si="195"/>
        <v>45</v>
      </c>
      <c r="I4047" s="156" t="str">
        <f t="shared" si="196"/>
        <v>Western Bay of Plenty District 45</v>
      </c>
    </row>
    <row r="4048" spans="1:9">
      <c r="A4048" s="156" t="s">
        <v>1306</v>
      </c>
      <c r="B4048" s="156" t="s">
        <v>166</v>
      </c>
      <c r="C4048" s="156" t="s">
        <v>93</v>
      </c>
      <c r="D4048" s="156" t="s">
        <v>1725</v>
      </c>
      <c r="E4048" s="157">
        <v>-37.71</v>
      </c>
      <c r="F4048" s="157">
        <v>176.08</v>
      </c>
      <c r="G4048" s="156" t="str">
        <f t="shared" si="194"/>
        <v>Western Bay of Plenty District BP</v>
      </c>
      <c r="H4048" s="156">
        <f t="shared" si="195"/>
        <v>46</v>
      </c>
      <c r="I4048" s="156" t="str">
        <f t="shared" si="196"/>
        <v>Western Bay of Plenty District 46</v>
      </c>
    </row>
    <row r="4049" spans="1:9">
      <c r="A4049" s="156" t="s">
        <v>4004</v>
      </c>
      <c r="B4049" s="156" t="s">
        <v>166</v>
      </c>
      <c r="C4049" s="156" t="s">
        <v>93</v>
      </c>
      <c r="D4049" s="156" t="s">
        <v>1725</v>
      </c>
      <c r="E4049" s="157">
        <v>-37.72</v>
      </c>
      <c r="F4049" s="157">
        <v>176.23</v>
      </c>
      <c r="G4049" s="156" t="str">
        <f t="shared" si="194"/>
        <v>Western Bay of Plenty District BP</v>
      </c>
      <c r="H4049" s="156">
        <f t="shared" si="195"/>
        <v>47</v>
      </c>
      <c r="I4049" s="156" t="str">
        <f t="shared" si="196"/>
        <v>Western Bay of Plenty District 47</v>
      </c>
    </row>
    <row r="4050" spans="1:9">
      <c r="A4050" s="156" t="s">
        <v>4005</v>
      </c>
      <c r="B4050" s="156" t="s">
        <v>166</v>
      </c>
      <c r="C4050" s="156" t="s">
        <v>93</v>
      </c>
      <c r="D4050" s="156" t="s">
        <v>1725</v>
      </c>
      <c r="E4050" s="157">
        <v>-37.729999999999997</v>
      </c>
      <c r="F4050" s="157">
        <v>175.99</v>
      </c>
      <c r="G4050" s="156" t="str">
        <f t="shared" si="194"/>
        <v>Western Bay of Plenty District BP</v>
      </c>
      <c r="H4050" s="156">
        <f t="shared" si="195"/>
        <v>48</v>
      </c>
      <c r="I4050" s="156" t="str">
        <f t="shared" si="196"/>
        <v>Western Bay of Plenty District 48</v>
      </c>
    </row>
    <row r="4051" spans="1:9">
      <c r="A4051" s="156" t="s">
        <v>2213</v>
      </c>
      <c r="B4051" s="156" t="s">
        <v>166</v>
      </c>
      <c r="C4051" s="156" t="s">
        <v>93</v>
      </c>
      <c r="D4051" s="156" t="s">
        <v>1725</v>
      </c>
      <c r="E4051" s="157">
        <v>-37.520000000000003</v>
      </c>
      <c r="F4051" s="157">
        <v>175.9</v>
      </c>
      <c r="G4051" s="156" t="str">
        <f t="shared" si="194"/>
        <v>Western Bay of Plenty District BP</v>
      </c>
      <c r="H4051" s="156">
        <f t="shared" si="195"/>
        <v>49</v>
      </c>
      <c r="I4051" s="156" t="str">
        <f t="shared" si="196"/>
        <v>Western Bay of Plenty District 49</v>
      </c>
    </row>
    <row r="4052" spans="1:9">
      <c r="A4052" s="156" t="s">
        <v>4006</v>
      </c>
      <c r="B4052" s="156" t="s">
        <v>167</v>
      </c>
      <c r="C4052" s="156" t="s">
        <v>93</v>
      </c>
      <c r="D4052" s="156" t="s">
        <v>330</v>
      </c>
      <c r="E4052" s="157">
        <v>-42.69</v>
      </c>
      <c r="F4052" s="157">
        <v>171.02</v>
      </c>
      <c r="G4052" s="156" t="str">
        <f t="shared" si="194"/>
        <v>Westland District WC</v>
      </c>
      <c r="H4052" s="156">
        <f t="shared" si="195"/>
        <v>1</v>
      </c>
      <c r="I4052" s="156" t="str">
        <f t="shared" si="196"/>
        <v>Westland District 1</v>
      </c>
    </row>
    <row r="4053" spans="1:9">
      <c r="A4053" s="156" t="s">
        <v>4007</v>
      </c>
      <c r="B4053" s="156" t="s">
        <v>167</v>
      </c>
      <c r="C4053" s="156" t="s">
        <v>93</v>
      </c>
      <c r="D4053" s="156" t="s">
        <v>330</v>
      </c>
      <c r="E4053" s="157">
        <v>-44.01</v>
      </c>
      <c r="F4053" s="157">
        <v>168.66</v>
      </c>
      <c r="G4053" s="156" t="str">
        <f t="shared" si="194"/>
        <v>Westland District WC</v>
      </c>
      <c r="H4053" s="156">
        <f t="shared" si="195"/>
        <v>2</v>
      </c>
      <c r="I4053" s="156" t="str">
        <f t="shared" si="196"/>
        <v>Westland District 2</v>
      </c>
    </row>
    <row r="4054" spans="1:9">
      <c r="A4054" s="156" t="s">
        <v>4008</v>
      </c>
      <c r="B4054" s="156" t="s">
        <v>167</v>
      </c>
      <c r="C4054" s="156" t="s">
        <v>93</v>
      </c>
      <c r="D4054" s="156" t="s">
        <v>330</v>
      </c>
      <c r="E4054" s="157">
        <v>-42.74</v>
      </c>
      <c r="F4054" s="157">
        <v>170.98</v>
      </c>
      <c r="G4054" s="156" t="str">
        <f t="shared" si="194"/>
        <v>Westland District WC</v>
      </c>
      <c r="H4054" s="156">
        <f t="shared" si="195"/>
        <v>3</v>
      </c>
      <c r="I4054" s="156" t="str">
        <f t="shared" si="196"/>
        <v>Westland District 3</v>
      </c>
    </row>
    <row r="4055" spans="1:9">
      <c r="A4055" s="156" t="s">
        <v>2704</v>
      </c>
      <c r="B4055" s="156" t="s">
        <v>167</v>
      </c>
      <c r="C4055" s="156" t="s">
        <v>93</v>
      </c>
      <c r="D4055" s="156" t="s">
        <v>330</v>
      </c>
      <c r="E4055" s="157">
        <v>-42.63</v>
      </c>
      <c r="F4055" s="157">
        <v>171.07</v>
      </c>
      <c r="G4055" s="156" t="str">
        <f t="shared" si="194"/>
        <v>Westland District WC</v>
      </c>
      <c r="H4055" s="156">
        <f t="shared" si="195"/>
        <v>4</v>
      </c>
      <c r="I4055" s="156" t="str">
        <f t="shared" si="196"/>
        <v>Westland District 4</v>
      </c>
    </row>
    <row r="4056" spans="1:9">
      <c r="A4056" s="156" t="s">
        <v>637</v>
      </c>
      <c r="B4056" s="156" t="s">
        <v>167</v>
      </c>
      <c r="C4056" s="156" t="s">
        <v>93</v>
      </c>
      <c r="D4056" s="156" t="s">
        <v>330</v>
      </c>
      <c r="E4056" s="157">
        <v>-42.71</v>
      </c>
      <c r="F4056" s="157">
        <v>171.02</v>
      </c>
      <c r="G4056" s="156" t="str">
        <f t="shared" si="194"/>
        <v>Westland District WC</v>
      </c>
      <c r="H4056" s="156">
        <f t="shared" si="195"/>
        <v>5</v>
      </c>
      <c r="I4056" s="156" t="str">
        <f t="shared" si="196"/>
        <v>Westland District 5</v>
      </c>
    </row>
    <row r="4057" spans="1:9">
      <c r="A4057" s="156" t="s">
        <v>4009</v>
      </c>
      <c r="B4057" s="156" t="s">
        <v>167</v>
      </c>
      <c r="C4057" s="156" t="s">
        <v>93</v>
      </c>
      <c r="D4057" s="156" t="s">
        <v>330</v>
      </c>
      <c r="E4057" s="157">
        <v>-43.6</v>
      </c>
      <c r="F4057" s="157">
        <v>169.59</v>
      </c>
      <c r="G4057" s="156" t="str">
        <f t="shared" si="194"/>
        <v>Westland District WC</v>
      </c>
      <c r="H4057" s="156">
        <f t="shared" si="195"/>
        <v>6</v>
      </c>
      <c r="I4057" s="156" t="str">
        <f t="shared" si="196"/>
        <v>Westland District 6</v>
      </c>
    </row>
    <row r="4058" spans="1:9">
      <c r="A4058" s="156" t="s">
        <v>4010</v>
      </c>
      <c r="B4058" s="156" t="s">
        <v>167</v>
      </c>
      <c r="C4058" s="156" t="s">
        <v>93</v>
      </c>
      <c r="D4058" s="156" t="s">
        <v>330</v>
      </c>
      <c r="E4058" s="157">
        <v>-42.67</v>
      </c>
      <c r="F4058" s="157">
        <v>171.15</v>
      </c>
      <c r="G4058" s="156" t="str">
        <f t="shared" si="194"/>
        <v>Westland District WC</v>
      </c>
      <c r="H4058" s="156">
        <f t="shared" si="195"/>
        <v>7</v>
      </c>
      <c r="I4058" s="156" t="str">
        <f t="shared" si="196"/>
        <v>Westland District 7</v>
      </c>
    </row>
    <row r="4059" spans="1:9">
      <c r="A4059" s="156" t="s">
        <v>4011</v>
      </c>
      <c r="B4059" s="156" t="s">
        <v>167</v>
      </c>
      <c r="C4059" s="156" t="s">
        <v>93</v>
      </c>
      <c r="D4059" s="156" t="s">
        <v>330</v>
      </c>
      <c r="E4059" s="157">
        <v>-42.61</v>
      </c>
      <c r="F4059" s="157">
        <v>171.09</v>
      </c>
      <c r="G4059" s="156" t="str">
        <f t="shared" si="194"/>
        <v>Westland District WC</v>
      </c>
      <c r="H4059" s="156">
        <f t="shared" si="195"/>
        <v>8</v>
      </c>
      <c r="I4059" s="156" t="str">
        <f t="shared" si="196"/>
        <v>Westland District 8</v>
      </c>
    </row>
    <row r="4060" spans="1:9">
      <c r="A4060" s="156" t="s">
        <v>4012</v>
      </c>
      <c r="B4060" s="156" t="s">
        <v>167</v>
      </c>
      <c r="C4060" s="156" t="s">
        <v>93</v>
      </c>
      <c r="D4060" s="156" t="s">
        <v>330</v>
      </c>
      <c r="E4060" s="157">
        <v>-42.65</v>
      </c>
      <c r="F4060" s="157">
        <v>171.19</v>
      </c>
      <c r="G4060" s="156" t="str">
        <f t="shared" si="194"/>
        <v>Westland District WC</v>
      </c>
      <c r="H4060" s="156">
        <f t="shared" si="195"/>
        <v>9</v>
      </c>
      <c r="I4060" s="156" t="str">
        <f t="shared" si="196"/>
        <v>Westland District 9</v>
      </c>
    </row>
    <row r="4061" spans="1:9">
      <c r="A4061" s="156" t="s">
        <v>4013</v>
      </c>
      <c r="B4061" s="156" t="s">
        <v>167</v>
      </c>
      <c r="C4061" s="156" t="s">
        <v>93</v>
      </c>
      <c r="D4061" s="156" t="s">
        <v>330</v>
      </c>
      <c r="E4061" s="157">
        <v>-42.89</v>
      </c>
      <c r="F4061" s="157">
        <v>170.78</v>
      </c>
      <c r="G4061" s="156" t="str">
        <f t="shared" si="194"/>
        <v>Westland District WC</v>
      </c>
      <c r="H4061" s="156">
        <f t="shared" si="195"/>
        <v>10</v>
      </c>
      <c r="I4061" s="156" t="str">
        <f t="shared" si="196"/>
        <v>Westland District 10</v>
      </c>
    </row>
    <row r="4062" spans="1:9">
      <c r="A4062" s="156" t="s">
        <v>4014</v>
      </c>
      <c r="B4062" s="156" t="s">
        <v>167</v>
      </c>
      <c r="C4062" s="156" t="s">
        <v>93</v>
      </c>
      <c r="D4062" s="156" t="s">
        <v>330</v>
      </c>
      <c r="E4062" s="157">
        <v>-42.97</v>
      </c>
      <c r="F4062" s="157">
        <v>170.73</v>
      </c>
      <c r="G4062" s="156" t="str">
        <f t="shared" si="194"/>
        <v>Westland District WC</v>
      </c>
      <c r="H4062" s="156">
        <f t="shared" si="195"/>
        <v>11</v>
      </c>
      <c r="I4062" s="156" t="str">
        <f t="shared" si="196"/>
        <v>Westland District 11</v>
      </c>
    </row>
    <row r="4063" spans="1:9">
      <c r="A4063" s="156" t="s">
        <v>4015</v>
      </c>
      <c r="B4063" s="156" t="s">
        <v>167</v>
      </c>
      <c r="C4063" s="156" t="s">
        <v>93</v>
      </c>
      <c r="D4063" s="156" t="s">
        <v>330</v>
      </c>
      <c r="E4063" s="157">
        <v>-43.46</v>
      </c>
      <c r="F4063" s="157">
        <v>170.01</v>
      </c>
      <c r="G4063" s="156" t="str">
        <f t="shared" si="194"/>
        <v>Westland District WC</v>
      </c>
      <c r="H4063" s="156">
        <f t="shared" si="195"/>
        <v>12</v>
      </c>
      <c r="I4063" s="156" t="str">
        <f t="shared" si="196"/>
        <v>Westland District 12</v>
      </c>
    </row>
    <row r="4064" spans="1:9">
      <c r="A4064" s="156" t="s">
        <v>4016</v>
      </c>
      <c r="B4064" s="156" t="s">
        <v>167</v>
      </c>
      <c r="C4064" s="156" t="s">
        <v>209</v>
      </c>
      <c r="D4064" s="156" t="s">
        <v>330</v>
      </c>
      <c r="E4064" s="157">
        <v>-43.39</v>
      </c>
      <c r="F4064" s="157">
        <v>170.18</v>
      </c>
      <c r="G4064" s="156" t="str">
        <f t="shared" si="194"/>
        <v>Westland District WC</v>
      </c>
      <c r="H4064" s="156">
        <f t="shared" si="195"/>
        <v>13</v>
      </c>
      <c r="I4064" s="156" t="str">
        <f t="shared" si="196"/>
        <v>Westland District 13</v>
      </c>
    </row>
    <row r="4065" spans="1:9">
      <c r="A4065" s="156" t="s">
        <v>4017</v>
      </c>
      <c r="B4065" s="156" t="s">
        <v>167</v>
      </c>
      <c r="C4065" s="156" t="s">
        <v>93</v>
      </c>
      <c r="D4065" s="156" t="s">
        <v>330</v>
      </c>
      <c r="E4065" s="157">
        <v>-43.41</v>
      </c>
      <c r="F4065" s="157">
        <v>169.82</v>
      </c>
      <c r="G4065" s="156" t="str">
        <f t="shared" si="194"/>
        <v>Westland District WC</v>
      </c>
      <c r="H4065" s="156">
        <f t="shared" si="195"/>
        <v>14</v>
      </c>
      <c r="I4065" s="156" t="str">
        <f t="shared" si="196"/>
        <v>Westland District 14</v>
      </c>
    </row>
    <row r="4066" spans="1:9">
      <c r="A4066" s="156" t="s">
        <v>4018</v>
      </c>
      <c r="B4066" s="156" t="s">
        <v>167</v>
      </c>
      <c r="C4066" s="156" t="s">
        <v>93</v>
      </c>
      <c r="D4066" s="156" t="s">
        <v>330</v>
      </c>
      <c r="E4066" s="157">
        <v>-42.67</v>
      </c>
      <c r="F4066" s="157">
        <v>171.11</v>
      </c>
      <c r="G4066" s="156" t="str">
        <f t="shared" si="194"/>
        <v>Westland District WC</v>
      </c>
      <c r="H4066" s="156">
        <f t="shared" si="195"/>
        <v>15</v>
      </c>
      <c r="I4066" s="156" t="str">
        <f t="shared" si="196"/>
        <v>Westland District 15</v>
      </c>
    </row>
    <row r="4067" spans="1:9">
      <c r="A4067" s="156" t="s">
        <v>4019</v>
      </c>
      <c r="B4067" s="156" t="s">
        <v>167</v>
      </c>
      <c r="C4067" s="156" t="s">
        <v>93</v>
      </c>
      <c r="D4067" s="156" t="s">
        <v>330</v>
      </c>
      <c r="E4067" s="157">
        <v>-43.88</v>
      </c>
      <c r="F4067" s="157">
        <v>169.04</v>
      </c>
      <c r="G4067" s="156" t="str">
        <f t="shared" si="194"/>
        <v>Westland District WC</v>
      </c>
      <c r="H4067" s="156">
        <f t="shared" si="195"/>
        <v>16</v>
      </c>
      <c r="I4067" s="156" t="str">
        <f t="shared" si="196"/>
        <v>Westland District 16</v>
      </c>
    </row>
    <row r="4068" spans="1:9">
      <c r="A4068" s="156" t="s">
        <v>4020</v>
      </c>
      <c r="B4068" s="156" t="s">
        <v>167</v>
      </c>
      <c r="C4068" s="156" t="s">
        <v>93</v>
      </c>
      <c r="D4068" s="156" t="s">
        <v>330</v>
      </c>
      <c r="E4068" s="157">
        <v>-43.86</v>
      </c>
      <c r="F4068" s="157">
        <v>169</v>
      </c>
      <c r="G4068" s="156" t="str">
        <f t="shared" si="194"/>
        <v>Westland District WC</v>
      </c>
      <c r="H4068" s="156">
        <f t="shared" si="195"/>
        <v>17</v>
      </c>
      <c r="I4068" s="156" t="str">
        <f t="shared" si="196"/>
        <v>Westland District 17</v>
      </c>
    </row>
    <row r="4069" spans="1:9">
      <c r="A4069" s="156" t="s">
        <v>4021</v>
      </c>
      <c r="B4069" s="156" t="s">
        <v>167</v>
      </c>
      <c r="C4069" s="156" t="s">
        <v>93</v>
      </c>
      <c r="D4069" s="156" t="s">
        <v>330</v>
      </c>
      <c r="E4069" s="157">
        <v>-43.94</v>
      </c>
      <c r="F4069" s="157">
        <v>168.85</v>
      </c>
      <c r="G4069" s="156" t="str">
        <f t="shared" si="194"/>
        <v>Westland District WC</v>
      </c>
      <c r="H4069" s="156">
        <f t="shared" si="195"/>
        <v>18</v>
      </c>
      <c r="I4069" s="156" t="str">
        <f t="shared" si="196"/>
        <v>Westland District 18</v>
      </c>
    </row>
    <row r="4070" spans="1:9">
      <c r="A4070" s="156" t="s">
        <v>4022</v>
      </c>
      <c r="B4070" s="156" t="s">
        <v>167</v>
      </c>
      <c r="C4070" s="156" t="s">
        <v>209</v>
      </c>
      <c r="D4070" s="156" t="s">
        <v>330</v>
      </c>
      <c r="E4070" s="157">
        <v>-43.14</v>
      </c>
      <c r="F4070" s="157">
        <v>170.55</v>
      </c>
      <c r="G4070" s="156" t="str">
        <f t="shared" si="194"/>
        <v>Westland District WC</v>
      </c>
      <c r="H4070" s="156">
        <f t="shared" si="195"/>
        <v>19</v>
      </c>
      <c r="I4070" s="156" t="str">
        <f t="shared" si="196"/>
        <v>Westland District 19</v>
      </c>
    </row>
    <row r="4071" spans="1:9">
      <c r="A4071" s="156" t="s">
        <v>4023</v>
      </c>
      <c r="B4071" s="156" t="s">
        <v>167</v>
      </c>
      <c r="C4071" s="156" t="s">
        <v>93</v>
      </c>
      <c r="D4071" s="156" t="s">
        <v>330</v>
      </c>
      <c r="E4071" s="157">
        <v>-43.12</v>
      </c>
      <c r="F4071" s="157">
        <v>170.56</v>
      </c>
      <c r="G4071" s="156" t="str">
        <f t="shared" si="194"/>
        <v>Westland District WC</v>
      </c>
      <c r="H4071" s="156">
        <f t="shared" si="195"/>
        <v>20</v>
      </c>
      <c r="I4071" s="156" t="str">
        <f t="shared" si="196"/>
        <v>Westland District 20</v>
      </c>
    </row>
    <row r="4072" spans="1:9">
      <c r="A4072" s="156" t="s">
        <v>4024</v>
      </c>
      <c r="B4072" s="156" t="s">
        <v>167</v>
      </c>
      <c r="C4072" s="156" t="s">
        <v>171</v>
      </c>
      <c r="D4072" s="156" t="s">
        <v>330</v>
      </c>
      <c r="E4072" s="157">
        <v>-42.71</v>
      </c>
      <c r="F4072" s="157">
        <v>170.96</v>
      </c>
      <c r="G4072" s="156" t="str">
        <f t="shared" si="194"/>
        <v>Westland District WC</v>
      </c>
      <c r="H4072" s="156">
        <f t="shared" si="195"/>
        <v>21</v>
      </c>
      <c r="I4072" s="156" t="str">
        <f t="shared" si="196"/>
        <v>Westland District 21</v>
      </c>
    </row>
    <row r="4073" spans="1:9">
      <c r="A4073" s="156" t="s">
        <v>4025</v>
      </c>
      <c r="B4073" s="156" t="s">
        <v>167</v>
      </c>
      <c r="C4073" s="156" t="s">
        <v>93</v>
      </c>
      <c r="D4073" s="156" t="s">
        <v>330</v>
      </c>
      <c r="E4073" s="157">
        <v>-42.69</v>
      </c>
      <c r="F4073" s="157">
        <v>170.99</v>
      </c>
      <c r="G4073" s="156" t="str">
        <f t="shared" si="194"/>
        <v>Westland District WC</v>
      </c>
      <c r="H4073" s="156">
        <f t="shared" si="195"/>
        <v>22</v>
      </c>
      <c r="I4073" s="156" t="str">
        <f t="shared" si="196"/>
        <v>Westland District 22</v>
      </c>
    </row>
    <row r="4074" spans="1:9">
      <c r="A4074" s="156" t="s">
        <v>4026</v>
      </c>
      <c r="B4074" s="156" t="s">
        <v>167</v>
      </c>
      <c r="C4074" s="156" t="s">
        <v>93</v>
      </c>
      <c r="D4074" s="156" t="s">
        <v>330</v>
      </c>
      <c r="E4074" s="157">
        <v>-42.73</v>
      </c>
      <c r="F4074" s="157">
        <v>171.1</v>
      </c>
      <c r="G4074" s="156" t="str">
        <f t="shared" si="194"/>
        <v>Westland District WC</v>
      </c>
      <c r="H4074" s="156">
        <f t="shared" si="195"/>
        <v>23</v>
      </c>
      <c r="I4074" s="156" t="str">
        <f t="shared" si="196"/>
        <v>Westland District 23</v>
      </c>
    </row>
    <row r="4075" spans="1:9">
      <c r="A4075" s="156" t="s">
        <v>4027</v>
      </c>
      <c r="B4075" s="156" t="s">
        <v>167</v>
      </c>
      <c r="C4075" s="156" t="s">
        <v>93</v>
      </c>
      <c r="D4075" s="156" t="s">
        <v>330</v>
      </c>
      <c r="E4075" s="157">
        <v>-43.97</v>
      </c>
      <c r="F4075" s="157">
        <v>168.61</v>
      </c>
      <c r="G4075" s="156" t="str">
        <f t="shared" si="194"/>
        <v>Westland District WC</v>
      </c>
      <c r="H4075" s="156">
        <f t="shared" si="195"/>
        <v>24</v>
      </c>
      <c r="I4075" s="156" t="str">
        <f t="shared" si="196"/>
        <v>Westland District 24</v>
      </c>
    </row>
    <row r="4076" spans="1:9">
      <c r="A4076" s="156" t="s">
        <v>4028</v>
      </c>
      <c r="B4076" s="156" t="s">
        <v>167</v>
      </c>
      <c r="C4076" s="156" t="s">
        <v>93</v>
      </c>
      <c r="D4076" s="156" t="s">
        <v>330</v>
      </c>
      <c r="E4076" s="157">
        <v>-42.74</v>
      </c>
      <c r="F4076" s="157">
        <v>171.51</v>
      </c>
      <c r="G4076" s="156" t="str">
        <f t="shared" si="194"/>
        <v>Westland District WC</v>
      </c>
      <c r="H4076" s="156">
        <f t="shared" si="195"/>
        <v>25</v>
      </c>
      <c r="I4076" s="156" t="str">
        <f t="shared" si="196"/>
        <v>Westland District 25</v>
      </c>
    </row>
    <row r="4077" spans="1:9">
      <c r="A4077" s="156" t="s">
        <v>4029</v>
      </c>
      <c r="B4077" s="156" t="s">
        <v>167</v>
      </c>
      <c r="C4077" s="156" t="s">
        <v>93</v>
      </c>
      <c r="D4077" s="156" t="s">
        <v>330</v>
      </c>
      <c r="E4077" s="157">
        <v>-43.57</v>
      </c>
      <c r="F4077" s="157">
        <v>169.68</v>
      </c>
      <c r="G4077" s="156" t="str">
        <f t="shared" si="194"/>
        <v>Westland District WC</v>
      </c>
      <c r="H4077" s="156">
        <f t="shared" si="195"/>
        <v>26</v>
      </c>
      <c r="I4077" s="156" t="str">
        <f t="shared" si="196"/>
        <v>Westland District 26</v>
      </c>
    </row>
    <row r="4078" spans="1:9">
      <c r="A4078" s="156" t="s">
        <v>4030</v>
      </c>
      <c r="B4078" s="156" t="s">
        <v>167</v>
      </c>
      <c r="C4078" s="156" t="s">
        <v>93</v>
      </c>
      <c r="D4078" s="156" t="s">
        <v>330</v>
      </c>
      <c r="E4078" s="157">
        <v>-42.68</v>
      </c>
      <c r="F4078" s="157">
        <v>171</v>
      </c>
      <c r="G4078" s="156" t="str">
        <f t="shared" si="194"/>
        <v>Westland District WC</v>
      </c>
      <c r="H4078" s="156">
        <f t="shared" si="195"/>
        <v>27</v>
      </c>
      <c r="I4078" s="156" t="str">
        <f t="shared" si="196"/>
        <v>Westland District 27</v>
      </c>
    </row>
    <row r="4079" spans="1:9">
      <c r="A4079" s="156" t="s">
        <v>4031</v>
      </c>
      <c r="B4079" s="156" t="s">
        <v>167</v>
      </c>
      <c r="C4079" s="156" t="s">
        <v>93</v>
      </c>
      <c r="D4079" s="156" t="s">
        <v>330</v>
      </c>
      <c r="E4079" s="157">
        <v>-42.97</v>
      </c>
      <c r="F4079" s="157">
        <v>170.67</v>
      </c>
      <c r="G4079" s="156" t="str">
        <f t="shared" si="194"/>
        <v>Westland District WC</v>
      </c>
      <c r="H4079" s="156">
        <f t="shared" si="195"/>
        <v>28</v>
      </c>
      <c r="I4079" s="156" t="str">
        <f t="shared" si="196"/>
        <v>Westland District 28</v>
      </c>
    </row>
    <row r="4080" spans="1:9">
      <c r="A4080" s="156" t="s">
        <v>4032</v>
      </c>
      <c r="B4080" s="156" t="s">
        <v>167</v>
      </c>
      <c r="C4080" s="156" t="s">
        <v>93</v>
      </c>
      <c r="D4080" s="156" t="s">
        <v>330</v>
      </c>
      <c r="E4080" s="157">
        <v>-42.74</v>
      </c>
      <c r="F4080" s="157">
        <v>171</v>
      </c>
      <c r="G4080" s="156" t="str">
        <f t="shared" si="194"/>
        <v>Westland District WC</v>
      </c>
      <c r="H4080" s="156">
        <f t="shared" si="195"/>
        <v>29</v>
      </c>
      <c r="I4080" s="156" t="str">
        <f t="shared" si="196"/>
        <v>Westland District 29</v>
      </c>
    </row>
    <row r="4081" spans="1:9">
      <c r="A4081" s="156" t="s">
        <v>4033</v>
      </c>
      <c r="B4081" s="156" t="s">
        <v>167</v>
      </c>
      <c r="C4081" s="156" t="s">
        <v>93</v>
      </c>
      <c r="D4081" s="156" t="s">
        <v>330</v>
      </c>
      <c r="E4081" s="157">
        <v>-43.53</v>
      </c>
      <c r="F4081" s="157">
        <v>169.82</v>
      </c>
      <c r="G4081" s="156" t="str">
        <f t="shared" si="194"/>
        <v>Westland District WC</v>
      </c>
      <c r="H4081" s="156">
        <f t="shared" si="195"/>
        <v>30</v>
      </c>
      <c r="I4081" s="156" t="str">
        <f t="shared" si="196"/>
        <v>Westland District 30</v>
      </c>
    </row>
    <row r="4082" spans="1:9">
      <c r="A4082" s="156" t="s">
        <v>4034</v>
      </c>
      <c r="B4082" s="156" t="s">
        <v>167</v>
      </c>
      <c r="C4082" s="156" t="s">
        <v>93</v>
      </c>
      <c r="D4082" s="156" t="s">
        <v>330</v>
      </c>
      <c r="E4082" s="157">
        <v>-42.83</v>
      </c>
      <c r="F4082" s="157">
        <v>171.02</v>
      </c>
      <c r="G4082" s="156" t="str">
        <f t="shared" si="194"/>
        <v>Westland District WC</v>
      </c>
      <c r="H4082" s="156">
        <f t="shared" si="195"/>
        <v>31</v>
      </c>
      <c r="I4082" s="156" t="str">
        <f t="shared" si="196"/>
        <v>Westland District 31</v>
      </c>
    </row>
    <row r="4083" spans="1:9">
      <c r="A4083" s="156" t="s">
        <v>4035</v>
      </c>
      <c r="B4083" s="156" t="s">
        <v>167</v>
      </c>
      <c r="C4083" s="156" t="s">
        <v>93</v>
      </c>
      <c r="D4083" s="156" t="s">
        <v>330</v>
      </c>
      <c r="E4083" s="157">
        <v>-42.88</v>
      </c>
      <c r="F4083" s="157">
        <v>171.01</v>
      </c>
      <c r="G4083" s="156" t="str">
        <f t="shared" si="194"/>
        <v>Westland District WC</v>
      </c>
      <c r="H4083" s="156">
        <f t="shared" si="195"/>
        <v>32</v>
      </c>
      <c r="I4083" s="156" t="str">
        <f t="shared" si="196"/>
        <v>Westland District 32</v>
      </c>
    </row>
    <row r="4084" spans="1:9">
      <c r="A4084" s="156" t="s">
        <v>4036</v>
      </c>
      <c r="B4084" s="156" t="s">
        <v>167</v>
      </c>
      <c r="C4084" s="156" t="s">
        <v>209</v>
      </c>
      <c r="D4084" s="156" t="s">
        <v>330</v>
      </c>
      <c r="E4084" s="157">
        <v>-42.63</v>
      </c>
      <c r="F4084" s="157">
        <v>171.18</v>
      </c>
      <c r="G4084" s="156" t="str">
        <f t="shared" si="194"/>
        <v>Westland District WC</v>
      </c>
      <c r="H4084" s="156">
        <f t="shared" si="195"/>
        <v>33</v>
      </c>
      <c r="I4084" s="156" t="str">
        <f t="shared" si="196"/>
        <v>Westland District 33</v>
      </c>
    </row>
    <row r="4085" spans="1:9">
      <c r="A4085" s="156" t="s">
        <v>4037</v>
      </c>
      <c r="B4085" s="156" t="s">
        <v>167</v>
      </c>
      <c r="C4085" s="156" t="s">
        <v>93</v>
      </c>
      <c r="D4085" s="156" t="s">
        <v>330</v>
      </c>
      <c r="E4085" s="157">
        <v>-42.58</v>
      </c>
      <c r="F4085" s="157">
        <v>171.13</v>
      </c>
      <c r="G4085" s="156" t="str">
        <f t="shared" si="194"/>
        <v>Westland District WC</v>
      </c>
      <c r="H4085" s="156">
        <f t="shared" si="195"/>
        <v>34</v>
      </c>
      <c r="I4085" s="156" t="str">
        <f t="shared" si="196"/>
        <v>Westland District 34</v>
      </c>
    </row>
    <row r="4086" spans="1:9">
      <c r="A4086" s="156" t="s">
        <v>4038</v>
      </c>
      <c r="B4086" s="156" t="s">
        <v>167</v>
      </c>
      <c r="C4086" s="156" t="s">
        <v>93</v>
      </c>
      <c r="D4086" s="156" t="s">
        <v>330</v>
      </c>
      <c r="E4086" s="157">
        <v>-43.71</v>
      </c>
      <c r="F4086" s="157">
        <v>169.27</v>
      </c>
      <c r="G4086" s="156" t="str">
        <f t="shared" si="194"/>
        <v>Westland District WC</v>
      </c>
      <c r="H4086" s="156">
        <f t="shared" si="195"/>
        <v>35</v>
      </c>
      <c r="I4086" s="156" t="str">
        <f t="shared" si="196"/>
        <v>Westland District 35</v>
      </c>
    </row>
    <row r="4087" spans="1:9">
      <c r="A4087" s="156" t="s">
        <v>4039</v>
      </c>
      <c r="B4087" s="156" t="s">
        <v>167</v>
      </c>
      <c r="C4087" s="156" t="s">
        <v>93</v>
      </c>
      <c r="D4087" s="156" t="s">
        <v>330</v>
      </c>
      <c r="E4087" s="157">
        <v>-43.71</v>
      </c>
      <c r="F4087" s="157">
        <v>169.42</v>
      </c>
      <c r="G4087" s="156" t="str">
        <f t="shared" si="194"/>
        <v>Westland District WC</v>
      </c>
      <c r="H4087" s="156">
        <f t="shared" si="195"/>
        <v>36</v>
      </c>
      <c r="I4087" s="156" t="str">
        <f t="shared" si="196"/>
        <v>Westland District 36</v>
      </c>
    </row>
    <row r="4088" spans="1:9">
      <c r="A4088" s="156" t="s">
        <v>4040</v>
      </c>
      <c r="B4088" s="156" t="s">
        <v>167</v>
      </c>
      <c r="C4088" s="156" t="s">
        <v>93</v>
      </c>
      <c r="D4088" s="156" t="s">
        <v>330</v>
      </c>
      <c r="E4088" s="157">
        <v>-43.64</v>
      </c>
      <c r="F4088" s="157">
        <v>169.6</v>
      </c>
      <c r="G4088" s="156" t="str">
        <f t="shared" si="194"/>
        <v>Westland District WC</v>
      </c>
      <c r="H4088" s="156">
        <f t="shared" si="195"/>
        <v>37</v>
      </c>
      <c r="I4088" s="156" t="str">
        <f t="shared" si="196"/>
        <v>Westland District 37</v>
      </c>
    </row>
    <row r="4089" spans="1:9">
      <c r="A4089" s="156" t="s">
        <v>4041</v>
      </c>
      <c r="B4089" s="156" t="s">
        <v>167</v>
      </c>
      <c r="C4089" s="156" t="s">
        <v>93</v>
      </c>
      <c r="D4089" s="156" t="s">
        <v>330</v>
      </c>
      <c r="E4089" s="157">
        <v>-42.76</v>
      </c>
      <c r="F4089" s="157">
        <v>170.91</v>
      </c>
      <c r="G4089" s="156" t="str">
        <f t="shared" si="194"/>
        <v>Westland District WC</v>
      </c>
      <c r="H4089" s="156">
        <f t="shared" si="195"/>
        <v>38</v>
      </c>
      <c r="I4089" s="156" t="str">
        <f t="shared" si="196"/>
        <v>Westland District 38</v>
      </c>
    </row>
    <row r="4090" spans="1:9">
      <c r="A4090" s="156" t="s">
        <v>2675</v>
      </c>
      <c r="B4090" s="156" t="s">
        <v>167</v>
      </c>
      <c r="C4090" s="156" t="s">
        <v>93</v>
      </c>
      <c r="D4090" s="156" t="s">
        <v>330</v>
      </c>
      <c r="E4090" s="157">
        <v>-42.8</v>
      </c>
      <c r="F4090" s="157">
        <v>171.21</v>
      </c>
      <c r="G4090" s="156" t="str">
        <f t="shared" si="194"/>
        <v>Westland District WC</v>
      </c>
      <c r="H4090" s="156">
        <f t="shared" si="195"/>
        <v>39</v>
      </c>
      <c r="I4090" s="156" t="str">
        <f t="shared" si="196"/>
        <v>Westland District 39</v>
      </c>
    </row>
    <row r="4091" spans="1:9">
      <c r="A4091" s="156" t="s">
        <v>4042</v>
      </c>
      <c r="B4091" s="156" t="s">
        <v>167</v>
      </c>
      <c r="C4091" s="156" t="s">
        <v>93</v>
      </c>
      <c r="D4091" s="156" t="s">
        <v>330</v>
      </c>
      <c r="E4091" s="157">
        <v>-44</v>
      </c>
      <c r="F4091" s="157">
        <v>168.65</v>
      </c>
      <c r="G4091" s="156" t="str">
        <f t="shared" si="194"/>
        <v>Westland District WC</v>
      </c>
      <c r="H4091" s="156">
        <f t="shared" si="195"/>
        <v>40</v>
      </c>
      <c r="I4091" s="156" t="str">
        <f t="shared" si="196"/>
        <v>Westland District 40</v>
      </c>
    </row>
    <row r="4092" spans="1:9">
      <c r="A4092" s="156" t="s">
        <v>4043</v>
      </c>
      <c r="B4092" s="156" t="s">
        <v>167</v>
      </c>
      <c r="C4092" s="156" t="s">
        <v>93</v>
      </c>
      <c r="D4092" s="156" t="s">
        <v>330</v>
      </c>
      <c r="E4092" s="157">
        <v>-43.22</v>
      </c>
      <c r="F4092" s="157">
        <v>170.15</v>
      </c>
      <c r="G4092" s="156" t="str">
        <f t="shared" si="194"/>
        <v>Westland District WC</v>
      </c>
      <c r="H4092" s="156">
        <f t="shared" si="195"/>
        <v>41</v>
      </c>
      <c r="I4092" s="156" t="str">
        <f t="shared" si="196"/>
        <v>Westland District 41</v>
      </c>
    </row>
    <row r="4093" spans="1:9">
      <c r="A4093" s="156" t="s">
        <v>4044</v>
      </c>
      <c r="B4093" s="156" t="s">
        <v>167</v>
      </c>
      <c r="C4093" s="156" t="s">
        <v>93</v>
      </c>
      <c r="D4093" s="156" t="s">
        <v>330</v>
      </c>
      <c r="E4093" s="157">
        <v>-43.9</v>
      </c>
      <c r="F4093" s="157">
        <v>168.89</v>
      </c>
      <c r="G4093" s="156" t="str">
        <f t="shared" si="194"/>
        <v>Westland District WC</v>
      </c>
      <c r="H4093" s="156">
        <f t="shared" si="195"/>
        <v>42</v>
      </c>
      <c r="I4093" s="156" t="str">
        <f t="shared" si="196"/>
        <v>Westland District 42</v>
      </c>
    </row>
    <row r="4094" spans="1:9">
      <c r="A4094" s="156" t="s">
        <v>4045</v>
      </c>
      <c r="B4094" s="156" t="s">
        <v>167</v>
      </c>
      <c r="C4094" s="156" t="s">
        <v>93</v>
      </c>
      <c r="D4094" s="156" t="s">
        <v>330</v>
      </c>
      <c r="E4094" s="157">
        <v>-42.83</v>
      </c>
      <c r="F4094" s="157">
        <v>171.55</v>
      </c>
      <c r="G4094" s="156" t="str">
        <f t="shared" si="194"/>
        <v>Westland District WC</v>
      </c>
      <c r="H4094" s="156">
        <f t="shared" si="195"/>
        <v>43</v>
      </c>
      <c r="I4094" s="156" t="str">
        <f t="shared" si="196"/>
        <v>Westland District 43</v>
      </c>
    </row>
    <row r="4095" spans="1:9">
      <c r="A4095" s="156" t="s">
        <v>3664</v>
      </c>
      <c r="B4095" s="156" t="s">
        <v>167</v>
      </c>
      <c r="C4095" s="156" t="s">
        <v>93</v>
      </c>
      <c r="D4095" s="156" t="s">
        <v>330</v>
      </c>
      <c r="E4095" s="157">
        <v>-43</v>
      </c>
      <c r="F4095" s="157">
        <v>170.66</v>
      </c>
      <c r="G4095" s="156" t="str">
        <f t="shared" si="194"/>
        <v>Westland District WC</v>
      </c>
      <c r="H4095" s="156">
        <f t="shared" si="195"/>
        <v>44</v>
      </c>
      <c r="I4095" s="156" t="str">
        <f t="shared" si="196"/>
        <v>Westland District 44</v>
      </c>
    </row>
    <row r="4096" spans="1:9">
      <c r="A4096" s="156" t="s">
        <v>2946</v>
      </c>
      <c r="B4096" s="156" t="s">
        <v>167</v>
      </c>
      <c r="C4096" s="156" t="s">
        <v>93</v>
      </c>
      <c r="D4096" s="156" t="s">
        <v>330</v>
      </c>
      <c r="E4096" s="157">
        <v>-42.77</v>
      </c>
      <c r="F4096" s="157">
        <v>170.99</v>
      </c>
      <c r="G4096" s="156" t="str">
        <f t="shared" si="194"/>
        <v>Westland District WC</v>
      </c>
      <c r="H4096" s="156">
        <f t="shared" si="195"/>
        <v>45</v>
      </c>
      <c r="I4096" s="156" t="str">
        <f t="shared" si="196"/>
        <v>Westland District 45</v>
      </c>
    </row>
    <row r="4097" spans="1:9">
      <c r="A4097" s="156" t="s">
        <v>4046</v>
      </c>
      <c r="B4097" s="156" t="s">
        <v>167</v>
      </c>
      <c r="C4097" s="156" t="s">
        <v>209</v>
      </c>
      <c r="D4097" s="156" t="s">
        <v>330</v>
      </c>
      <c r="E4097" s="157">
        <v>-42.89</v>
      </c>
      <c r="F4097" s="157">
        <v>170.81</v>
      </c>
      <c r="G4097" s="156" t="str">
        <f t="shared" si="194"/>
        <v>Westland District WC</v>
      </c>
      <c r="H4097" s="156">
        <f t="shared" si="195"/>
        <v>46</v>
      </c>
      <c r="I4097" s="156" t="str">
        <f t="shared" si="196"/>
        <v>Westland District 46</v>
      </c>
    </row>
    <row r="4098" spans="1:9">
      <c r="A4098" s="156" t="s">
        <v>4047</v>
      </c>
      <c r="B4098" s="156" t="s">
        <v>167</v>
      </c>
      <c r="C4098" s="156" t="s">
        <v>93</v>
      </c>
      <c r="D4098" s="156" t="s">
        <v>330</v>
      </c>
      <c r="E4098" s="157">
        <v>-43.19</v>
      </c>
      <c r="F4098" s="157">
        <v>170.37</v>
      </c>
      <c r="G4098" s="156" t="str">
        <f t="shared" ref="G4098:G4161" si="197">B4098&amp;" "&amp;D4098</f>
        <v>Westland District WC</v>
      </c>
      <c r="H4098" s="156">
        <f t="shared" ref="H4098:H4161" si="198">IF(B4098=B4097,H4097+1,1)</f>
        <v>47</v>
      </c>
      <c r="I4098" s="156" t="str">
        <f t="shared" ref="I4098:I4161" si="199">B4098&amp;" "&amp;H4098</f>
        <v>Westland District 47</v>
      </c>
    </row>
    <row r="4099" spans="1:9">
      <c r="A4099" s="156" t="s">
        <v>4048</v>
      </c>
      <c r="B4099" s="156" t="s">
        <v>167</v>
      </c>
      <c r="C4099" s="156" t="s">
        <v>93</v>
      </c>
      <c r="D4099" s="156" t="s">
        <v>330</v>
      </c>
      <c r="E4099" s="157">
        <v>-42.8</v>
      </c>
      <c r="F4099" s="157">
        <v>170.88</v>
      </c>
      <c r="G4099" s="156" t="str">
        <f t="shared" si="197"/>
        <v>Westland District WC</v>
      </c>
      <c r="H4099" s="156">
        <f t="shared" si="198"/>
        <v>48</v>
      </c>
      <c r="I4099" s="156" t="str">
        <f t="shared" si="199"/>
        <v>Westland District 48</v>
      </c>
    </row>
    <row r="4100" spans="1:9">
      <c r="A4100" s="156" t="s">
        <v>3431</v>
      </c>
      <c r="B4100" s="156" t="s">
        <v>167</v>
      </c>
      <c r="C4100" s="156" t="s">
        <v>96</v>
      </c>
      <c r="D4100" s="156" t="s">
        <v>330</v>
      </c>
      <c r="E4100" s="157">
        <v>-42.7</v>
      </c>
      <c r="F4100" s="157">
        <v>170.98</v>
      </c>
      <c r="G4100" s="156" t="str">
        <f t="shared" si="197"/>
        <v>Westland District WC</v>
      </c>
      <c r="H4100" s="156">
        <f t="shared" si="198"/>
        <v>49</v>
      </c>
      <c r="I4100" s="156" t="str">
        <f t="shared" si="199"/>
        <v>Westland District 49</v>
      </c>
    </row>
    <row r="4101" spans="1:9">
      <c r="A4101" s="156" t="s">
        <v>4049</v>
      </c>
      <c r="B4101" s="156" t="s">
        <v>167</v>
      </c>
      <c r="C4101" s="156" t="s">
        <v>93</v>
      </c>
      <c r="D4101" s="156" t="s">
        <v>330</v>
      </c>
      <c r="E4101" s="157">
        <v>-42.67</v>
      </c>
      <c r="F4101" s="157">
        <v>171.08</v>
      </c>
      <c r="G4101" s="156" t="str">
        <f t="shared" si="197"/>
        <v>Westland District WC</v>
      </c>
      <c r="H4101" s="156">
        <f t="shared" si="198"/>
        <v>50</v>
      </c>
      <c r="I4101" s="156" t="str">
        <f t="shared" si="199"/>
        <v>Westland District 50</v>
      </c>
    </row>
    <row r="4102" spans="1:9">
      <c r="A4102" s="156" t="s">
        <v>4050</v>
      </c>
      <c r="B4102" s="156" t="s">
        <v>167</v>
      </c>
      <c r="C4102" s="156" t="s">
        <v>93</v>
      </c>
      <c r="D4102" s="156" t="s">
        <v>330</v>
      </c>
      <c r="E4102" s="157">
        <v>-42.73</v>
      </c>
      <c r="F4102" s="157">
        <v>170.94</v>
      </c>
      <c r="G4102" s="156" t="str">
        <f t="shared" si="197"/>
        <v>Westland District WC</v>
      </c>
      <c r="H4102" s="156">
        <f t="shared" si="198"/>
        <v>51</v>
      </c>
      <c r="I4102" s="156" t="str">
        <f t="shared" si="199"/>
        <v>Westland District 51</v>
      </c>
    </row>
    <row r="4103" spans="1:9">
      <c r="A4103" s="156" t="s">
        <v>4051</v>
      </c>
      <c r="B4103" s="156" t="s">
        <v>167</v>
      </c>
      <c r="C4103" s="156" t="s">
        <v>93</v>
      </c>
      <c r="D4103" s="156" t="s">
        <v>330</v>
      </c>
      <c r="E4103" s="157">
        <v>-43.36</v>
      </c>
      <c r="F4103" s="157">
        <v>170.18</v>
      </c>
      <c r="G4103" s="156" t="str">
        <f t="shared" si="197"/>
        <v>Westland District WC</v>
      </c>
      <c r="H4103" s="156">
        <f t="shared" si="198"/>
        <v>52</v>
      </c>
      <c r="I4103" s="156" t="str">
        <f t="shared" si="199"/>
        <v>Westland District 52</v>
      </c>
    </row>
    <row r="4104" spans="1:9">
      <c r="A4104" s="156" t="s">
        <v>4052</v>
      </c>
      <c r="B4104" s="156" t="s">
        <v>167</v>
      </c>
      <c r="C4104" s="156" t="s">
        <v>93</v>
      </c>
      <c r="D4104" s="156" t="s">
        <v>330</v>
      </c>
      <c r="E4104" s="157">
        <v>-43.21</v>
      </c>
      <c r="F4104" s="157">
        <v>170.44</v>
      </c>
      <c r="G4104" s="156" t="str">
        <f t="shared" si="197"/>
        <v>Westland District WC</v>
      </c>
      <c r="H4104" s="156">
        <f t="shared" si="198"/>
        <v>53</v>
      </c>
      <c r="I4104" s="156" t="str">
        <f t="shared" si="199"/>
        <v>Westland District 53</v>
      </c>
    </row>
    <row r="4105" spans="1:9">
      <c r="A4105" s="156" t="s">
        <v>4053</v>
      </c>
      <c r="B4105" s="156" t="s">
        <v>167</v>
      </c>
      <c r="C4105" s="156" t="s">
        <v>93</v>
      </c>
      <c r="D4105" s="156" t="s">
        <v>330</v>
      </c>
      <c r="E4105" s="157">
        <v>-43.25</v>
      </c>
      <c r="F4105" s="157">
        <v>170.22</v>
      </c>
      <c r="G4105" s="156" t="str">
        <f t="shared" si="197"/>
        <v>Westland District WC</v>
      </c>
      <c r="H4105" s="156">
        <f t="shared" si="198"/>
        <v>54</v>
      </c>
      <c r="I4105" s="156" t="str">
        <f t="shared" si="199"/>
        <v>Westland District 54</v>
      </c>
    </row>
    <row r="4106" spans="1:9">
      <c r="A4106" s="156" t="s">
        <v>4054</v>
      </c>
      <c r="B4106" s="156" t="s">
        <v>167</v>
      </c>
      <c r="C4106" s="156" t="s">
        <v>93</v>
      </c>
      <c r="D4106" s="156" t="s">
        <v>330</v>
      </c>
      <c r="E4106" s="157">
        <v>-42.73</v>
      </c>
      <c r="F4106" s="157">
        <v>171.29</v>
      </c>
      <c r="G4106" s="156" t="str">
        <f t="shared" si="197"/>
        <v>Westland District WC</v>
      </c>
      <c r="H4106" s="156">
        <f t="shared" si="198"/>
        <v>55</v>
      </c>
      <c r="I4106" s="156" t="str">
        <f t="shared" si="199"/>
        <v>Westland District 55</v>
      </c>
    </row>
    <row r="4107" spans="1:9">
      <c r="A4107" s="156" t="s">
        <v>4055</v>
      </c>
      <c r="B4107" s="156" t="s">
        <v>167</v>
      </c>
      <c r="C4107" s="156" t="s">
        <v>93</v>
      </c>
      <c r="D4107" s="156" t="s">
        <v>330</v>
      </c>
      <c r="E4107" s="157">
        <v>-43.98</v>
      </c>
      <c r="F4107" s="157">
        <v>168.78</v>
      </c>
      <c r="G4107" s="156" t="str">
        <f t="shared" si="197"/>
        <v>Westland District WC</v>
      </c>
      <c r="H4107" s="156">
        <f t="shared" si="198"/>
        <v>56</v>
      </c>
      <c r="I4107" s="156" t="str">
        <f t="shared" si="199"/>
        <v>Westland District 56</v>
      </c>
    </row>
    <row r="4108" spans="1:9">
      <c r="A4108" s="156" t="s">
        <v>4056</v>
      </c>
      <c r="B4108" s="156" t="s">
        <v>167</v>
      </c>
      <c r="C4108" s="156" t="s">
        <v>93</v>
      </c>
      <c r="D4108" s="156" t="s">
        <v>330</v>
      </c>
      <c r="E4108" s="157">
        <v>-42.76</v>
      </c>
      <c r="F4108" s="157">
        <v>171.32</v>
      </c>
      <c r="G4108" s="156" t="str">
        <f t="shared" si="197"/>
        <v>Westland District WC</v>
      </c>
      <c r="H4108" s="156">
        <f t="shared" si="198"/>
        <v>57</v>
      </c>
      <c r="I4108" s="156" t="str">
        <f t="shared" si="199"/>
        <v>Westland District 57</v>
      </c>
    </row>
    <row r="4109" spans="1:9">
      <c r="A4109" s="156" t="s">
        <v>4057</v>
      </c>
      <c r="B4109" s="156" t="s">
        <v>167</v>
      </c>
      <c r="C4109" s="156" t="s">
        <v>93</v>
      </c>
      <c r="D4109" s="156" t="s">
        <v>330</v>
      </c>
      <c r="E4109" s="157">
        <v>-43.03</v>
      </c>
      <c r="F4109" s="157">
        <v>170.72</v>
      </c>
      <c r="G4109" s="156" t="str">
        <f t="shared" si="197"/>
        <v>Westland District WC</v>
      </c>
      <c r="H4109" s="156">
        <f t="shared" si="198"/>
        <v>58</v>
      </c>
      <c r="I4109" s="156" t="str">
        <f t="shared" si="199"/>
        <v>Westland District 58</v>
      </c>
    </row>
    <row r="4110" spans="1:9">
      <c r="A4110" s="156" t="s">
        <v>4058</v>
      </c>
      <c r="B4110" s="156" t="s">
        <v>167</v>
      </c>
      <c r="C4110" s="156" t="s">
        <v>209</v>
      </c>
      <c r="D4110" s="156" t="s">
        <v>330</v>
      </c>
      <c r="E4110" s="157">
        <v>-43.26</v>
      </c>
      <c r="F4110" s="157">
        <v>170.36</v>
      </c>
      <c r="G4110" s="156" t="str">
        <f t="shared" si="197"/>
        <v>Westland District WC</v>
      </c>
      <c r="H4110" s="156">
        <f t="shared" si="198"/>
        <v>59</v>
      </c>
      <c r="I4110" s="156" t="str">
        <f t="shared" si="199"/>
        <v>Westland District 59</v>
      </c>
    </row>
    <row r="4111" spans="1:9">
      <c r="A4111" s="156" t="s">
        <v>3246</v>
      </c>
      <c r="B4111" s="156" t="s">
        <v>167</v>
      </c>
      <c r="C4111" s="156" t="s">
        <v>93</v>
      </c>
      <c r="D4111" s="156" t="s">
        <v>330</v>
      </c>
      <c r="E4111" s="157">
        <v>-42.76</v>
      </c>
      <c r="F4111" s="157">
        <v>171</v>
      </c>
      <c r="G4111" s="156" t="str">
        <f t="shared" si="197"/>
        <v>Westland District WC</v>
      </c>
      <c r="H4111" s="156">
        <f t="shared" si="198"/>
        <v>60</v>
      </c>
      <c r="I4111" s="156" t="str">
        <f t="shared" si="199"/>
        <v>Westland District 60</v>
      </c>
    </row>
    <row r="4112" spans="1:9">
      <c r="A4112" s="156" t="s">
        <v>4059</v>
      </c>
      <c r="B4112" s="156" t="s">
        <v>168</v>
      </c>
      <c r="C4112" s="156" t="s">
        <v>93</v>
      </c>
      <c r="D4112" s="156" t="s">
        <v>1725</v>
      </c>
      <c r="E4112" s="157">
        <v>-37.93</v>
      </c>
      <c r="F4112" s="157">
        <v>176.73</v>
      </c>
      <c r="G4112" s="156" t="str">
        <f t="shared" si="197"/>
        <v>Whakatane District BP</v>
      </c>
      <c r="H4112" s="156">
        <f t="shared" si="198"/>
        <v>1</v>
      </c>
      <c r="I4112" s="156" t="str">
        <f t="shared" si="199"/>
        <v>Whakatane District 1</v>
      </c>
    </row>
    <row r="4113" spans="1:9">
      <c r="A4113" s="156" t="s">
        <v>4060</v>
      </c>
      <c r="B4113" s="156" t="s">
        <v>168</v>
      </c>
      <c r="C4113" s="156" t="s">
        <v>93</v>
      </c>
      <c r="D4113" s="156" t="s">
        <v>1725</v>
      </c>
      <c r="E4113" s="157">
        <v>-37.99</v>
      </c>
      <c r="F4113" s="157">
        <v>176.88</v>
      </c>
      <c r="G4113" s="156" t="str">
        <f t="shared" si="197"/>
        <v>Whakatane District BP</v>
      </c>
      <c r="H4113" s="156">
        <f t="shared" si="198"/>
        <v>2</v>
      </c>
      <c r="I4113" s="156" t="str">
        <f t="shared" si="199"/>
        <v>Whakatane District 2</v>
      </c>
    </row>
    <row r="4114" spans="1:9">
      <c r="A4114" s="156" t="s">
        <v>4061</v>
      </c>
      <c r="B4114" s="156" t="s">
        <v>168</v>
      </c>
      <c r="C4114" s="156" t="s">
        <v>93</v>
      </c>
      <c r="D4114" s="156" t="s">
        <v>1725</v>
      </c>
      <c r="E4114" s="157">
        <v>-38</v>
      </c>
      <c r="F4114" s="157">
        <v>176.85</v>
      </c>
      <c r="G4114" s="156" t="str">
        <f t="shared" si="197"/>
        <v>Whakatane District BP</v>
      </c>
      <c r="H4114" s="156">
        <f t="shared" si="198"/>
        <v>3</v>
      </c>
      <c r="I4114" s="156" t="str">
        <f t="shared" si="199"/>
        <v>Whakatane District 3</v>
      </c>
    </row>
    <row r="4115" spans="1:9">
      <c r="A4115" s="156" t="s">
        <v>4062</v>
      </c>
      <c r="B4115" s="156" t="s">
        <v>168</v>
      </c>
      <c r="C4115" s="156" t="s">
        <v>93</v>
      </c>
      <c r="D4115" s="156" t="s">
        <v>1725</v>
      </c>
      <c r="E4115" s="157">
        <v>-37.93</v>
      </c>
      <c r="F4115" s="157">
        <v>176.97</v>
      </c>
      <c r="G4115" s="156" t="str">
        <f t="shared" si="197"/>
        <v>Whakatane District BP</v>
      </c>
      <c r="H4115" s="156">
        <f t="shared" si="198"/>
        <v>4</v>
      </c>
      <c r="I4115" s="156" t="str">
        <f t="shared" si="199"/>
        <v>Whakatane District 4</v>
      </c>
    </row>
    <row r="4116" spans="1:9">
      <c r="A4116" s="156" t="s">
        <v>4063</v>
      </c>
      <c r="B4116" s="156" t="s">
        <v>168</v>
      </c>
      <c r="C4116" s="156" t="s">
        <v>209</v>
      </c>
      <c r="D4116" s="156" t="s">
        <v>1725</v>
      </c>
      <c r="E4116" s="157">
        <v>-37.979999999999997</v>
      </c>
      <c r="F4116" s="157">
        <v>176.81</v>
      </c>
      <c r="G4116" s="156" t="str">
        <f t="shared" si="197"/>
        <v>Whakatane District BP</v>
      </c>
      <c r="H4116" s="156">
        <f t="shared" si="198"/>
        <v>5</v>
      </c>
      <c r="I4116" s="156" t="str">
        <f t="shared" si="199"/>
        <v>Whakatane District 5</v>
      </c>
    </row>
    <row r="4117" spans="1:9">
      <c r="A4117" s="156" t="s">
        <v>4064</v>
      </c>
      <c r="B4117" s="156" t="s">
        <v>168</v>
      </c>
      <c r="C4117" s="156" t="s">
        <v>93</v>
      </c>
      <c r="D4117" s="156" t="s">
        <v>1725</v>
      </c>
      <c r="E4117" s="157">
        <v>-38.409999999999997</v>
      </c>
      <c r="F4117" s="157">
        <v>176.74</v>
      </c>
      <c r="G4117" s="156" t="str">
        <f t="shared" si="197"/>
        <v>Whakatane District BP</v>
      </c>
      <c r="H4117" s="156">
        <f t="shared" si="198"/>
        <v>6</v>
      </c>
      <c r="I4117" s="156" t="str">
        <f t="shared" si="199"/>
        <v>Whakatane District 6</v>
      </c>
    </row>
    <row r="4118" spans="1:9">
      <c r="A4118" s="156" t="s">
        <v>4065</v>
      </c>
      <c r="B4118" s="156" t="s">
        <v>168</v>
      </c>
      <c r="C4118" s="156" t="s">
        <v>93</v>
      </c>
      <c r="D4118" s="156" t="s">
        <v>1725</v>
      </c>
      <c r="E4118" s="157">
        <v>-38.44</v>
      </c>
      <c r="F4118" s="157">
        <v>176.96</v>
      </c>
      <c r="G4118" s="156" t="str">
        <f t="shared" si="197"/>
        <v>Whakatane District BP</v>
      </c>
      <c r="H4118" s="156">
        <f t="shared" si="198"/>
        <v>7</v>
      </c>
      <c r="I4118" s="156" t="str">
        <f t="shared" si="199"/>
        <v>Whakatane District 7</v>
      </c>
    </row>
    <row r="4119" spans="1:9">
      <c r="A4119" s="156" t="s">
        <v>4066</v>
      </c>
      <c r="B4119" s="156" t="s">
        <v>168</v>
      </c>
      <c r="C4119" s="156" t="s">
        <v>93</v>
      </c>
      <c r="D4119" s="156" t="s">
        <v>1725</v>
      </c>
      <c r="E4119" s="157">
        <v>-37.85</v>
      </c>
      <c r="F4119" s="157">
        <v>176.63</v>
      </c>
      <c r="G4119" s="156" t="str">
        <f t="shared" si="197"/>
        <v>Whakatane District BP</v>
      </c>
      <c r="H4119" s="156">
        <f t="shared" si="198"/>
        <v>8</v>
      </c>
      <c r="I4119" s="156" t="str">
        <f t="shared" si="199"/>
        <v>Whakatane District 8</v>
      </c>
    </row>
    <row r="4120" spans="1:9">
      <c r="A4120" s="156" t="s">
        <v>4067</v>
      </c>
      <c r="B4120" s="156" t="s">
        <v>168</v>
      </c>
      <c r="C4120" s="156" t="s">
        <v>93</v>
      </c>
      <c r="D4120" s="156" t="s">
        <v>1725</v>
      </c>
      <c r="E4120" s="157">
        <v>-38.64</v>
      </c>
      <c r="F4120" s="157">
        <v>176.89</v>
      </c>
      <c r="G4120" s="156" t="str">
        <f t="shared" si="197"/>
        <v>Whakatane District BP</v>
      </c>
      <c r="H4120" s="156">
        <f t="shared" si="198"/>
        <v>9</v>
      </c>
      <c r="I4120" s="156" t="str">
        <f t="shared" si="199"/>
        <v>Whakatane District 9</v>
      </c>
    </row>
    <row r="4121" spans="1:9">
      <c r="A4121" s="156" t="s">
        <v>4068</v>
      </c>
      <c r="B4121" s="156" t="s">
        <v>168</v>
      </c>
      <c r="C4121" s="156" t="s">
        <v>93</v>
      </c>
      <c r="D4121" s="156" t="s">
        <v>1725</v>
      </c>
      <c r="E4121" s="157">
        <v>-38.35</v>
      </c>
      <c r="F4121" s="157">
        <v>177.12</v>
      </c>
      <c r="G4121" s="156" t="str">
        <f t="shared" si="197"/>
        <v>Whakatane District BP</v>
      </c>
      <c r="H4121" s="156">
        <f t="shared" si="198"/>
        <v>10</v>
      </c>
      <c r="I4121" s="156" t="str">
        <f t="shared" si="199"/>
        <v>Whakatane District 10</v>
      </c>
    </row>
    <row r="4122" spans="1:9">
      <c r="A4122" s="156" t="s">
        <v>4069</v>
      </c>
      <c r="B4122" s="156" t="s">
        <v>168</v>
      </c>
      <c r="C4122" s="156" t="s">
        <v>93</v>
      </c>
      <c r="D4122" s="156" t="s">
        <v>1725</v>
      </c>
      <c r="E4122" s="157">
        <v>-38.36</v>
      </c>
      <c r="F4122" s="157">
        <v>176.75</v>
      </c>
      <c r="G4122" s="156" t="str">
        <f t="shared" si="197"/>
        <v>Whakatane District BP</v>
      </c>
      <c r="H4122" s="156">
        <f t="shared" si="198"/>
        <v>11</v>
      </c>
      <c r="I4122" s="156" t="str">
        <f t="shared" si="199"/>
        <v>Whakatane District 11</v>
      </c>
    </row>
    <row r="4123" spans="1:9">
      <c r="A4123" s="156" t="s">
        <v>4070</v>
      </c>
      <c r="B4123" s="156" t="s">
        <v>168</v>
      </c>
      <c r="C4123" s="156" t="s">
        <v>93</v>
      </c>
      <c r="D4123" s="156" t="s">
        <v>1725</v>
      </c>
      <c r="E4123" s="157">
        <v>-38.46</v>
      </c>
      <c r="F4123" s="157">
        <v>176.69</v>
      </c>
      <c r="G4123" s="156" t="str">
        <f t="shared" si="197"/>
        <v>Whakatane District BP</v>
      </c>
      <c r="H4123" s="156">
        <f t="shared" si="198"/>
        <v>12</v>
      </c>
      <c r="I4123" s="156" t="str">
        <f t="shared" si="199"/>
        <v>Whakatane District 12</v>
      </c>
    </row>
    <row r="4124" spans="1:9">
      <c r="A4124" s="156" t="s">
        <v>4071</v>
      </c>
      <c r="B4124" s="156" t="s">
        <v>168</v>
      </c>
      <c r="C4124" s="156" t="s">
        <v>93</v>
      </c>
      <c r="D4124" s="156" t="s">
        <v>1725</v>
      </c>
      <c r="E4124" s="157">
        <v>-38.35</v>
      </c>
      <c r="F4124" s="157">
        <v>176.78</v>
      </c>
      <c r="G4124" s="156" t="str">
        <f t="shared" si="197"/>
        <v>Whakatane District BP</v>
      </c>
      <c r="H4124" s="156">
        <f t="shared" si="198"/>
        <v>13</v>
      </c>
      <c r="I4124" s="156" t="str">
        <f t="shared" si="199"/>
        <v>Whakatane District 13</v>
      </c>
    </row>
    <row r="4125" spans="1:9">
      <c r="A4125" s="156" t="s">
        <v>4072</v>
      </c>
      <c r="B4125" s="156" t="s">
        <v>168</v>
      </c>
      <c r="C4125" s="156" t="s">
        <v>93</v>
      </c>
      <c r="D4125" s="156" t="s">
        <v>1725</v>
      </c>
      <c r="E4125" s="157">
        <v>-38</v>
      </c>
      <c r="F4125" s="157">
        <v>176.64</v>
      </c>
      <c r="G4125" s="156" t="str">
        <f t="shared" si="197"/>
        <v>Whakatane District BP</v>
      </c>
      <c r="H4125" s="156">
        <f t="shared" si="198"/>
        <v>14</v>
      </c>
      <c r="I4125" s="156" t="str">
        <f t="shared" si="199"/>
        <v>Whakatane District 14</v>
      </c>
    </row>
    <row r="4126" spans="1:9">
      <c r="A4126" s="156" t="s">
        <v>4073</v>
      </c>
      <c r="B4126" s="156" t="s">
        <v>168</v>
      </c>
      <c r="C4126" s="156" t="s">
        <v>93</v>
      </c>
      <c r="D4126" s="156" t="s">
        <v>1725</v>
      </c>
      <c r="E4126" s="157">
        <v>-38.590000000000003</v>
      </c>
      <c r="F4126" s="157">
        <v>176.96</v>
      </c>
      <c r="G4126" s="156" t="str">
        <f t="shared" si="197"/>
        <v>Whakatane District BP</v>
      </c>
      <c r="H4126" s="156">
        <f t="shared" si="198"/>
        <v>15</v>
      </c>
      <c r="I4126" s="156" t="str">
        <f t="shared" si="199"/>
        <v>Whakatane District 15</v>
      </c>
    </row>
    <row r="4127" spans="1:9">
      <c r="A4127" s="156" t="s">
        <v>4074</v>
      </c>
      <c r="B4127" s="156" t="s">
        <v>168</v>
      </c>
      <c r="C4127" s="156" t="s">
        <v>93</v>
      </c>
      <c r="D4127" s="156" t="s">
        <v>1725</v>
      </c>
      <c r="E4127" s="157">
        <v>-38.11</v>
      </c>
      <c r="F4127" s="157">
        <v>177.15</v>
      </c>
      <c r="G4127" s="156" t="str">
        <f t="shared" si="197"/>
        <v>Whakatane District BP</v>
      </c>
      <c r="H4127" s="156">
        <f t="shared" si="198"/>
        <v>16</v>
      </c>
      <c r="I4127" s="156" t="str">
        <f t="shared" si="199"/>
        <v>Whakatane District 16</v>
      </c>
    </row>
    <row r="4128" spans="1:9">
      <c r="A4128" s="156" t="s">
        <v>4075</v>
      </c>
      <c r="B4128" s="156" t="s">
        <v>168</v>
      </c>
      <c r="C4128" s="156" t="s">
        <v>93</v>
      </c>
      <c r="D4128" s="156" t="s">
        <v>1725</v>
      </c>
      <c r="E4128" s="157">
        <v>-38.25</v>
      </c>
      <c r="F4128" s="157">
        <v>177.1</v>
      </c>
      <c r="G4128" s="156" t="str">
        <f t="shared" si="197"/>
        <v>Whakatane District BP</v>
      </c>
      <c r="H4128" s="156">
        <f t="shared" si="198"/>
        <v>17</v>
      </c>
      <c r="I4128" s="156" t="str">
        <f t="shared" si="199"/>
        <v>Whakatane District 17</v>
      </c>
    </row>
    <row r="4129" spans="1:9">
      <c r="A4129" s="156" t="s">
        <v>4076</v>
      </c>
      <c r="B4129" s="156" t="s">
        <v>168</v>
      </c>
      <c r="C4129" s="156" t="s">
        <v>93</v>
      </c>
      <c r="D4129" s="156" t="s">
        <v>1725</v>
      </c>
      <c r="E4129" s="157">
        <v>-38.17</v>
      </c>
      <c r="F4129" s="157">
        <v>176.78</v>
      </c>
      <c r="G4129" s="156" t="str">
        <f t="shared" si="197"/>
        <v>Whakatane District BP</v>
      </c>
      <c r="H4129" s="156">
        <f t="shared" si="198"/>
        <v>18</v>
      </c>
      <c r="I4129" s="156" t="str">
        <f t="shared" si="199"/>
        <v>Whakatane District 18</v>
      </c>
    </row>
    <row r="4130" spans="1:9">
      <c r="A4130" s="156" t="s">
        <v>4077</v>
      </c>
      <c r="B4130" s="156" t="s">
        <v>168</v>
      </c>
      <c r="C4130" s="156" t="s">
        <v>93</v>
      </c>
      <c r="D4130" s="156" t="s">
        <v>1725</v>
      </c>
      <c r="E4130" s="157">
        <v>-37.89</v>
      </c>
      <c r="F4130" s="157">
        <v>176.74</v>
      </c>
      <c r="G4130" s="156" t="str">
        <f t="shared" si="197"/>
        <v>Whakatane District BP</v>
      </c>
      <c r="H4130" s="156">
        <f t="shared" si="198"/>
        <v>19</v>
      </c>
      <c r="I4130" s="156" t="str">
        <f t="shared" si="199"/>
        <v>Whakatane District 19</v>
      </c>
    </row>
    <row r="4131" spans="1:9">
      <c r="A4131" s="156" t="s">
        <v>4078</v>
      </c>
      <c r="B4131" s="156" t="s">
        <v>168</v>
      </c>
      <c r="C4131" s="156" t="s">
        <v>93</v>
      </c>
      <c r="D4131" s="156" t="s">
        <v>1725</v>
      </c>
      <c r="E4131" s="157">
        <v>-38.57</v>
      </c>
      <c r="F4131" s="157">
        <v>177.08</v>
      </c>
      <c r="G4131" s="156" t="str">
        <f t="shared" si="197"/>
        <v>Whakatane District BP</v>
      </c>
      <c r="H4131" s="156">
        <f t="shared" si="198"/>
        <v>20</v>
      </c>
      <c r="I4131" s="156" t="str">
        <f t="shared" si="199"/>
        <v>Whakatane District 20</v>
      </c>
    </row>
    <row r="4132" spans="1:9">
      <c r="A4132" s="156" t="s">
        <v>4079</v>
      </c>
      <c r="B4132" s="156" t="s">
        <v>168</v>
      </c>
      <c r="C4132" s="156" t="s">
        <v>93</v>
      </c>
      <c r="D4132" s="156" t="s">
        <v>1725</v>
      </c>
      <c r="E4132" s="157">
        <v>-38.64</v>
      </c>
      <c r="F4132" s="157">
        <v>176.73</v>
      </c>
      <c r="G4132" s="156" t="str">
        <f t="shared" si="197"/>
        <v>Whakatane District BP</v>
      </c>
      <c r="H4132" s="156">
        <f t="shared" si="198"/>
        <v>21</v>
      </c>
      <c r="I4132" s="156" t="str">
        <f t="shared" si="199"/>
        <v>Whakatane District 21</v>
      </c>
    </row>
    <row r="4133" spans="1:9">
      <c r="A4133" s="156" t="s">
        <v>4080</v>
      </c>
      <c r="B4133" s="156" t="s">
        <v>168</v>
      </c>
      <c r="C4133" s="156" t="s">
        <v>209</v>
      </c>
      <c r="D4133" s="156" t="s">
        <v>1725</v>
      </c>
      <c r="E4133" s="157">
        <v>-38.450000000000003</v>
      </c>
      <c r="F4133" s="157">
        <v>176.71</v>
      </c>
      <c r="G4133" s="156" t="str">
        <f t="shared" si="197"/>
        <v>Whakatane District BP</v>
      </c>
      <c r="H4133" s="156">
        <f t="shared" si="198"/>
        <v>22</v>
      </c>
      <c r="I4133" s="156" t="str">
        <f t="shared" si="199"/>
        <v>Whakatane District 22</v>
      </c>
    </row>
    <row r="4134" spans="1:9">
      <c r="A4134" s="156" t="s">
        <v>4081</v>
      </c>
      <c r="B4134" s="156" t="s">
        <v>168</v>
      </c>
      <c r="C4134" s="156" t="s">
        <v>93</v>
      </c>
      <c r="D4134" s="156" t="s">
        <v>1725</v>
      </c>
      <c r="E4134" s="157">
        <v>-38.590000000000003</v>
      </c>
      <c r="F4134" s="157">
        <v>176.84</v>
      </c>
      <c r="G4134" s="156" t="str">
        <f t="shared" si="197"/>
        <v>Whakatane District BP</v>
      </c>
      <c r="H4134" s="156">
        <f t="shared" si="198"/>
        <v>23</v>
      </c>
      <c r="I4134" s="156" t="str">
        <f t="shared" si="199"/>
        <v>Whakatane District 23</v>
      </c>
    </row>
    <row r="4135" spans="1:9">
      <c r="A4135" s="156" t="s">
        <v>4082</v>
      </c>
      <c r="B4135" s="156" t="s">
        <v>168</v>
      </c>
      <c r="C4135" s="156" t="s">
        <v>93</v>
      </c>
      <c r="D4135" s="156" t="s">
        <v>1725</v>
      </c>
      <c r="E4135" s="157">
        <v>-38.119999999999997</v>
      </c>
      <c r="F4135" s="157">
        <v>177.13</v>
      </c>
      <c r="G4135" s="156" t="str">
        <f t="shared" si="197"/>
        <v>Whakatane District BP</v>
      </c>
      <c r="H4135" s="156">
        <f t="shared" si="198"/>
        <v>24</v>
      </c>
      <c r="I4135" s="156" t="str">
        <f t="shared" si="199"/>
        <v>Whakatane District 24</v>
      </c>
    </row>
    <row r="4136" spans="1:9">
      <c r="A4136" s="156" t="s">
        <v>4083</v>
      </c>
      <c r="B4136" s="156" t="s">
        <v>168</v>
      </c>
      <c r="C4136" s="156" t="s">
        <v>93</v>
      </c>
      <c r="D4136" s="156" t="s">
        <v>1725</v>
      </c>
      <c r="E4136" s="157">
        <v>-38.53</v>
      </c>
      <c r="F4136" s="157">
        <v>176.99</v>
      </c>
      <c r="G4136" s="156" t="str">
        <f t="shared" si="197"/>
        <v>Whakatane District BP</v>
      </c>
      <c r="H4136" s="156">
        <f t="shared" si="198"/>
        <v>25</v>
      </c>
      <c r="I4136" s="156" t="str">
        <f t="shared" si="199"/>
        <v>Whakatane District 25</v>
      </c>
    </row>
    <row r="4137" spans="1:9">
      <c r="A4137" s="156" t="s">
        <v>4084</v>
      </c>
      <c r="B4137" s="156" t="s">
        <v>168</v>
      </c>
      <c r="C4137" s="156" t="s">
        <v>209</v>
      </c>
      <c r="D4137" s="156" t="s">
        <v>1725</v>
      </c>
      <c r="E4137" s="157">
        <v>-37.97</v>
      </c>
      <c r="F4137" s="157">
        <v>177.05</v>
      </c>
      <c r="G4137" s="156" t="str">
        <f t="shared" si="197"/>
        <v>Whakatane District BP</v>
      </c>
      <c r="H4137" s="156">
        <f t="shared" si="198"/>
        <v>26</v>
      </c>
      <c r="I4137" s="156" t="str">
        <f t="shared" si="199"/>
        <v>Whakatane District 26</v>
      </c>
    </row>
    <row r="4138" spans="1:9">
      <c r="A4138" s="156" t="s">
        <v>4085</v>
      </c>
      <c r="B4138" s="156" t="s">
        <v>168</v>
      </c>
      <c r="C4138" s="156" t="s">
        <v>93</v>
      </c>
      <c r="D4138" s="156" t="s">
        <v>1725</v>
      </c>
      <c r="E4138" s="157">
        <v>-38.03</v>
      </c>
      <c r="F4138" s="157">
        <v>176.76</v>
      </c>
      <c r="G4138" s="156" t="str">
        <f t="shared" si="197"/>
        <v>Whakatane District BP</v>
      </c>
      <c r="H4138" s="156">
        <f t="shared" si="198"/>
        <v>27</v>
      </c>
      <c r="I4138" s="156" t="str">
        <f t="shared" si="199"/>
        <v>Whakatane District 27</v>
      </c>
    </row>
    <row r="4139" spans="1:9">
      <c r="A4139" s="156" t="s">
        <v>4086</v>
      </c>
      <c r="B4139" s="156" t="s">
        <v>168</v>
      </c>
      <c r="C4139" s="156" t="s">
        <v>93</v>
      </c>
      <c r="D4139" s="156" t="s">
        <v>1725</v>
      </c>
      <c r="E4139" s="157">
        <v>-38.1</v>
      </c>
      <c r="F4139" s="157">
        <v>176.99</v>
      </c>
      <c r="G4139" s="156" t="str">
        <f t="shared" si="197"/>
        <v>Whakatane District BP</v>
      </c>
      <c r="H4139" s="156">
        <f t="shared" si="198"/>
        <v>28</v>
      </c>
      <c r="I4139" s="156" t="str">
        <f t="shared" si="199"/>
        <v>Whakatane District 28</v>
      </c>
    </row>
    <row r="4140" spans="1:9">
      <c r="A4140" s="156" t="s">
        <v>4087</v>
      </c>
      <c r="B4140" s="156" t="s">
        <v>168</v>
      </c>
      <c r="C4140" s="156" t="s">
        <v>93</v>
      </c>
      <c r="D4140" s="156" t="s">
        <v>1725</v>
      </c>
      <c r="E4140" s="157">
        <v>-37.979999999999997</v>
      </c>
      <c r="F4140" s="157">
        <v>176.75</v>
      </c>
      <c r="G4140" s="156" t="str">
        <f t="shared" si="197"/>
        <v>Whakatane District BP</v>
      </c>
      <c r="H4140" s="156">
        <f t="shared" si="198"/>
        <v>29</v>
      </c>
      <c r="I4140" s="156" t="str">
        <f t="shared" si="199"/>
        <v>Whakatane District 29</v>
      </c>
    </row>
    <row r="4141" spans="1:9">
      <c r="A4141" s="156" t="s">
        <v>424</v>
      </c>
      <c r="B4141" s="156" t="s">
        <v>168</v>
      </c>
      <c r="C4141" s="156" t="s">
        <v>93</v>
      </c>
      <c r="D4141" s="156" t="s">
        <v>1725</v>
      </c>
      <c r="E4141" s="157">
        <v>-38.42</v>
      </c>
      <c r="F4141" s="157">
        <v>177.11</v>
      </c>
      <c r="G4141" s="156" t="str">
        <f t="shared" si="197"/>
        <v>Whakatane District BP</v>
      </c>
      <c r="H4141" s="156">
        <f t="shared" si="198"/>
        <v>30</v>
      </c>
      <c r="I4141" s="156" t="str">
        <f t="shared" si="199"/>
        <v>Whakatane District 30</v>
      </c>
    </row>
    <row r="4142" spans="1:9">
      <c r="A4142" s="156" t="s">
        <v>4088</v>
      </c>
      <c r="B4142" s="156" t="s">
        <v>168</v>
      </c>
      <c r="C4142" s="156" t="s">
        <v>93</v>
      </c>
      <c r="D4142" s="156" t="s">
        <v>1725</v>
      </c>
      <c r="E4142" s="157">
        <v>-37.979999999999997</v>
      </c>
      <c r="F4142" s="157">
        <v>176.97</v>
      </c>
      <c r="G4142" s="156" t="str">
        <f t="shared" si="197"/>
        <v>Whakatane District BP</v>
      </c>
      <c r="H4142" s="156">
        <f t="shared" si="198"/>
        <v>31</v>
      </c>
      <c r="I4142" s="156" t="str">
        <f t="shared" si="199"/>
        <v>Whakatane District 31</v>
      </c>
    </row>
    <row r="4143" spans="1:9">
      <c r="A4143" s="156" t="s">
        <v>4089</v>
      </c>
      <c r="B4143" s="156" t="s">
        <v>168</v>
      </c>
      <c r="C4143" s="156" t="s">
        <v>93</v>
      </c>
      <c r="D4143" s="156" t="s">
        <v>1725</v>
      </c>
      <c r="E4143" s="157">
        <v>-38.64</v>
      </c>
      <c r="F4143" s="157">
        <v>176.87</v>
      </c>
      <c r="G4143" s="156" t="str">
        <f t="shared" si="197"/>
        <v>Whakatane District BP</v>
      </c>
      <c r="H4143" s="156">
        <f t="shared" si="198"/>
        <v>32</v>
      </c>
      <c r="I4143" s="156" t="str">
        <f t="shared" si="199"/>
        <v>Whakatane District 32</v>
      </c>
    </row>
    <row r="4144" spans="1:9">
      <c r="A4144" s="156" t="s">
        <v>1391</v>
      </c>
      <c r="B4144" s="156" t="s">
        <v>168</v>
      </c>
      <c r="C4144" s="156" t="s">
        <v>93</v>
      </c>
      <c r="D4144" s="156" t="s">
        <v>1725</v>
      </c>
      <c r="E4144" s="157">
        <v>-37.94</v>
      </c>
      <c r="F4144" s="157">
        <v>176.93</v>
      </c>
      <c r="G4144" s="156" t="str">
        <f t="shared" si="197"/>
        <v>Whakatane District BP</v>
      </c>
      <c r="H4144" s="156">
        <f t="shared" si="198"/>
        <v>33</v>
      </c>
      <c r="I4144" s="156" t="str">
        <f t="shared" si="199"/>
        <v>Whakatane District 33</v>
      </c>
    </row>
    <row r="4145" spans="1:9">
      <c r="A4145" s="156" t="s">
        <v>4090</v>
      </c>
      <c r="B4145" s="156" t="s">
        <v>168</v>
      </c>
      <c r="C4145" s="156" t="s">
        <v>93</v>
      </c>
      <c r="D4145" s="156" t="s">
        <v>1725</v>
      </c>
      <c r="E4145" s="157">
        <v>-37.85</v>
      </c>
      <c r="F4145" s="157">
        <v>176.65</v>
      </c>
      <c r="G4145" s="156" t="str">
        <f t="shared" si="197"/>
        <v>Whakatane District BP</v>
      </c>
      <c r="H4145" s="156">
        <f t="shared" si="198"/>
        <v>34</v>
      </c>
      <c r="I4145" s="156" t="str">
        <f t="shared" si="199"/>
        <v>Whakatane District 34</v>
      </c>
    </row>
    <row r="4146" spans="1:9">
      <c r="A4146" s="156" t="s">
        <v>4091</v>
      </c>
      <c r="B4146" s="156" t="s">
        <v>168</v>
      </c>
      <c r="C4146" s="156" t="s">
        <v>93</v>
      </c>
      <c r="D4146" s="156" t="s">
        <v>1725</v>
      </c>
      <c r="E4146" s="157">
        <v>-37.94</v>
      </c>
      <c r="F4146" s="157">
        <v>176.97</v>
      </c>
      <c r="G4146" s="156" t="str">
        <f t="shared" si="197"/>
        <v>Whakatane District BP</v>
      </c>
      <c r="H4146" s="156">
        <f t="shared" si="198"/>
        <v>35</v>
      </c>
      <c r="I4146" s="156" t="str">
        <f t="shared" si="199"/>
        <v>Whakatane District 35</v>
      </c>
    </row>
    <row r="4147" spans="1:9">
      <c r="A4147" s="156" t="s">
        <v>4092</v>
      </c>
      <c r="B4147" s="156" t="s">
        <v>168</v>
      </c>
      <c r="C4147" s="156" t="s">
        <v>93</v>
      </c>
      <c r="D4147" s="156" t="s">
        <v>1725</v>
      </c>
      <c r="E4147" s="157">
        <v>-37.97</v>
      </c>
      <c r="F4147" s="157">
        <v>176.95</v>
      </c>
      <c r="G4147" s="156" t="str">
        <f t="shared" si="197"/>
        <v>Whakatane District BP</v>
      </c>
      <c r="H4147" s="156">
        <f t="shared" si="198"/>
        <v>36</v>
      </c>
      <c r="I4147" s="156" t="str">
        <f t="shared" si="199"/>
        <v>Whakatane District 36</v>
      </c>
    </row>
    <row r="4148" spans="1:9">
      <c r="A4148" s="156" t="s">
        <v>4093</v>
      </c>
      <c r="B4148" s="156" t="s">
        <v>168</v>
      </c>
      <c r="C4148" s="156" t="s">
        <v>93</v>
      </c>
      <c r="D4148" s="156" t="s">
        <v>1725</v>
      </c>
      <c r="E4148" s="157">
        <v>-37.979999999999997</v>
      </c>
      <c r="F4148" s="157">
        <v>177.1</v>
      </c>
      <c r="G4148" s="156" t="str">
        <f t="shared" si="197"/>
        <v>Whakatane District BP</v>
      </c>
      <c r="H4148" s="156">
        <f t="shared" si="198"/>
        <v>37</v>
      </c>
      <c r="I4148" s="156" t="str">
        <f t="shared" si="199"/>
        <v>Whakatane District 37</v>
      </c>
    </row>
    <row r="4149" spans="1:9">
      <c r="A4149" s="156" t="s">
        <v>4094</v>
      </c>
      <c r="B4149" s="156" t="s">
        <v>168</v>
      </c>
      <c r="C4149" s="156" t="s">
        <v>93</v>
      </c>
      <c r="D4149" s="156" t="s">
        <v>1725</v>
      </c>
      <c r="E4149" s="157">
        <v>-38.17</v>
      </c>
      <c r="F4149" s="157">
        <v>177.05</v>
      </c>
      <c r="G4149" s="156" t="str">
        <f t="shared" si="197"/>
        <v>Whakatane District BP</v>
      </c>
      <c r="H4149" s="156">
        <f t="shared" si="198"/>
        <v>38</v>
      </c>
      <c r="I4149" s="156" t="str">
        <f t="shared" si="199"/>
        <v>Whakatane District 38</v>
      </c>
    </row>
    <row r="4150" spans="1:9">
      <c r="A4150" s="156" t="s">
        <v>4095</v>
      </c>
      <c r="B4150" s="156" t="s">
        <v>168</v>
      </c>
      <c r="C4150" s="156" t="s">
        <v>93</v>
      </c>
      <c r="D4150" s="156" t="s">
        <v>1725</v>
      </c>
      <c r="E4150" s="157">
        <v>-38.61</v>
      </c>
      <c r="F4150" s="157">
        <v>176.95</v>
      </c>
      <c r="G4150" s="156" t="str">
        <f t="shared" si="197"/>
        <v>Whakatane District BP</v>
      </c>
      <c r="H4150" s="156">
        <f t="shared" si="198"/>
        <v>39</v>
      </c>
      <c r="I4150" s="156" t="str">
        <f t="shared" si="199"/>
        <v>Whakatane District 39</v>
      </c>
    </row>
    <row r="4151" spans="1:9">
      <c r="A4151" s="156" t="s">
        <v>4096</v>
      </c>
      <c r="B4151" s="156" t="s">
        <v>168</v>
      </c>
      <c r="C4151" s="156" t="s">
        <v>93</v>
      </c>
      <c r="D4151" s="156" t="s">
        <v>1725</v>
      </c>
      <c r="E4151" s="157">
        <v>-38.130000000000003</v>
      </c>
      <c r="F4151" s="157">
        <v>177</v>
      </c>
      <c r="G4151" s="156" t="str">
        <f t="shared" si="197"/>
        <v>Whakatane District BP</v>
      </c>
      <c r="H4151" s="156">
        <f t="shared" si="198"/>
        <v>40</v>
      </c>
      <c r="I4151" s="156" t="str">
        <f t="shared" si="199"/>
        <v>Whakatane District 40</v>
      </c>
    </row>
    <row r="4152" spans="1:9">
      <c r="A4152" s="156" t="s">
        <v>3028</v>
      </c>
      <c r="B4152" s="156" t="s">
        <v>168</v>
      </c>
      <c r="C4152" s="156" t="s">
        <v>93</v>
      </c>
      <c r="D4152" s="156" t="s">
        <v>1725</v>
      </c>
      <c r="E4152" s="157">
        <v>-38.270000000000003</v>
      </c>
      <c r="F4152" s="157">
        <v>177.11</v>
      </c>
      <c r="G4152" s="156" t="str">
        <f t="shared" si="197"/>
        <v>Whakatane District BP</v>
      </c>
      <c r="H4152" s="156">
        <f t="shared" si="198"/>
        <v>41</v>
      </c>
      <c r="I4152" s="156" t="str">
        <f t="shared" si="199"/>
        <v>Whakatane District 41</v>
      </c>
    </row>
    <row r="4153" spans="1:9">
      <c r="A4153" s="156" t="s">
        <v>4097</v>
      </c>
      <c r="B4153" s="156" t="s">
        <v>168</v>
      </c>
      <c r="C4153" s="156" t="s">
        <v>93</v>
      </c>
      <c r="D4153" s="156" t="s">
        <v>1725</v>
      </c>
      <c r="E4153" s="157">
        <v>-38.18</v>
      </c>
      <c r="F4153" s="157">
        <v>177.11</v>
      </c>
      <c r="G4153" s="156" t="str">
        <f t="shared" si="197"/>
        <v>Whakatane District BP</v>
      </c>
      <c r="H4153" s="156">
        <f t="shared" si="198"/>
        <v>42</v>
      </c>
      <c r="I4153" s="156" t="str">
        <f t="shared" si="199"/>
        <v>Whakatane District 42</v>
      </c>
    </row>
    <row r="4154" spans="1:9">
      <c r="A4154" s="156" t="s">
        <v>4098</v>
      </c>
      <c r="B4154" s="156" t="s">
        <v>168</v>
      </c>
      <c r="C4154" s="156" t="s">
        <v>209</v>
      </c>
      <c r="D4154" s="156" t="s">
        <v>1725</v>
      </c>
      <c r="E4154" s="157">
        <v>-38.06</v>
      </c>
      <c r="F4154" s="157">
        <v>176.99</v>
      </c>
      <c r="G4154" s="156" t="str">
        <f t="shared" si="197"/>
        <v>Whakatane District BP</v>
      </c>
      <c r="H4154" s="156">
        <f t="shared" si="198"/>
        <v>43</v>
      </c>
      <c r="I4154" s="156" t="str">
        <f t="shared" si="199"/>
        <v>Whakatane District 43</v>
      </c>
    </row>
    <row r="4155" spans="1:9">
      <c r="A4155" s="156" t="s">
        <v>3113</v>
      </c>
      <c r="B4155" s="156" t="s">
        <v>168</v>
      </c>
      <c r="C4155" s="156" t="s">
        <v>93</v>
      </c>
      <c r="D4155" s="156" t="s">
        <v>1725</v>
      </c>
      <c r="E4155" s="157">
        <v>-38.619999999999997</v>
      </c>
      <c r="F4155" s="157">
        <v>176.93</v>
      </c>
      <c r="G4155" s="156" t="str">
        <f t="shared" si="197"/>
        <v>Whakatane District BP</v>
      </c>
      <c r="H4155" s="156">
        <f t="shared" si="198"/>
        <v>44</v>
      </c>
      <c r="I4155" s="156" t="str">
        <f t="shared" si="199"/>
        <v>Whakatane District 44</v>
      </c>
    </row>
    <row r="4156" spans="1:9">
      <c r="A4156" s="156" t="s">
        <v>3529</v>
      </c>
      <c r="B4156" s="156" t="s">
        <v>168</v>
      </c>
      <c r="C4156" s="156" t="s">
        <v>93</v>
      </c>
      <c r="D4156" s="156" t="s">
        <v>1725</v>
      </c>
      <c r="E4156" s="157">
        <v>-38.31</v>
      </c>
      <c r="F4156" s="157">
        <v>177.11</v>
      </c>
      <c r="G4156" s="156" t="str">
        <f t="shared" si="197"/>
        <v>Whakatane District BP</v>
      </c>
      <c r="H4156" s="156">
        <f t="shared" si="198"/>
        <v>45</v>
      </c>
      <c r="I4156" s="156" t="str">
        <f t="shared" si="199"/>
        <v>Whakatane District 45</v>
      </c>
    </row>
    <row r="4157" spans="1:9">
      <c r="A4157" s="156" t="s">
        <v>4099</v>
      </c>
      <c r="B4157" s="156" t="s">
        <v>168</v>
      </c>
      <c r="C4157" s="156" t="s">
        <v>93</v>
      </c>
      <c r="D4157" s="156" t="s">
        <v>1725</v>
      </c>
      <c r="E4157" s="157">
        <v>-38.39</v>
      </c>
      <c r="F4157" s="157">
        <v>177.11</v>
      </c>
      <c r="G4157" s="156" t="str">
        <f t="shared" si="197"/>
        <v>Whakatane District BP</v>
      </c>
      <c r="H4157" s="156">
        <f t="shared" si="198"/>
        <v>46</v>
      </c>
      <c r="I4157" s="156" t="str">
        <f t="shared" si="199"/>
        <v>Whakatane District 46</v>
      </c>
    </row>
    <row r="4158" spans="1:9">
      <c r="A4158" s="156" t="s">
        <v>4100</v>
      </c>
      <c r="B4158" s="156" t="s">
        <v>168</v>
      </c>
      <c r="C4158" s="156" t="s">
        <v>93</v>
      </c>
      <c r="D4158" s="156" t="s">
        <v>1725</v>
      </c>
      <c r="E4158" s="157">
        <v>-38.43</v>
      </c>
      <c r="F4158" s="157">
        <v>177.11</v>
      </c>
      <c r="G4158" s="156" t="str">
        <f t="shared" si="197"/>
        <v>Whakatane District BP</v>
      </c>
      <c r="H4158" s="156">
        <f t="shared" si="198"/>
        <v>47</v>
      </c>
      <c r="I4158" s="156" t="str">
        <f t="shared" si="199"/>
        <v>Whakatane District 47</v>
      </c>
    </row>
    <row r="4159" spans="1:9">
      <c r="A4159" s="156" t="s">
        <v>4101</v>
      </c>
      <c r="B4159" s="156" t="s">
        <v>168</v>
      </c>
      <c r="C4159" s="156" t="s">
        <v>93</v>
      </c>
      <c r="D4159" s="156" t="s">
        <v>1725</v>
      </c>
      <c r="E4159" s="157">
        <v>-38.11</v>
      </c>
      <c r="F4159" s="157">
        <v>176.81</v>
      </c>
      <c r="G4159" s="156" t="str">
        <f t="shared" si="197"/>
        <v>Whakatane District BP</v>
      </c>
      <c r="H4159" s="156">
        <f t="shared" si="198"/>
        <v>48</v>
      </c>
      <c r="I4159" s="156" t="str">
        <f t="shared" si="199"/>
        <v>Whakatane District 48</v>
      </c>
    </row>
    <row r="4160" spans="1:9">
      <c r="A4160" s="156" t="s">
        <v>4102</v>
      </c>
      <c r="B4160" s="156" t="s">
        <v>168</v>
      </c>
      <c r="C4160" s="156" t="s">
        <v>209</v>
      </c>
      <c r="D4160" s="156" t="s">
        <v>1725</v>
      </c>
      <c r="E4160" s="157">
        <v>-38.04</v>
      </c>
      <c r="F4160" s="157">
        <v>176.79</v>
      </c>
      <c r="G4160" s="156" t="str">
        <f t="shared" si="197"/>
        <v>Whakatane District BP</v>
      </c>
      <c r="H4160" s="156">
        <f t="shared" si="198"/>
        <v>49</v>
      </c>
      <c r="I4160" s="156" t="str">
        <f t="shared" si="199"/>
        <v>Whakatane District 49</v>
      </c>
    </row>
    <row r="4161" spans="1:9">
      <c r="A4161" s="156" t="s">
        <v>4103</v>
      </c>
      <c r="B4161" s="156" t="s">
        <v>168</v>
      </c>
      <c r="C4161" s="156" t="s">
        <v>93</v>
      </c>
      <c r="D4161" s="156" t="s">
        <v>1725</v>
      </c>
      <c r="E4161" s="157">
        <v>-37.96</v>
      </c>
      <c r="F4161" s="157">
        <v>176.73</v>
      </c>
      <c r="G4161" s="156" t="str">
        <f t="shared" si="197"/>
        <v>Whakatane District BP</v>
      </c>
      <c r="H4161" s="156">
        <f t="shared" si="198"/>
        <v>50</v>
      </c>
      <c r="I4161" s="156" t="str">
        <f t="shared" si="199"/>
        <v>Whakatane District 50</v>
      </c>
    </row>
    <row r="4162" spans="1:9">
      <c r="A4162" s="156" t="s">
        <v>4104</v>
      </c>
      <c r="B4162" s="156" t="s">
        <v>168</v>
      </c>
      <c r="C4162" s="156" t="s">
        <v>93</v>
      </c>
      <c r="D4162" s="156" t="s">
        <v>1725</v>
      </c>
      <c r="E4162" s="157">
        <v>-38.58</v>
      </c>
      <c r="F4162" s="157">
        <v>176.78</v>
      </c>
      <c r="G4162" s="156" t="str">
        <f t="shared" ref="G4162:G4225" si="200">B4162&amp;" "&amp;D4162</f>
        <v>Whakatane District BP</v>
      </c>
      <c r="H4162" s="156">
        <f t="shared" ref="H4162:H4225" si="201">IF(B4162=B4161,H4161+1,1)</f>
        <v>51</v>
      </c>
      <c r="I4162" s="156" t="str">
        <f t="shared" ref="I4162:I4225" si="202">B4162&amp;" "&amp;H4162</f>
        <v>Whakatane District 51</v>
      </c>
    </row>
    <row r="4163" spans="1:9">
      <c r="A4163" s="156" t="s">
        <v>4105</v>
      </c>
      <c r="B4163" s="156" t="s">
        <v>168</v>
      </c>
      <c r="C4163" s="156" t="s">
        <v>93</v>
      </c>
      <c r="D4163" s="156" t="s">
        <v>1725</v>
      </c>
      <c r="E4163" s="157">
        <v>-37.92</v>
      </c>
      <c r="F4163" s="157">
        <v>176.86</v>
      </c>
      <c r="G4163" s="156" t="str">
        <f t="shared" si="200"/>
        <v>Whakatane District BP</v>
      </c>
      <c r="H4163" s="156">
        <f t="shared" si="201"/>
        <v>52</v>
      </c>
      <c r="I4163" s="156" t="str">
        <f t="shared" si="202"/>
        <v>Whakatane District 52</v>
      </c>
    </row>
    <row r="4164" spans="1:9">
      <c r="A4164" s="156" t="s">
        <v>4106</v>
      </c>
      <c r="B4164" s="156" t="s">
        <v>168</v>
      </c>
      <c r="C4164" s="156" t="s">
        <v>93</v>
      </c>
      <c r="D4164" s="156" t="s">
        <v>1725</v>
      </c>
      <c r="E4164" s="157">
        <v>-38.18</v>
      </c>
      <c r="F4164" s="157">
        <v>177</v>
      </c>
      <c r="G4164" s="156" t="str">
        <f t="shared" si="200"/>
        <v>Whakatane District BP</v>
      </c>
      <c r="H4164" s="156">
        <f t="shared" si="201"/>
        <v>53</v>
      </c>
      <c r="I4164" s="156" t="str">
        <f t="shared" si="202"/>
        <v>Whakatane District 53</v>
      </c>
    </row>
    <row r="4165" spans="1:9">
      <c r="A4165" s="156" t="s">
        <v>4107</v>
      </c>
      <c r="B4165" s="156" t="s">
        <v>168</v>
      </c>
      <c r="C4165" s="156" t="s">
        <v>93</v>
      </c>
      <c r="D4165" s="156" t="s">
        <v>1725</v>
      </c>
      <c r="E4165" s="157">
        <v>-38.14</v>
      </c>
      <c r="F4165" s="157">
        <v>177.07</v>
      </c>
      <c r="G4165" s="156" t="str">
        <f t="shared" si="200"/>
        <v>Whakatane District BP</v>
      </c>
      <c r="H4165" s="156">
        <f t="shared" si="201"/>
        <v>54</v>
      </c>
      <c r="I4165" s="156" t="str">
        <f t="shared" si="202"/>
        <v>Whakatane District 54</v>
      </c>
    </row>
    <row r="4166" spans="1:9">
      <c r="A4166" s="156" t="s">
        <v>4108</v>
      </c>
      <c r="B4166" s="156" t="s">
        <v>168</v>
      </c>
      <c r="C4166" s="156" t="s">
        <v>93</v>
      </c>
      <c r="D4166" s="156" t="s">
        <v>1725</v>
      </c>
      <c r="E4166" s="157">
        <v>-38.049999999999997</v>
      </c>
      <c r="F4166" s="157">
        <v>177.07</v>
      </c>
      <c r="G4166" s="156" t="str">
        <f t="shared" si="200"/>
        <v>Whakatane District BP</v>
      </c>
      <c r="H4166" s="156">
        <f t="shared" si="201"/>
        <v>55</v>
      </c>
      <c r="I4166" s="156" t="str">
        <f t="shared" si="202"/>
        <v>Whakatane District 55</v>
      </c>
    </row>
    <row r="4167" spans="1:9">
      <c r="A4167" s="156" t="s">
        <v>621</v>
      </c>
      <c r="B4167" s="156" t="s">
        <v>168</v>
      </c>
      <c r="C4167" s="156" t="s">
        <v>93</v>
      </c>
      <c r="D4167" s="156" t="s">
        <v>1725</v>
      </c>
      <c r="E4167" s="157">
        <v>-38.01</v>
      </c>
      <c r="F4167" s="157">
        <v>177.09</v>
      </c>
      <c r="G4167" s="156" t="str">
        <f t="shared" si="200"/>
        <v>Whakatane District BP</v>
      </c>
      <c r="H4167" s="156">
        <f t="shared" si="201"/>
        <v>56</v>
      </c>
      <c r="I4167" s="156" t="str">
        <f t="shared" si="202"/>
        <v>Whakatane District 56</v>
      </c>
    </row>
    <row r="4168" spans="1:9">
      <c r="A4168" s="156" t="s">
        <v>4109</v>
      </c>
      <c r="B4168" s="156" t="s">
        <v>168</v>
      </c>
      <c r="C4168" s="156" t="s">
        <v>93</v>
      </c>
      <c r="D4168" s="156" t="s">
        <v>1725</v>
      </c>
      <c r="E4168" s="157">
        <v>-38.22</v>
      </c>
      <c r="F4168" s="157">
        <v>176.83</v>
      </c>
      <c r="G4168" s="156" t="str">
        <f t="shared" si="200"/>
        <v>Whakatane District BP</v>
      </c>
      <c r="H4168" s="156">
        <f t="shared" si="201"/>
        <v>57</v>
      </c>
      <c r="I4168" s="156" t="str">
        <f t="shared" si="202"/>
        <v>Whakatane District 57</v>
      </c>
    </row>
    <row r="4169" spans="1:9">
      <c r="A4169" s="156" t="s">
        <v>4110</v>
      </c>
      <c r="B4169" s="156" t="s">
        <v>168</v>
      </c>
      <c r="C4169" s="156" t="s">
        <v>93</v>
      </c>
      <c r="D4169" s="156" t="s">
        <v>1725</v>
      </c>
      <c r="E4169" s="157">
        <v>-38.53</v>
      </c>
      <c r="F4169" s="157">
        <v>176.56</v>
      </c>
      <c r="G4169" s="156" t="str">
        <f t="shared" si="200"/>
        <v>Whakatane District BP</v>
      </c>
      <c r="H4169" s="156">
        <f t="shared" si="201"/>
        <v>58</v>
      </c>
      <c r="I4169" s="156" t="str">
        <f t="shared" si="202"/>
        <v>Whakatane District 58</v>
      </c>
    </row>
    <row r="4170" spans="1:9">
      <c r="A4170" s="156" t="s">
        <v>4111</v>
      </c>
      <c r="B4170" s="156" t="s">
        <v>168</v>
      </c>
      <c r="C4170" s="156" t="s">
        <v>171</v>
      </c>
      <c r="D4170" s="156" t="s">
        <v>1725</v>
      </c>
      <c r="E4170" s="157">
        <v>-37.96</v>
      </c>
      <c r="F4170" s="157">
        <v>176.99</v>
      </c>
      <c r="G4170" s="156" t="str">
        <f t="shared" si="200"/>
        <v>Whakatane District BP</v>
      </c>
      <c r="H4170" s="156">
        <f t="shared" si="201"/>
        <v>59</v>
      </c>
      <c r="I4170" s="156" t="str">
        <f t="shared" si="202"/>
        <v>Whakatane District 59</v>
      </c>
    </row>
    <row r="4171" spans="1:9">
      <c r="A4171" s="156" t="s">
        <v>4112</v>
      </c>
      <c r="B4171" s="156" t="s">
        <v>168</v>
      </c>
      <c r="C4171" s="156" t="s">
        <v>93</v>
      </c>
      <c r="D4171" s="156" t="s">
        <v>1725</v>
      </c>
      <c r="E4171" s="157">
        <v>-37.99</v>
      </c>
      <c r="F4171" s="157">
        <v>176.95</v>
      </c>
      <c r="G4171" s="156" t="str">
        <f t="shared" si="200"/>
        <v>Whakatane District BP</v>
      </c>
      <c r="H4171" s="156">
        <f t="shared" si="201"/>
        <v>60</v>
      </c>
      <c r="I4171" s="156" t="str">
        <f t="shared" si="202"/>
        <v>Whakatane District 60</v>
      </c>
    </row>
    <row r="4172" spans="1:9">
      <c r="A4172" s="156" t="s">
        <v>4113</v>
      </c>
      <c r="B4172" s="156" t="s">
        <v>169</v>
      </c>
      <c r="C4172" s="156" t="s">
        <v>93</v>
      </c>
      <c r="D4172" s="156" t="s">
        <v>890</v>
      </c>
      <c r="E4172" s="157">
        <v>-35.630000000000003</v>
      </c>
      <c r="F4172" s="157">
        <v>174.07</v>
      </c>
      <c r="G4172" s="156" t="str">
        <f t="shared" si="200"/>
        <v>Whangarei District NL</v>
      </c>
      <c r="H4172" s="156">
        <f t="shared" si="201"/>
        <v>1</v>
      </c>
      <c r="I4172" s="156" t="str">
        <f t="shared" si="202"/>
        <v>Whangarei District 1</v>
      </c>
    </row>
    <row r="4173" spans="1:9">
      <c r="A4173" s="156" t="s">
        <v>4114</v>
      </c>
      <c r="B4173" s="156" t="s">
        <v>169</v>
      </c>
      <c r="C4173" s="156" t="s">
        <v>93</v>
      </c>
      <c r="D4173" s="156" t="s">
        <v>890</v>
      </c>
      <c r="E4173" s="157">
        <v>-35.630000000000003</v>
      </c>
      <c r="F4173" s="157">
        <v>174.28</v>
      </c>
      <c r="G4173" s="156" t="str">
        <f t="shared" si="200"/>
        <v>Whangarei District NL</v>
      </c>
      <c r="H4173" s="156">
        <f t="shared" si="201"/>
        <v>2</v>
      </c>
      <c r="I4173" s="156" t="str">
        <f t="shared" si="202"/>
        <v>Whangarei District 2</v>
      </c>
    </row>
    <row r="4174" spans="1:9">
      <c r="A4174" s="156" t="s">
        <v>4115</v>
      </c>
      <c r="B4174" s="156" t="s">
        <v>169</v>
      </c>
      <c r="C4174" s="156" t="s">
        <v>93</v>
      </c>
      <c r="D4174" s="156" t="s">
        <v>890</v>
      </c>
      <c r="E4174" s="157">
        <v>-36</v>
      </c>
      <c r="F4174" s="157">
        <v>174.41</v>
      </c>
      <c r="G4174" s="156" t="str">
        <f t="shared" si="200"/>
        <v>Whangarei District NL</v>
      </c>
      <c r="H4174" s="156">
        <f t="shared" si="201"/>
        <v>3</v>
      </c>
      <c r="I4174" s="156" t="str">
        <f t="shared" si="202"/>
        <v>Whangarei District 3</v>
      </c>
    </row>
    <row r="4175" spans="1:9">
      <c r="A4175" s="156" t="s">
        <v>4116</v>
      </c>
      <c r="B4175" s="156" t="s">
        <v>169</v>
      </c>
      <c r="C4175" s="156" t="s">
        <v>93</v>
      </c>
      <c r="D4175" s="156" t="s">
        <v>890</v>
      </c>
      <c r="E4175" s="157">
        <v>-35.67</v>
      </c>
      <c r="F4175" s="157">
        <v>174.45</v>
      </c>
      <c r="G4175" s="156" t="str">
        <f t="shared" si="200"/>
        <v>Whangarei District NL</v>
      </c>
      <c r="H4175" s="156">
        <f t="shared" si="201"/>
        <v>4</v>
      </c>
      <c r="I4175" s="156" t="str">
        <f t="shared" si="202"/>
        <v>Whangarei District 4</v>
      </c>
    </row>
    <row r="4176" spans="1:9">
      <c r="A4176" s="156" t="s">
        <v>4117</v>
      </c>
      <c r="B4176" s="156" t="s">
        <v>169</v>
      </c>
      <c r="C4176" s="156" t="s">
        <v>93</v>
      </c>
      <c r="D4176" s="156" t="s">
        <v>890</v>
      </c>
      <c r="E4176" s="157">
        <v>-35.67</v>
      </c>
      <c r="F4176" s="157">
        <v>174.34</v>
      </c>
      <c r="G4176" s="156" t="str">
        <f t="shared" si="200"/>
        <v>Whangarei District NL</v>
      </c>
      <c r="H4176" s="156">
        <f t="shared" si="201"/>
        <v>5</v>
      </c>
      <c r="I4176" s="156" t="str">
        <f t="shared" si="202"/>
        <v>Whangarei District 5</v>
      </c>
    </row>
    <row r="4177" spans="1:9">
      <c r="A4177" s="156" t="s">
        <v>4118</v>
      </c>
      <c r="B4177" s="156" t="s">
        <v>169</v>
      </c>
      <c r="C4177" s="156" t="s">
        <v>93</v>
      </c>
      <c r="D4177" s="156" t="s">
        <v>890</v>
      </c>
      <c r="E4177" s="157">
        <v>-35.69</v>
      </c>
      <c r="F4177" s="157">
        <v>174.2</v>
      </c>
      <c r="G4177" s="156" t="str">
        <f t="shared" si="200"/>
        <v>Whangarei District NL</v>
      </c>
      <c r="H4177" s="156">
        <f t="shared" si="201"/>
        <v>6</v>
      </c>
      <c r="I4177" s="156" t="str">
        <f t="shared" si="202"/>
        <v>Whangarei District 6</v>
      </c>
    </row>
    <row r="4178" spans="1:9">
      <c r="A4178" s="156" t="s">
        <v>4119</v>
      </c>
      <c r="B4178" s="156" t="s">
        <v>169</v>
      </c>
      <c r="C4178" s="156" t="s">
        <v>93</v>
      </c>
      <c r="D4178" s="156" t="s">
        <v>890</v>
      </c>
      <c r="E4178" s="157">
        <v>-35.43</v>
      </c>
      <c r="F4178" s="157">
        <v>174.34</v>
      </c>
      <c r="G4178" s="156" t="str">
        <f t="shared" si="200"/>
        <v>Whangarei District NL</v>
      </c>
      <c r="H4178" s="156">
        <f t="shared" si="201"/>
        <v>7</v>
      </c>
      <c r="I4178" s="156" t="str">
        <f t="shared" si="202"/>
        <v>Whangarei District 7</v>
      </c>
    </row>
    <row r="4179" spans="1:9">
      <c r="A4179" s="156" t="s">
        <v>4120</v>
      </c>
      <c r="B4179" s="156" t="s">
        <v>169</v>
      </c>
      <c r="C4179" s="156" t="s">
        <v>209</v>
      </c>
      <c r="D4179" s="156" t="s">
        <v>890</v>
      </c>
      <c r="E4179" s="157">
        <v>-35.590000000000003</v>
      </c>
      <c r="F4179" s="157">
        <v>174.28</v>
      </c>
      <c r="G4179" s="156" t="str">
        <f t="shared" si="200"/>
        <v>Whangarei District NL</v>
      </c>
      <c r="H4179" s="156">
        <f t="shared" si="201"/>
        <v>8</v>
      </c>
      <c r="I4179" s="156" t="str">
        <f t="shared" si="202"/>
        <v>Whangarei District 8</v>
      </c>
    </row>
    <row r="4180" spans="1:9">
      <c r="A4180" s="156" t="s">
        <v>3642</v>
      </c>
      <c r="B4180" s="156" t="s">
        <v>169</v>
      </c>
      <c r="C4180" s="156" t="s">
        <v>93</v>
      </c>
      <c r="D4180" s="156" t="s">
        <v>890</v>
      </c>
      <c r="E4180" s="157">
        <v>-35.67</v>
      </c>
      <c r="F4180" s="157">
        <v>174.48</v>
      </c>
      <c r="G4180" s="156" t="str">
        <f t="shared" si="200"/>
        <v>Whangarei District NL</v>
      </c>
      <c r="H4180" s="156">
        <f t="shared" si="201"/>
        <v>9</v>
      </c>
      <c r="I4180" s="156" t="str">
        <f t="shared" si="202"/>
        <v>Whangarei District 9</v>
      </c>
    </row>
    <row r="4181" spans="1:9">
      <c r="A4181" s="156" t="s">
        <v>3642</v>
      </c>
      <c r="B4181" s="156" t="s">
        <v>169</v>
      </c>
      <c r="C4181" s="156" t="s">
        <v>96</v>
      </c>
      <c r="D4181" s="156" t="s">
        <v>890</v>
      </c>
      <c r="E4181" s="157">
        <v>-35.729999999999997</v>
      </c>
      <c r="F4181" s="157">
        <v>174.3</v>
      </c>
      <c r="G4181" s="156" t="str">
        <f t="shared" si="200"/>
        <v>Whangarei District NL</v>
      </c>
      <c r="H4181" s="156">
        <f t="shared" si="201"/>
        <v>10</v>
      </c>
      <c r="I4181" s="156" t="str">
        <f t="shared" si="202"/>
        <v>Whangarei District 10</v>
      </c>
    </row>
    <row r="4182" spans="1:9">
      <c r="A4182" s="156" t="s">
        <v>4121</v>
      </c>
      <c r="B4182" s="156" t="s">
        <v>169</v>
      </c>
      <c r="C4182" s="156" t="s">
        <v>93</v>
      </c>
      <c r="D4182" s="156" t="s">
        <v>890</v>
      </c>
      <c r="E4182" s="157">
        <v>-35.76</v>
      </c>
      <c r="F4182" s="157">
        <v>173.98</v>
      </c>
      <c r="G4182" s="156" t="str">
        <f t="shared" si="200"/>
        <v>Whangarei District NL</v>
      </c>
      <c r="H4182" s="156">
        <f t="shared" si="201"/>
        <v>11</v>
      </c>
      <c r="I4182" s="156" t="str">
        <f t="shared" si="202"/>
        <v>Whangarei District 11</v>
      </c>
    </row>
    <row r="4183" spans="1:9">
      <c r="A4183" s="156" t="s">
        <v>4122</v>
      </c>
      <c r="B4183" s="156" t="s">
        <v>169</v>
      </c>
      <c r="C4183" s="156" t="s">
        <v>93</v>
      </c>
      <c r="D4183" s="156" t="s">
        <v>890</v>
      </c>
      <c r="E4183" s="157">
        <v>-35.520000000000003</v>
      </c>
      <c r="F4183" s="157">
        <v>174.19</v>
      </c>
      <c r="G4183" s="156" t="str">
        <f t="shared" si="200"/>
        <v>Whangarei District NL</v>
      </c>
      <c r="H4183" s="156">
        <f t="shared" si="201"/>
        <v>12</v>
      </c>
      <c r="I4183" s="156" t="str">
        <f t="shared" si="202"/>
        <v>Whangarei District 12</v>
      </c>
    </row>
    <row r="4184" spans="1:9">
      <c r="A4184" s="156" t="s">
        <v>4123</v>
      </c>
      <c r="B4184" s="156" t="s">
        <v>169</v>
      </c>
      <c r="C4184" s="156" t="s">
        <v>93</v>
      </c>
      <c r="D4184" s="156" t="s">
        <v>890</v>
      </c>
      <c r="E4184" s="157">
        <v>-35.61</v>
      </c>
      <c r="F4184" s="157">
        <v>174.43</v>
      </c>
      <c r="G4184" s="156" t="str">
        <f t="shared" si="200"/>
        <v>Whangarei District NL</v>
      </c>
      <c r="H4184" s="156">
        <f t="shared" si="201"/>
        <v>13</v>
      </c>
      <c r="I4184" s="156" t="str">
        <f t="shared" si="202"/>
        <v>Whangarei District 13</v>
      </c>
    </row>
    <row r="4185" spans="1:9">
      <c r="A4185" s="156" t="s">
        <v>4124</v>
      </c>
      <c r="B4185" s="156" t="s">
        <v>169</v>
      </c>
      <c r="C4185" s="156" t="s">
        <v>93</v>
      </c>
      <c r="D4185" s="156" t="s">
        <v>890</v>
      </c>
      <c r="E4185" s="157">
        <v>-35.5</v>
      </c>
      <c r="F4185" s="157">
        <v>174.29</v>
      </c>
      <c r="G4185" s="156" t="str">
        <f t="shared" si="200"/>
        <v>Whangarei District NL</v>
      </c>
      <c r="H4185" s="156">
        <f t="shared" si="201"/>
        <v>14</v>
      </c>
      <c r="I4185" s="156" t="str">
        <f t="shared" si="202"/>
        <v>Whangarei District 14</v>
      </c>
    </row>
    <row r="4186" spans="1:9">
      <c r="A4186" s="156" t="s">
        <v>4125</v>
      </c>
      <c r="B4186" s="156" t="s">
        <v>169</v>
      </c>
      <c r="C4186" s="156" t="s">
        <v>96</v>
      </c>
      <c r="D4186" s="156" t="s">
        <v>890</v>
      </c>
      <c r="E4186" s="157">
        <v>-35.68</v>
      </c>
      <c r="F4186" s="157">
        <v>174.29</v>
      </c>
      <c r="G4186" s="156" t="str">
        <f t="shared" si="200"/>
        <v>Whangarei District NL</v>
      </c>
      <c r="H4186" s="156">
        <f t="shared" si="201"/>
        <v>15</v>
      </c>
      <c r="I4186" s="156" t="str">
        <f t="shared" si="202"/>
        <v>Whangarei District 15</v>
      </c>
    </row>
    <row r="4187" spans="1:9">
      <c r="A4187" s="156" t="s">
        <v>4126</v>
      </c>
      <c r="B4187" s="156" t="s">
        <v>169</v>
      </c>
      <c r="C4187" s="156" t="s">
        <v>93</v>
      </c>
      <c r="D4187" s="156" t="s">
        <v>890</v>
      </c>
      <c r="E4187" s="157">
        <v>-35.64</v>
      </c>
      <c r="F4187" s="157">
        <v>174.29</v>
      </c>
      <c r="G4187" s="156" t="str">
        <f t="shared" si="200"/>
        <v>Whangarei District NL</v>
      </c>
      <c r="H4187" s="156">
        <f t="shared" si="201"/>
        <v>16</v>
      </c>
      <c r="I4187" s="156" t="str">
        <f t="shared" si="202"/>
        <v>Whangarei District 16</v>
      </c>
    </row>
    <row r="4188" spans="1:9">
      <c r="A4188" s="156" t="s">
        <v>802</v>
      </c>
      <c r="B4188" s="156" t="s">
        <v>169</v>
      </c>
      <c r="C4188" s="156" t="s">
        <v>96</v>
      </c>
      <c r="D4188" s="156" t="s">
        <v>890</v>
      </c>
      <c r="E4188" s="157">
        <v>-35.71</v>
      </c>
      <c r="F4188" s="157">
        <v>174.31</v>
      </c>
      <c r="G4188" s="156" t="str">
        <f t="shared" si="200"/>
        <v>Whangarei District NL</v>
      </c>
      <c r="H4188" s="156">
        <f t="shared" si="201"/>
        <v>17</v>
      </c>
      <c r="I4188" s="156" t="str">
        <f t="shared" si="202"/>
        <v>Whangarei District 17</v>
      </c>
    </row>
    <row r="4189" spans="1:9">
      <c r="A4189" s="156" t="s">
        <v>4127</v>
      </c>
      <c r="B4189" s="156" t="s">
        <v>169</v>
      </c>
      <c r="C4189" s="156" t="s">
        <v>93</v>
      </c>
      <c r="D4189" s="156" t="s">
        <v>890</v>
      </c>
      <c r="E4189" s="157">
        <v>-35.64</v>
      </c>
      <c r="F4189" s="157">
        <v>174.42</v>
      </c>
      <c r="G4189" s="156" t="str">
        <f t="shared" si="200"/>
        <v>Whangarei District NL</v>
      </c>
      <c r="H4189" s="156">
        <f t="shared" si="201"/>
        <v>18</v>
      </c>
      <c r="I4189" s="156" t="str">
        <f t="shared" si="202"/>
        <v>Whangarei District 18</v>
      </c>
    </row>
    <row r="4190" spans="1:9">
      <c r="A4190" s="156" t="s">
        <v>4128</v>
      </c>
      <c r="B4190" s="156" t="s">
        <v>169</v>
      </c>
      <c r="C4190" s="156" t="s">
        <v>93</v>
      </c>
      <c r="D4190" s="156" t="s">
        <v>890</v>
      </c>
      <c r="E4190" s="157">
        <v>-35.700000000000003</v>
      </c>
      <c r="F4190" s="157">
        <v>174.14</v>
      </c>
      <c r="G4190" s="156" t="str">
        <f t="shared" si="200"/>
        <v>Whangarei District NL</v>
      </c>
      <c r="H4190" s="156">
        <f t="shared" si="201"/>
        <v>19</v>
      </c>
      <c r="I4190" s="156" t="str">
        <f t="shared" si="202"/>
        <v>Whangarei District 19</v>
      </c>
    </row>
    <row r="4191" spans="1:9">
      <c r="A4191" s="156" t="s">
        <v>4129</v>
      </c>
      <c r="B4191" s="156" t="s">
        <v>169</v>
      </c>
      <c r="C4191" s="156" t="s">
        <v>93</v>
      </c>
      <c r="D4191" s="156" t="s">
        <v>890</v>
      </c>
      <c r="E4191" s="157">
        <v>-36.04</v>
      </c>
      <c r="F4191" s="157">
        <v>174.52</v>
      </c>
      <c r="G4191" s="156" t="str">
        <f t="shared" si="200"/>
        <v>Whangarei District NL</v>
      </c>
      <c r="H4191" s="156">
        <f t="shared" si="201"/>
        <v>20</v>
      </c>
      <c r="I4191" s="156" t="str">
        <f t="shared" si="202"/>
        <v>Whangarei District 20</v>
      </c>
    </row>
    <row r="4192" spans="1:9">
      <c r="A4192" s="156" t="s">
        <v>4130</v>
      </c>
      <c r="B4192" s="156" t="s">
        <v>169</v>
      </c>
      <c r="C4192" s="156" t="s">
        <v>96</v>
      </c>
      <c r="D4192" s="156" t="s">
        <v>890</v>
      </c>
      <c r="E4192" s="157">
        <v>-35.700000000000003</v>
      </c>
      <c r="F4192" s="157">
        <v>174.32</v>
      </c>
      <c r="G4192" s="156" t="str">
        <f t="shared" si="200"/>
        <v>Whangarei District NL</v>
      </c>
      <c r="H4192" s="156">
        <f t="shared" si="201"/>
        <v>21</v>
      </c>
      <c r="I4192" s="156" t="str">
        <f t="shared" si="202"/>
        <v>Whangarei District 21</v>
      </c>
    </row>
    <row r="4193" spans="1:9">
      <c r="A4193" s="156" t="s">
        <v>4131</v>
      </c>
      <c r="B4193" s="156" t="s">
        <v>169</v>
      </c>
      <c r="C4193" s="156" t="s">
        <v>93</v>
      </c>
      <c r="D4193" s="156" t="s">
        <v>890</v>
      </c>
      <c r="E4193" s="157">
        <v>-35.85</v>
      </c>
      <c r="F4193" s="157">
        <v>174.28</v>
      </c>
      <c r="G4193" s="156" t="str">
        <f t="shared" si="200"/>
        <v>Whangarei District NL</v>
      </c>
      <c r="H4193" s="156">
        <f t="shared" si="201"/>
        <v>22</v>
      </c>
      <c r="I4193" s="156" t="str">
        <f t="shared" si="202"/>
        <v>Whangarei District 22</v>
      </c>
    </row>
    <row r="4194" spans="1:9">
      <c r="A4194" s="156" t="s">
        <v>4132</v>
      </c>
      <c r="B4194" s="156" t="s">
        <v>169</v>
      </c>
      <c r="C4194" s="156" t="s">
        <v>93</v>
      </c>
      <c r="D4194" s="156" t="s">
        <v>890</v>
      </c>
      <c r="E4194" s="157">
        <v>-35.83</v>
      </c>
      <c r="F4194" s="157">
        <v>174.45</v>
      </c>
      <c r="G4194" s="156" t="str">
        <f t="shared" si="200"/>
        <v>Whangarei District NL</v>
      </c>
      <c r="H4194" s="156">
        <f t="shared" si="201"/>
        <v>23</v>
      </c>
      <c r="I4194" s="156" t="str">
        <f t="shared" si="202"/>
        <v>Whangarei District 23</v>
      </c>
    </row>
    <row r="4195" spans="1:9">
      <c r="A4195" s="156" t="s">
        <v>4133</v>
      </c>
      <c r="B4195" s="156" t="s">
        <v>169</v>
      </c>
      <c r="C4195" s="156" t="s">
        <v>93</v>
      </c>
      <c r="D4195" s="156" t="s">
        <v>890</v>
      </c>
      <c r="E4195" s="157">
        <v>-35.880000000000003</v>
      </c>
      <c r="F4195" s="157">
        <v>174.45</v>
      </c>
      <c r="G4195" s="156" t="str">
        <f t="shared" si="200"/>
        <v>Whangarei District NL</v>
      </c>
      <c r="H4195" s="156">
        <f t="shared" si="201"/>
        <v>24</v>
      </c>
      <c r="I4195" s="156" t="str">
        <f t="shared" si="202"/>
        <v>Whangarei District 24</v>
      </c>
    </row>
    <row r="4196" spans="1:9">
      <c r="A4196" s="156" t="s">
        <v>4134</v>
      </c>
      <c r="B4196" s="156" t="s">
        <v>169</v>
      </c>
      <c r="C4196" s="156" t="s">
        <v>93</v>
      </c>
      <c r="D4196" s="156" t="s">
        <v>890</v>
      </c>
      <c r="E4196" s="157">
        <v>-35.57</v>
      </c>
      <c r="F4196" s="157">
        <v>174.36</v>
      </c>
      <c r="G4196" s="156" t="str">
        <f t="shared" si="200"/>
        <v>Whangarei District NL</v>
      </c>
      <c r="H4196" s="156">
        <f t="shared" si="201"/>
        <v>25</v>
      </c>
      <c r="I4196" s="156" t="str">
        <f t="shared" si="202"/>
        <v>Whangarei District 25</v>
      </c>
    </row>
    <row r="4197" spans="1:9">
      <c r="A4197" s="156" t="s">
        <v>959</v>
      </c>
      <c r="B4197" s="156" t="s">
        <v>169</v>
      </c>
      <c r="C4197" s="156" t="s">
        <v>93</v>
      </c>
      <c r="D4197" s="156" t="s">
        <v>890</v>
      </c>
      <c r="E4197" s="157">
        <v>-35.85</v>
      </c>
      <c r="F4197" s="157">
        <v>174.37</v>
      </c>
      <c r="G4197" s="156" t="str">
        <f t="shared" si="200"/>
        <v>Whangarei District NL</v>
      </c>
      <c r="H4197" s="156">
        <f t="shared" si="201"/>
        <v>26</v>
      </c>
      <c r="I4197" s="156" t="str">
        <f t="shared" si="202"/>
        <v>Whangarei District 26</v>
      </c>
    </row>
    <row r="4198" spans="1:9">
      <c r="A4198" s="156" t="s">
        <v>4135</v>
      </c>
      <c r="B4198" s="156" t="s">
        <v>169</v>
      </c>
      <c r="C4198" s="156" t="s">
        <v>93</v>
      </c>
      <c r="D4198" s="156" t="s">
        <v>890</v>
      </c>
      <c r="E4198" s="157">
        <v>-35.56</v>
      </c>
      <c r="F4198" s="157">
        <v>174.49</v>
      </c>
      <c r="G4198" s="156" t="str">
        <f t="shared" si="200"/>
        <v>Whangarei District NL</v>
      </c>
      <c r="H4198" s="156">
        <f t="shared" si="201"/>
        <v>27</v>
      </c>
      <c r="I4198" s="156" t="str">
        <f t="shared" si="202"/>
        <v>Whangarei District 27</v>
      </c>
    </row>
    <row r="4199" spans="1:9">
      <c r="A4199" s="156" t="s">
        <v>4136</v>
      </c>
      <c r="B4199" s="156" t="s">
        <v>169</v>
      </c>
      <c r="C4199" s="156" t="s">
        <v>93</v>
      </c>
      <c r="D4199" s="156" t="s">
        <v>890</v>
      </c>
      <c r="E4199" s="157">
        <v>-35.65</v>
      </c>
      <c r="F4199" s="157">
        <v>174.22</v>
      </c>
      <c r="G4199" s="156" t="str">
        <f t="shared" si="200"/>
        <v>Whangarei District NL</v>
      </c>
      <c r="H4199" s="156">
        <f t="shared" si="201"/>
        <v>28</v>
      </c>
      <c r="I4199" s="156" t="str">
        <f t="shared" si="202"/>
        <v>Whangarei District 28</v>
      </c>
    </row>
    <row r="4200" spans="1:9">
      <c r="A4200" s="156" t="s">
        <v>4137</v>
      </c>
      <c r="B4200" s="156" t="s">
        <v>169</v>
      </c>
      <c r="C4200" s="156" t="s">
        <v>93</v>
      </c>
      <c r="D4200" s="156" t="s">
        <v>890</v>
      </c>
      <c r="E4200" s="157">
        <v>-35.840000000000003</v>
      </c>
      <c r="F4200" s="157">
        <v>174.2</v>
      </c>
      <c r="G4200" s="156" t="str">
        <f t="shared" si="200"/>
        <v>Whangarei District NL</v>
      </c>
      <c r="H4200" s="156">
        <f t="shared" si="201"/>
        <v>29</v>
      </c>
      <c r="I4200" s="156" t="str">
        <f t="shared" si="202"/>
        <v>Whangarei District 29</v>
      </c>
    </row>
    <row r="4201" spans="1:9">
      <c r="A4201" s="156" t="s">
        <v>4138</v>
      </c>
      <c r="B4201" s="156" t="s">
        <v>169</v>
      </c>
      <c r="C4201" s="156" t="s">
        <v>93</v>
      </c>
      <c r="D4201" s="156" t="s">
        <v>890</v>
      </c>
      <c r="E4201" s="157">
        <v>-35.75</v>
      </c>
      <c r="F4201" s="157">
        <v>174.19</v>
      </c>
      <c r="G4201" s="156" t="str">
        <f t="shared" si="200"/>
        <v>Whangarei District NL</v>
      </c>
      <c r="H4201" s="156">
        <f t="shared" si="201"/>
        <v>30</v>
      </c>
      <c r="I4201" s="156" t="str">
        <f t="shared" si="202"/>
        <v>Whangarei District 30</v>
      </c>
    </row>
    <row r="4202" spans="1:9">
      <c r="A4202" s="156" t="s">
        <v>4139</v>
      </c>
      <c r="B4202" s="156" t="s">
        <v>169</v>
      </c>
      <c r="C4202" s="156" t="s">
        <v>96</v>
      </c>
      <c r="D4202" s="156" t="s">
        <v>890</v>
      </c>
      <c r="E4202" s="157">
        <v>-35.74</v>
      </c>
      <c r="F4202" s="157">
        <v>174.27</v>
      </c>
      <c r="G4202" s="156" t="str">
        <f t="shared" si="200"/>
        <v>Whangarei District NL</v>
      </c>
      <c r="H4202" s="156">
        <f t="shared" si="201"/>
        <v>31</v>
      </c>
      <c r="I4202" s="156" t="str">
        <f t="shared" si="202"/>
        <v>Whangarei District 31</v>
      </c>
    </row>
    <row r="4203" spans="1:9">
      <c r="A4203" s="156" t="s">
        <v>4140</v>
      </c>
      <c r="B4203" s="156" t="s">
        <v>169</v>
      </c>
      <c r="C4203" s="156" t="s">
        <v>93</v>
      </c>
      <c r="D4203" s="156" t="s">
        <v>890</v>
      </c>
      <c r="E4203" s="157">
        <v>-35.799999999999997</v>
      </c>
      <c r="F4203" s="157">
        <v>174.5</v>
      </c>
      <c r="G4203" s="156" t="str">
        <f t="shared" si="200"/>
        <v>Whangarei District NL</v>
      </c>
      <c r="H4203" s="156">
        <f t="shared" si="201"/>
        <v>32</v>
      </c>
      <c r="I4203" s="156" t="str">
        <f t="shared" si="202"/>
        <v>Whangarei District 32</v>
      </c>
    </row>
    <row r="4204" spans="1:9">
      <c r="A4204" s="156" t="s">
        <v>4141</v>
      </c>
      <c r="B4204" s="156" t="s">
        <v>169</v>
      </c>
      <c r="C4204" s="156" t="s">
        <v>93</v>
      </c>
      <c r="D4204" s="156" t="s">
        <v>890</v>
      </c>
      <c r="E4204" s="157">
        <v>-35.64</v>
      </c>
      <c r="F4204" s="157">
        <v>174.02</v>
      </c>
      <c r="G4204" s="156" t="str">
        <f t="shared" si="200"/>
        <v>Whangarei District NL</v>
      </c>
      <c r="H4204" s="156">
        <f t="shared" si="201"/>
        <v>33</v>
      </c>
      <c r="I4204" s="156" t="str">
        <f t="shared" si="202"/>
        <v>Whangarei District 33</v>
      </c>
    </row>
    <row r="4205" spans="1:9">
      <c r="A4205" s="156" t="s">
        <v>4142</v>
      </c>
      <c r="B4205" s="156" t="s">
        <v>169</v>
      </c>
      <c r="C4205" s="156" t="s">
        <v>93</v>
      </c>
      <c r="D4205" s="156" t="s">
        <v>890</v>
      </c>
      <c r="E4205" s="157">
        <v>-35.869999999999997</v>
      </c>
      <c r="F4205" s="157">
        <v>174.24</v>
      </c>
      <c r="G4205" s="156" t="str">
        <f t="shared" si="200"/>
        <v>Whangarei District NL</v>
      </c>
      <c r="H4205" s="156">
        <f t="shared" si="201"/>
        <v>34</v>
      </c>
      <c r="I4205" s="156" t="str">
        <f t="shared" si="202"/>
        <v>Whangarei District 34</v>
      </c>
    </row>
    <row r="4206" spans="1:9">
      <c r="A4206" s="156" t="s">
        <v>3851</v>
      </c>
      <c r="B4206" s="156" t="s">
        <v>169</v>
      </c>
      <c r="C4206" s="156" t="s">
        <v>93</v>
      </c>
      <c r="D4206" s="156" t="s">
        <v>890</v>
      </c>
      <c r="E4206" s="157">
        <v>-35.4</v>
      </c>
      <c r="F4206" s="157">
        <v>174.34</v>
      </c>
      <c r="G4206" s="156" t="str">
        <f t="shared" si="200"/>
        <v>Whangarei District NL</v>
      </c>
      <c r="H4206" s="156">
        <f t="shared" si="201"/>
        <v>35</v>
      </c>
      <c r="I4206" s="156" t="str">
        <f t="shared" si="202"/>
        <v>Whangarei District 35</v>
      </c>
    </row>
    <row r="4207" spans="1:9">
      <c r="A4207" s="156" t="s">
        <v>273</v>
      </c>
      <c r="B4207" s="156" t="s">
        <v>169</v>
      </c>
      <c r="C4207" s="156" t="s">
        <v>96</v>
      </c>
      <c r="D4207" s="156" t="s">
        <v>890</v>
      </c>
      <c r="E4207" s="157">
        <v>-35.729999999999997</v>
      </c>
      <c r="F4207" s="157">
        <v>174.31</v>
      </c>
      <c r="G4207" s="156" t="str">
        <f t="shared" si="200"/>
        <v>Whangarei District NL</v>
      </c>
      <c r="H4207" s="156">
        <f t="shared" si="201"/>
        <v>36</v>
      </c>
      <c r="I4207" s="156" t="str">
        <f t="shared" si="202"/>
        <v>Whangarei District 36</v>
      </c>
    </row>
    <row r="4208" spans="1:9">
      <c r="A4208" s="156" t="s">
        <v>4143</v>
      </c>
      <c r="B4208" s="156" t="s">
        <v>169</v>
      </c>
      <c r="C4208" s="156" t="s">
        <v>93</v>
      </c>
      <c r="D4208" s="156" t="s">
        <v>890</v>
      </c>
      <c r="E4208" s="157">
        <v>-35.67</v>
      </c>
      <c r="F4208" s="157">
        <v>174.26</v>
      </c>
      <c r="G4208" s="156" t="str">
        <f t="shared" si="200"/>
        <v>Whangarei District NL</v>
      </c>
      <c r="H4208" s="156">
        <f t="shared" si="201"/>
        <v>37</v>
      </c>
      <c r="I4208" s="156" t="str">
        <f t="shared" si="202"/>
        <v>Whangarei District 37</v>
      </c>
    </row>
    <row r="4209" spans="1:9">
      <c r="A4209" s="156" t="s">
        <v>4144</v>
      </c>
      <c r="B4209" s="156" t="s">
        <v>169</v>
      </c>
      <c r="C4209" s="156" t="s">
        <v>93</v>
      </c>
      <c r="D4209" s="156" t="s">
        <v>890</v>
      </c>
      <c r="E4209" s="157">
        <v>-35.630000000000003</v>
      </c>
      <c r="F4209" s="157">
        <v>174.49</v>
      </c>
      <c r="G4209" s="156" t="str">
        <f t="shared" si="200"/>
        <v>Whangarei District NL</v>
      </c>
      <c r="H4209" s="156">
        <f t="shared" si="201"/>
        <v>38</v>
      </c>
      <c r="I4209" s="156" t="str">
        <f t="shared" si="202"/>
        <v>Whangarei District 38</v>
      </c>
    </row>
    <row r="4210" spans="1:9">
      <c r="A4210" s="156" t="s">
        <v>4145</v>
      </c>
      <c r="B4210" s="156" t="s">
        <v>169</v>
      </c>
      <c r="C4210" s="156" t="s">
        <v>93</v>
      </c>
      <c r="D4210" s="156" t="s">
        <v>890</v>
      </c>
      <c r="E4210" s="157">
        <v>-35.950000000000003</v>
      </c>
      <c r="F4210" s="157">
        <v>174.38</v>
      </c>
      <c r="G4210" s="156" t="str">
        <f t="shared" si="200"/>
        <v>Whangarei District NL</v>
      </c>
      <c r="H4210" s="156">
        <f t="shared" si="201"/>
        <v>39</v>
      </c>
      <c r="I4210" s="156" t="str">
        <f t="shared" si="202"/>
        <v>Whangarei District 39</v>
      </c>
    </row>
    <row r="4211" spans="1:9">
      <c r="A4211" s="156" t="s">
        <v>4146</v>
      </c>
      <c r="B4211" s="156" t="s">
        <v>169</v>
      </c>
      <c r="C4211" s="156" t="s">
        <v>93</v>
      </c>
      <c r="D4211" s="156" t="s">
        <v>890</v>
      </c>
      <c r="E4211" s="157">
        <v>-35.64</v>
      </c>
      <c r="F4211" s="157">
        <v>173.85</v>
      </c>
      <c r="G4211" s="156" t="str">
        <f t="shared" si="200"/>
        <v>Whangarei District NL</v>
      </c>
      <c r="H4211" s="156">
        <f t="shared" si="201"/>
        <v>40</v>
      </c>
      <c r="I4211" s="156" t="str">
        <f t="shared" si="202"/>
        <v>Whangarei District 40</v>
      </c>
    </row>
    <row r="4212" spans="1:9">
      <c r="A4212" s="156" t="s">
        <v>4147</v>
      </c>
      <c r="B4212" s="156" t="s">
        <v>169</v>
      </c>
      <c r="C4212" s="156" t="s">
        <v>93</v>
      </c>
      <c r="D4212" s="156" t="s">
        <v>890</v>
      </c>
      <c r="E4212" s="157">
        <v>-35.83</v>
      </c>
      <c r="F4212" s="157">
        <v>174.3</v>
      </c>
      <c r="G4212" s="156" t="str">
        <f t="shared" si="200"/>
        <v>Whangarei District NL</v>
      </c>
      <c r="H4212" s="156">
        <f t="shared" si="201"/>
        <v>41</v>
      </c>
      <c r="I4212" s="156" t="str">
        <f t="shared" si="202"/>
        <v>Whangarei District 41</v>
      </c>
    </row>
    <row r="4213" spans="1:9">
      <c r="A4213" s="156" t="s">
        <v>2109</v>
      </c>
      <c r="B4213" s="156" t="s">
        <v>169</v>
      </c>
      <c r="C4213" s="156" t="s">
        <v>93</v>
      </c>
      <c r="D4213" s="156" t="s">
        <v>890</v>
      </c>
      <c r="E4213" s="157">
        <v>-35.380000000000003</v>
      </c>
      <c r="F4213" s="157">
        <v>174.33</v>
      </c>
      <c r="G4213" s="156" t="str">
        <f t="shared" si="200"/>
        <v>Whangarei District NL</v>
      </c>
      <c r="H4213" s="156">
        <f t="shared" si="201"/>
        <v>42</v>
      </c>
      <c r="I4213" s="156" t="str">
        <f t="shared" si="202"/>
        <v>Whangarei District 42</v>
      </c>
    </row>
    <row r="4214" spans="1:9">
      <c r="A4214" s="156" t="s">
        <v>1443</v>
      </c>
      <c r="B4214" s="156" t="s">
        <v>169</v>
      </c>
      <c r="C4214" s="156" t="s">
        <v>93</v>
      </c>
      <c r="D4214" s="156" t="s">
        <v>890</v>
      </c>
      <c r="E4214" s="157">
        <v>-35.83</v>
      </c>
      <c r="F4214" s="157">
        <v>174.56</v>
      </c>
      <c r="G4214" s="156" t="str">
        <f t="shared" si="200"/>
        <v>Whangarei District NL</v>
      </c>
      <c r="H4214" s="156">
        <f t="shared" si="201"/>
        <v>43</v>
      </c>
      <c r="I4214" s="156" t="str">
        <f t="shared" si="202"/>
        <v>Whangarei District 43</v>
      </c>
    </row>
    <row r="4215" spans="1:9">
      <c r="A4215" s="156" t="s">
        <v>4148</v>
      </c>
      <c r="B4215" s="156" t="s">
        <v>169</v>
      </c>
      <c r="C4215" s="156" t="s">
        <v>96</v>
      </c>
      <c r="D4215" s="156" t="s">
        <v>890</v>
      </c>
      <c r="E4215" s="157">
        <v>-35.76</v>
      </c>
      <c r="F4215" s="157">
        <v>174.35</v>
      </c>
      <c r="G4215" s="156" t="str">
        <f t="shared" si="200"/>
        <v>Whangarei District NL</v>
      </c>
      <c r="H4215" s="156">
        <f t="shared" si="201"/>
        <v>44</v>
      </c>
      <c r="I4215" s="156" t="str">
        <f t="shared" si="202"/>
        <v>Whangarei District 44</v>
      </c>
    </row>
    <row r="4216" spans="1:9">
      <c r="A4216" s="156" t="s">
        <v>4149</v>
      </c>
      <c r="B4216" s="156" t="s">
        <v>169</v>
      </c>
      <c r="C4216" s="156" t="s">
        <v>93</v>
      </c>
      <c r="D4216" s="156" t="s">
        <v>890</v>
      </c>
      <c r="E4216" s="157">
        <v>-35.69</v>
      </c>
      <c r="F4216" s="157">
        <v>173.83</v>
      </c>
      <c r="G4216" s="156" t="str">
        <f t="shared" si="200"/>
        <v>Whangarei District NL</v>
      </c>
      <c r="H4216" s="156">
        <f t="shared" si="201"/>
        <v>45</v>
      </c>
      <c r="I4216" s="156" t="str">
        <f t="shared" si="202"/>
        <v>Whangarei District 45</v>
      </c>
    </row>
    <row r="4217" spans="1:9">
      <c r="A4217" s="156" t="s">
        <v>4150</v>
      </c>
      <c r="B4217" s="156" t="s">
        <v>169</v>
      </c>
      <c r="C4217" s="156" t="s">
        <v>93</v>
      </c>
      <c r="D4217" s="156" t="s">
        <v>890</v>
      </c>
      <c r="E4217" s="157">
        <v>-35.51</v>
      </c>
      <c r="F4217" s="157">
        <v>174.33</v>
      </c>
      <c r="G4217" s="156" t="str">
        <f t="shared" si="200"/>
        <v>Whangarei District NL</v>
      </c>
      <c r="H4217" s="156">
        <f t="shared" si="201"/>
        <v>46</v>
      </c>
      <c r="I4217" s="156" t="str">
        <f t="shared" si="202"/>
        <v>Whangarei District 46</v>
      </c>
    </row>
    <row r="4218" spans="1:9">
      <c r="A4218" s="156" t="s">
        <v>4151</v>
      </c>
      <c r="B4218" s="156" t="s">
        <v>169</v>
      </c>
      <c r="C4218" s="156" t="s">
        <v>93</v>
      </c>
      <c r="D4218" s="156" t="s">
        <v>890</v>
      </c>
      <c r="E4218" s="157">
        <v>-35.78</v>
      </c>
      <c r="F4218" s="157">
        <v>174.3</v>
      </c>
      <c r="G4218" s="156" t="str">
        <f t="shared" si="200"/>
        <v>Whangarei District NL</v>
      </c>
      <c r="H4218" s="156">
        <f t="shared" si="201"/>
        <v>47</v>
      </c>
      <c r="I4218" s="156" t="str">
        <f t="shared" si="202"/>
        <v>Whangarei District 47</v>
      </c>
    </row>
    <row r="4219" spans="1:9">
      <c r="A4219" s="156" t="s">
        <v>4152</v>
      </c>
      <c r="B4219" s="156" t="s">
        <v>169</v>
      </c>
      <c r="C4219" s="156" t="s">
        <v>93</v>
      </c>
      <c r="D4219" s="156" t="s">
        <v>890</v>
      </c>
      <c r="E4219" s="157">
        <v>-35.770000000000003</v>
      </c>
      <c r="F4219" s="157">
        <v>174.24</v>
      </c>
      <c r="G4219" s="156" t="str">
        <f t="shared" si="200"/>
        <v>Whangarei District NL</v>
      </c>
      <c r="H4219" s="156">
        <f t="shared" si="201"/>
        <v>48</v>
      </c>
      <c r="I4219" s="156" t="str">
        <f t="shared" si="202"/>
        <v>Whangarei District 48</v>
      </c>
    </row>
    <row r="4220" spans="1:9">
      <c r="A4220" s="156" t="s">
        <v>4153</v>
      </c>
      <c r="B4220" s="156" t="s">
        <v>169</v>
      </c>
      <c r="C4220" s="156" t="s">
        <v>93</v>
      </c>
      <c r="D4220" s="156" t="s">
        <v>890</v>
      </c>
      <c r="E4220" s="157">
        <v>-35.61</v>
      </c>
      <c r="F4220" s="157">
        <v>174.18</v>
      </c>
      <c r="G4220" s="156" t="str">
        <f t="shared" si="200"/>
        <v>Whangarei District NL</v>
      </c>
      <c r="H4220" s="156">
        <f t="shared" si="201"/>
        <v>49</v>
      </c>
      <c r="I4220" s="156" t="str">
        <f t="shared" si="202"/>
        <v>Whangarei District 49</v>
      </c>
    </row>
    <row r="4221" spans="1:9">
      <c r="A4221" s="156" t="s">
        <v>4154</v>
      </c>
      <c r="B4221" s="156" t="s">
        <v>169</v>
      </c>
      <c r="C4221" s="156" t="s">
        <v>96</v>
      </c>
      <c r="D4221" s="156" t="s">
        <v>890</v>
      </c>
      <c r="E4221" s="157">
        <v>-35.69</v>
      </c>
      <c r="F4221" s="157">
        <v>174.31</v>
      </c>
      <c r="G4221" s="156" t="str">
        <f t="shared" si="200"/>
        <v>Whangarei District NL</v>
      </c>
      <c r="H4221" s="156">
        <f t="shared" si="201"/>
        <v>50</v>
      </c>
      <c r="I4221" s="156" t="str">
        <f t="shared" si="202"/>
        <v>Whangarei District 50</v>
      </c>
    </row>
    <row r="4222" spans="1:9">
      <c r="A4222" s="156" t="s">
        <v>4155</v>
      </c>
      <c r="B4222" s="156" t="s">
        <v>169</v>
      </c>
      <c r="C4222" s="156" t="s">
        <v>93</v>
      </c>
      <c r="D4222" s="156" t="s">
        <v>890</v>
      </c>
      <c r="E4222" s="157">
        <v>-35.56</v>
      </c>
      <c r="F4222" s="157">
        <v>174.28</v>
      </c>
      <c r="G4222" s="156" t="str">
        <f t="shared" si="200"/>
        <v>Whangarei District NL</v>
      </c>
      <c r="H4222" s="156">
        <f t="shared" si="201"/>
        <v>51</v>
      </c>
      <c r="I4222" s="156" t="str">
        <f t="shared" si="202"/>
        <v>Whangarei District 51</v>
      </c>
    </row>
    <row r="4223" spans="1:9">
      <c r="A4223" s="156" t="s">
        <v>4156</v>
      </c>
      <c r="B4223" s="156" t="s">
        <v>169</v>
      </c>
      <c r="C4223" s="156" t="s">
        <v>93</v>
      </c>
      <c r="D4223" s="156" t="s">
        <v>890</v>
      </c>
      <c r="E4223" s="157">
        <v>-35.79</v>
      </c>
      <c r="F4223" s="157">
        <v>174.16</v>
      </c>
      <c r="G4223" s="156" t="str">
        <f t="shared" si="200"/>
        <v>Whangarei District NL</v>
      </c>
      <c r="H4223" s="156">
        <f t="shared" si="201"/>
        <v>52</v>
      </c>
      <c r="I4223" s="156" t="str">
        <f t="shared" si="202"/>
        <v>Whangarei District 52</v>
      </c>
    </row>
    <row r="4224" spans="1:9">
      <c r="A4224" s="156" t="s">
        <v>4157</v>
      </c>
      <c r="B4224" s="156" t="s">
        <v>169</v>
      </c>
      <c r="C4224" s="156" t="s">
        <v>93</v>
      </c>
      <c r="D4224" s="156" t="s">
        <v>890</v>
      </c>
      <c r="E4224" s="157">
        <v>-35.74</v>
      </c>
      <c r="F4224" s="157">
        <v>174.42</v>
      </c>
      <c r="G4224" s="156" t="str">
        <f t="shared" si="200"/>
        <v>Whangarei District NL</v>
      </c>
      <c r="H4224" s="156">
        <f t="shared" si="201"/>
        <v>53</v>
      </c>
      <c r="I4224" s="156" t="str">
        <f t="shared" si="202"/>
        <v>Whangarei District 53</v>
      </c>
    </row>
    <row r="4225" spans="1:9">
      <c r="A4225" s="156" t="s">
        <v>4158</v>
      </c>
      <c r="B4225" s="156" t="s">
        <v>169</v>
      </c>
      <c r="C4225" s="156" t="s">
        <v>93</v>
      </c>
      <c r="D4225" s="156" t="s">
        <v>890</v>
      </c>
      <c r="E4225" s="157">
        <v>-35.69</v>
      </c>
      <c r="F4225" s="157">
        <v>173.9</v>
      </c>
      <c r="G4225" s="156" t="str">
        <f t="shared" si="200"/>
        <v>Whangarei District NL</v>
      </c>
      <c r="H4225" s="156">
        <f t="shared" si="201"/>
        <v>54</v>
      </c>
      <c r="I4225" s="156" t="str">
        <f t="shared" si="202"/>
        <v>Whangarei District 54</v>
      </c>
    </row>
    <row r="4226" spans="1:9">
      <c r="A4226" s="156" t="s">
        <v>4159</v>
      </c>
      <c r="B4226" s="156" t="s">
        <v>169</v>
      </c>
      <c r="C4226" s="156" t="s">
        <v>93</v>
      </c>
      <c r="D4226" s="156" t="s">
        <v>890</v>
      </c>
      <c r="E4226" s="157">
        <v>-35.909999999999997</v>
      </c>
      <c r="F4226" s="157">
        <v>174.24</v>
      </c>
      <c r="G4226" s="156" t="str">
        <f t="shared" ref="G4226:G4292" si="203">B4226&amp;" "&amp;D4226</f>
        <v>Whangarei District NL</v>
      </c>
      <c r="H4226" s="156">
        <f t="shared" ref="H4226:H4292" si="204">IF(B4226=B4225,H4225+1,1)</f>
        <v>55</v>
      </c>
      <c r="I4226" s="156" t="str">
        <f t="shared" ref="I4226:I4289" si="205">B4226&amp;" "&amp;H4226</f>
        <v>Whangarei District 55</v>
      </c>
    </row>
    <row r="4227" spans="1:9">
      <c r="A4227" s="156" t="s">
        <v>4160</v>
      </c>
      <c r="B4227" s="156" t="s">
        <v>169</v>
      </c>
      <c r="C4227" s="156" t="s">
        <v>93</v>
      </c>
      <c r="D4227" s="156" t="s">
        <v>890</v>
      </c>
      <c r="E4227" s="157">
        <v>-35.71</v>
      </c>
      <c r="F4227" s="157">
        <v>173.95</v>
      </c>
      <c r="G4227" s="156" t="str">
        <f t="shared" si="203"/>
        <v>Whangarei District NL</v>
      </c>
      <c r="H4227" s="156">
        <f t="shared" si="204"/>
        <v>56</v>
      </c>
      <c r="I4227" s="156" t="str">
        <f t="shared" si="205"/>
        <v>Whangarei District 56</v>
      </c>
    </row>
    <row r="4228" spans="1:9">
      <c r="A4228" s="156" t="s">
        <v>4161</v>
      </c>
      <c r="B4228" s="156" t="s">
        <v>169</v>
      </c>
      <c r="C4228" s="156" t="s">
        <v>93</v>
      </c>
      <c r="D4228" s="156" t="s">
        <v>890</v>
      </c>
      <c r="E4228" s="157">
        <v>-35.770000000000003</v>
      </c>
      <c r="F4228" s="157">
        <v>174.45</v>
      </c>
      <c r="G4228" s="156" t="str">
        <f t="shared" si="203"/>
        <v>Whangarei District NL</v>
      </c>
      <c r="H4228" s="156">
        <f t="shared" si="204"/>
        <v>57</v>
      </c>
      <c r="I4228" s="156" t="str">
        <f t="shared" si="205"/>
        <v>Whangarei District 57</v>
      </c>
    </row>
    <row r="4229" spans="1:9">
      <c r="A4229" s="156" t="s">
        <v>4162</v>
      </c>
      <c r="B4229" s="156" t="s">
        <v>169</v>
      </c>
      <c r="C4229" s="156" t="s">
        <v>93</v>
      </c>
      <c r="D4229" s="156" t="s">
        <v>890</v>
      </c>
      <c r="E4229" s="157">
        <v>-35.72</v>
      </c>
      <c r="F4229" s="157">
        <v>174.52</v>
      </c>
      <c r="G4229" s="156" t="str">
        <f t="shared" si="203"/>
        <v>Whangarei District NL</v>
      </c>
      <c r="H4229" s="156">
        <f t="shared" si="204"/>
        <v>58</v>
      </c>
      <c r="I4229" s="156" t="str">
        <f t="shared" si="205"/>
        <v>Whangarei District 58</v>
      </c>
    </row>
    <row r="4230" spans="1:9">
      <c r="A4230" s="156" t="s">
        <v>4163</v>
      </c>
      <c r="B4230" s="156" t="s">
        <v>169</v>
      </c>
      <c r="C4230" s="156" t="s">
        <v>93</v>
      </c>
      <c r="D4230" s="156" t="s">
        <v>890</v>
      </c>
      <c r="E4230" s="157">
        <v>-35.909999999999997</v>
      </c>
      <c r="F4230" s="157">
        <v>174.14</v>
      </c>
      <c r="G4230" s="156" t="str">
        <f t="shared" si="203"/>
        <v>Whangarei District NL</v>
      </c>
      <c r="H4230" s="156">
        <f t="shared" si="204"/>
        <v>59</v>
      </c>
      <c r="I4230" s="156" t="str">
        <f t="shared" si="205"/>
        <v>Whangarei District 59</v>
      </c>
    </row>
    <row r="4231" spans="1:9">
      <c r="A4231" s="156" t="s">
        <v>4164</v>
      </c>
      <c r="B4231" s="156" t="s">
        <v>169</v>
      </c>
      <c r="C4231" s="156" t="s">
        <v>93</v>
      </c>
      <c r="D4231" s="156" t="s">
        <v>890</v>
      </c>
      <c r="E4231" s="157">
        <v>-35.619999999999997</v>
      </c>
      <c r="F4231" s="157">
        <v>174</v>
      </c>
      <c r="G4231" s="156" t="str">
        <f t="shared" si="203"/>
        <v>Whangarei District NL</v>
      </c>
      <c r="H4231" s="156">
        <f t="shared" si="204"/>
        <v>60</v>
      </c>
      <c r="I4231" s="156" t="str">
        <f t="shared" si="205"/>
        <v>Whangarei District 60</v>
      </c>
    </row>
    <row r="4232" spans="1:9">
      <c r="A4232" s="156" t="s">
        <v>4165</v>
      </c>
      <c r="B4232" s="156" t="s">
        <v>169</v>
      </c>
      <c r="C4232" s="156" t="s">
        <v>93</v>
      </c>
      <c r="D4232" s="156" t="s">
        <v>890</v>
      </c>
      <c r="E4232" s="157">
        <v>-35.729999999999997</v>
      </c>
      <c r="F4232" s="157">
        <v>174.12</v>
      </c>
      <c r="G4232" s="156" t="str">
        <f t="shared" si="203"/>
        <v>Whangarei District NL</v>
      </c>
      <c r="H4232" s="156">
        <f t="shared" si="204"/>
        <v>61</v>
      </c>
      <c r="I4232" s="156" t="str">
        <f t="shared" si="205"/>
        <v>Whangarei District 61</v>
      </c>
    </row>
    <row r="4233" spans="1:9">
      <c r="A4233" s="156" t="s">
        <v>4166</v>
      </c>
      <c r="B4233" s="156" t="s">
        <v>169</v>
      </c>
      <c r="C4233" s="156" t="s">
        <v>93</v>
      </c>
      <c r="D4233" s="156" t="s">
        <v>890</v>
      </c>
      <c r="E4233" s="157">
        <v>-35.799999999999997</v>
      </c>
      <c r="F4233" s="157">
        <v>174.32</v>
      </c>
      <c r="G4233" s="156" t="str">
        <f t="shared" si="203"/>
        <v>Whangarei District NL</v>
      </c>
      <c r="H4233" s="156">
        <f t="shared" si="204"/>
        <v>62</v>
      </c>
      <c r="I4233" s="156" t="str">
        <f t="shared" si="205"/>
        <v>Whangarei District 62</v>
      </c>
    </row>
    <row r="4234" spans="1:9">
      <c r="A4234" s="156" t="s">
        <v>4167</v>
      </c>
      <c r="B4234" s="156" t="s">
        <v>169</v>
      </c>
      <c r="C4234" s="156" t="s">
        <v>93</v>
      </c>
      <c r="D4234" s="156" t="s">
        <v>890</v>
      </c>
      <c r="E4234" s="157">
        <v>-35.479999999999997</v>
      </c>
      <c r="F4234" s="157">
        <v>174.26</v>
      </c>
      <c r="G4234" s="156" t="str">
        <f t="shared" si="203"/>
        <v>Whangarei District NL</v>
      </c>
      <c r="H4234" s="156">
        <f t="shared" si="204"/>
        <v>63</v>
      </c>
      <c r="I4234" s="156" t="str">
        <f t="shared" si="205"/>
        <v>Whangarei District 63</v>
      </c>
    </row>
    <row r="4235" spans="1:9">
      <c r="A4235" s="156" t="s">
        <v>4168</v>
      </c>
      <c r="B4235" s="156" t="s">
        <v>169</v>
      </c>
      <c r="C4235" s="156" t="s">
        <v>93</v>
      </c>
      <c r="D4235" s="156" t="s">
        <v>890</v>
      </c>
      <c r="E4235" s="157">
        <v>-35.369999999999997</v>
      </c>
      <c r="F4235" s="157">
        <v>174.31</v>
      </c>
      <c r="G4235" s="156" t="str">
        <f t="shared" si="203"/>
        <v>Whangarei District NL</v>
      </c>
      <c r="H4235" s="156">
        <f t="shared" si="204"/>
        <v>64</v>
      </c>
      <c r="I4235" s="156" t="str">
        <f t="shared" si="205"/>
        <v>Whangarei District 64</v>
      </c>
    </row>
    <row r="4236" spans="1:9">
      <c r="A4236" s="156" t="s">
        <v>4169</v>
      </c>
      <c r="B4236" s="156" t="s">
        <v>169</v>
      </c>
      <c r="C4236" s="156" t="s">
        <v>93</v>
      </c>
      <c r="D4236" s="156" t="s">
        <v>890</v>
      </c>
      <c r="E4236" s="157">
        <v>-35.630000000000003</v>
      </c>
      <c r="F4236" s="157">
        <v>174.1</v>
      </c>
      <c r="G4236" s="156" t="str">
        <f t="shared" si="203"/>
        <v>Whangarei District NL</v>
      </c>
      <c r="H4236" s="156">
        <f t="shared" si="204"/>
        <v>65</v>
      </c>
      <c r="I4236" s="156" t="str">
        <f t="shared" si="205"/>
        <v>Whangarei District 65</v>
      </c>
    </row>
    <row r="4237" spans="1:9">
      <c r="A4237" s="156" t="s">
        <v>4170</v>
      </c>
      <c r="B4237" s="156" t="s">
        <v>169</v>
      </c>
      <c r="C4237" s="156" t="s">
        <v>93</v>
      </c>
      <c r="D4237" s="156" t="s">
        <v>890</v>
      </c>
      <c r="E4237" s="157">
        <v>-35.79</v>
      </c>
      <c r="F4237" s="157">
        <v>174.29</v>
      </c>
      <c r="G4237" s="156" t="str">
        <f t="shared" si="203"/>
        <v>Whangarei District NL</v>
      </c>
      <c r="H4237" s="156">
        <f t="shared" si="204"/>
        <v>66</v>
      </c>
      <c r="I4237" s="156" t="str">
        <f t="shared" si="205"/>
        <v>Whangarei District 66</v>
      </c>
    </row>
    <row r="4238" spans="1:9">
      <c r="A4238" s="156" t="s">
        <v>4171</v>
      </c>
      <c r="B4238" s="156" t="s">
        <v>169</v>
      </c>
      <c r="C4238" s="156" t="s">
        <v>96</v>
      </c>
      <c r="D4238" s="156" t="s">
        <v>890</v>
      </c>
      <c r="E4238" s="157">
        <v>-35.74</v>
      </c>
      <c r="F4238" s="157">
        <v>174.29</v>
      </c>
      <c r="G4238" s="156" t="str">
        <f t="shared" si="203"/>
        <v>Whangarei District NL</v>
      </c>
      <c r="H4238" s="156">
        <f t="shared" si="204"/>
        <v>67</v>
      </c>
      <c r="I4238" s="156" t="str">
        <f t="shared" si="205"/>
        <v>Whangarei District 67</v>
      </c>
    </row>
    <row r="4239" spans="1:9">
      <c r="A4239" s="156" t="s">
        <v>4172</v>
      </c>
      <c r="B4239" s="156" t="s">
        <v>169</v>
      </c>
      <c r="C4239" s="156" t="s">
        <v>93</v>
      </c>
      <c r="D4239" s="156" t="s">
        <v>890</v>
      </c>
      <c r="E4239" s="157">
        <v>-35.82</v>
      </c>
      <c r="F4239" s="157">
        <v>174.49</v>
      </c>
      <c r="G4239" s="156" t="str">
        <f t="shared" si="203"/>
        <v>Whangarei District NL</v>
      </c>
      <c r="H4239" s="156">
        <f t="shared" si="204"/>
        <v>68</v>
      </c>
      <c r="I4239" s="156" t="str">
        <f t="shared" si="205"/>
        <v>Whangarei District 68</v>
      </c>
    </row>
    <row r="4240" spans="1:9">
      <c r="A4240" s="156" t="s">
        <v>4173</v>
      </c>
      <c r="B4240" s="156" t="s">
        <v>169</v>
      </c>
      <c r="C4240" s="156" t="s">
        <v>93</v>
      </c>
      <c r="D4240" s="156" t="s">
        <v>890</v>
      </c>
      <c r="E4240" s="157">
        <v>-35.56</v>
      </c>
      <c r="F4240" s="157">
        <v>174.16</v>
      </c>
      <c r="G4240" s="156" t="str">
        <f t="shared" si="203"/>
        <v>Whangarei District NL</v>
      </c>
      <c r="H4240" s="156">
        <f t="shared" si="204"/>
        <v>69</v>
      </c>
      <c r="I4240" s="156" t="str">
        <f t="shared" si="205"/>
        <v>Whangarei District 69</v>
      </c>
    </row>
    <row r="4241" spans="1:9">
      <c r="A4241" s="156" t="s">
        <v>220</v>
      </c>
      <c r="B4241" s="156" t="s">
        <v>169</v>
      </c>
      <c r="C4241" s="156" t="s">
        <v>96</v>
      </c>
      <c r="D4241" s="156" t="s">
        <v>890</v>
      </c>
      <c r="E4241" s="157">
        <v>-35.72</v>
      </c>
      <c r="F4241" s="157">
        <v>174.32</v>
      </c>
      <c r="G4241" s="156" t="str">
        <f t="shared" si="203"/>
        <v>Whangarei District NL</v>
      </c>
      <c r="H4241" s="156">
        <f t="shared" si="204"/>
        <v>70</v>
      </c>
      <c r="I4241" s="156" t="str">
        <f t="shared" si="205"/>
        <v>Whangarei District 70</v>
      </c>
    </row>
    <row r="4242" spans="1:9">
      <c r="A4242" s="156" t="s">
        <v>4174</v>
      </c>
      <c r="B4242" s="156" t="s">
        <v>169</v>
      </c>
      <c r="C4242" s="156" t="s">
        <v>209</v>
      </c>
      <c r="D4242" s="156" t="s">
        <v>890</v>
      </c>
      <c r="E4242" s="157">
        <v>-35.909999999999997</v>
      </c>
      <c r="F4242" s="157">
        <v>174.45</v>
      </c>
      <c r="G4242" s="156" t="str">
        <f t="shared" si="203"/>
        <v>Whangarei District NL</v>
      </c>
      <c r="H4242" s="156">
        <f t="shared" si="204"/>
        <v>71</v>
      </c>
      <c r="I4242" s="156" t="str">
        <f t="shared" si="205"/>
        <v>Whangarei District 71</v>
      </c>
    </row>
    <row r="4243" spans="1:9">
      <c r="A4243" s="156" t="s">
        <v>4175</v>
      </c>
      <c r="B4243" s="156" t="s">
        <v>169</v>
      </c>
      <c r="C4243" s="156" t="s">
        <v>93</v>
      </c>
      <c r="D4243" s="156" t="s">
        <v>890</v>
      </c>
      <c r="E4243" s="157">
        <v>-35.94</v>
      </c>
      <c r="F4243" s="157">
        <v>174.29</v>
      </c>
      <c r="G4243" s="156" t="str">
        <f t="shared" si="203"/>
        <v>Whangarei District NL</v>
      </c>
      <c r="H4243" s="156">
        <f t="shared" si="204"/>
        <v>72</v>
      </c>
      <c r="I4243" s="156" t="str">
        <f t="shared" si="205"/>
        <v>Whangarei District 72</v>
      </c>
    </row>
    <row r="4244" spans="1:9">
      <c r="A4244" s="156" t="s">
        <v>4176</v>
      </c>
      <c r="B4244" s="156" t="s">
        <v>169</v>
      </c>
      <c r="C4244" s="156" t="s">
        <v>93</v>
      </c>
      <c r="D4244" s="156" t="s">
        <v>890</v>
      </c>
      <c r="E4244" s="157">
        <v>-35.659999999999997</v>
      </c>
      <c r="F4244" s="157">
        <v>174.17</v>
      </c>
      <c r="G4244" s="156" t="str">
        <f t="shared" si="203"/>
        <v>Whangarei District NL</v>
      </c>
      <c r="H4244" s="156">
        <f t="shared" si="204"/>
        <v>73</v>
      </c>
      <c r="I4244" s="156" t="str">
        <f t="shared" si="205"/>
        <v>Whangarei District 73</v>
      </c>
    </row>
    <row r="4245" spans="1:9">
      <c r="A4245" s="156" t="s">
        <v>4177</v>
      </c>
      <c r="B4245" s="156" t="s">
        <v>169</v>
      </c>
      <c r="C4245" s="156" t="s">
        <v>93</v>
      </c>
      <c r="D4245" s="156" t="s">
        <v>890</v>
      </c>
      <c r="E4245" s="157">
        <v>-35.75</v>
      </c>
      <c r="F4245" s="157">
        <v>174.47</v>
      </c>
      <c r="G4245" s="156" t="str">
        <f t="shared" si="203"/>
        <v>Whangarei District NL</v>
      </c>
      <c r="H4245" s="156">
        <f t="shared" si="204"/>
        <v>74</v>
      </c>
      <c r="I4245" s="156" t="str">
        <f t="shared" si="205"/>
        <v>Whangarei District 74</v>
      </c>
    </row>
    <row r="4246" spans="1:9">
      <c r="A4246" s="156" t="s">
        <v>4178</v>
      </c>
      <c r="B4246" s="156" t="s">
        <v>169</v>
      </c>
      <c r="C4246" s="156" t="s">
        <v>96</v>
      </c>
      <c r="D4246" s="156" t="s">
        <v>890</v>
      </c>
      <c r="E4246" s="157">
        <v>-35.75</v>
      </c>
      <c r="F4246" s="157">
        <v>174.36</v>
      </c>
      <c r="G4246" s="156" t="str">
        <f t="shared" si="203"/>
        <v>Whangarei District NL</v>
      </c>
      <c r="H4246" s="156">
        <f t="shared" si="204"/>
        <v>75</v>
      </c>
      <c r="I4246" s="156" t="str">
        <f t="shared" si="205"/>
        <v>Whangarei District 75</v>
      </c>
    </row>
    <row r="4247" spans="1:9">
      <c r="A4247" s="156" t="s">
        <v>2529</v>
      </c>
      <c r="B4247" s="156" t="s">
        <v>169</v>
      </c>
      <c r="C4247" s="156" t="s">
        <v>93</v>
      </c>
      <c r="D4247" s="156" t="s">
        <v>890</v>
      </c>
      <c r="E4247" s="157">
        <v>-35.880000000000003</v>
      </c>
      <c r="F4247" s="157">
        <v>174.33</v>
      </c>
      <c r="G4247" s="156" t="str">
        <f t="shared" si="203"/>
        <v>Whangarei District NL</v>
      </c>
      <c r="H4247" s="156">
        <f t="shared" si="204"/>
        <v>76</v>
      </c>
      <c r="I4247" s="156" t="str">
        <f t="shared" si="205"/>
        <v>Whangarei District 76</v>
      </c>
    </row>
    <row r="4248" spans="1:9">
      <c r="A4248" s="156" t="s">
        <v>4179</v>
      </c>
      <c r="B4248" s="156" t="s">
        <v>169</v>
      </c>
      <c r="C4248" s="156" t="s">
        <v>93</v>
      </c>
      <c r="D4248" s="156" t="s">
        <v>890</v>
      </c>
      <c r="E4248" s="157">
        <v>-35.67</v>
      </c>
      <c r="F4248" s="157">
        <v>174.29</v>
      </c>
      <c r="G4248" s="156" t="str">
        <f t="shared" si="203"/>
        <v>Whangarei District NL</v>
      </c>
      <c r="H4248" s="156">
        <f t="shared" si="204"/>
        <v>77</v>
      </c>
      <c r="I4248" s="156" t="str">
        <f t="shared" si="205"/>
        <v>Whangarei District 77</v>
      </c>
    </row>
    <row r="4249" spans="1:9">
      <c r="A4249" s="156" t="s">
        <v>4180</v>
      </c>
      <c r="B4249" s="156" t="s">
        <v>169</v>
      </c>
      <c r="C4249" s="156" t="s">
        <v>93</v>
      </c>
      <c r="D4249" s="156" t="s">
        <v>890</v>
      </c>
      <c r="E4249" s="157">
        <v>-35.68</v>
      </c>
      <c r="F4249" s="157">
        <v>174.43</v>
      </c>
      <c r="G4249" s="156" t="str">
        <f t="shared" si="203"/>
        <v>Whangarei District NL</v>
      </c>
      <c r="H4249" s="156">
        <f t="shared" si="204"/>
        <v>78</v>
      </c>
      <c r="I4249" s="156" t="str">
        <f t="shared" si="205"/>
        <v>Whangarei District 78</v>
      </c>
    </row>
    <row r="4250" spans="1:9">
      <c r="A4250" s="156" t="s">
        <v>4181</v>
      </c>
      <c r="B4250" s="156" t="s">
        <v>169</v>
      </c>
      <c r="C4250" s="156" t="s">
        <v>93</v>
      </c>
      <c r="D4250" s="156" t="s">
        <v>890</v>
      </c>
      <c r="E4250" s="157">
        <v>-35.72</v>
      </c>
      <c r="F4250" s="157">
        <v>174.54</v>
      </c>
      <c r="G4250" s="156" t="str">
        <f t="shared" si="203"/>
        <v>Whangarei District NL</v>
      </c>
      <c r="H4250" s="156">
        <f t="shared" si="204"/>
        <v>79</v>
      </c>
      <c r="I4250" s="156" t="str">
        <f t="shared" si="205"/>
        <v>Whangarei District 79</v>
      </c>
    </row>
    <row r="4251" spans="1:9">
      <c r="A4251" s="156" t="s">
        <v>4182</v>
      </c>
      <c r="B4251" s="156" t="s">
        <v>169</v>
      </c>
      <c r="C4251" s="156" t="s">
        <v>93</v>
      </c>
      <c r="D4251" s="156" t="s">
        <v>890</v>
      </c>
      <c r="E4251" s="157">
        <v>-35.83</v>
      </c>
      <c r="F4251" s="157">
        <v>174.4</v>
      </c>
      <c r="G4251" s="156" t="str">
        <f t="shared" si="203"/>
        <v>Whangarei District NL</v>
      </c>
      <c r="H4251" s="156">
        <f t="shared" si="204"/>
        <v>80</v>
      </c>
      <c r="I4251" s="156" t="str">
        <f t="shared" si="205"/>
        <v>Whangarei District 80</v>
      </c>
    </row>
    <row r="4252" spans="1:9">
      <c r="A4252" s="156" t="s">
        <v>4183</v>
      </c>
      <c r="B4252" s="156" t="s">
        <v>169</v>
      </c>
      <c r="C4252" s="156" t="s">
        <v>93</v>
      </c>
      <c r="D4252" s="156" t="s">
        <v>890</v>
      </c>
      <c r="E4252" s="157">
        <v>-35.770000000000003</v>
      </c>
      <c r="F4252" s="157">
        <v>174.4</v>
      </c>
      <c r="G4252" s="156" t="str">
        <f t="shared" si="203"/>
        <v>Whangarei District NL</v>
      </c>
      <c r="H4252" s="156">
        <f t="shared" si="204"/>
        <v>81</v>
      </c>
      <c r="I4252" s="156" t="str">
        <f t="shared" si="205"/>
        <v>Whangarei District 81</v>
      </c>
    </row>
    <row r="4253" spans="1:9">
      <c r="A4253" s="156" t="s">
        <v>4184</v>
      </c>
      <c r="B4253" s="156" t="s">
        <v>169</v>
      </c>
      <c r="C4253" s="156" t="s">
        <v>93</v>
      </c>
      <c r="D4253" s="156" t="s">
        <v>890</v>
      </c>
      <c r="E4253" s="157">
        <v>-35.590000000000003</v>
      </c>
      <c r="F4253" s="157">
        <v>174.22</v>
      </c>
      <c r="G4253" s="156" t="str">
        <f t="shared" si="203"/>
        <v>Whangarei District NL</v>
      </c>
      <c r="H4253" s="156">
        <f t="shared" si="204"/>
        <v>82</v>
      </c>
      <c r="I4253" s="156" t="str">
        <f t="shared" si="205"/>
        <v>Whangarei District 82</v>
      </c>
    </row>
    <row r="4254" spans="1:9">
      <c r="A4254" s="156" t="s">
        <v>4185</v>
      </c>
      <c r="B4254" s="156" t="s">
        <v>169</v>
      </c>
      <c r="C4254" s="156" t="s">
        <v>93</v>
      </c>
      <c r="D4254" s="156" t="s">
        <v>890</v>
      </c>
      <c r="E4254" s="157">
        <v>-35.840000000000003</v>
      </c>
      <c r="F4254" s="157">
        <v>174.14</v>
      </c>
      <c r="G4254" s="156" t="str">
        <f t="shared" si="203"/>
        <v>Whangarei District NL</v>
      </c>
      <c r="H4254" s="156">
        <f t="shared" si="204"/>
        <v>83</v>
      </c>
      <c r="I4254" s="156" t="str">
        <f t="shared" si="205"/>
        <v>Whangarei District 83</v>
      </c>
    </row>
    <row r="4255" spans="1:9">
      <c r="A4255" s="156" t="s">
        <v>4186</v>
      </c>
      <c r="B4255" s="156" t="s">
        <v>169</v>
      </c>
      <c r="C4255" s="156" t="s">
        <v>93</v>
      </c>
      <c r="D4255" s="156" t="s">
        <v>890</v>
      </c>
      <c r="E4255" s="157">
        <v>-35.74</v>
      </c>
      <c r="F4255" s="157">
        <v>174.46</v>
      </c>
      <c r="G4255" s="156" t="str">
        <f t="shared" si="203"/>
        <v>Whangarei District NL</v>
      </c>
      <c r="H4255" s="156">
        <f t="shared" si="204"/>
        <v>84</v>
      </c>
      <c r="I4255" s="156" t="str">
        <f t="shared" si="205"/>
        <v>Whangarei District 84</v>
      </c>
    </row>
    <row r="4256" spans="1:9">
      <c r="A4256" s="156" t="s">
        <v>2243</v>
      </c>
      <c r="B4256" s="156" t="s">
        <v>169</v>
      </c>
      <c r="C4256" s="156" t="s">
        <v>93</v>
      </c>
      <c r="D4256" s="156" t="s">
        <v>890</v>
      </c>
      <c r="E4256" s="157">
        <v>-35.869999999999997</v>
      </c>
      <c r="F4256" s="157">
        <v>174.22</v>
      </c>
      <c r="G4256" s="156" t="str">
        <f t="shared" si="203"/>
        <v>Whangarei District NL</v>
      </c>
      <c r="H4256" s="156">
        <f t="shared" si="204"/>
        <v>85</v>
      </c>
      <c r="I4256" s="156" t="str">
        <f t="shared" si="205"/>
        <v>Whangarei District 85</v>
      </c>
    </row>
    <row r="4257" spans="1:9">
      <c r="A4257" s="156" t="s">
        <v>4187</v>
      </c>
      <c r="B4257" s="156" t="s">
        <v>169</v>
      </c>
      <c r="C4257" s="156" t="s">
        <v>93</v>
      </c>
      <c r="D4257" s="156" t="s">
        <v>890</v>
      </c>
      <c r="E4257" s="157">
        <v>-35.82</v>
      </c>
      <c r="F4257" s="157">
        <v>174.52</v>
      </c>
      <c r="G4257" s="156" t="str">
        <f t="shared" si="203"/>
        <v>Whangarei District NL</v>
      </c>
      <c r="H4257" s="156">
        <f t="shared" si="204"/>
        <v>86</v>
      </c>
      <c r="I4257" s="156" t="str">
        <f t="shared" si="205"/>
        <v>Whangarei District 86</v>
      </c>
    </row>
    <row r="4258" spans="1:9">
      <c r="A4258" s="156" t="s">
        <v>4188</v>
      </c>
      <c r="B4258" s="156" t="s">
        <v>169</v>
      </c>
      <c r="C4258" s="156" t="s">
        <v>93</v>
      </c>
      <c r="D4258" s="156" t="s">
        <v>890</v>
      </c>
      <c r="E4258" s="157">
        <v>-35.68</v>
      </c>
      <c r="F4258" s="157">
        <v>174.28</v>
      </c>
      <c r="G4258" s="156" t="str">
        <f t="shared" si="203"/>
        <v>Whangarei District NL</v>
      </c>
      <c r="H4258" s="156">
        <f t="shared" si="204"/>
        <v>87</v>
      </c>
      <c r="I4258" s="156" t="str">
        <f t="shared" si="205"/>
        <v>Whangarei District 87</v>
      </c>
    </row>
    <row r="4259" spans="1:9">
      <c r="A4259" s="156" t="s">
        <v>4189</v>
      </c>
      <c r="B4259" s="156" t="s">
        <v>169</v>
      </c>
      <c r="C4259" s="156" t="s">
        <v>96</v>
      </c>
      <c r="D4259" s="156" t="s">
        <v>890</v>
      </c>
      <c r="E4259" s="157">
        <v>-35.69</v>
      </c>
      <c r="F4259" s="157">
        <v>174.32</v>
      </c>
      <c r="G4259" s="156" t="str">
        <f t="shared" si="203"/>
        <v>Whangarei District NL</v>
      </c>
      <c r="H4259" s="156">
        <f t="shared" si="204"/>
        <v>88</v>
      </c>
      <c r="I4259" s="156" t="str">
        <f t="shared" si="205"/>
        <v>Whangarei District 88</v>
      </c>
    </row>
    <row r="4260" spans="1:9">
      <c r="A4260" s="156" t="s">
        <v>4190</v>
      </c>
      <c r="B4260" s="156" t="s">
        <v>169</v>
      </c>
      <c r="C4260" s="156" t="s">
        <v>93</v>
      </c>
      <c r="D4260" s="156" t="s">
        <v>890</v>
      </c>
      <c r="E4260" s="157">
        <v>-35.729999999999997</v>
      </c>
      <c r="F4260" s="157">
        <v>174.05</v>
      </c>
      <c r="G4260" s="156" t="str">
        <f t="shared" si="203"/>
        <v>Whangarei District NL</v>
      </c>
      <c r="H4260" s="156">
        <f t="shared" si="204"/>
        <v>89</v>
      </c>
      <c r="I4260" s="156" t="str">
        <f t="shared" si="205"/>
        <v>Whangarei District 89</v>
      </c>
    </row>
    <row r="4261" spans="1:9">
      <c r="A4261" s="156" t="s">
        <v>4191</v>
      </c>
      <c r="B4261" s="156" t="s">
        <v>169</v>
      </c>
      <c r="C4261" s="156" t="s">
        <v>93</v>
      </c>
      <c r="D4261" s="156" t="s">
        <v>890</v>
      </c>
      <c r="E4261" s="157">
        <v>-35.76</v>
      </c>
      <c r="F4261" s="157">
        <v>174.31</v>
      </c>
      <c r="G4261" s="156" t="str">
        <f t="shared" si="203"/>
        <v>Whangarei District NL</v>
      </c>
      <c r="H4261" s="156">
        <f t="shared" si="204"/>
        <v>90</v>
      </c>
      <c r="I4261" s="156" t="str">
        <f t="shared" si="205"/>
        <v>Whangarei District 90</v>
      </c>
    </row>
    <row r="4262" spans="1:9">
      <c r="A4262" s="156" t="s">
        <v>4192</v>
      </c>
      <c r="B4262" s="156" t="s">
        <v>169</v>
      </c>
      <c r="C4262" s="156" t="s">
        <v>93</v>
      </c>
      <c r="D4262" s="156" t="s">
        <v>890</v>
      </c>
      <c r="E4262" s="157">
        <v>-35.340000000000003</v>
      </c>
      <c r="F4262" s="157">
        <v>174.35</v>
      </c>
      <c r="G4262" s="156" t="str">
        <f t="shared" si="203"/>
        <v>Whangarei District NL</v>
      </c>
      <c r="H4262" s="156">
        <f t="shared" si="204"/>
        <v>91</v>
      </c>
      <c r="I4262" s="156" t="str">
        <f t="shared" si="205"/>
        <v>Whangarei District 91</v>
      </c>
    </row>
    <row r="4263" spans="1:9">
      <c r="A4263" s="156" t="s">
        <v>4193</v>
      </c>
      <c r="B4263" s="156" t="s">
        <v>169</v>
      </c>
      <c r="C4263" s="156" t="s">
        <v>93</v>
      </c>
      <c r="D4263" s="156" t="s">
        <v>890</v>
      </c>
      <c r="E4263" s="157">
        <v>-35.32</v>
      </c>
      <c r="F4263" s="157">
        <v>174.29</v>
      </c>
      <c r="G4263" s="156" t="str">
        <f t="shared" si="203"/>
        <v>Whangarei District NL</v>
      </c>
      <c r="H4263" s="156">
        <f t="shared" si="204"/>
        <v>92</v>
      </c>
      <c r="I4263" s="156" t="str">
        <f t="shared" si="205"/>
        <v>Whangarei District 92</v>
      </c>
    </row>
    <row r="4264" spans="1:9">
      <c r="A4264" s="156" t="s">
        <v>4194</v>
      </c>
      <c r="B4264" s="156" t="s">
        <v>169</v>
      </c>
      <c r="C4264" s="156" t="s">
        <v>93</v>
      </c>
      <c r="D4264" s="156" t="s">
        <v>890</v>
      </c>
      <c r="E4264" s="157">
        <v>-35.61</v>
      </c>
      <c r="F4264" s="157">
        <v>174.51</v>
      </c>
      <c r="G4264" s="156" t="str">
        <f t="shared" si="203"/>
        <v>Whangarei District NL</v>
      </c>
      <c r="H4264" s="156">
        <f t="shared" si="204"/>
        <v>93</v>
      </c>
      <c r="I4264" s="156" t="str">
        <f t="shared" si="205"/>
        <v>Whangarei District 93</v>
      </c>
    </row>
    <row r="4265" spans="1:9">
      <c r="A4265" s="156" t="s">
        <v>4195</v>
      </c>
      <c r="B4265" s="156" t="s">
        <v>169</v>
      </c>
      <c r="C4265" s="156" t="s">
        <v>93</v>
      </c>
      <c r="D4265" s="156" t="s">
        <v>890</v>
      </c>
      <c r="E4265" s="157">
        <v>-35.619999999999997</v>
      </c>
      <c r="F4265" s="157">
        <v>173.84</v>
      </c>
      <c r="G4265" s="156" t="str">
        <f t="shared" si="203"/>
        <v>Whangarei District NL</v>
      </c>
      <c r="H4265" s="156">
        <f t="shared" si="204"/>
        <v>94</v>
      </c>
      <c r="I4265" s="156" t="str">
        <f t="shared" si="205"/>
        <v>Whangarei District 94</v>
      </c>
    </row>
    <row r="4266" spans="1:9">
      <c r="A4266" s="156" t="s">
        <v>4196</v>
      </c>
      <c r="B4266" s="156" t="s">
        <v>169</v>
      </c>
      <c r="C4266" s="156" t="s">
        <v>93</v>
      </c>
      <c r="D4266" s="156" t="s">
        <v>890</v>
      </c>
      <c r="E4266" s="157">
        <v>-35.840000000000003</v>
      </c>
      <c r="F4266" s="157">
        <v>174.53</v>
      </c>
      <c r="G4266" s="156" t="str">
        <f t="shared" si="203"/>
        <v>Whangarei District NL</v>
      </c>
      <c r="H4266" s="156">
        <f t="shared" si="204"/>
        <v>95</v>
      </c>
      <c r="I4266" s="156" t="str">
        <f t="shared" si="205"/>
        <v>Whangarei District 95</v>
      </c>
    </row>
    <row r="4267" spans="1:9">
      <c r="A4267" s="156" t="s">
        <v>4197</v>
      </c>
      <c r="B4267" s="156" t="s">
        <v>169</v>
      </c>
      <c r="C4267" s="156" t="s">
        <v>93</v>
      </c>
      <c r="D4267" s="156" t="s">
        <v>890</v>
      </c>
      <c r="E4267" s="157">
        <v>-35.75</v>
      </c>
      <c r="F4267" s="157">
        <v>174.38</v>
      </c>
      <c r="G4267" s="156" t="str">
        <f t="shared" si="203"/>
        <v>Whangarei District NL</v>
      </c>
      <c r="H4267" s="156">
        <f t="shared" si="204"/>
        <v>96</v>
      </c>
      <c r="I4267" s="156" t="str">
        <f t="shared" si="205"/>
        <v>Whangarei District 96</v>
      </c>
    </row>
    <row r="4268" spans="1:9">
      <c r="A4268" s="156" t="s">
        <v>4198</v>
      </c>
      <c r="B4268" s="156" t="s">
        <v>169</v>
      </c>
      <c r="C4268" s="156" t="s">
        <v>93</v>
      </c>
      <c r="D4268" s="156" t="s">
        <v>890</v>
      </c>
      <c r="E4268" s="157">
        <v>-35.94</v>
      </c>
      <c r="F4268" s="157">
        <v>174.22</v>
      </c>
      <c r="G4268" s="156" t="str">
        <f t="shared" si="203"/>
        <v>Whangarei District NL</v>
      </c>
      <c r="H4268" s="156">
        <f t="shared" si="204"/>
        <v>97</v>
      </c>
      <c r="I4268" s="156" t="str">
        <f t="shared" si="205"/>
        <v>Whangarei District 97</v>
      </c>
    </row>
    <row r="4269" spans="1:9">
      <c r="A4269" s="156" t="s">
        <v>4199</v>
      </c>
      <c r="B4269" s="156" t="s">
        <v>169</v>
      </c>
      <c r="C4269" s="156" t="s">
        <v>93</v>
      </c>
      <c r="D4269" s="156" t="s">
        <v>890</v>
      </c>
      <c r="E4269" s="157">
        <v>-35.93</v>
      </c>
      <c r="F4269" s="157">
        <v>174.19</v>
      </c>
      <c r="G4269" s="156" t="str">
        <f t="shared" si="203"/>
        <v>Whangarei District NL</v>
      </c>
      <c r="H4269" s="156">
        <f t="shared" si="204"/>
        <v>98</v>
      </c>
      <c r="I4269" s="156" t="str">
        <f t="shared" si="205"/>
        <v>Whangarei District 98</v>
      </c>
    </row>
    <row r="4270" spans="1:9">
      <c r="A4270" s="156" t="s">
        <v>4200</v>
      </c>
      <c r="B4270" s="156" t="s">
        <v>169</v>
      </c>
      <c r="C4270" s="156" t="s">
        <v>93</v>
      </c>
      <c r="D4270" s="156" t="s">
        <v>890</v>
      </c>
      <c r="E4270" s="157">
        <v>-35.53</v>
      </c>
      <c r="F4270" s="157">
        <v>174.23</v>
      </c>
      <c r="G4270" s="156" t="str">
        <f t="shared" si="203"/>
        <v>Whangarei District NL</v>
      </c>
      <c r="H4270" s="156">
        <f t="shared" si="204"/>
        <v>99</v>
      </c>
      <c r="I4270" s="156" t="str">
        <f t="shared" si="205"/>
        <v>Whangarei District 99</v>
      </c>
    </row>
    <row r="4271" spans="1:9">
      <c r="A4271" s="156" t="s">
        <v>4201</v>
      </c>
      <c r="B4271" s="156" t="s">
        <v>169</v>
      </c>
      <c r="C4271" s="156" t="s">
        <v>93</v>
      </c>
      <c r="D4271" s="156" t="s">
        <v>890</v>
      </c>
      <c r="E4271" s="157">
        <v>-35.58</v>
      </c>
      <c r="F4271" s="157">
        <v>174.44</v>
      </c>
      <c r="G4271" s="156" t="str">
        <f t="shared" si="203"/>
        <v>Whangarei District NL</v>
      </c>
      <c r="H4271" s="156">
        <f t="shared" si="204"/>
        <v>100</v>
      </c>
      <c r="I4271" s="156" t="str">
        <f t="shared" si="205"/>
        <v>Whangarei District 100</v>
      </c>
    </row>
    <row r="4272" spans="1:9">
      <c r="A4272" s="156" t="s">
        <v>1138</v>
      </c>
      <c r="B4272" s="156" t="s">
        <v>169</v>
      </c>
      <c r="C4272" s="156" t="s">
        <v>93</v>
      </c>
      <c r="D4272" s="156" t="s">
        <v>890</v>
      </c>
      <c r="E4272" s="157">
        <v>-35.72</v>
      </c>
      <c r="F4272" s="157">
        <v>174.47</v>
      </c>
      <c r="G4272" s="156" t="str">
        <f t="shared" si="203"/>
        <v>Whangarei District NL</v>
      </c>
      <c r="H4272" s="156">
        <f t="shared" si="204"/>
        <v>101</v>
      </c>
      <c r="I4272" s="156" t="str">
        <f t="shared" si="205"/>
        <v>Whangarei District 101</v>
      </c>
    </row>
    <row r="4273" spans="1:9">
      <c r="A4273" s="156" t="s">
        <v>4202</v>
      </c>
      <c r="B4273" s="156" t="s">
        <v>169</v>
      </c>
      <c r="C4273" s="156" t="s">
        <v>93</v>
      </c>
      <c r="D4273" s="156" t="s">
        <v>890</v>
      </c>
      <c r="E4273" s="157">
        <v>-35.979999999999997</v>
      </c>
      <c r="F4273" s="157">
        <v>174.45</v>
      </c>
      <c r="G4273" s="156" t="str">
        <f t="shared" si="203"/>
        <v>Whangarei District NL</v>
      </c>
      <c r="H4273" s="156">
        <f t="shared" si="204"/>
        <v>102</v>
      </c>
      <c r="I4273" s="156" t="str">
        <f t="shared" si="205"/>
        <v>Whangarei District 102</v>
      </c>
    </row>
    <row r="4274" spans="1:9">
      <c r="A4274" s="156" t="s">
        <v>4203</v>
      </c>
      <c r="B4274" s="156" t="s">
        <v>169</v>
      </c>
      <c r="C4274" s="156" t="s">
        <v>93</v>
      </c>
      <c r="D4274" s="156" t="s">
        <v>890</v>
      </c>
      <c r="E4274" s="157">
        <v>-35.93</v>
      </c>
      <c r="F4274" s="157">
        <v>174.34</v>
      </c>
      <c r="G4274" s="156" t="str">
        <f t="shared" si="203"/>
        <v>Whangarei District NL</v>
      </c>
      <c r="H4274" s="156">
        <f t="shared" si="204"/>
        <v>103</v>
      </c>
      <c r="I4274" s="156" t="str">
        <f t="shared" si="205"/>
        <v>Whangarei District 103</v>
      </c>
    </row>
    <row r="4275" spans="1:9">
      <c r="A4275" s="156" t="s">
        <v>4204</v>
      </c>
      <c r="B4275" s="156" t="s">
        <v>169</v>
      </c>
      <c r="C4275" s="156" t="s">
        <v>93</v>
      </c>
      <c r="D4275" s="156" t="s">
        <v>890</v>
      </c>
      <c r="E4275" s="157">
        <v>-36.03</v>
      </c>
      <c r="F4275" s="157">
        <v>174.49</v>
      </c>
      <c r="G4275" s="156" t="str">
        <f t="shared" si="203"/>
        <v>Whangarei District NL</v>
      </c>
      <c r="H4275" s="156">
        <f t="shared" si="204"/>
        <v>104</v>
      </c>
      <c r="I4275" s="156" t="str">
        <f t="shared" si="205"/>
        <v>Whangarei District 104</v>
      </c>
    </row>
    <row r="4276" spans="1:9">
      <c r="A4276" s="156" t="s">
        <v>4205</v>
      </c>
      <c r="B4276" s="156" t="s">
        <v>169</v>
      </c>
      <c r="C4276" s="156" t="s">
        <v>93</v>
      </c>
      <c r="D4276" s="156" t="s">
        <v>890</v>
      </c>
      <c r="E4276" s="157">
        <v>-35.58</v>
      </c>
      <c r="F4276" s="157">
        <v>174.28</v>
      </c>
      <c r="G4276" s="156" t="str">
        <f t="shared" si="203"/>
        <v>Whangarei District NL</v>
      </c>
      <c r="H4276" s="156">
        <f t="shared" si="204"/>
        <v>105</v>
      </c>
      <c r="I4276" s="156" t="str">
        <f t="shared" si="205"/>
        <v>Whangarei District 105</v>
      </c>
    </row>
    <row r="4277" spans="1:9">
      <c r="A4277" s="156" t="s">
        <v>4206</v>
      </c>
      <c r="B4277" s="156" t="s">
        <v>169</v>
      </c>
      <c r="C4277" s="156" t="s">
        <v>93</v>
      </c>
      <c r="D4277" s="156" t="s">
        <v>890</v>
      </c>
      <c r="E4277" s="157">
        <v>-35.54</v>
      </c>
      <c r="F4277" s="157">
        <v>174.27</v>
      </c>
      <c r="G4277" s="156" t="str">
        <f t="shared" si="203"/>
        <v>Whangarei District NL</v>
      </c>
      <c r="H4277" s="156">
        <f t="shared" si="204"/>
        <v>106</v>
      </c>
      <c r="I4277" s="156" t="str">
        <f t="shared" si="205"/>
        <v>Whangarei District 106</v>
      </c>
    </row>
    <row r="4278" spans="1:9">
      <c r="A4278" s="156" t="s">
        <v>4207</v>
      </c>
      <c r="B4278" s="156" t="s">
        <v>169</v>
      </c>
      <c r="C4278" s="156" t="s">
        <v>93</v>
      </c>
      <c r="D4278" s="156" t="s">
        <v>890</v>
      </c>
      <c r="E4278" s="157">
        <v>-35.5</v>
      </c>
      <c r="F4278" s="157">
        <v>174.46</v>
      </c>
      <c r="G4278" s="156" t="str">
        <f t="shared" si="203"/>
        <v>Whangarei District NL</v>
      </c>
      <c r="H4278" s="156">
        <f t="shared" si="204"/>
        <v>107</v>
      </c>
      <c r="I4278" s="156" t="str">
        <f t="shared" si="205"/>
        <v>Whangarei District 107</v>
      </c>
    </row>
    <row r="4279" spans="1:9">
      <c r="A4279" s="156" t="s">
        <v>4208</v>
      </c>
      <c r="B4279" s="156" t="s">
        <v>169</v>
      </c>
      <c r="C4279" s="156" t="s">
        <v>93</v>
      </c>
      <c r="D4279" s="156" t="s">
        <v>890</v>
      </c>
      <c r="E4279" s="157">
        <v>-35.520000000000003</v>
      </c>
      <c r="F4279" s="157">
        <v>174.45</v>
      </c>
      <c r="G4279" s="156" t="str">
        <f t="shared" si="203"/>
        <v>Whangarei District NL</v>
      </c>
      <c r="H4279" s="156">
        <f t="shared" si="204"/>
        <v>108</v>
      </c>
      <c r="I4279" s="156" t="str">
        <f t="shared" si="205"/>
        <v>Whangarei District 108</v>
      </c>
    </row>
    <row r="4280" spans="1:9">
      <c r="A4280" s="156" t="s">
        <v>4209</v>
      </c>
      <c r="B4280" s="156" t="s">
        <v>169</v>
      </c>
      <c r="C4280" s="156" t="s">
        <v>171</v>
      </c>
      <c r="D4280" s="156" t="s">
        <v>890</v>
      </c>
      <c r="E4280" s="157">
        <v>-35.72</v>
      </c>
      <c r="F4280" s="157">
        <v>174.29</v>
      </c>
      <c r="G4280" s="156" t="str">
        <f t="shared" si="203"/>
        <v>Whangarei District NL</v>
      </c>
      <c r="H4280" s="156">
        <f t="shared" si="204"/>
        <v>109</v>
      </c>
      <c r="I4280" s="156" t="str">
        <f t="shared" si="205"/>
        <v>Whangarei District 109</v>
      </c>
    </row>
    <row r="4281" spans="1:9">
      <c r="A4281" s="156" t="s">
        <v>4210</v>
      </c>
      <c r="B4281" s="156" t="s">
        <v>169</v>
      </c>
      <c r="C4281" s="156" t="s">
        <v>93</v>
      </c>
      <c r="D4281" s="156" t="s">
        <v>890</v>
      </c>
      <c r="E4281" s="157">
        <v>-35.81</v>
      </c>
      <c r="F4281" s="157">
        <v>174.5</v>
      </c>
      <c r="G4281" s="156" t="str">
        <f t="shared" si="203"/>
        <v>Whangarei District NL</v>
      </c>
      <c r="H4281" s="156">
        <f t="shared" si="204"/>
        <v>110</v>
      </c>
      <c r="I4281" s="156" t="str">
        <f t="shared" si="205"/>
        <v>Whangarei District 110</v>
      </c>
    </row>
    <row r="4282" spans="1:9">
      <c r="A4282" s="156" t="s">
        <v>4211</v>
      </c>
      <c r="B4282" s="156" t="s">
        <v>169</v>
      </c>
      <c r="C4282" s="156" t="s">
        <v>93</v>
      </c>
      <c r="D4282" s="156" t="s">
        <v>890</v>
      </c>
      <c r="E4282" s="157">
        <v>-35.340000000000003</v>
      </c>
      <c r="F4282" s="157">
        <v>174.32</v>
      </c>
      <c r="G4282" s="156" t="str">
        <f t="shared" si="203"/>
        <v>Whangarei District NL</v>
      </c>
      <c r="H4282" s="156">
        <f t="shared" si="204"/>
        <v>111</v>
      </c>
      <c r="I4282" s="156" t="str">
        <f t="shared" si="205"/>
        <v>Whangarei District 111</v>
      </c>
    </row>
    <row r="4283" spans="1:9">
      <c r="A4283" s="156" t="s">
        <v>4212</v>
      </c>
      <c r="B4283" s="156" t="s">
        <v>169</v>
      </c>
      <c r="C4283" s="156" t="s">
        <v>93</v>
      </c>
      <c r="D4283" s="156" t="s">
        <v>890</v>
      </c>
      <c r="E4283" s="157">
        <v>-35.340000000000003</v>
      </c>
      <c r="F4283" s="157">
        <v>174.33</v>
      </c>
      <c r="G4283" s="156" t="str">
        <f t="shared" si="203"/>
        <v>Whangarei District NL</v>
      </c>
      <c r="H4283" s="156">
        <f t="shared" si="204"/>
        <v>112</v>
      </c>
      <c r="I4283" s="156" t="str">
        <f t="shared" si="205"/>
        <v>Whangarei District 112</v>
      </c>
    </row>
    <row r="4284" spans="1:9">
      <c r="A4284" s="156" t="s">
        <v>4213</v>
      </c>
      <c r="B4284" s="156" t="s">
        <v>169</v>
      </c>
      <c r="C4284" s="156" t="s">
        <v>93</v>
      </c>
      <c r="D4284" s="156" t="s">
        <v>890</v>
      </c>
      <c r="E4284" s="157">
        <v>-35.380000000000003</v>
      </c>
      <c r="F4284" s="157">
        <v>174.33</v>
      </c>
      <c r="G4284" s="156" t="str">
        <f t="shared" si="203"/>
        <v>Whangarei District NL</v>
      </c>
      <c r="H4284" s="156">
        <f t="shared" si="204"/>
        <v>113</v>
      </c>
      <c r="I4284" s="156" t="str">
        <f t="shared" si="205"/>
        <v>Whangarei District 113</v>
      </c>
    </row>
    <row r="4285" spans="1:9">
      <c r="A4285" s="156" t="s">
        <v>4214</v>
      </c>
      <c r="B4285" s="156" t="s">
        <v>169</v>
      </c>
      <c r="C4285" s="156" t="s">
        <v>93</v>
      </c>
      <c r="D4285" s="156" t="s">
        <v>890</v>
      </c>
      <c r="E4285" s="157">
        <v>-35.75</v>
      </c>
      <c r="F4285" s="157">
        <v>174.1</v>
      </c>
      <c r="G4285" s="156" t="str">
        <f t="shared" si="203"/>
        <v>Whangarei District NL</v>
      </c>
      <c r="H4285" s="156">
        <f t="shared" si="204"/>
        <v>114</v>
      </c>
      <c r="I4285" s="156" t="str">
        <f t="shared" si="205"/>
        <v>Whangarei District 114</v>
      </c>
    </row>
    <row r="4286" spans="1:9">
      <c r="A4286" s="156" t="s">
        <v>4215</v>
      </c>
      <c r="B4286" s="156" t="s">
        <v>169</v>
      </c>
      <c r="C4286" s="156" t="s">
        <v>93</v>
      </c>
      <c r="D4286" s="156" t="s">
        <v>890</v>
      </c>
      <c r="E4286" s="157">
        <v>-35.68</v>
      </c>
      <c r="F4286" s="157">
        <v>174.39</v>
      </c>
      <c r="G4286" s="156" t="str">
        <f t="shared" si="203"/>
        <v>Whangarei District NL</v>
      </c>
      <c r="H4286" s="156">
        <f t="shared" si="204"/>
        <v>115</v>
      </c>
      <c r="I4286" s="156" t="str">
        <f t="shared" si="205"/>
        <v>Whangarei District 115</v>
      </c>
    </row>
    <row r="4287" spans="1:9">
      <c r="A4287" s="156" t="s">
        <v>4216</v>
      </c>
      <c r="B4287" s="156" t="s">
        <v>169</v>
      </c>
      <c r="C4287" s="156" t="s">
        <v>93</v>
      </c>
      <c r="D4287" s="156" t="s">
        <v>890</v>
      </c>
      <c r="E4287" s="157">
        <v>-35.78</v>
      </c>
      <c r="F4287" s="157">
        <v>174.15</v>
      </c>
      <c r="G4287" s="156" t="str">
        <f t="shared" si="203"/>
        <v>Whangarei District NL</v>
      </c>
      <c r="H4287" s="156">
        <f t="shared" si="204"/>
        <v>116</v>
      </c>
      <c r="I4287" s="156" t="str">
        <f t="shared" si="205"/>
        <v>Whangarei District 116</v>
      </c>
    </row>
    <row r="4288" spans="1:9">
      <c r="A4288" s="156" t="s">
        <v>4217</v>
      </c>
      <c r="B4288" s="156" t="s">
        <v>169</v>
      </c>
      <c r="C4288" s="156" t="s">
        <v>96</v>
      </c>
      <c r="D4288" s="156" t="s">
        <v>890</v>
      </c>
      <c r="E4288" s="157">
        <v>-35.700000000000003</v>
      </c>
      <c r="F4288" s="157">
        <v>174.3</v>
      </c>
      <c r="G4288" s="156" t="str">
        <f t="shared" si="203"/>
        <v>Whangarei District NL</v>
      </c>
      <c r="H4288" s="156">
        <f t="shared" si="204"/>
        <v>117</v>
      </c>
      <c r="I4288" s="156" t="str">
        <f t="shared" si="205"/>
        <v>Whangarei District 117</v>
      </c>
    </row>
    <row r="4289" spans="1:9">
      <c r="A4289" s="156" t="s">
        <v>4218</v>
      </c>
      <c r="B4289" s="156" t="s">
        <v>169</v>
      </c>
      <c r="C4289" s="156" t="s">
        <v>93</v>
      </c>
      <c r="D4289" s="156" t="s">
        <v>890</v>
      </c>
      <c r="E4289" s="157">
        <v>-35.799999999999997</v>
      </c>
      <c r="F4289" s="157">
        <v>174.13</v>
      </c>
      <c r="G4289" s="156" t="str">
        <f t="shared" si="203"/>
        <v>Whangarei District NL</v>
      </c>
      <c r="H4289" s="156">
        <f t="shared" si="204"/>
        <v>118</v>
      </c>
      <c r="I4289" s="156" t="str">
        <f t="shared" si="205"/>
        <v>Whangarei District 118</v>
      </c>
    </row>
    <row r="4290" spans="1:9">
      <c r="A4290" s="156" t="s">
        <v>4219</v>
      </c>
      <c r="B4290" s="156" t="s">
        <v>169</v>
      </c>
      <c r="C4290" s="156" t="s">
        <v>93</v>
      </c>
      <c r="D4290" s="156" t="s">
        <v>890</v>
      </c>
      <c r="E4290" s="157">
        <v>-35.590000000000003</v>
      </c>
      <c r="F4290" s="157">
        <v>174.27</v>
      </c>
      <c r="G4290" s="156" t="str">
        <f t="shared" si="203"/>
        <v>Whangarei District NL</v>
      </c>
      <c r="H4290" s="156">
        <f t="shared" si="204"/>
        <v>119</v>
      </c>
      <c r="I4290" s="156" t="str">
        <f t="shared" ref="I4290:I4292" si="206">B4290&amp;" "&amp;H4290</f>
        <v>Whangarei District 119</v>
      </c>
    </row>
    <row r="4291" spans="1:9">
      <c r="A4291" s="156" t="s">
        <v>2474</v>
      </c>
      <c r="B4291" s="156" t="s">
        <v>169</v>
      </c>
      <c r="C4291" s="156" t="s">
        <v>96</v>
      </c>
      <c r="D4291" s="156" t="s">
        <v>890</v>
      </c>
      <c r="E4291" s="157">
        <v>-35.729999999999997</v>
      </c>
      <c r="F4291" s="157">
        <v>174.3</v>
      </c>
      <c r="G4291" s="156" t="str">
        <f t="shared" si="203"/>
        <v>Whangarei District NL</v>
      </c>
      <c r="H4291" s="156">
        <f t="shared" si="204"/>
        <v>120</v>
      </c>
      <c r="I4291" s="156" t="str">
        <f t="shared" si="206"/>
        <v>Whangarei District 120</v>
      </c>
    </row>
    <row r="4292" spans="1:9">
      <c r="A4292" s="156" t="s">
        <v>4220</v>
      </c>
      <c r="B4292" s="156" t="s">
        <v>169</v>
      </c>
      <c r="C4292" s="156" t="s">
        <v>93</v>
      </c>
      <c r="D4292" s="156" t="s">
        <v>890</v>
      </c>
      <c r="E4292" s="157">
        <v>-35.56</v>
      </c>
      <c r="F4292" s="157">
        <v>174.47</v>
      </c>
      <c r="G4292" s="156" t="str">
        <f t="shared" si="203"/>
        <v>Whangarei District NL</v>
      </c>
      <c r="H4292" s="156">
        <f t="shared" si="204"/>
        <v>121</v>
      </c>
      <c r="I4292" s="156" t="str">
        <f t="shared" si="206"/>
        <v>Whangarei District 121</v>
      </c>
    </row>
  </sheetData>
  <phoneticPr fontId="8" type="noConversion"/>
  <pageMargins left="0.7" right="0.7" top="0.75" bottom="0.75" header="0.3" footer="0.3"/>
  <pageSetup paperSize="9" orientation="portrait" horizont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8543F5-14C2-47E3-A992-7577159C73C2}">
  <sheetPr>
    <tabColor theme="5"/>
  </sheetPr>
  <dimension ref="A1:C21"/>
  <sheetViews>
    <sheetView workbookViewId="0">
      <selection activeCell="C27" sqref="C27"/>
    </sheetView>
  </sheetViews>
  <sheetFormatPr defaultRowHeight="12.75"/>
  <cols>
    <col min="1" max="1" width="12.7109375" style="151" customWidth="1"/>
    <col min="2" max="2" width="24.7109375" style="151" customWidth="1"/>
    <col min="3" max="3" width="24.7109375" style="151" bestFit="1" customWidth="1"/>
    <col min="4" max="4" width="12.7109375" customWidth="1"/>
    <col min="5" max="5" width="24.7109375" customWidth="1"/>
    <col min="6" max="6" width="24.7109375" bestFit="1" customWidth="1"/>
    <col min="8" max="8" width="34.140625" bestFit="1" customWidth="1"/>
    <col min="9" max="9" width="26.7109375" bestFit="1" customWidth="1"/>
    <col min="10" max="10" width="15" bestFit="1" customWidth="1"/>
    <col min="11" max="11" width="11.85546875" bestFit="1" customWidth="1"/>
    <col min="12" max="12" width="7.5703125" bestFit="1" customWidth="1"/>
    <col min="13" max="13" width="9" bestFit="1" customWidth="1"/>
    <col min="14" max="14" width="28.140625" bestFit="1" customWidth="1"/>
    <col min="16" max="16" width="27.85546875" bestFit="1" customWidth="1"/>
    <col min="18" max="18" width="26.7109375" bestFit="1" customWidth="1"/>
  </cols>
  <sheetData>
    <row r="1" spans="1:3" ht="13.5" thickBot="1">
      <c r="A1" s="152" t="s">
        <v>4221</v>
      </c>
      <c r="B1" s="153" t="s">
        <v>4222</v>
      </c>
      <c r="C1" s="153" t="s">
        <v>4223</v>
      </c>
    </row>
    <row r="2" spans="1:3" ht="13.5" thickBot="1">
      <c r="A2" s="154" t="s">
        <v>241</v>
      </c>
      <c r="B2" s="155">
        <v>1221.992</v>
      </c>
      <c r="C2" s="155">
        <v>115.7</v>
      </c>
    </row>
    <row r="3" spans="1:3" ht="13.5" thickBot="1">
      <c r="A3" s="154" t="s">
        <v>1727</v>
      </c>
      <c r="B3" s="155">
        <v>1965.933</v>
      </c>
      <c r="C3" s="155">
        <v>14.6</v>
      </c>
    </row>
    <row r="4" spans="1:3" ht="13.5" thickBot="1">
      <c r="A4" s="154" t="s">
        <v>94</v>
      </c>
      <c r="B4" s="155">
        <v>2583.0079999999998</v>
      </c>
      <c r="C4" s="155">
        <v>2.7</v>
      </c>
    </row>
    <row r="5" spans="1:3" ht="13.5" thickBot="1">
      <c r="A5" s="154" t="s">
        <v>627</v>
      </c>
      <c r="B5" s="155">
        <v>2683.683</v>
      </c>
      <c r="C5" s="155">
        <v>0.7</v>
      </c>
    </row>
    <row r="6" spans="1:3" ht="13.5" thickBot="1">
      <c r="A6" s="154" t="s">
        <v>1413</v>
      </c>
      <c r="B6" s="155">
        <v>1839.171</v>
      </c>
      <c r="C6" s="155">
        <v>74.099999999999994</v>
      </c>
    </row>
    <row r="7" spans="1:3" ht="13.5" thickBot="1">
      <c r="A7" s="154" t="s">
        <v>1511</v>
      </c>
      <c r="B7" s="155">
        <v>1858.796</v>
      </c>
      <c r="C7" s="155">
        <v>50.1</v>
      </c>
    </row>
    <row r="8" spans="1:3" ht="13.5" thickBot="1">
      <c r="A8" s="154" t="s">
        <v>890</v>
      </c>
      <c r="B8" s="155">
        <v>1115.104</v>
      </c>
      <c r="C8" s="155">
        <v>145.5</v>
      </c>
    </row>
    <row r="9" spans="1:3" ht="13.5" thickBot="1">
      <c r="A9" s="154" t="s">
        <v>1319</v>
      </c>
      <c r="B9" s="155">
        <v>2956.7710000000002</v>
      </c>
      <c r="C9" s="155">
        <v>1.6</v>
      </c>
    </row>
    <row r="10" spans="1:3" ht="13.5" thickBot="1">
      <c r="A10" s="154" t="s">
        <v>398</v>
      </c>
      <c r="B10" s="155">
        <v>2235.6039999999998</v>
      </c>
      <c r="C10" s="155">
        <v>27.9</v>
      </c>
    </row>
    <row r="11" spans="1:3" ht="13.5" thickBot="1">
      <c r="A11" s="154" t="s">
        <v>1725</v>
      </c>
      <c r="B11" s="155">
        <v>1369.854</v>
      </c>
      <c r="C11" s="155">
        <v>123.8</v>
      </c>
    </row>
    <row r="12" spans="1:3" ht="13.5" thickBot="1">
      <c r="A12" s="154" t="s">
        <v>2296</v>
      </c>
      <c r="B12" s="155">
        <v>3192.692</v>
      </c>
      <c r="C12" s="155">
        <v>0.1</v>
      </c>
    </row>
    <row r="13" spans="1:3" ht="13.5" thickBot="1">
      <c r="A13" s="154" t="s">
        <v>2326</v>
      </c>
      <c r="B13" s="155">
        <v>2446.9789999999998</v>
      </c>
      <c r="C13" s="155">
        <v>36.799999999999997</v>
      </c>
    </row>
    <row r="14" spans="1:3" ht="13.5" thickBot="1">
      <c r="A14" s="154" t="s">
        <v>2081</v>
      </c>
      <c r="B14" s="155">
        <v>1696.317</v>
      </c>
      <c r="C14" s="155">
        <v>60.9</v>
      </c>
    </row>
    <row r="15" spans="1:3" ht="13.5" thickBot="1">
      <c r="A15" s="154" t="s">
        <v>2476</v>
      </c>
      <c r="B15" s="155">
        <v>2223.962</v>
      </c>
      <c r="C15" s="155">
        <v>34.9</v>
      </c>
    </row>
    <row r="16" spans="1:3" ht="13.5" thickBot="1">
      <c r="A16" s="154" t="s">
        <v>1619</v>
      </c>
      <c r="B16" s="155">
        <v>1989.942</v>
      </c>
      <c r="C16" s="155">
        <v>40</v>
      </c>
    </row>
    <row r="17" spans="1:3" ht="13.5" thickBot="1">
      <c r="A17" s="154" t="s">
        <v>411</v>
      </c>
      <c r="B17" s="155">
        <v>1698.133</v>
      </c>
      <c r="C17" s="155">
        <v>46.9</v>
      </c>
    </row>
    <row r="18" spans="1:3" ht="13.5" thickBot="1">
      <c r="A18" s="154" t="s">
        <v>330</v>
      </c>
      <c r="B18" s="155">
        <v>2445.2040000000002</v>
      </c>
      <c r="C18" s="155">
        <v>14.1</v>
      </c>
    </row>
    <row r="19" spans="1:3" ht="13.5" thickBot="1">
      <c r="A19" s="154" t="s">
        <v>444</v>
      </c>
      <c r="B19" s="155">
        <v>3270.0039999999999</v>
      </c>
      <c r="C19" s="155">
        <v>0.6</v>
      </c>
    </row>
    <row r="20" spans="1:3">
      <c r="A20" s="156"/>
    </row>
    <row r="21" spans="1:3">
      <c r="A21" s="156"/>
      <c r="B21" s="156"/>
      <c r="C21" s="156"/>
    </row>
  </sheetData>
  <pageMargins left="0.7" right="0.7" top="0.75" bottom="0.75" header="0.3" footer="0.3"/>
  <pageSetup paperSize="9" orientation="portrait" horizontalDpi="4294967293"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C724F8-69BB-423B-8A63-55CECDDE1083}">
  <sheetPr>
    <tabColor theme="5"/>
  </sheetPr>
  <dimension ref="A1:O47"/>
  <sheetViews>
    <sheetView workbookViewId="0">
      <selection activeCell="C27" sqref="C27"/>
    </sheetView>
  </sheetViews>
  <sheetFormatPr defaultColWidth="9.28515625" defaultRowHeight="14.25"/>
  <cols>
    <col min="1" max="1" width="9.28515625" style="64"/>
    <col min="2" max="2" width="12.5703125" style="64" bestFit="1" customWidth="1"/>
    <col min="3" max="3" width="11.140625" style="64" bestFit="1" customWidth="1"/>
    <col min="4" max="4" width="12.28515625" style="64" bestFit="1" customWidth="1"/>
    <col min="5" max="5" width="10.7109375" style="64" bestFit="1" customWidth="1"/>
    <col min="6" max="6" width="14" style="64" customWidth="1"/>
    <col min="7" max="7" width="9.28515625" style="64"/>
    <col min="8" max="8" width="19.5703125" style="64" customWidth="1"/>
    <col min="9" max="9" width="49" style="64" customWidth="1"/>
    <col min="10" max="10" width="20" style="64" customWidth="1"/>
    <col min="11" max="11" width="10.7109375" style="64" bestFit="1" customWidth="1"/>
    <col min="12" max="16384" width="9.28515625" style="64"/>
  </cols>
  <sheetData>
    <row r="1" spans="1:6">
      <c r="A1" s="250" t="s">
        <v>4224</v>
      </c>
      <c r="B1" s="250"/>
      <c r="C1" s="250"/>
      <c r="D1" s="250"/>
      <c r="E1" s="250"/>
      <c r="F1" s="63"/>
    </row>
    <row r="2" spans="1:6" ht="69" customHeight="1">
      <c r="A2" s="251" t="s">
        <v>4225</v>
      </c>
      <c r="B2" s="251"/>
      <c r="C2" s="251"/>
      <c r="D2" s="251"/>
      <c r="E2" s="251"/>
      <c r="F2" s="118"/>
    </row>
    <row r="3" spans="1:6">
      <c r="A3" s="65"/>
      <c r="B3" s="63"/>
      <c r="C3" s="63"/>
      <c r="D3" s="63"/>
      <c r="E3" s="63"/>
      <c r="F3" s="63"/>
    </row>
    <row r="4" spans="1:6" customFormat="1" ht="12.75"/>
    <row r="5" spans="1:6">
      <c r="A5" s="194" t="s">
        <v>4226</v>
      </c>
      <c r="B5" s="194"/>
      <c r="C5" s="194"/>
      <c r="D5" s="194"/>
      <c r="E5" s="194"/>
      <c r="F5" s="194"/>
    </row>
    <row r="6" spans="1:6" ht="30">
      <c r="A6" s="134"/>
      <c r="B6" s="135" t="s">
        <v>4227</v>
      </c>
      <c r="C6" s="135" t="s">
        <v>4228</v>
      </c>
      <c r="D6" s="135" t="s">
        <v>4229</v>
      </c>
      <c r="E6" s="135" t="s">
        <v>4230</v>
      </c>
      <c r="F6" s="135" t="s">
        <v>4231</v>
      </c>
    </row>
    <row r="7" spans="1:6" ht="15">
      <c r="A7" s="133" t="s">
        <v>4232</v>
      </c>
      <c r="B7" s="133" t="s">
        <v>73</v>
      </c>
      <c r="C7" s="133" t="s">
        <v>74</v>
      </c>
      <c r="D7" s="133" t="s">
        <v>76</v>
      </c>
      <c r="E7" s="133" t="s">
        <v>4233</v>
      </c>
      <c r="F7" s="133" t="s">
        <v>74</v>
      </c>
    </row>
    <row r="8" spans="1:6" ht="14.25" customHeight="1">
      <c r="A8" s="190" t="s">
        <v>38</v>
      </c>
      <c r="B8" s="191">
        <v>0.132629</v>
      </c>
      <c r="C8" s="192">
        <f>0.20596/3.6</f>
        <v>5.7211111111111108E-2</v>
      </c>
      <c r="D8" s="193">
        <v>2.88</v>
      </c>
      <c r="E8" s="66">
        <v>2.66</v>
      </c>
      <c r="F8" s="189">
        <v>6.1836734999999997E-2</v>
      </c>
    </row>
    <row r="9" spans="1:6" ht="14.25" customHeight="1">
      <c r="A9" s="134"/>
      <c r="B9" s="134"/>
      <c r="C9" s="134"/>
      <c r="D9" s="134"/>
      <c r="E9" s="66"/>
      <c r="F9" s="188"/>
    </row>
    <row r="10" spans="1:6" ht="14.25" customHeight="1">
      <c r="A10" s="134"/>
      <c r="B10" s="134"/>
      <c r="C10" s="134"/>
      <c r="D10" s="134"/>
      <c r="E10" s="66"/>
      <c r="F10" s="188"/>
    </row>
    <row r="11" spans="1:6" ht="15">
      <c r="A11" s="134"/>
      <c r="B11" s="134"/>
      <c r="C11" s="134"/>
      <c r="D11" s="134"/>
      <c r="E11" s="66"/>
      <c r="F11" s="188"/>
    </row>
    <row r="12" spans="1:6" ht="15">
      <c r="A12" s="134"/>
      <c r="B12" s="134"/>
      <c r="C12" s="134"/>
      <c r="D12" s="134"/>
      <c r="E12" s="66"/>
      <c r="F12" s="188"/>
    </row>
    <row r="13" spans="1:6" ht="15">
      <c r="A13" s="134"/>
      <c r="B13" s="134"/>
      <c r="C13" s="134"/>
      <c r="D13" s="134"/>
      <c r="E13" s="66"/>
      <c r="F13" s="188"/>
    </row>
    <row r="14" spans="1:6" ht="15">
      <c r="A14" s="134"/>
      <c r="B14" s="134"/>
      <c r="C14" s="141"/>
      <c r="D14" s="134"/>
      <c r="E14" s="66"/>
      <c r="F14" s="188"/>
    </row>
    <row r="15" spans="1:6" ht="15">
      <c r="A15" s="134"/>
      <c r="B15" s="134"/>
      <c r="C15" s="134"/>
      <c r="D15" s="134"/>
      <c r="E15" s="66"/>
      <c r="F15" s="188"/>
    </row>
    <row r="16" spans="1:6" ht="15">
      <c r="A16" s="134"/>
      <c r="B16" s="134"/>
      <c r="C16" s="134"/>
      <c r="D16" s="134"/>
      <c r="E16" s="66"/>
      <c r="F16" s="188"/>
    </row>
    <row r="17" spans="12:15" ht="15">
      <c r="L17" s="136"/>
      <c r="M17" s="136"/>
    </row>
    <row r="18" spans="12:15" customFormat="1">
      <c r="O18" s="64"/>
    </row>
    <row r="19" spans="12:15" customFormat="1" ht="12.75"/>
    <row r="20" spans="12:15" customFormat="1" ht="12.75"/>
    <row r="21" spans="12:15" customFormat="1" ht="12.75"/>
    <row r="22" spans="12:15" customFormat="1" ht="12.75"/>
    <row r="23" spans="12:15" customFormat="1" ht="12.75"/>
    <row r="24" spans="12:15" customFormat="1" ht="12.75"/>
    <row r="25" spans="12:15" customFormat="1" ht="12.75"/>
    <row r="26" spans="12:15" customFormat="1" ht="12.75"/>
    <row r="27" spans="12:15" customFormat="1" ht="12.75"/>
    <row r="28" spans="12:15" customFormat="1" ht="12.75"/>
    <row r="29" spans="12:15" customFormat="1" ht="12.75"/>
    <row r="30" spans="12:15" customFormat="1" ht="12.75"/>
    <row r="31" spans="12:15" customFormat="1" ht="12.75"/>
    <row r="32" spans="12:15" customFormat="1" ht="12.75"/>
    <row r="33" customFormat="1" ht="12.75"/>
    <row r="34" customFormat="1" ht="12.75"/>
    <row r="35" customFormat="1" ht="12.75"/>
    <row r="36" customFormat="1" ht="12.75"/>
    <row r="37" customFormat="1" ht="12.75"/>
    <row r="38" customFormat="1" ht="12.75"/>
    <row r="39" customFormat="1" ht="12.75"/>
    <row r="40" customFormat="1" ht="12.75"/>
    <row r="41" customFormat="1" ht="12.75"/>
    <row r="42" customFormat="1" ht="12.75"/>
    <row r="43" customFormat="1" ht="12.75"/>
    <row r="44" customFormat="1" ht="12.75"/>
    <row r="45" customFormat="1" ht="12.75"/>
    <row r="46" customFormat="1" ht="12.75"/>
    <row r="47" customFormat="1" ht="12.75"/>
  </sheetData>
  <mergeCells count="2">
    <mergeCell ref="A1:E1"/>
    <mergeCell ref="A2:E2"/>
  </mergeCells>
  <phoneticPr fontId="8" type="noConversion"/>
  <pageMargins left="0.7" right="0.7" top="0.75" bottom="0.75" header="0.3" footer="0.3"/>
  <legacy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9A22C6-D332-42EC-B4D6-363D7A079A67}">
  <sheetPr>
    <tabColor theme="5"/>
  </sheetPr>
  <dimension ref="A1:I604"/>
  <sheetViews>
    <sheetView workbookViewId="0">
      <selection activeCell="C27" sqref="C27"/>
    </sheetView>
  </sheetViews>
  <sheetFormatPr defaultColWidth="9.140625" defaultRowHeight="15"/>
  <cols>
    <col min="1" max="2" width="20.85546875" style="121" customWidth="1"/>
    <col min="3" max="3" width="17.5703125" style="121" customWidth="1"/>
    <col min="4" max="4" width="9.140625" style="121"/>
    <col min="5" max="6" width="9.140625" style="122"/>
    <col min="7" max="16384" width="9.140625" style="121"/>
  </cols>
  <sheetData>
    <row r="1" spans="1:9">
      <c r="A1" s="119" t="s">
        <v>4234</v>
      </c>
      <c r="B1" s="119" t="s">
        <v>4235</v>
      </c>
      <c r="C1" s="120"/>
    </row>
    <row r="2" spans="1:9">
      <c r="A2" s="123" t="s">
        <v>4236</v>
      </c>
      <c r="B2" s="123" t="s">
        <v>4237</v>
      </c>
      <c r="C2" s="123" t="s">
        <v>4238</v>
      </c>
      <c r="E2" s="124" t="s">
        <v>4239</v>
      </c>
      <c r="F2" s="125"/>
      <c r="H2" s="124" t="s">
        <v>4240</v>
      </c>
      <c r="I2" s="125"/>
    </row>
    <row r="3" spans="1:9">
      <c r="A3" s="126">
        <v>0</v>
      </c>
      <c r="B3" s="126">
        <v>26.5</v>
      </c>
      <c r="C3" s="126">
        <v>6</v>
      </c>
      <c r="E3" s="124" t="s">
        <v>4241</v>
      </c>
      <c r="F3" s="124" t="s">
        <v>4242</v>
      </c>
      <c r="H3" s="124" t="s">
        <v>4242</v>
      </c>
      <c r="I3" s="124" t="s">
        <v>4241</v>
      </c>
    </row>
    <row r="4" spans="1:9">
      <c r="A4" s="126">
        <v>26.5</v>
      </c>
      <c r="B4" s="126">
        <v>39.75</v>
      </c>
      <c r="C4" s="126">
        <v>5.5</v>
      </c>
      <c r="E4" s="125">
        <v>26.5</v>
      </c>
      <c r="F4" s="125">
        <v>6</v>
      </c>
      <c r="H4" s="125">
        <v>0</v>
      </c>
      <c r="I4" s="125">
        <v>185.5</v>
      </c>
    </row>
    <row r="5" spans="1:9">
      <c r="A5" s="126">
        <v>39.75</v>
      </c>
      <c r="B5" s="126">
        <v>53</v>
      </c>
      <c r="C5" s="126">
        <v>5</v>
      </c>
      <c r="E5" s="125">
        <v>26.764999999999986</v>
      </c>
      <c r="F5" s="125">
        <v>5.99</v>
      </c>
      <c r="H5" s="125">
        <v>0.01</v>
      </c>
      <c r="I5" s="125">
        <v>185.23500000000001</v>
      </c>
    </row>
    <row r="6" spans="1:9">
      <c r="A6" s="126">
        <v>53</v>
      </c>
      <c r="B6" s="126">
        <v>66.25</v>
      </c>
      <c r="C6" s="126">
        <v>4.5</v>
      </c>
      <c r="E6" s="125">
        <v>27.03</v>
      </c>
      <c r="F6" s="125">
        <v>5.98</v>
      </c>
      <c r="H6" s="125">
        <v>0.02</v>
      </c>
      <c r="I6" s="125">
        <v>184.97</v>
      </c>
    </row>
    <row r="7" spans="1:9">
      <c r="A7" s="126">
        <v>66.25</v>
      </c>
      <c r="B7" s="126">
        <v>79.5</v>
      </c>
      <c r="C7" s="126">
        <v>4</v>
      </c>
      <c r="E7" s="125">
        <v>27.295000000000016</v>
      </c>
      <c r="F7" s="125">
        <v>5.97</v>
      </c>
      <c r="H7" s="125">
        <v>0.03</v>
      </c>
      <c r="I7" s="125">
        <v>184.70500000000001</v>
      </c>
    </row>
    <row r="8" spans="1:9">
      <c r="A8" s="126">
        <v>79.5</v>
      </c>
      <c r="B8" s="126">
        <v>92.75</v>
      </c>
      <c r="C8" s="126">
        <v>3.5</v>
      </c>
      <c r="E8" s="125">
        <v>27.560000000000002</v>
      </c>
      <c r="F8" s="125">
        <v>5.96</v>
      </c>
      <c r="H8" s="125">
        <v>0.04</v>
      </c>
      <c r="I8" s="125">
        <v>184.44</v>
      </c>
    </row>
    <row r="9" spans="1:9">
      <c r="A9" s="126">
        <v>92.75</v>
      </c>
      <c r="B9" s="126">
        <v>106</v>
      </c>
      <c r="C9" s="126">
        <v>3</v>
      </c>
      <c r="E9" s="125">
        <v>27.824999999999989</v>
      </c>
      <c r="F9" s="125">
        <v>5.95</v>
      </c>
      <c r="H9" s="125">
        <v>0.05</v>
      </c>
      <c r="I9" s="125">
        <v>184.17500000000001</v>
      </c>
    </row>
    <row r="10" spans="1:9">
      <c r="A10" s="126">
        <v>106</v>
      </c>
      <c r="B10" s="126">
        <v>119.25</v>
      </c>
      <c r="C10" s="126">
        <v>2.5</v>
      </c>
      <c r="E10" s="125">
        <v>28.090000000000003</v>
      </c>
      <c r="F10" s="125">
        <v>5.94</v>
      </c>
      <c r="H10" s="125">
        <v>0.06</v>
      </c>
      <c r="I10" s="125">
        <v>183.91</v>
      </c>
    </row>
    <row r="11" spans="1:9">
      <c r="A11" s="126">
        <v>119.25</v>
      </c>
      <c r="B11" s="126">
        <v>132.5</v>
      </c>
      <c r="C11" s="126">
        <v>2</v>
      </c>
      <c r="E11" s="125">
        <v>28.355000000000018</v>
      </c>
      <c r="F11" s="125">
        <v>5.93</v>
      </c>
      <c r="H11" s="125">
        <v>7.0000000000000007E-2</v>
      </c>
      <c r="I11" s="125">
        <v>183.64500000000001</v>
      </c>
    </row>
    <row r="12" spans="1:9">
      <c r="A12" s="126">
        <v>132.5</v>
      </c>
      <c r="B12" s="126">
        <v>145.75</v>
      </c>
      <c r="C12" s="126">
        <v>1.5</v>
      </c>
      <c r="E12" s="125">
        <v>28.620000000000005</v>
      </c>
      <c r="F12" s="125">
        <v>5.92</v>
      </c>
      <c r="H12" s="125">
        <v>0.08</v>
      </c>
      <c r="I12" s="125">
        <v>183.38</v>
      </c>
    </row>
    <row r="13" spans="1:9">
      <c r="A13" s="126">
        <v>145.75</v>
      </c>
      <c r="B13" s="126">
        <v>159</v>
      </c>
      <c r="C13" s="126">
        <v>1</v>
      </c>
      <c r="E13" s="125">
        <v>28.884999999999991</v>
      </c>
      <c r="F13" s="125">
        <v>5.91</v>
      </c>
      <c r="H13" s="125">
        <v>0.09</v>
      </c>
      <c r="I13" s="125">
        <v>183.11500000000001</v>
      </c>
    </row>
    <row r="14" spans="1:9">
      <c r="A14" s="126">
        <v>159</v>
      </c>
      <c r="B14" s="145">
        <v>185.5</v>
      </c>
      <c r="C14" s="126">
        <v>0</v>
      </c>
      <c r="E14" s="125">
        <v>29.149999999999977</v>
      </c>
      <c r="F14" s="125">
        <v>5.9</v>
      </c>
      <c r="H14" s="125">
        <v>0.1</v>
      </c>
      <c r="I14" s="125">
        <v>182.85</v>
      </c>
    </row>
    <row r="15" spans="1:9">
      <c r="E15" s="125">
        <v>29.41500000000002</v>
      </c>
      <c r="F15" s="125">
        <v>5.89</v>
      </c>
      <c r="H15" s="125">
        <v>0.11</v>
      </c>
      <c r="I15" s="125">
        <v>182.58500000000001</v>
      </c>
    </row>
    <row r="16" spans="1:9">
      <c r="B16" s="122" t="s">
        <v>4243</v>
      </c>
      <c r="C16" s="122">
        <f>SLOPE(C3:C13,B3:B13)</f>
        <v>-3.7735849056603772E-2</v>
      </c>
      <c r="E16" s="125">
        <v>29.680000000000007</v>
      </c>
      <c r="F16" s="125">
        <v>5.88</v>
      </c>
      <c r="H16" s="125">
        <v>0.12</v>
      </c>
      <c r="I16" s="125">
        <v>182.32</v>
      </c>
    </row>
    <row r="17" spans="1:9">
      <c r="B17" s="122" t="s">
        <v>4244</v>
      </c>
      <c r="C17" s="122">
        <f>INTERCEPT(C3:C13,B3:B13)</f>
        <v>7</v>
      </c>
      <c r="E17" s="125">
        <v>29.944999999999993</v>
      </c>
      <c r="F17" s="125">
        <v>5.87</v>
      </c>
      <c r="H17" s="125">
        <v>0.13</v>
      </c>
      <c r="I17" s="125">
        <v>182.05500000000001</v>
      </c>
    </row>
    <row r="18" spans="1:9">
      <c r="E18" s="125">
        <v>30.20999999999998</v>
      </c>
      <c r="F18" s="125">
        <v>5.86</v>
      </c>
      <c r="H18" s="125">
        <v>0.14000000000000001</v>
      </c>
      <c r="I18" s="125">
        <v>181.79</v>
      </c>
    </row>
    <row r="19" spans="1:9">
      <c r="E19" s="125">
        <v>30.475000000000023</v>
      </c>
      <c r="F19" s="125">
        <v>5.85</v>
      </c>
      <c r="H19" s="125">
        <v>0.15</v>
      </c>
      <c r="I19" s="125">
        <v>181.52500000000001</v>
      </c>
    </row>
    <row r="20" spans="1:9">
      <c r="E20" s="125">
        <v>30.740000000000009</v>
      </c>
      <c r="F20" s="125">
        <v>5.84</v>
      </c>
      <c r="H20" s="125">
        <v>0.16</v>
      </c>
      <c r="I20" s="125">
        <v>181.26</v>
      </c>
    </row>
    <row r="21" spans="1:9">
      <c r="A21" s="123" t="s">
        <v>4241</v>
      </c>
      <c r="B21" s="123" t="s">
        <v>4242</v>
      </c>
      <c r="C21" s="123" t="s">
        <v>4241</v>
      </c>
      <c r="E21" s="125">
        <v>31.004999999999995</v>
      </c>
      <c r="F21" s="125">
        <v>5.83</v>
      </c>
      <c r="H21" s="125">
        <v>0.17</v>
      </c>
      <c r="I21" s="125">
        <v>180.995</v>
      </c>
    </row>
    <row r="22" spans="1:9">
      <c r="A22" s="126">
        <v>10000000</v>
      </c>
      <c r="B22" s="126">
        <v>0</v>
      </c>
      <c r="C22" s="126">
        <v>185.5</v>
      </c>
      <c r="E22" s="125">
        <v>31.269999999999982</v>
      </c>
      <c r="F22" s="125">
        <v>5.82</v>
      </c>
      <c r="H22" s="125">
        <v>0.18</v>
      </c>
      <c r="I22" s="125">
        <v>180.73</v>
      </c>
    </row>
    <row r="23" spans="1:9">
      <c r="A23" s="126">
        <v>159</v>
      </c>
      <c r="B23" s="126">
        <v>1</v>
      </c>
      <c r="C23" s="126">
        <v>159</v>
      </c>
      <c r="E23" s="125">
        <v>31.534999999999997</v>
      </c>
      <c r="F23" s="125">
        <v>5.81</v>
      </c>
      <c r="H23" s="125">
        <v>0.19</v>
      </c>
      <c r="I23" s="125">
        <v>180.465</v>
      </c>
    </row>
    <row r="24" spans="1:9">
      <c r="A24" s="126">
        <v>145.75</v>
      </c>
      <c r="B24" s="126">
        <v>1.5</v>
      </c>
      <c r="C24" s="126">
        <v>145.75</v>
      </c>
      <c r="E24" s="125">
        <v>31.800000000000011</v>
      </c>
      <c r="F24" s="125">
        <v>5.8</v>
      </c>
      <c r="H24" s="125">
        <v>0.2</v>
      </c>
      <c r="I24" s="125">
        <v>180.2</v>
      </c>
    </row>
    <row r="25" spans="1:9">
      <c r="A25" s="126">
        <v>132.5</v>
      </c>
      <c r="B25" s="126">
        <v>2</v>
      </c>
      <c r="C25" s="126">
        <v>132.5</v>
      </c>
      <c r="E25" s="125">
        <v>32.064999999999998</v>
      </c>
      <c r="F25" s="125">
        <v>5.79</v>
      </c>
      <c r="H25" s="125">
        <v>0.21</v>
      </c>
      <c r="I25" s="125">
        <v>179.935</v>
      </c>
    </row>
    <row r="26" spans="1:9">
      <c r="A26" s="126">
        <v>119.25</v>
      </c>
      <c r="B26" s="126">
        <v>2.5</v>
      </c>
      <c r="C26" s="126">
        <v>119.25</v>
      </c>
      <c r="E26" s="125">
        <v>32.329999999999984</v>
      </c>
      <c r="F26" s="125">
        <v>5.78</v>
      </c>
      <c r="H26" s="125">
        <v>0.22</v>
      </c>
      <c r="I26" s="125">
        <v>179.67</v>
      </c>
    </row>
    <row r="27" spans="1:9">
      <c r="A27" s="126">
        <v>106</v>
      </c>
      <c r="B27" s="126">
        <v>3</v>
      </c>
      <c r="C27" s="126">
        <v>106</v>
      </c>
      <c r="E27" s="125">
        <v>32.594999999999999</v>
      </c>
      <c r="F27" s="125">
        <v>5.77</v>
      </c>
      <c r="H27" s="125">
        <v>0.23</v>
      </c>
      <c r="I27" s="125">
        <v>179.405</v>
      </c>
    </row>
    <row r="28" spans="1:9">
      <c r="A28" s="126">
        <v>92.75</v>
      </c>
      <c r="B28" s="126">
        <v>3.5</v>
      </c>
      <c r="C28" s="126">
        <v>92.75</v>
      </c>
      <c r="E28" s="125">
        <v>32.860000000000014</v>
      </c>
      <c r="F28" s="125">
        <v>5.76</v>
      </c>
      <c r="H28" s="125">
        <v>0.24</v>
      </c>
      <c r="I28" s="125">
        <v>179.14</v>
      </c>
    </row>
    <row r="29" spans="1:9">
      <c r="A29" s="126">
        <v>79.5</v>
      </c>
      <c r="B29" s="126">
        <v>4</v>
      </c>
      <c r="C29" s="126">
        <v>79.5</v>
      </c>
      <c r="E29" s="125">
        <v>33.125</v>
      </c>
      <c r="F29" s="125">
        <v>5.75</v>
      </c>
      <c r="H29" s="125">
        <v>0.25</v>
      </c>
      <c r="I29" s="125">
        <v>178.875</v>
      </c>
    </row>
    <row r="30" spans="1:9">
      <c r="A30" s="126">
        <v>66.25</v>
      </c>
      <c r="B30" s="126">
        <v>4.5</v>
      </c>
      <c r="C30" s="126">
        <v>66.25</v>
      </c>
      <c r="E30" s="125">
        <v>33.389999999999986</v>
      </c>
      <c r="F30" s="125">
        <v>5.74</v>
      </c>
      <c r="H30" s="125">
        <v>0.26</v>
      </c>
      <c r="I30" s="125">
        <v>178.61</v>
      </c>
    </row>
    <row r="31" spans="1:9">
      <c r="A31" s="126">
        <v>53</v>
      </c>
      <c r="B31" s="126">
        <v>5</v>
      </c>
      <c r="C31" s="126">
        <v>53</v>
      </c>
      <c r="E31" s="125">
        <v>33.655000000000001</v>
      </c>
      <c r="F31" s="125">
        <v>5.73</v>
      </c>
      <c r="H31" s="125">
        <v>0.27</v>
      </c>
      <c r="I31" s="125">
        <v>178.345</v>
      </c>
    </row>
    <row r="32" spans="1:9">
      <c r="A32" s="126">
        <v>39.75</v>
      </c>
      <c r="B32" s="126">
        <v>5.5</v>
      </c>
      <c r="C32" s="126">
        <v>39.75</v>
      </c>
      <c r="E32" s="125">
        <v>33.920000000000016</v>
      </c>
      <c r="F32" s="125">
        <v>5.72</v>
      </c>
      <c r="H32" s="125">
        <v>0.28000000000000003</v>
      </c>
      <c r="I32" s="125">
        <v>178.08</v>
      </c>
    </row>
    <row r="33" spans="1:9">
      <c r="A33" s="126">
        <v>26.5</v>
      </c>
      <c r="B33" s="126">
        <v>6</v>
      </c>
      <c r="C33" s="126">
        <v>26.5</v>
      </c>
      <c r="E33" s="125">
        <v>34.185000000000002</v>
      </c>
      <c r="F33" s="125">
        <v>5.71</v>
      </c>
      <c r="H33" s="125">
        <v>0.28999999999999998</v>
      </c>
      <c r="I33" s="125">
        <v>177.815</v>
      </c>
    </row>
    <row r="34" spans="1:9">
      <c r="E34" s="125">
        <v>34.449999999999989</v>
      </c>
      <c r="F34" s="125">
        <v>5.7</v>
      </c>
      <c r="H34" s="125">
        <v>0.3</v>
      </c>
      <c r="I34" s="125">
        <v>177.55</v>
      </c>
    </row>
    <row r="35" spans="1:9">
      <c r="E35" s="125">
        <v>34.715000000000003</v>
      </c>
      <c r="F35" s="125">
        <v>5.69</v>
      </c>
      <c r="H35" s="125">
        <v>0.31</v>
      </c>
      <c r="I35" s="125">
        <v>177.285</v>
      </c>
    </row>
    <row r="36" spans="1:9">
      <c r="E36" s="125">
        <v>34.980000000000018</v>
      </c>
      <c r="F36" s="125">
        <v>5.68</v>
      </c>
      <c r="H36" s="125">
        <v>0.32</v>
      </c>
      <c r="I36" s="125">
        <v>177.02</v>
      </c>
    </row>
    <row r="37" spans="1:9">
      <c r="E37" s="125">
        <v>35.245000000000005</v>
      </c>
      <c r="F37" s="125">
        <v>5.67</v>
      </c>
      <c r="H37" s="125">
        <v>0.33</v>
      </c>
      <c r="I37" s="125">
        <v>176.755</v>
      </c>
    </row>
    <row r="38" spans="1:9">
      <c r="E38" s="125">
        <v>35.509999999999991</v>
      </c>
      <c r="F38" s="125">
        <v>5.66</v>
      </c>
      <c r="H38" s="125">
        <v>0.34</v>
      </c>
      <c r="I38" s="125">
        <v>176.49</v>
      </c>
    </row>
    <row r="39" spans="1:9">
      <c r="E39" s="125">
        <v>35.774999999999977</v>
      </c>
      <c r="F39" s="125">
        <v>5.65</v>
      </c>
      <c r="H39" s="125">
        <v>0.35</v>
      </c>
      <c r="I39" s="125">
        <v>176.22499999999999</v>
      </c>
    </row>
    <row r="40" spans="1:9">
      <c r="E40" s="125">
        <v>36.04000000000002</v>
      </c>
      <c r="F40" s="125">
        <v>5.64</v>
      </c>
      <c r="H40" s="125">
        <v>0.36</v>
      </c>
      <c r="I40" s="125">
        <v>175.96</v>
      </c>
    </row>
    <row r="41" spans="1:9">
      <c r="E41" s="125">
        <v>36.305000000000007</v>
      </c>
      <c r="F41" s="125">
        <v>5.63</v>
      </c>
      <c r="H41" s="125">
        <v>0.37</v>
      </c>
      <c r="I41" s="125">
        <v>175.69499999999999</v>
      </c>
    </row>
    <row r="42" spans="1:9">
      <c r="E42" s="125">
        <v>36.569999999999993</v>
      </c>
      <c r="F42" s="125">
        <v>5.62</v>
      </c>
      <c r="H42" s="125">
        <v>0.38</v>
      </c>
      <c r="I42" s="125">
        <v>175.43</v>
      </c>
    </row>
    <row r="43" spans="1:9">
      <c r="E43" s="125">
        <v>36.83499999999998</v>
      </c>
      <c r="F43" s="125">
        <v>5.61</v>
      </c>
      <c r="H43" s="125">
        <v>0.39</v>
      </c>
      <c r="I43" s="125">
        <v>175.16499999999999</v>
      </c>
    </row>
    <row r="44" spans="1:9">
      <c r="E44" s="125">
        <v>37.100000000000023</v>
      </c>
      <c r="F44" s="125">
        <v>5.6</v>
      </c>
      <c r="H44" s="125">
        <v>0.4</v>
      </c>
      <c r="I44" s="125">
        <v>174.9</v>
      </c>
    </row>
    <row r="45" spans="1:9">
      <c r="E45" s="125">
        <v>37.365000000000009</v>
      </c>
      <c r="F45" s="125">
        <v>5.59</v>
      </c>
      <c r="H45" s="125">
        <v>0.41</v>
      </c>
      <c r="I45" s="125">
        <v>174.63499999999999</v>
      </c>
    </row>
    <row r="46" spans="1:9">
      <c r="E46" s="125">
        <v>37.629999999999995</v>
      </c>
      <c r="F46" s="125">
        <v>5.58</v>
      </c>
      <c r="H46" s="125">
        <v>0.42</v>
      </c>
      <c r="I46" s="125">
        <v>174.37</v>
      </c>
    </row>
    <row r="47" spans="1:9">
      <c r="E47" s="125">
        <v>37.894999999999982</v>
      </c>
      <c r="F47" s="125">
        <v>5.57</v>
      </c>
      <c r="H47" s="125">
        <v>0.43</v>
      </c>
      <c r="I47" s="125">
        <v>174.10499999999999</v>
      </c>
    </row>
    <row r="48" spans="1:9">
      <c r="E48" s="125">
        <v>38.159999999999997</v>
      </c>
      <c r="F48" s="125">
        <v>5.56</v>
      </c>
      <c r="H48" s="125">
        <v>0.44</v>
      </c>
      <c r="I48" s="125">
        <v>173.84</v>
      </c>
    </row>
    <row r="49" spans="5:9">
      <c r="E49" s="125">
        <v>38.425000000000011</v>
      </c>
      <c r="F49" s="125">
        <v>5.55</v>
      </c>
      <c r="H49" s="125">
        <v>0.45</v>
      </c>
      <c r="I49" s="125">
        <v>173.57499999999999</v>
      </c>
    </row>
    <row r="50" spans="5:9">
      <c r="E50" s="125">
        <v>38.69</v>
      </c>
      <c r="F50" s="125">
        <v>5.54</v>
      </c>
      <c r="H50" s="125">
        <v>0.46</v>
      </c>
      <c r="I50" s="125">
        <v>173.31</v>
      </c>
    </row>
    <row r="51" spans="5:9">
      <c r="E51" s="125">
        <v>38.954999999999984</v>
      </c>
      <c r="F51" s="125">
        <v>5.53</v>
      </c>
      <c r="H51" s="125">
        <v>0.47</v>
      </c>
      <c r="I51" s="125">
        <v>173.04499999999999</v>
      </c>
    </row>
    <row r="52" spans="5:9">
      <c r="E52" s="125">
        <v>39.22</v>
      </c>
      <c r="F52" s="125">
        <v>5.52</v>
      </c>
      <c r="H52" s="125">
        <v>0.48</v>
      </c>
      <c r="I52" s="125">
        <v>172.78</v>
      </c>
    </row>
    <row r="53" spans="5:9">
      <c r="E53" s="125">
        <v>39.485000000000014</v>
      </c>
      <c r="F53" s="125">
        <v>5.51</v>
      </c>
      <c r="H53" s="125">
        <v>0.49</v>
      </c>
      <c r="I53" s="125">
        <v>172.51499999999999</v>
      </c>
    </row>
    <row r="54" spans="5:9">
      <c r="E54" s="125">
        <v>39.75</v>
      </c>
      <c r="F54" s="125">
        <v>5.5</v>
      </c>
      <c r="H54" s="125">
        <v>0.5</v>
      </c>
      <c r="I54" s="125">
        <v>172.25</v>
      </c>
    </row>
    <row r="55" spans="5:9">
      <c r="E55" s="125">
        <v>40.014999999999986</v>
      </c>
      <c r="F55" s="125">
        <v>5.49</v>
      </c>
      <c r="H55" s="125">
        <v>0.51</v>
      </c>
      <c r="I55" s="125">
        <v>171.98500000000001</v>
      </c>
    </row>
    <row r="56" spans="5:9">
      <c r="E56" s="125">
        <v>40.28</v>
      </c>
      <c r="F56" s="125">
        <v>5.48</v>
      </c>
      <c r="H56" s="125">
        <v>0.52</v>
      </c>
      <c r="I56" s="125">
        <v>171.72</v>
      </c>
    </row>
    <row r="57" spans="5:9">
      <c r="E57" s="125">
        <v>40.545000000000016</v>
      </c>
      <c r="F57" s="125">
        <v>5.47</v>
      </c>
      <c r="H57" s="125">
        <v>0.53</v>
      </c>
      <c r="I57" s="125">
        <v>171.45500000000001</v>
      </c>
    </row>
    <row r="58" spans="5:9">
      <c r="E58" s="125">
        <v>40.81</v>
      </c>
      <c r="F58" s="125">
        <v>5.46</v>
      </c>
      <c r="H58" s="125">
        <v>0.54</v>
      </c>
      <c r="I58" s="125">
        <v>171.19</v>
      </c>
    </row>
    <row r="59" spans="5:9">
      <c r="E59" s="125">
        <v>41.074999999999989</v>
      </c>
      <c r="F59" s="125">
        <v>5.45</v>
      </c>
      <c r="H59" s="125">
        <v>0.55000000000000004</v>
      </c>
      <c r="I59" s="125">
        <v>170.92500000000001</v>
      </c>
    </row>
    <row r="60" spans="5:9">
      <c r="E60" s="125">
        <v>41.34</v>
      </c>
      <c r="F60" s="125">
        <v>5.44</v>
      </c>
      <c r="H60" s="125">
        <v>0.56000000000000005</v>
      </c>
      <c r="I60" s="125">
        <v>170.66</v>
      </c>
    </row>
    <row r="61" spans="5:9">
      <c r="E61" s="125">
        <v>41.605000000000018</v>
      </c>
      <c r="F61" s="125">
        <v>5.43</v>
      </c>
      <c r="H61" s="125">
        <v>0.56999999999999995</v>
      </c>
      <c r="I61" s="125">
        <v>170.39500000000001</v>
      </c>
    </row>
    <row r="62" spans="5:9">
      <c r="E62" s="125">
        <v>41.870000000000005</v>
      </c>
      <c r="F62" s="125">
        <v>5.42</v>
      </c>
      <c r="H62" s="125">
        <v>0.57999999999999996</v>
      </c>
      <c r="I62" s="125">
        <v>170.13</v>
      </c>
    </row>
    <row r="63" spans="5:9">
      <c r="E63" s="125">
        <v>42.134999999999991</v>
      </c>
      <c r="F63" s="125">
        <v>5.41</v>
      </c>
      <c r="H63" s="125">
        <v>0.59</v>
      </c>
      <c r="I63" s="125">
        <v>169.86500000000001</v>
      </c>
    </row>
    <row r="64" spans="5:9">
      <c r="E64" s="125">
        <v>42.399999999999977</v>
      </c>
      <c r="F64" s="125">
        <v>5.4</v>
      </c>
      <c r="H64" s="125">
        <v>0.6</v>
      </c>
      <c r="I64" s="125">
        <v>169.6</v>
      </c>
    </row>
    <row r="65" spans="5:9">
      <c r="E65" s="125">
        <v>42.66500000000002</v>
      </c>
      <c r="F65" s="125">
        <v>5.39</v>
      </c>
      <c r="H65" s="125">
        <v>0.61</v>
      </c>
      <c r="I65" s="125">
        <v>169.33500000000001</v>
      </c>
    </row>
    <row r="66" spans="5:9">
      <c r="E66" s="125">
        <v>42.930000000000007</v>
      </c>
      <c r="F66" s="125">
        <v>5.38</v>
      </c>
      <c r="H66" s="125">
        <v>0.62</v>
      </c>
      <c r="I66" s="125">
        <v>169.07</v>
      </c>
    </row>
    <row r="67" spans="5:9">
      <c r="E67" s="125">
        <v>43.194999999999993</v>
      </c>
      <c r="F67" s="125">
        <v>5.37</v>
      </c>
      <c r="H67" s="125">
        <v>0.63</v>
      </c>
      <c r="I67" s="125">
        <v>168.80500000000001</v>
      </c>
    </row>
    <row r="68" spans="5:9">
      <c r="E68" s="125">
        <v>43.45999999999998</v>
      </c>
      <c r="F68" s="125">
        <v>5.36</v>
      </c>
      <c r="H68" s="125">
        <v>0.64</v>
      </c>
      <c r="I68" s="125">
        <v>168.54</v>
      </c>
    </row>
    <row r="69" spans="5:9">
      <c r="E69" s="125">
        <v>43.725000000000023</v>
      </c>
      <c r="F69" s="125">
        <v>5.35</v>
      </c>
      <c r="H69" s="125">
        <v>0.65</v>
      </c>
      <c r="I69" s="125">
        <v>168.27500000000001</v>
      </c>
    </row>
    <row r="70" spans="5:9">
      <c r="E70" s="125">
        <v>43.990000000000009</v>
      </c>
      <c r="F70" s="125">
        <v>5.34</v>
      </c>
      <c r="H70" s="125">
        <v>0.66</v>
      </c>
      <c r="I70" s="125">
        <v>168.01</v>
      </c>
    </row>
    <row r="71" spans="5:9">
      <c r="E71" s="125">
        <v>44.254999999999995</v>
      </c>
      <c r="F71" s="125">
        <v>5.33</v>
      </c>
      <c r="H71" s="125">
        <v>0.67</v>
      </c>
      <c r="I71" s="125">
        <v>167.745</v>
      </c>
    </row>
    <row r="72" spans="5:9">
      <c r="E72" s="125">
        <v>44.519999999999982</v>
      </c>
      <c r="F72" s="125">
        <v>5.32</v>
      </c>
      <c r="H72" s="125">
        <v>0.68</v>
      </c>
      <c r="I72" s="125">
        <v>167.48</v>
      </c>
    </row>
    <row r="73" spans="5:9">
      <c r="E73" s="125">
        <v>44.784999999999997</v>
      </c>
      <c r="F73" s="125">
        <v>5.31</v>
      </c>
      <c r="H73" s="125">
        <v>0.69</v>
      </c>
      <c r="I73" s="125">
        <v>167.215</v>
      </c>
    </row>
    <row r="74" spans="5:9">
      <c r="E74" s="125">
        <v>45.050000000000011</v>
      </c>
      <c r="F74" s="125">
        <v>5.3</v>
      </c>
      <c r="H74" s="125">
        <v>0.7</v>
      </c>
      <c r="I74" s="125">
        <v>166.95</v>
      </c>
    </row>
    <row r="75" spans="5:9">
      <c r="E75" s="125">
        <v>45.314999999999998</v>
      </c>
      <c r="F75" s="125">
        <v>5.29</v>
      </c>
      <c r="H75" s="125">
        <v>0.71</v>
      </c>
      <c r="I75" s="125">
        <v>166.685</v>
      </c>
    </row>
    <row r="76" spans="5:9">
      <c r="E76" s="125">
        <v>45.579999999999984</v>
      </c>
      <c r="F76" s="125">
        <v>5.28</v>
      </c>
      <c r="H76" s="125">
        <v>0.72</v>
      </c>
      <c r="I76" s="125">
        <v>166.42000000000002</v>
      </c>
    </row>
    <row r="77" spans="5:9">
      <c r="E77" s="125">
        <v>45.844999999999999</v>
      </c>
      <c r="F77" s="125">
        <v>5.27</v>
      </c>
      <c r="H77" s="125">
        <v>0.73</v>
      </c>
      <c r="I77" s="125">
        <v>166.155</v>
      </c>
    </row>
    <row r="78" spans="5:9">
      <c r="E78" s="125">
        <v>46.110000000000014</v>
      </c>
      <c r="F78" s="125">
        <v>5.26</v>
      </c>
      <c r="H78" s="125">
        <v>0.74</v>
      </c>
      <c r="I78" s="125">
        <v>165.89</v>
      </c>
    </row>
    <row r="79" spans="5:9">
      <c r="E79" s="125">
        <v>46.375</v>
      </c>
      <c r="F79" s="125">
        <v>5.25</v>
      </c>
      <c r="H79" s="125">
        <v>0.75</v>
      </c>
      <c r="I79" s="125">
        <v>165.625</v>
      </c>
    </row>
    <row r="80" spans="5:9">
      <c r="E80" s="125">
        <v>46.639999999999986</v>
      </c>
      <c r="F80" s="125">
        <v>5.24</v>
      </c>
      <c r="H80" s="125">
        <v>0.76</v>
      </c>
      <c r="I80" s="125">
        <v>165.36</v>
      </c>
    </row>
    <row r="81" spans="5:9">
      <c r="E81" s="125">
        <v>46.905000000000001</v>
      </c>
      <c r="F81" s="125">
        <v>5.23</v>
      </c>
      <c r="H81" s="125">
        <v>0.77</v>
      </c>
      <c r="I81" s="125">
        <v>165.095</v>
      </c>
    </row>
    <row r="82" spans="5:9">
      <c r="E82" s="125">
        <v>47.170000000000016</v>
      </c>
      <c r="F82" s="125">
        <v>5.22</v>
      </c>
      <c r="H82" s="125">
        <v>0.78</v>
      </c>
      <c r="I82" s="125">
        <v>164.82999999999998</v>
      </c>
    </row>
    <row r="83" spans="5:9">
      <c r="E83" s="125">
        <v>47.435000000000002</v>
      </c>
      <c r="F83" s="125">
        <v>5.21</v>
      </c>
      <c r="H83" s="125">
        <v>0.79</v>
      </c>
      <c r="I83" s="125">
        <v>164.565</v>
      </c>
    </row>
    <row r="84" spans="5:9">
      <c r="E84" s="125">
        <v>47.699999999999989</v>
      </c>
      <c r="F84" s="125">
        <v>5.2</v>
      </c>
      <c r="H84" s="125">
        <v>0.8</v>
      </c>
      <c r="I84" s="125">
        <v>164.3</v>
      </c>
    </row>
    <row r="85" spans="5:9">
      <c r="E85" s="125">
        <v>47.965000000000003</v>
      </c>
      <c r="F85" s="125">
        <v>5.19</v>
      </c>
      <c r="H85" s="125">
        <v>0.81</v>
      </c>
      <c r="I85" s="125">
        <v>164.035</v>
      </c>
    </row>
    <row r="86" spans="5:9">
      <c r="E86" s="125">
        <v>48.230000000000018</v>
      </c>
      <c r="F86" s="125">
        <v>5.18</v>
      </c>
      <c r="H86" s="125">
        <v>0.82</v>
      </c>
      <c r="I86" s="125">
        <v>163.77000000000001</v>
      </c>
    </row>
    <row r="87" spans="5:9">
      <c r="E87" s="125">
        <v>48.495000000000005</v>
      </c>
      <c r="F87" s="125">
        <v>5.17</v>
      </c>
      <c r="H87" s="125">
        <v>0.83</v>
      </c>
      <c r="I87" s="125">
        <v>163.505</v>
      </c>
    </row>
    <row r="88" spans="5:9">
      <c r="E88" s="125">
        <v>48.759999999999991</v>
      </c>
      <c r="F88" s="125">
        <v>5.16</v>
      </c>
      <c r="H88" s="125">
        <v>0.84</v>
      </c>
      <c r="I88" s="125">
        <v>163.24</v>
      </c>
    </row>
    <row r="89" spans="5:9">
      <c r="E89" s="125">
        <v>49.024999999999977</v>
      </c>
      <c r="F89" s="125">
        <v>5.15</v>
      </c>
      <c r="H89" s="125">
        <v>0.85</v>
      </c>
      <c r="I89" s="125">
        <v>162.97499999999999</v>
      </c>
    </row>
    <row r="90" spans="5:9">
      <c r="E90" s="125">
        <v>49.29000000000002</v>
      </c>
      <c r="F90" s="125">
        <v>5.14</v>
      </c>
      <c r="H90" s="125">
        <v>0.86</v>
      </c>
      <c r="I90" s="125">
        <v>162.71</v>
      </c>
    </row>
    <row r="91" spans="5:9">
      <c r="E91" s="125">
        <v>49.555000000000007</v>
      </c>
      <c r="F91" s="125">
        <v>5.13</v>
      </c>
      <c r="H91" s="125">
        <v>0.87</v>
      </c>
      <c r="I91" s="125">
        <v>162.44499999999999</v>
      </c>
    </row>
    <row r="92" spans="5:9">
      <c r="E92" s="125">
        <v>49.819999999999993</v>
      </c>
      <c r="F92" s="125">
        <v>5.12</v>
      </c>
      <c r="H92" s="125">
        <v>0.88</v>
      </c>
      <c r="I92" s="125">
        <v>162.18</v>
      </c>
    </row>
    <row r="93" spans="5:9">
      <c r="E93" s="125">
        <v>50.08499999999998</v>
      </c>
      <c r="F93" s="125">
        <v>5.1100000000000003</v>
      </c>
      <c r="H93" s="125">
        <v>0.89</v>
      </c>
      <c r="I93" s="125">
        <v>161.91499999999999</v>
      </c>
    </row>
    <row r="94" spans="5:9">
      <c r="E94" s="125">
        <v>50.350000000000023</v>
      </c>
      <c r="F94" s="125">
        <v>5.0999999999999996</v>
      </c>
      <c r="H94" s="125">
        <v>0.9</v>
      </c>
      <c r="I94" s="125">
        <v>161.65</v>
      </c>
    </row>
    <row r="95" spans="5:9">
      <c r="E95" s="125">
        <v>50.615000000000009</v>
      </c>
      <c r="F95" s="125">
        <v>5.09</v>
      </c>
      <c r="H95" s="125">
        <v>0.91</v>
      </c>
      <c r="I95" s="125">
        <v>161.38499999999999</v>
      </c>
    </row>
    <row r="96" spans="5:9">
      <c r="E96" s="125">
        <v>50.879999999999995</v>
      </c>
      <c r="F96" s="125">
        <v>5.08</v>
      </c>
      <c r="H96" s="125">
        <v>0.92</v>
      </c>
      <c r="I96" s="125">
        <v>161.12</v>
      </c>
    </row>
    <row r="97" spans="5:9">
      <c r="E97" s="125">
        <v>51.144999999999982</v>
      </c>
      <c r="F97" s="125">
        <v>5.07</v>
      </c>
      <c r="H97" s="125">
        <v>0.93</v>
      </c>
      <c r="I97" s="125">
        <v>160.85499999999999</v>
      </c>
    </row>
    <row r="98" spans="5:9">
      <c r="E98" s="125">
        <v>51.41</v>
      </c>
      <c r="F98" s="125">
        <v>5.0599999999999996</v>
      </c>
      <c r="H98" s="125">
        <v>0.94</v>
      </c>
      <c r="I98" s="125">
        <v>160.59</v>
      </c>
    </row>
    <row r="99" spans="5:9">
      <c r="E99" s="125">
        <v>51.675000000000011</v>
      </c>
      <c r="F99" s="125">
        <v>5.05</v>
      </c>
      <c r="H99" s="125">
        <v>0.95</v>
      </c>
      <c r="I99" s="125">
        <v>160.32499999999999</v>
      </c>
    </row>
    <row r="100" spans="5:9">
      <c r="E100" s="125">
        <v>51.94</v>
      </c>
      <c r="F100" s="125">
        <v>5.04</v>
      </c>
      <c r="H100" s="125">
        <v>0.96</v>
      </c>
      <c r="I100" s="125">
        <v>160.06</v>
      </c>
    </row>
    <row r="101" spans="5:9">
      <c r="E101" s="125">
        <v>52.204999999999984</v>
      </c>
      <c r="F101" s="125">
        <v>5.03</v>
      </c>
      <c r="H101" s="125">
        <v>0.97</v>
      </c>
      <c r="I101" s="125">
        <v>159.79500000000002</v>
      </c>
    </row>
    <row r="102" spans="5:9">
      <c r="E102" s="125">
        <v>52.47</v>
      </c>
      <c r="F102" s="125">
        <v>5.0199999999999996</v>
      </c>
      <c r="H102" s="125">
        <v>0.98</v>
      </c>
      <c r="I102" s="125">
        <v>159.53</v>
      </c>
    </row>
    <row r="103" spans="5:9">
      <c r="E103" s="125">
        <v>52.735000000000014</v>
      </c>
      <c r="F103" s="125">
        <v>5.01</v>
      </c>
      <c r="H103" s="125">
        <v>0.99</v>
      </c>
      <c r="I103" s="125">
        <v>159.26499999999999</v>
      </c>
    </row>
    <row r="104" spans="5:9">
      <c r="E104" s="125">
        <v>53</v>
      </c>
      <c r="F104" s="125">
        <v>5</v>
      </c>
      <c r="H104" s="125">
        <v>1</v>
      </c>
      <c r="I104" s="125">
        <v>159</v>
      </c>
    </row>
    <row r="105" spans="5:9">
      <c r="E105" s="125">
        <v>53.264999999999986</v>
      </c>
      <c r="F105" s="125">
        <v>4.99</v>
      </c>
      <c r="H105" s="125">
        <v>1.01</v>
      </c>
      <c r="I105" s="125">
        <v>158.73500000000001</v>
      </c>
    </row>
    <row r="106" spans="5:9">
      <c r="E106" s="125">
        <v>53.53</v>
      </c>
      <c r="F106" s="125">
        <v>4.9800000000000004</v>
      </c>
      <c r="H106" s="125">
        <v>1.02</v>
      </c>
      <c r="I106" s="125">
        <v>158.47</v>
      </c>
    </row>
    <row r="107" spans="5:9">
      <c r="E107" s="125">
        <v>53.795000000000016</v>
      </c>
      <c r="F107" s="125">
        <v>4.97</v>
      </c>
      <c r="H107" s="125">
        <v>1.03</v>
      </c>
      <c r="I107" s="125">
        <v>158.20499999999998</v>
      </c>
    </row>
    <row r="108" spans="5:9">
      <c r="E108" s="125">
        <v>54.06</v>
      </c>
      <c r="F108" s="125">
        <v>4.96</v>
      </c>
      <c r="H108" s="125">
        <v>1.04</v>
      </c>
      <c r="I108" s="125">
        <v>157.94</v>
      </c>
    </row>
    <row r="109" spans="5:9">
      <c r="E109" s="125">
        <v>54.324999999999989</v>
      </c>
      <c r="F109" s="125">
        <v>4.95</v>
      </c>
      <c r="H109" s="125">
        <v>1.05</v>
      </c>
      <c r="I109" s="125">
        <v>157.67500000000001</v>
      </c>
    </row>
    <row r="110" spans="5:9">
      <c r="E110" s="125">
        <v>54.59</v>
      </c>
      <c r="F110" s="125">
        <v>4.9400000000000004</v>
      </c>
      <c r="H110" s="125">
        <v>1.06</v>
      </c>
      <c r="I110" s="125">
        <v>157.41</v>
      </c>
    </row>
    <row r="111" spans="5:9">
      <c r="E111" s="125">
        <v>54.855000000000018</v>
      </c>
      <c r="F111" s="125">
        <v>4.93</v>
      </c>
      <c r="H111" s="125">
        <v>1.07</v>
      </c>
      <c r="I111" s="125">
        <v>157.14500000000001</v>
      </c>
    </row>
    <row r="112" spans="5:9">
      <c r="E112" s="125">
        <v>55.120000000000005</v>
      </c>
      <c r="F112" s="125">
        <v>4.92</v>
      </c>
      <c r="H112" s="125">
        <v>1.08</v>
      </c>
      <c r="I112" s="125">
        <v>156.88</v>
      </c>
    </row>
    <row r="113" spans="5:9">
      <c r="E113" s="125">
        <v>55.384999999999991</v>
      </c>
      <c r="F113" s="125">
        <v>4.91</v>
      </c>
      <c r="H113" s="125">
        <v>1.0900000000000001</v>
      </c>
      <c r="I113" s="125">
        <v>156.61500000000001</v>
      </c>
    </row>
    <row r="114" spans="5:9">
      <c r="E114" s="125">
        <v>55.649999999999977</v>
      </c>
      <c r="F114" s="125">
        <v>4.9000000000000004</v>
      </c>
      <c r="H114" s="125">
        <v>1.1000000000000001</v>
      </c>
      <c r="I114" s="125">
        <v>156.35</v>
      </c>
    </row>
    <row r="115" spans="5:9">
      <c r="E115" s="125">
        <v>55.91500000000002</v>
      </c>
      <c r="F115" s="125">
        <v>4.8899999999999997</v>
      </c>
      <c r="H115" s="125">
        <v>1.1100000000000001</v>
      </c>
      <c r="I115" s="125">
        <v>156.08500000000001</v>
      </c>
    </row>
    <row r="116" spans="5:9">
      <c r="E116" s="125">
        <v>56.180000000000007</v>
      </c>
      <c r="F116" s="125">
        <v>4.88</v>
      </c>
      <c r="H116" s="125">
        <v>1.1200000000000001</v>
      </c>
      <c r="I116" s="125">
        <v>155.82</v>
      </c>
    </row>
    <row r="117" spans="5:9">
      <c r="E117" s="125">
        <v>56.444999999999993</v>
      </c>
      <c r="F117" s="125">
        <v>4.87</v>
      </c>
      <c r="H117" s="125">
        <v>1.1299999999999999</v>
      </c>
      <c r="I117" s="125">
        <v>155.55500000000001</v>
      </c>
    </row>
    <row r="118" spans="5:9">
      <c r="E118" s="125">
        <v>56.70999999999998</v>
      </c>
      <c r="F118" s="125">
        <v>4.8600000000000003</v>
      </c>
      <c r="H118" s="125">
        <v>1.1399999999999999</v>
      </c>
      <c r="I118" s="125">
        <v>155.29</v>
      </c>
    </row>
    <row r="119" spans="5:9">
      <c r="E119" s="125">
        <v>56.975000000000023</v>
      </c>
      <c r="F119" s="125">
        <v>4.8499999999999996</v>
      </c>
      <c r="H119" s="125">
        <v>1.1499999999999999</v>
      </c>
      <c r="I119" s="125">
        <v>155.02500000000001</v>
      </c>
    </row>
    <row r="120" spans="5:9">
      <c r="E120" s="125">
        <v>57.240000000000009</v>
      </c>
      <c r="F120" s="125">
        <v>4.84</v>
      </c>
      <c r="H120" s="125">
        <v>1.1599999999999999</v>
      </c>
      <c r="I120" s="125">
        <v>154.76</v>
      </c>
    </row>
    <row r="121" spans="5:9">
      <c r="E121" s="125">
        <v>57.504999999999995</v>
      </c>
      <c r="F121" s="125">
        <v>4.83</v>
      </c>
      <c r="H121" s="125">
        <v>1.17</v>
      </c>
      <c r="I121" s="125">
        <v>154.495</v>
      </c>
    </row>
    <row r="122" spans="5:9">
      <c r="E122" s="125">
        <v>57.769999999999996</v>
      </c>
      <c r="F122" s="125">
        <v>4.82</v>
      </c>
      <c r="H122" s="125">
        <v>1.18</v>
      </c>
      <c r="I122" s="125">
        <v>154.22999999999999</v>
      </c>
    </row>
    <row r="123" spans="5:9">
      <c r="E123" s="125">
        <v>58.035000000000011</v>
      </c>
      <c r="F123" s="125">
        <v>4.8099999999999996</v>
      </c>
      <c r="H123" s="125">
        <v>1.19</v>
      </c>
      <c r="I123" s="125">
        <v>153.965</v>
      </c>
    </row>
    <row r="124" spans="5:9">
      <c r="E124" s="125">
        <v>58.300000000000011</v>
      </c>
      <c r="F124" s="125">
        <v>4.8</v>
      </c>
      <c r="H124" s="125">
        <v>1.2</v>
      </c>
      <c r="I124" s="125">
        <v>153.69999999999999</v>
      </c>
    </row>
    <row r="125" spans="5:9">
      <c r="E125" s="125">
        <v>58.564999999999998</v>
      </c>
      <c r="F125" s="125">
        <v>4.79</v>
      </c>
      <c r="H125" s="125">
        <v>1.21</v>
      </c>
      <c r="I125" s="125">
        <v>153.435</v>
      </c>
    </row>
    <row r="126" spans="5:9">
      <c r="E126" s="125">
        <v>58.83</v>
      </c>
      <c r="F126" s="125">
        <v>4.78</v>
      </c>
      <c r="H126" s="125">
        <v>1.22</v>
      </c>
      <c r="I126" s="125">
        <v>153.17000000000002</v>
      </c>
    </row>
    <row r="127" spans="5:9">
      <c r="E127" s="125">
        <v>59.095000000000013</v>
      </c>
      <c r="F127" s="125">
        <v>4.7699999999999996</v>
      </c>
      <c r="H127" s="125">
        <v>1.23</v>
      </c>
      <c r="I127" s="125">
        <v>152.905</v>
      </c>
    </row>
    <row r="128" spans="5:9">
      <c r="E128" s="125">
        <v>59.36</v>
      </c>
      <c r="F128" s="125">
        <v>4.76</v>
      </c>
      <c r="H128" s="125">
        <v>1.24</v>
      </c>
      <c r="I128" s="125">
        <v>152.63999999999999</v>
      </c>
    </row>
    <row r="129" spans="5:9">
      <c r="E129" s="125">
        <v>59.625</v>
      </c>
      <c r="F129" s="125">
        <v>4.75</v>
      </c>
      <c r="H129" s="125">
        <v>1.25</v>
      </c>
      <c r="I129" s="125">
        <v>152.375</v>
      </c>
    </row>
    <row r="130" spans="5:9">
      <c r="E130" s="125">
        <v>59.89</v>
      </c>
      <c r="F130" s="125">
        <v>4.74</v>
      </c>
      <c r="H130" s="125">
        <v>1.26</v>
      </c>
      <c r="I130" s="125">
        <v>152.11000000000001</v>
      </c>
    </row>
    <row r="131" spans="5:9">
      <c r="E131" s="125">
        <v>60.154999999999987</v>
      </c>
      <c r="F131" s="125">
        <v>4.7300000000000004</v>
      </c>
      <c r="H131" s="125">
        <v>1.27</v>
      </c>
      <c r="I131" s="125">
        <v>151.845</v>
      </c>
    </row>
    <row r="132" spans="5:9">
      <c r="E132" s="125">
        <v>60.42</v>
      </c>
      <c r="F132" s="125">
        <v>4.72</v>
      </c>
      <c r="H132" s="125">
        <v>1.28</v>
      </c>
      <c r="I132" s="125">
        <v>151.57999999999998</v>
      </c>
    </row>
    <row r="133" spans="5:9">
      <c r="E133" s="125">
        <v>60.685000000000002</v>
      </c>
      <c r="F133" s="125">
        <v>4.71</v>
      </c>
      <c r="H133" s="125">
        <v>1.29</v>
      </c>
      <c r="I133" s="125">
        <v>151.315</v>
      </c>
    </row>
    <row r="134" spans="5:9">
      <c r="E134" s="125">
        <v>60.949999999999989</v>
      </c>
      <c r="F134" s="125">
        <v>4.7</v>
      </c>
      <c r="H134" s="125">
        <v>1.3</v>
      </c>
      <c r="I134" s="125">
        <v>151.05000000000001</v>
      </c>
    </row>
    <row r="135" spans="5:9">
      <c r="E135" s="125">
        <v>61.214999999999989</v>
      </c>
      <c r="F135" s="125">
        <v>4.6900000000000004</v>
      </c>
      <c r="H135" s="125">
        <v>1.31</v>
      </c>
      <c r="I135" s="125">
        <v>150.785</v>
      </c>
    </row>
    <row r="136" spans="5:9">
      <c r="E136" s="125">
        <v>61.480000000000004</v>
      </c>
      <c r="F136" s="125">
        <v>4.68</v>
      </c>
      <c r="H136" s="125">
        <v>1.32</v>
      </c>
      <c r="I136" s="125">
        <v>150.51999999999998</v>
      </c>
    </row>
    <row r="137" spans="5:9">
      <c r="E137" s="125">
        <v>61.745000000000005</v>
      </c>
      <c r="F137" s="125">
        <v>4.67</v>
      </c>
      <c r="H137" s="125">
        <v>1.33</v>
      </c>
      <c r="I137" s="125">
        <v>150.255</v>
      </c>
    </row>
    <row r="138" spans="5:9">
      <c r="E138" s="125">
        <v>62.009999999999991</v>
      </c>
      <c r="F138" s="125">
        <v>4.66</v>
      </c>
      <c r="H138" s="125">
        <v>1.34</v>
      </c>
      <c r="I138" s="125">
        <v>149.99</v>
      </c>
    </row>
    <row r="139" spans="5:9">
      <c r="E139" s="125">
        <v>62.274999999999991</v>
      </c>
      <c r="F139" s="125">
        <v>4.6500000000000004</v>
      </c>
      <c r="H139" s="125">
        <v>1.35</v>
      </c>
      <c r="I139" s="125">
        <v>149.72499999999999</v>
      </c>
    </row>
    <row r="140" spans="5:9">
      <c r="E140" s="125">
        <v>62.540000000000006</v>
      </c>
      <c r="F140" s="125">
        <v>4.6399999999999997</v>
      </c>
      <c r="H140" s="125">
        <v>1.36</v>
      </c>
      <c r="I140" s="125">
        <v>149.46</v>
      </c>
    </row>
    <row r="141" spans="5:9">
      <c r="E141" s="125">
        <v>62.805000000000007</v>
      </c>
      <c r="F141" s="125">
        <v>4.63</v>
      </c>
      <c r="H141" s="125">
        <v>1.37</v>
      </c>
      <c r="I141" s="125">
        <v>149.19499999999999</v>
      </c>
    </row>
    <row r="142" spans="5:9">
      <c r="E142" s="125">
        <v>63.069999999999993</v>
      </c>
      <c r="F142" s="125">
        <v>4.62</v>
      </c>
      <c r="H142" s="125">
        <v>1.38</v>
      </c>
      <c r="I142" s="125">
        <v>148.93</v>
      </c>
    </row>
    <row r="143" spans="5:9">
      <c r="E143" s="125">
        <v>63.334999999999994</v>
      </c>
      <c r="F143" s="125">
        <v>4.6100000000000003</v>
      </c>
      <c r="H143" s="125">
        <v>1.39</v>
      </c>
      <c r="I143" s="125">
        <v>148.66499999999999</v>
      </c>
    </row>
    <row r="144" spans="5:9">
      <c r="E144" s="125">
        <v>63.600000000000009</v>
      </c>
      <c r="F144" s="125">
        <v>4.5999999999999996</v>
      </c>
      <c r="H144" s="125">
        <v>1.4</v>
      </c>
      <c r="I144" s="125">
        <v>148.4</v>
      </c>
    </row>
    <row r="145" spans="5:9">
      <c r="E145" s="125">
        <v>63.865000000000009</v>
      </c>
      <c r="F145" s="125">
        <v>4.59</v>
      </c>
      <c r="H145" s="125">
        <v>1.41</v>
      </c>
      <c r="I145" s="125">
        <v>148.13499999999999</v>
      </c>
    </row>
    <row r="146" spans="5:9">
      <c r="E146" s="125">
        <v>64.13</v>
      </c>
      <c r="F146" s="125">
        <v>4.58</v>
      </c>
      <c r="H146" s="125">
        <v>1.42</v>
      </c>
      <c r="I146" s="125">
        <v>147.87</v>
      </c>
    </row>
    <row r="147" spans="5:9">
      <c r="E147" s="125">
        <v>64.394999999999996</v>
      </c>
      <c r="F147" s="125">
        <v>4.57</v>
      </c>
      <c r="H147" s="125">
        <v>1.43</v>
      </c>
      <c r="I147" s="125">
        <v>147.60500000000002</v>
      </c>
    </row>
    <row r="148" spans="5:9">
      <c r="E148" s="125">
        <v>64.660000000000011</v>
      </c>
      <c r="F148" s="125">
        <v>4.5599999999999996</v>
      </c>
      <c r="H148" s="125">
        <v>1.44</v>
      </c>
      <c r="I148" s="125">
        <v>147.34</v>
      </c>
    </row>
    <row r="149" spans="5:9">
      <c r="E149" s="125">
        <v>64.925000000000011</v>
      </c>
      <c r="F149" s="125">
        <v>4.55</v>
      </c>
      <c r="H149" s="125">
        <v>1.45</v>
      </c>
      <c r="I149" s="125">
        <v>147.07499999999999</v>
      </c>
    </row>
    <row r="150" spans="5:9">
      <c r="E150" s="125">
        <v>65.19</v>
      </c>
      <c r="F150" s="125">
        <v>4.54</v>
      </c>
      <c r="H150" s="125">
        <v>1.46</v>
      </c>
      <c r="I150" s="125">
        <v>146.81</v>
      </c>
    </row>
    <row r="151" spans="5:9">
      <c r="E151" s="125">
        <v>65.454999999999998</v>
      </c>
      <c r="F151" s="125">
        <v>4.53</v>
      </c>
      <c r="H151" s="125">
        <v>1.47</v>
      </c>
      <c r="I151" s="125">
        <v>146.54500000000002</v>
      </c>
    </row>
    <row r="152" spans="5:9">
      <c r="E152" s="125">
        <v>65.720000000000013</v>
      </c>
      <c r="F152" s="125">
        <v>4.5199999999999996</v>
      </c>
      <c r="H152" s="125">
        <v>1.48</v>
      </c>
      <c r="I152" s="125">
        <v>146.28</v>
      </c>
    </row>
    <row r="153" spans="5:9">
      <c r="E153" s="125">
        <v>65.984999999999999</v>
      </c>
      <c r="F153" s="125">
        <v>4.51</v>
      </c>
      <c r="H153" s="125">
        <v>1.49</v>
      </c>
      <c r="I153" s="125">
        <v>146.01499999999999</v>
      </c>
    </row>
    <row r="154" spans="5:9">
      <c r="E154" s="125">
        <v>66.25</v>
      </c>
      <c r="F154" s="125">
        <v>4.5</v>
      </c>
      <c r="H154" s="125">
        <v>1.5</v>
      </c>
      <c r="I154" s="125">
        <v>145.75</v>
      </c>
    </row>
    <row r="155" spans="5:9">
      <c r="E155" s="125">
        <v>66.515000000000001</v>
      </c>
      <c r="F155" s="125">
        <v>4.49</v>
      </c>
      <c r="H155" s="125">
        <v>1.51</v>
      </c>
      <c r="I155" s="125">
        <v>145.48500000000001</v>
      </c>
    </row>
    <row r="156" spans="5:9">
      <c r="E156" s="125">
        <v>66.779999999999987</v>
      </c>
      <c r="F156" s="125">
        <v>4.4800000000000004</v>
      </c>
      <c r="H156" s="125">
        <v>1.52</v>
      </c>
      <c r="I156" s="125">
        <v>145.22</v>
      </c>
    </row>
    <row r="157" spans="5:9">
      <c r="E157" s="125">
        <v>67.045000000000002</v>
      </c>
      <c r="F157" s="125">
        <v>4.47</v>
      </c>
      <c r="H157" s="125">
        <v>1.53</v>
      </c>
      <c r="I157" s="125">
        <v>144.95499999999998</v>
      </c>
    </row>
    <row r="158" spans="5:9">
      <c r="E158" s="125">
        <v>67.31</v>
      </c>
      <c r="F158" s="125">
        <v>4.46</v>
      </c>
      <c r="H158" s="125">
        <v>1.54</v>
      </c>
      <c r="I158" s="125">
        <v>144.69</v>
      </c>
    </row>
    <row r="159" spans="5:9">
      <c r="E159" s="125">
        <v>67.574999999999989</v>
      </c>
      <c r="F159" s="125">
        <v>4.45</v>
      </c>
      <c r="H159" s="125">
        <v>1.55</v>
      </c>
      <c r="I159" s="125">
        <v>144.42500000000001</v>
      </c>
    </row>
    <row r="160" spans="5:9">
      <c r="E160" s="125">
        <v>67.839999999999989</v>
      </c>
      <c r="F160" s="125">
        <v>4.4400000000000004</v>
      </c>
      <c r="H160" s="125">
        <v>1.56</v>
      </c>
      <c r="I160" s="125">
        <v>144.16</v>
      </c>
    </row>
    <row r="161" spans="5:9">
      <c r="E161" s="125">
        <v>68.105000000000004</v>
      </c>
      <c r="F161" s="125">
        <v>4.43</v>
      </c>
      <c r="H161" s="125">
        <v>1.57</v>
      </c>
      <c r="I161" s="125">
        <v>143.89499999999998</v>
      </c>
    </row>
    <row r="162" spans="5:9">
      <c r="E162" s="125">
        <v>68.37</v>
      </c>
      <c r="F162" s="125">
        <v>4.42</v>
      </c>
      <c r="H162" s="125">
        <v>1.58</v>
      </c>
      <c r="I162" s="125">
        <v>143.63</v>
      </c>
    </row>
    <row r="163" spans="5:9">
      <c r="E163" s="125">
        <v>68.634999999999991</v>
      </c>
      <c r="F163" s="125">
        <v>4.41</v>
      </c>
      <c r="H163" s="125">
        <v>1.59</v>
      </c>
      <c r="I163" s="125">
        <v>143.36500000000001</v>
      </c>
    </row>
    <row r="164" spans="5:9">
      <c r="E164" s="125">
        <v>68.899999999999991</v>
      </c>
      <c r="F164" s="125">
        <v>4.4000000000000004</v>
      </c>
      <c r="H164" s="125">
        <v>1.6</v>
      </c>
      <c r="I164" s="125">
        <v>143.1</v>
      </c>
    </row>
    <row r="165" spans="5:9">
      <c r="E165" s="125">
        <v>69.165000000000006</v>
      </c>
      <c r="F165" s="125">
        <v>4.3899999999999997</v>
      </c>
      <c r="H165" s="125">
        <v>1.61</v>
      </c>
      <c r="I165" s="125">
        <v>142.83500000000001</v>
      </c>
    </row>
    <row r="166" spans="5:9">
      <c r="E166" s="125">
        <v>69.430000000000007</v>
      </c>
      <c r="F166" s="125">
        <v>4.38</v>
      </c>
      <c r="H166" s="125">
        <v>1.62</v>
      </c>
      <c r="I166" s="125">
        <v>142.57</v>
      </c>
    </row>
    <row r="167" spans="5:9">
      <c r="E167" s="125">
        <v>69.694999999999993</v>
      </c>
      <c r="F167" s="125">
        <v>4.37</v>
      </c>
      <c r="H167" s="125">
        <v>1.63</v>
      </c>
      <c r="I167" s="125">
        <v>142.30500000000001</v>
      </c>
    </row>
    <row r="168" spans="5:9">
      <c r="E168" s="125">
        <v>69.959999999999994</v>
      </c>
      <c r="F168" s="125">
        <v>4.3600000000000003</v>
      </c>
      <c r="H168" s="125">
        <v>1.64</v>
      </c>
      <c r="I168" s="125">
        <v>142.04</v>
      </c>
    </row>
    <row r="169" spans="5:9">
      <c r="E169" s="125">
        <v>70.225000000000009</v>
      </c>
      <c r="F169" s="125">
        <v>4.3499999999999996</v>
      </c>
      <c r="H169" s="125">
        <v>1.65</v>
      </c>
      <c r="I169" s="125">
        <v>141.77500000000001</v>
      </c>
    </row>
    <row r="170" spans="5:9">
      <c r="E170" s="125">
        <v>70.490000000000009</v>
      </c>
      <c r="F170" s="125">
        <v>4.34</v>
      </c>
      <c r="H170" s="125">
        <v>1.66</v>
      </c>
      <c r="I170" s="125">
        <v>141.51</v>
      </c>
    </row>
    <row r="171" spans="5:9">
      <c r="E171" s="125">
        <v>70.754999999999995</v>
      </c>
      <c r="F171" s="125">
        <v>4.33</v>
      </c>
      <c r="H171" s="125">
        <v>1.67</v>
      </c>
      <c r="I171" s="125">
        <v>141.245</v>
      </c>
    </row>
    <row r="172" spans="5:9">
      <c r="E172" s="125">
        <v>71.02</v>
      </c>
      <c r="F172" s="125">
        <v>4.32</v>
      </c>
      <c r="H172" s="125">
        <v>1.68</v>
      </c>
      <c r="I172" s="125">
        <v>140.98000000000002</v>
      </c>
    </row>
    <row r="173" spans="5:9">
      <c r="E173" s="125">
        <v>71.285000000000011</v>
      </c>
      <c r="F173" s="125">
        <v>4.3099999999999996</v>
      </c>
      <c r="H173" s="125">
        <v>1.69</v>
      </c>
      <c r="I173" s="125">
        <v>140.715</v>
      </c>
    </row>
    <row r="174" spans="5:9">
      <c r="E174" s="125">
        <v>71.550000000000011</v>
      </c>
      <c r="F174" s="125">
        <v>4.3</v>
      </c>
      <c r="H174" s="125">
        <v>1.7</v>
      </c>
      <c r="I174" s="125">
        <v>140.44999999999999</v>
      </c>
    </row>
    <row r="175" spans="5:9">
      <c r="E175" s="125">
        <v>71.814999999999998</v>
      </c>
      <c r="F175" s="125">
        <v>4.29</v>
      </c>
      <c r="H175" s="125">
        <v>1.71</v>
      </c>
      <c r="I175" s="125">
        <v>140.185</v>
      </c>
    </row>
    <row r="176" spans="5:9">
      <c r="E176" s="125">
        <v>72.08</v>
      </c>
      <c r="F176" s="125">
        <v>4.28</v>
      </c>
      <c r="H176" s="125">
        <v>1.72</v>
      </c>
      <c r="I176" s="125">
        <v>139.92000000000002</v>
      </c>
    </row>
    <row r="177" spans="5:9">
      <c r="E177" s="125">
        <v>72.345000000000013</v>
      </c>
      <c r="F177" s="125">
        <v>4.2699999999999996</v>
      </c>
      <c r="H177" s="125">
        <v>1.73</v>
      </c>
      <c r="I177" s="125">
        <v>139.655</v>
      </c>
    </row>
    <row r="178" spans="5:9">
      <c r="E178" s="125">
        <v>72.61</v>
      </c>
      <c r="F178" s="125">
        <v>4.26</v>
      </c>
      <c r="H178" s="125">
        <v>1.74</v>
      </c>
      <c r="I178" s="125">
        <v>139.38999999999999</v>
      </c>
    </row>
    <row r="179" spans="5:9">
      <c r="E179" s="125">
        <v>72.875</v>
      </c>
      <c r="F179" s="125">
        <v>4.25</v>
      </c>
      <c r="H179" s="125">
        <v>1.75</v>
      </c>
      <c r="I179" s="125">
        <v>139.125</v>
      </c>
    </row>
    <row r="180" spans="5:9">
      <c r="E180" s="125">
        <v>73.14</v>
      </c>
      <c r="F180" s="125">
        <v>4.24</v>
      </c>
      <c r="H180" s="125">
        <v>1.76</v>
      </c>
      <c r="I180" s="125">
        <v>138.86000000000001</v>
      </c>
    </row>
    <row r="181" spans="5:9">
      <c r="E181" s="125">
        <v>73.404999999999987</v>
      </c>
      <c r="F181" s="125">
        <v>4.2300000000000004</v>
      </c>
      <c r="H181" s="125">
        <v>1.77</v>
      </c>
      <c r="I181" s="125">
        <v>138.595</v>
      </c>
    </row>
    <row r="182" spans="5:9">
      <c r="E182" s="125">
        <v>73.67</v>
      </c>
      <c r="F182" s="125">
        <v>4.22</v>
      </c>
      <c r="H182" s="125">
        <v>1.78</v>
      </c>
      <c r="I182" s="125">
        <v>138.32999999999998</v>
      </c>
    </row>
    <row r="183" spans="5:9">
      <c r="E183" s="125">
        <v>73.935000000000002</v>
      </c>
      <c r="F183" s="125">
        <v>4.21</v>
      </c>
      <c r="H183" s="125">
        <v>1.79</v>
      </c>
      <c r="I183" s="125">
        <v>138.065</v>
      </c>
    </row>
    <row r="184" spans="5:9">
      <c r="E184" s="125">
        <v>74.199999999999989</v>
      </c>
      <c r="F184" s="125">
        <v>4.2</v>
      </c>
      <c r="H184" s="125">
        <v>1.8</v>
      </c>
      <c r="I184" s="125">
        <v>137.80000000000001</v>
      </c>
    </row>
    <row r="185" spans="5:9">
      <c r="E185" s="125">
        <v>74.464999999999989</v>
      </c>
      <c r="F185" s="125">
        <v>4.1900000000000004</v>
      </c>
      <c r="H185" s="125">
        <v>1.81</v>
      </c>
      <c r="I185" s="125">
        <v>137.535</v>
      </c>
    </row>
    <row r="186" spans="5:9">
      <c r="E186" s="125">
        <v>74.73</v>
      </c>
      <c r="F186" s="125">
        <v>4.18</v>
      </c>
      <c r="H186" s="125">
        <v>1.82</v>
      </c>
      <c r="I186" s="125">
        <v>137.26999999999998</v>
      </c>
    </row>
    <row r="187" spans="5:9">
      <c r="E187" s="125">
        <v>74.995000000000005</v>
      </c>
      <c r="F187" s="125">
        <v>4.17</v>
      </c>
      <c r="H187" s="125">
        <v>1.83</v>
      </c>
      <c r="I187" s="125">
        <v>137.005</v>
      </c>
    </row>
    <row r="188" spans="5:9">
      <c r="E188" s="125">
        <v>75.259999999999991</v>
      </c>
      <c r="F188" s="125">
        <v>4.16</v>
      </c>
      <c r="H188" s="125">
        <v>1.84</v>
      </c>
      <c r="I188" s="125">
        <v>136.74</v>
      </c>
    </row>
    <row r="189" spans="5:9">
      <c r="E189" s="125">
        <v>75.524999999999991</v>
      </c>
      <c r="F189" s="125">
        <v>4.1500000000000004</v>
      </c>
      <c r="H189" s="125">
        <v>1.85</v>
      </c>
      <c r="I189" s="125">
        <v>136.47499999999999</v>
      </c>
    </row>
    <row r="190" spans="5:9">
      <c r="E190" s="125">
        <v>75.790000000000006</v>
      </c>
      <c r="F190" s="125">
        <v>4.1399999999999997</v>
      </c>
      <c r="H190" s="125">
        <v>1.86</v>
      </c>
      <c r="I190" s="125">
        <v>136.21</v>
      </c>
    </row>
    <row r="191" spans="5:9">
      <c r="E191" s="125">
        <v>76.055000000000007</v>
      </c>
      <c r="F191" s="125">
        <v>4.13</v>
      </c>
      <c r="H191" s="125">
        <v>1.87</v>
      </c>
      <c r="I191" s="125">
        <v>135.94499999999999</v>
      </c>
    </row>
    <row r="192" spans="5:9">
      <c r="E192" s="125">
        <v>76.319999999999993</v>
      </c>
      <c r="F192" s="125">
        <v>4.12</v>
      </c>
      <c r="H192" s="125">
        <v>1.88</v>
      </c>
      <c r="I192" s="125">
        <v>135.68</v>
      </c>
    </row>
    <row r="193" spans="5:9">
      <c r="E193" s="125">
        <v>76.584999999999994</v>
      </c>
      <c r="F193" s="125">
        <v>4.1100000000000003</v>
      </c>
      <c r="H193" s="125">
        <v>1.89</v>
      </c>
      <c r="I193" s="125">
        <v>135.41499999999999</v>
      </c>
    </row>
    <row r="194" spans="5:9">
      <c r="E194" s="125">
        <v>76.850000000000009</v>
      </c>
      <c r="F194" s="125">
        <v>4.0999999999999996</v>
      </c>
      <c r="H194" s="125">
        <v>1.9</v>
      </c>
      <c r="I194" s="125">
        <v>135.15</v>
      </c>
    </row>
    <row r="195" spans="5:9">
      <c r="E195" s="125">
        <v>77.115000000000009</v>
      </c>
      <c r="F195" s="125">
        <v>4.09</v>
      </c>
      <c r="H195" s="125">
        <v>1.91</v>
      </c>
      <c r="I195" s="125">
        <v>134.88499999999999</v>
      </c>
    </row>
    <row r="196" spans="5:9">
      <c r="E196" s="125">
        <v>77.38</v>
      </c>
      <c r="F196" s="125">
        <v>4.08</v>
      </c>
      <c r="H196" s="125">
        <v>1.92</v>
      </c>
      <c r="I196" s="125">
        <v>134.62</v>
      </c>
    </row>
    <row r="197" spans="5:9">
      <c r="E197" s="125">
        <v>77.644999999999996</v>
      </c>
      <c r="F197" s="125">
        <v>4.07</v>
      </c>
      <c r="H197" s="125">
        <v>1.93</v>
      </c>
      <c r="I197" s="125">
        <v>134.35500000000002</v>
      </c>
    </row>
    <row r="198" spans="5:9">
      <c r="E198" s="125">
        <v>77.910000000000011</v>
      </c>
      <c r="F198" s="125">
        <v>4.0599999999999996</v>
      </c>
      <c r="H198" s="125">
        <v>1.94</v>
      </c>
      <c r="I198" s="125">
        <v>134.09</v>
      </c>
    </row>
    <row r="199" spans="5:9">
      <c r="E199" s="125">
        <v>78.175000000000011</v>
      </c>
      <c r="F199" s="125">
        <v>4.05</v>
      </c>
      <c r="H199" s="125">
        <v>1.95</v>
      </c>
      <c r="I199" s="125">
        <v>133.82499999999999</v>
      </c>
    </row>
    <row r="200" spans="5:9">
      <c r="E200" s="125">
        <v>78.44</v>
      </c>
      <c r="F200" s="125">
        <v>4.04</v>
      </c>
      <c r="H200" s="125">
        <v>1.96</v>
      </c>
      <c r="I200" s="125">
        <v>133.56</v>
      </c>
    </row>
    <row r="201" spans="5:9">
      <c r="E201" s="125">
        <v>78.704999999999998</v>
      </c>
      <c r="F201" s="125">
        <v>4.03</v>
      </c>
      <c r="H201" s="125">
        <v>1.97</v>
      </c>
      <c r="I201" s="125">
        <v>133.29500000000002</v>
      </c>
    </row>
    <row r="202" spans="5:9">
      <c r="E202" s="125">
        <v>78.970000000000013</v>
      </c>
      <c r="F202" s="125">
        <v>4.0199999999999996</v>
      </c>
      <c r="H202" s="125">
        <v>1.98</v>
      </c>
      <c r="I202" s="125">
        <v>133.03</v>
      </c>
    </row>
    <row r="203" spans="5:9">
      <c r="E203" s="125">
        <v>79.234999999999999</v>
      </c>
      <c r="F203" s="125">
        <v>4.01</v>
      </c>
      <c r="H203" s="125">
        <v>1.99</v>
      </c>
      <c r="I203" s="125">
        <v>132.76499999999999</v>
      </c>
    </row>
    <row r="204" spans="5:9">
      <c r="E204" s="125">
        <v>79.5</v>
      </c>
      <c r="F204" s="125">
        <v>4</v>
      </c>
      <c r="H204" s="125">
        <v>2</v>
      </c>
      <c r="I204" s="125">
        <v>132.5</v>
      </c>
    </row>
    <row r="205" spans="5:9">
      <c r="E205" s="125">
        <v>79.765000000000001</v>
      </c>
      <c r="F205" s="125">
        <v>3.99</v>
      </c>
      <c r="H205" s="125">
        <v>2.0099999999999998</v>
      </c>
      <c r="I205" s="125">
        <v>132.23500000000001</v>
      </c>
    </row>
    <row r="206" spans="5:9">
      <c r="E206" s="125">
        <v>80.03</v>
      </c>
      <c r="F206" s="125">
        <v>3.98</v>
      </c>
      <c r="H206" s="125">
        <v>2.02</v>
      </c>
      <c r="I206" s="125">
        <v>131.97</v>
      </c>
    </row>
    <row r="207" spans="5:9">
      <c r="E207" s="125">
        <v>80.295000000000002</v>
      </c>
      <c r="F207" s="125">
        <v>3.97</v>
      </c>
      <c r="H207" s="125">
        <v>2.0299999999999998</v>
      </c>
      <c r="I207" s="125">
        <v>131.70500000000001</v>
      </c>
    </row>
    <row r="208" spans="5:9">
      <c r="E208" s="125">
        <v>80.56</v>
      </c>
      <c r="F208" s="125">
        <v>3.96</v>
      </c>
      <c r="H208" s="125">
        <v>2.04</v>
      </c>
      <c r="I208" s="125">
        <v>131.44</v>
      </c>
    </row>
    <row r="209" spans="5:9">
      <c r="E209" s="125">
        <v>80.824999999999989</v>
      </c>
      <c r="F209" s="125">
        <v>3.95</v>
      </c>
      <c r="H209" s="125">
        <v>2.0499999999999998</v>
      </c>
      <c r="I209" s="125">
        <v>131.17500000000001</v>
      </c>
    </row>
    <row r="210" spans="5:9">
      <c r="E210" s="125">
        <v>81.09</v>
      </c>
      <c r="F210" s="125">
        <v>3.94</v>
      </c>
      <c r="H210" s="125">
        <v>2.06</v>
      </c>
      <c r="I210" s="125">
        <v>130.91</v>
      </c>
    </row>
    <row r="211" spans="5:9">
      <c r="E211" s="125">
        <v>81.35499999999999</v>
      </c>
      <c r="F211" s="125">
        <v>3.93</v>
      </c>
      <c r="H211" s="125">
        <v>2.0699999999999998</v>
      </c>
      <c r="I211" s="125">
        <v>130.64500000000001</v>
      </c>
    </row>
    <row r="212" spans="5:9">
      <c r="E212" s="125">
        <v>81.62</v>
      </c>
      <c r="F212" s="125">
        <v>3.92</v>
      </c>
      <c r="H212" s="125">
        <v>2.08</v>
      </c>
      <c r="I212" s="125">
        <v>130.38</v>
      </c>
    </row>
    <row r="213" spans="5:9">
      <c r="E213" s="125">
        <v>81.884999999999991</v>
      </c>
      <c r="F213" s="125">
        <v>3.91</v>
      </c>
      <c r="H213" s="125">
        <v>2.09</v>
      </c>
      <c r="I213" s="125">
        <v>130.11500000000001</v>
      </c>
    </row>
    <row r="214" spans="5:9">
      <c r="E214" s="125">
        <v>82.15</v>
      </c>
      <c r="F214" s="125">
        <v>3.9</v>
      </c>
      <c r="H214" s="125">
        <v>2.1</v>
      </c>
      <c r="I214" s="125">
        <v>129.85</v>
      </c>
    </row>
    <row r="215" spans="5:9">
      <c r="E215" s="125">
        <v>82.414999999999992</v>
      </c>
      <c r="F215" s="125">
        <v>3.89</v>
      </c>
      <c r="H215" s="125">
        <v>2.11</v>
      </c>
      <c r="I215" s="125">
        <v>129.58500000000001</v>
      </c>
    </row>
    <row r="216" spans="5:9">
      <c r="E216" s="125">
        <v>82.68</v>
      </c>
      <c r="F216" s="125">
        <v>3.88</v>
      </c>
      <c r="H216" s="125">
        <v>2.12</v>
      </c>
      <c r="I216" s="125">
        <v>129.32</v>
      </c>
    </row>
    <row r="217" spans="5:9">
      <c r="E217" s="125">
        <v>82.944999999999993</v>
      </c>
      <c r="F217" s="125">
        <v>3.87</v>
      </c>
      <c r="H217" s="125">
        <v>2.13</v>
      </c>
      <c r="I217" s="125">
        <v>129.05500000000001</v>
      </c>
    </row>
    <row r="218" spans="5:9">
      <c r="E218" s="125">
        <v>83.210000000000008</v>
      </c>
      <c r="F218" s="125">
        <v>3.86</v>
      </c>
      <c r="H218" s="125">
        <v>2.14</v>
      </c>
      <c r="I218" s="125">
        <v>128.79</v>
      </c>
    </row>
    <row r="219" spans="5:9">
      <c r="E219" s="125">
        <v>83.474999999999994</v>
      </c>
      <c r="F219" s="125">
        <v>3.85</v>
      </c>
      <c r="H219" s="125">
        <v>2.15</v>
      </c>
      <c r="I219" s="125">
        <v>128.52500000000001</v>
      </c>
    </row>
    <row r="220" spans="5:9">
      <c r="E220" s="125">
        <v>83.740000000000009</v>
      </c>
      <c r="F220" s="125">
        <v>3.84</v>
      </c>
      <c r="H220" s="125">
        <v>2.16</v>
      </c>
      <c r="I220" s="125">
        <v>128.26</v>
      </c>
    </row>
    <row r="221" spans="5:9">
      <c r="E221" s="125">
        <v>84.004999999999995</v>
      </c>
      <c r="F221" s="125">
        <v>3.83</v>
      </c>
      <c r="H221" s="125">
        <v>2.17</v>
      </c>
      <c r="I221" s="125">
        <v>127.995</v>
      </c>
    </row>
    <row r="222" spans="5:9">
      <c r="E222" s="125">
        <v>84.27000000000001</v>
      </c>
      <c r="F222" s="125">
        <v>3.82</v>
      </c>
      <c r="H222" s="125">
        <v>2.1800000000000002</v>
      </c>
      <c r="I222" s="125">
        <v>127.72999999999999</v>
      </c>
    </row>
    <row r="223" spans="5:9">
      <c r="E223" s="125">
        <v>84.534999999999997</v>
      </c>
      <c r="F223" s="125">
        <v>3.81</v>
      </c>
      <c r="H223" s="125">
        <v>2.19</v>
      </c>
      <c r="I223" s="125">
        <v>127.465</v>
      </c>
    </row>
    <row r="224" spans="5:9">
      <c r="E224" s="125">
        <v>84.800000000000011</v>
      </c>
      <c r="F224" s="125">
        <v>3.8</v>
      </c>
      <c r="H224" s="125">
        <v>2.2000000000000002</v>
      </c>
      <c r="I224" s="125">
        <v>127.19999999999999</v>
      </c>
    </row>
    <row r="225" spans="5:9">
      <c r="E225" s="125">
        <v>85.064999999999998</v>
      </c>
      <c r="F225" s="125">
        <v>3.79</v>
      </c>
      <c r="H225" s="125">
        <v>2.21</v>
      </c>
      <c r="I225" s="125">
        <v>126.935</v>
      </c>
    </row>
    <row r="226" spans="5:9">
      <c r="E226" s="125">
        <v>85.33</v>
      </c>
      <c r="F226" s="125">
        <v>3.78</v>
      </c>
      <c r="H226" s="125">
        <v>2.2200000000000002</v>
      </c>
      <c r="I226" s="125">
        <v>126.66999999999999</v>
      </c>
    </row>
    <row r="227" spans="5:9">
      <c r="E227" s="125">
        <v>85.594999999999999</v>
      </c>
      <c r="F227" s="125">
        <v>3.77</v>
      </c>
      <c r="H227" s="125">
        <v>2.23</v>
      </c>
      <c r="I227" s="125">
        <v>126.405</v>
      </c>
    </row>
    <row r="228" spans="5:9">
      <c r="E228" s="125">
        <v>85.86</v>
      </c>
      <c r="F228" s="125">
        <v>3.76</v>
      </c>
      <c r="H228" s="125">
        <v>2.2400000000000002</v>
      </c>
      <c r="I228" s="125">
        <v>126.13999999999999</v>
      </c>
    </row>
    <row r="229" spans="5:9">
      <c r="E229" s="125">
        <v>86.125</v>
      </c>
      <c r="F229" s="125">
        <v>3.75</v>
      </c>
      <c r="H229" s="125">
        <v>2.25</v>
      </c>
      <c r="I229" s="125">
        <v>125.875</v>
      </c>
    </row>
    <row r="230" spans="5:9">
      <c r="E230" s="125">
        <v>86.39</v>
      </c>
      <c r="F230" s="125">
        <v>3.74</v>
      </c>
      <c r="H230" s="125">
        <v>2.2599999999999998</v>
      </c>
      <c r="I230" s="125">
        <v>125.61000000000001</v>
      </c>
    </row>
    <row r="231" spans="5:9">
      <c r="E231" s="125">
        <v>86.655000000000001</v>
      </c>
      <c r="F231" s="125">
        <v>3.73</v>
      </c>
      <c r="H231" s="125">
        <v>2.27</v>
      </c>
      <c r="I231" s="125">
        <v>125.345</v>
      </c>
    </row>
    <row r="232" spans="5:9">
      <c r="E232" s="125">
        <v>86.92</v>
      </c>
      <c r="F232" s="125">
        <v>3.72</v>
      </c>
      <c r="H232" s="125">
        <v>2.2799999999999998</v>
      </c>
      <c r="I232" s="125">
        <v>125.08000000000001</v>
      </c>
    </row>
    <row r="233" spans="5:9">
      <c r="E233" s="125">
        <v>87.185000000000002</v>
      </c>
      <c r="F233" s="125">
        <v>3.71</v>
      </c>
      <c r="H233" s="125">
        <v>2.29</v>
      </c>
      <c r="I233" s="125">
        <v>124.815</v>
      </c>
    </row>
    <row r="234" spans="5:9">
      <c r="E234" s="125">
        <v>87.449999999999989</v>
      </c>
      <c r="F234" s="125">
        <v>3.7</v>
      </c>
      <c r="H234" s="125">
        <v>2.2999999999999998</v>
      </c>
      <c r="I234" s="125">
        <v>124.55000000000001</v>
      </c>
    </row>
    <row r="235" spans="5:9">
      <c r="E235" s="125">
        <v>87.715000000000003</v>
      </c>
      <c r="F235" s="125">
        <v>3.69</v>
      </c>
      <c r="H235" s="125">
        <v>2.31</v>
      </c>
      <c r="I235" s="125">
        <v>124.285</v>
      </c>
    </row>
    <row r="236" spans="5:9">
      <c r="E236" s="125">
        <v>87.97999999999999</v>
      </c>
      <c r="F236" s="125">
        <v>3.68</v>
      </c>
      <c r="H236" s="125">
        <v>2.3199999999999998</v>
      </c>
      <c r="I236" s="125">
        <v>124.02000000000001</v>
      </c>
    </row>
    <row r="237" spans="5:9">
      <c r="E237" s="125">
        <v>88.245000000000005</v>
      </c>
      <c r="F237" s="125">
        <v>3.67</v>
      </c>
      <c r="H237" s="125">
        <v>2.33</v>
      </c>
      <c r="I237" s="125">
        <v>123.755</v>
      </c>
    </row>
    <row r="238" spans="5:9">
      <c r="E238" s="125">
        <v>88.509999999999991</v>
      </c>
      <c r="F238" s="125">
        <v>3.66</v>
      </c>
      <c r="H238" s="125">
        <v>2.34</v>
      </c>
      <c r="I238" s="125">
        <v>123.49000000000001</v>
      </c>
    </row>
    <row r="239" spans="5:9">
      <c r="E239" s="125">
        <v>88.775000000000006</v>
      </c>
      <c r="F239" s="125">
        <v>3.65</v>
      </c>
      <c r="H239" s="125">
        <v>2.35</v>
      </c>
      <c r="I239" s="125">
        <v>123.22499999999999</v>
      </c>
    </row>
    <row r="240" spans="5:9">
      <c r="E240" s="125">
        <v>89.039999999999992</v>
      </c>
      <c r="F240" s="125">
        <v>3.64</v>
      </c>
      <c r="H240" s="125">
        <v>2.36</v>
      </c>
      <c r="I240" s="125">
        <v>122.96000000000001</v>
      </c>
    </row>
    <row r="241" spans="5:9">
      <c r="E241" s="125">
        <v>89.305000000000007</v>
      </c>
      <c r="F241" s="125">
        <v>3.63</v>
      </c>
      <c r="H241" s="125">
        <v>2.37</v>
      </c>
      <c r="I241" s="125">
        <v>122.69499999999999</v>
      </c>
    </row>
    <row r="242" spans="5:9">
      <c r="E242" s="125">
        <v>89.57</v>
      </c>
      <c r="F242" s="125">
        <v>3.62</v>
      </c>
      <c r="H242" s="125">
        <v>2.38</v>
      </c>
      <c r="I242" s="125">
        <v>122.43</v>
      </c>
    </row>
    <row r="243" spans="5:9">
      <c r="E243" s="125">
        <v>89.835000000000008</v>
      </c>
      <c r="F243" s="125">
        <v>3.61</v>
      </c>
      <c r="H243" s="125">
        <v>2.39</v>
      </c>
      <c r="I243" s="125">
        <v>122.16499999999999</v>
      </c>
    </row>
    <row r="244" spans="5:9">
      <c r="E244" s="125">
        <v>90.1</v>
      </c>
      <c r="F244" s="125">
        <v>3.6</v>
      </c>
      <c r="H244" s="125">
        <v>2.4</v>
      </c>
      <c r="I244" s="125">
        <v>121.9</v>
      </c>
    </row>
    <row r="245" spans="5:9">
      <c r="E245" s="125">
        <v>90.365000000000009</v>
      </c>
      <c r="F245" s="125">
        <v>3.59</v>
      </c>
      <c r="H245" s="125">
        <v>2.41</v>
      </c>
      <c r="I245" s="125">
        <v>121.63499999999999</v>
      </c>
    </row>
    <row r="246" spans="5:9">
      <c r="E246" s="125">
        <v>90.63</v>
      </c>
      <c r="F246" s="125">
        <v>3.58</v>
      </c>
      <c r="H246" s="125">
        <v>2.42</v>
      </c>
      <c r="I246" s="125">
        <v>121.37</v>
      </c>
    </row>
    <row r="247" spans="5:9">
      <c r="E247" s="125">
        <v>90.89500000000001</v>
      </c>
      <c r="F247" s="125">
        <v>3.57</v>
      </c>
      <c r="H247" s="125">
        <v>2.4300000000000002</v>
      </c>
      <c r="I247" s="125">
        <v>121.10499999999999</v>
      </c>
    </row>
    <row r="248" spans="5:9">
      <c r="E248" s="125">
        <v>91.16</v>
      </c>
      <c r="F248" s="125">
        <v>3.56</v>
      </c>
      <c r="H248" s="125">
        <v>2.44</v>
      </c>
      <c r="I248" s="125">
        <v>120.84</v>
      </c>
    </row>
    <row r="249" spans="5:9">
      <c r="E249" s="125">
        <v>91.425000000000011</v>
      </c>
      <c r="F249" s="125">
        <v>3.55</v>
      </c>
      <c r="H249" s="125">
        <v>2.4500000000000002</v>
      </c>
      <c r="I249" s="125">
        <v>120.57499999999999</v>
      </c>
    </row>
    <row r="250" spans="5:9">
      <c r="E250" s="125">
        <v>91.69</v>
      </c>
      <c r="F250" s="125">
        <v>3.54</v>
      </c>
      <c r="H250" s="125">
        <v>2.46</v>
      </c>
      <c r="I250" s="125">
        <v>120.31</v>
      </c>
    </row>
    <row r="251" spans="5:9">
      <c r="E251" s="125">
        <v>91.954999999999998</v>
      </c>
      <c r="F251" s="125">
        <v>3.53</v>
      </c>
      <c r="H251" s="125">
        <v>2.4700000000000002</v>
      </c>
      <c r="I251" s="125">
        <v>120.045</v>
      </c>
    </row>
    <row r="252" spans="5:9">
      <c r="E252" s="125">
        <v>92.22</v>
      </c>
      <c r="F252" s="125">
        <v>3.52</v>
      </c>
      <c r="H252" s="125">
        <v>2.48</v>
      </c>
      <c r="I252" s="125">
        <v>119.78</v>
      </c>
    </row>
    <row r="253" spans="5:9">
      <c r="E253" s="125">
        <v>92.484999999999999</v>
      </c>
      <c r="F253" s="125">
        <v>3.51</v>
      </c>
      <c r="H253" s="125">
        <v>2.4900000000000002</v>
      </c>
      <c r="I253" s="125">
        <v>119.515</v>
      </c>
    </row>
    <row r="254" spans="5:9">
      <c r="E254" s="125">
        <v>92.75</v>
      </c>
      <c r="F254" s="125">
        <v>3.5</v>
      </c>
      <c r="H254" s="125">
        <v>2.5</v>
      </c>
      <c r="I254" s="125">
        <v>119.25</v>
      </c>
    </row>
    <row r="255" spans="5:9">
      <c r="E255" s="125">
        <v>93.015000000000001</v>
      </c>
      <c r="F255" s="125">
        <v>3.49</v>
      </c>
      <c r="H255" s="125">
        <v>2.5099999999999998</v>
      </c>
      <c r="I255" s="125">
        <v>118.985</v>
      </c>
    </row>
    <row r="256" spans="5:9">
      <c r="E256" s="125">
        <v>93.28</v>
      </c>
      <c r="F256" s="125">
        <v>3.48</v>
      </c>
      <c r="H256" s="125">
        <v>2.52</v>
      </c>
      <c r="I256" s="125">
        <v>118.72</v>
      </c>
    </row>
    <row r="257" spans="5:9">
      <c r="E257" s="125">
        <v>93.545000000000002</v>
      </c>
      <c r="F257" s="125">
        <v>3.47</v>
      </c>
      <c r="H257" s="125">
        <v>2.5299999999999998</v>
      </c>
      <c r="I257" s="125">
        <v>118.455</v>
      </c>
    </row>
    <row r="258" spans="5:9">
      <c r="E258" s="125">
        <v>93.81</v>
      </c>
      <c r="F258" s="125">
        <v>3.46</v>
      </c>
      <c r="H258" s="125">
        <v>2.54</v>
      </c>
      <c r="I258" s="125">
        <v>118.19</v>
      </c>
    </row>
    <row r="259" spans="5:9">
      <c r="E259" s="125">
        <v>94.074999999999989</v>
      </c>
      <c r="F259" s="125">
        <v>3.45</v>
      </c>
      <c r="H259" s="125">
        <v>2.5499999999999998</v>
      </c>
      <c r="I259" s="125">
        <v>117.92500000000001</v>
      </c>
    </row>
    <row r="260" spans="5:9">
      <c r="E260" s="125">
        <v>94.34</v>
      </c>
      <c r="F260" s="125">
        <v>3.44</v>
      </c>
      <c r="H260" s="125">
        <v>2.56</v>
      </c>
      <c r="I260" s="125">
        <v>117.66</v>
      </c>
    </row>
    <row r="261" spans="5:9">
      <c r="E261" s="125">
        <v>94.60499999999999</v>
      </c>
      <c r="F261" s="125">
        <v>3.43</v>
      </c>
      <c r="H261" s="125">
        <v>2.57</v>
      </c>
      <c r="I261" s="125">
        <v>117.39500000000001</v>
      </c>
    </row>
    <row r="262" spans="5:9">
      <c r="E262" s="125">
        <v>94.87</v>
      </c>
      <c r="F262" s="125">
        <v>3.42</v>
      </c>
      <c r="H262" s="125">
        <v>2.58</v>
      </c>
      <c r="I262" s="125">
        <v>117.13</v>
      </c>
    </row>
    <row r="263" spans="5:9">
      <c r="E263" s="125">
        <v>95.134999999999991</v>
      </c>
      <c r="F263" s="125">
        <v>3.41</v>
      </c>
      <c r="H263" s="125">
        <v>2.59</v>
      </c>
      <c r="I263" s="125">
        <v>116.86500000000001</v>
      </c>
    </row>
    <row r="264" spans="5:9">
      <c r="E264" s="125">
        <v>95.4</v>
      </c>
      <c r="F264" s="125">
        <v>3.4</v>
      </c>
      <c r="H264" s="125">
        <v>2.6</v>
      </c>
      <c r="I264" s="125">
        <v>116.6</v>
      </c>
    </row>
    <row r="265" spans="5:9">
      <c r="E265" s="125">
        <v>95.664999999999992</v>
      </c>
      <c r="F265" s="125">
        <v>3.39</v>
      </c>
      <c r="H265" s="125">
        <v>2.61</v>
      </c>
      <c r="I265" s="125">
        <v>116.33500000000001</v>
      </c>
    </row>
    <row r="266" spans="5:9">
      <c r="E266" s="125">
        <v>95.93</v>
      </c>
      <c r="F266" s="125">
        <v>3.38</v>
      </c>
      <c r="H266" s="125">
        <v>2.62</v>
      </c>
      <c r="I266" s="125">
        <v>116.07</v>
      </c>
    </row>
    <row r="267" spans="5:9">
      <c r="E267" s="125">
        <v>96.194999999999993</v>
      </c>
      <c r="F267" s="125">
        <v>3.37</v>
      </c>
      <c r="H267" s="125">
        <v>2.63</v>
      </c>
      <c r="I267" s="125">
        <v>115.80500000000001</v>
      </c>
    </row>
    <row r="268" spans="5:9">
      <c r="E268" s="125">
        <v>96.460000000000008</v>
      </c>
      <c r="F268" s="125">
        <v>3.36</v>
      </c>
      <c r="H268" s="125">
        <v>2.64</v>
      </c>
      <c r="I268" s="125">
        <v>115.53999999999999</v>
      </c>
    </row>
    <row r="269" spans="5:9">
      <c r="E269" s="125">
        <v>96.724999999999994</v>
      </c>
      <c r="F269" s="125">
        <v>3.35</v>
      </c>
      <c r="H269" s="125">
        <v>2.65</v>
      </c>
      <c r="I269" s="125">
        <v>115.27500000000001</v>
      </c>
    </row>
    <row r="270" spans="5:9">
      <c r="E270" s="125">
        <v>96.990000000000009</v>
      </c>
      <c r="F270" s="125">
        <v>3.34</v>
      </c>
      <c r="H270" s="125">
        <v>2.66</v>
      </c>
      <c r="I270" s="125">
        <v>115.00999999999999</v>
      </c>
    </row>
    <row r="271" spans="5:9">
      <c r="E271" s="125">
        <v>97.254999999999995</v>
      </c>
      <c r="F271" s="125">
        <v>3.33</v>
      </c>
      <c r="H271" s="125">
        <v>2.67</v>
      </c>
      <c r="I271" s="125">
        <v>114.745</v>
      </c>
    </row>
    <row r="272" spans="5:9">
      <c r="E272" s="125">
        <v>97.52000000000001</v>
      </c>
      <c r="F272" s="125">
        <v>3.32</v>
      </c>
      <c r="H272" s="125">
        <v>2.68</v>
      </c>
      <c r="I272" s="125">
        <v>114.47999999999999</v>
      </c>
    </row>
    <row r="273" spans="5:9">
      <c r="E273" s="125">
        <v>97.784999999999997</v>
      </c>
      <c r="F273" s="125">
        <v>3.31</v>
      </c>
      <c r="H273" s="125">
        <v>2.69</v>
      </c>
      <c r="I273" s="125">
        <v>114.215</v>
      </c>
    </row>
    <row r="274" spans="5:9">
      <c r="E274" s="125">
        <v>98.050000000000011</v>
      </c>
      <c r="F274" s="125">
        <v>3.3</v>
      </c>
      <c r="H274" s="125">
        <v>2.7</v>
      </c>
      <c r="I274" s="125">
        <v>113.94999999999999</v>
      </c>
    </row>
    <row r="275" spans="5:9">
      <c r="E275" s="125">
        <v>98.314999999999998</v>
      </c>
      <c r="F275" s="125">
        <v>3.29</v>
      </c>
      <c r="H275" s="125">
        <v>2.71</v>
      </c>
      <c r="I275" s="125">
        <v>113.685</v>
      </c>
    </row>
    <row r="276" spans="5:9">
      <c r="E276" s="125">
        <v>98.58</v>
      </c>
      <c r="F276" s="125">
        <v>3.28</v>
      </c>
      <c r="H276" s="125">
        <v>2.72</v>
      </c>
      <c r="I276" s="125">
        <v>113.42</v>
      </c>
    </row>
    <row r="277" spans="5:9">
      <c r="E277" s="125">
        <v>98.844999999999999</v>
      </c>
      <c r="F277" s="125">
        <v>3.27</v>
      </c>
      <c r="H277" s="125">
        <v>2.73</v>
      </c>
      <c r="I277" s="125">
        <v>113.155</v>
      </c>
    </row>
    <row r="278" spans="5:9">
      <c r="E278" s="125">
        <v>99.11</v>
      </c>
      <c r="F278" s="125">
        <v>3.26</v>
      </c>
      <c r="H278" s="125">
        <v>2.74</v>
      </c>
      <c r="I278" s="125">
        <v>112.89</v>
      </c>
    </row>
    <row r="279" spans="5:9">
      <c r="E279" s="125">
        <v>99.375</v>
      </c>
      <c r="F279" s="125">
        <v>3.25</v>
      </c>
      <c r="H279" s="125">
        <v>2.75</v>
      </c>
      <c r="I279" s="125">
        <v>112.625</v>
      </c>
    </row>
    <row r="280" spans="5:9">
      <c r="E280" s="125">
        <v>99.64</v>
      </c>
      <c r="F280" s="125">
        <v>3.24</v>
      </c>
      <c r="H280" s="125">
        <v>2.76</v>
      </c>
      <c r="I280" s="125">
        <v>112.36</v>
      </c>
    </row>
    <row r="281" spans="5:9">
      <c r="E281" s="125">
        <v>99.905000000000001</v>
      </c>
      <c r="F281" s="125">
        <v>3.23</v>
      </c>
      <c r="H281" s="125">
        <v>2.77</v>
      </c>
      <c r="I281" s="125">
        <v>112.095</v>
      </c>
    </row>
    <row r="282" spans="5:9">
      <c r="E282" s="125">
        <v>100.17</v>
      </c>
      <c r="F282" s="125">
        <v>3.22</v>
      </c>
      <c r="H282" s="125">
        <v>2.78</v>
      </c>
      <c r="I282" s="125">
        <v>111.83</v>
      </c>
    </row>
    <row r="283" spans="5:9">
      <c r="E283" s="125">
        <v>100.435</v>
      </c>
      <c r="F283" s="125">
        <v>3.21</v>
      </c>
      <c r="H283" s="125">
        <v>2.79</v>
      </c>
      <c r="I283" s="125">
        <v>111.565</v>
      </c>
    </row>
    <row r="284" spans="5:9">
      <c r="E284" s="125">
        <v>100.69999999999999</v>
      </c>
      <c r="F284" s="125">
        <v>3.2</v>
      </c>
      <c r="H284" s="125">
        <v>2.8</v>
      </c>
      <c r="I284" s="125">
        <v>111.30000000000001</v>
      </c>
    </row>
    <row r="285" spans="5:9">
      <c r="E285" s="125">
        <v>100.965</v>
      </c>
      <c r="F285" s="125">
        <v>3.19</v>
      </c>
      <c r="H285" s="125">
        <v>2.81</v>
      </c>
      <c r="I285" s="125">
        <v>111.035</v>
      </c>
    </row>
    <row r="286" spans="5:9">
      <c r="E286" s="125">
        <v>101.22999999999999</v>
      </c>
      <c r="F286" s="125">
        <v>3.18</v>
      </c>
      <c r="H286" s="125">
        <v>2.82</v>
      </c>
      <c r="I286" s="125">
        <v>110.77000000000001</v>
      </c>
    </row>
    <row r="287" spans="5:9">
      <c r="E287" s="125">
        <v>101.495</v>
      </c>
      <c r="F287" s="125">
        <v>3.17</v>
      </c>
      <c r="H287" s="125">
        <v>2.83</v>
      </c>
      <c r="I287" s="125">
        <v>110.505</v>
      </c>
    </row>
    <row r="288" spans="5:9">
      <c r="E288" s="125">
        <v>101.75999999999999</v>
      </c>
      <c r="F288" s="125">
        <v>3.16</v>
      </c>
      <c r="H288" s="125">
        <v>2.84</v>
      </c>
      <c r="I288" s="125">
        <v>110.24000000000001</v>
      </c>
    </row>
    <row r="289" spans="5:9">
      <c r="E289" s="125">
        <v>102.02500000000001</v>
      </c>
      <c r="F289" s="125">
        <v>3.15</v>
      </c>
      <c r="H289" s="125">
        <v>2.85</v>
      </c>
      <c r="I289" s="125">
        <v>109.97499999999999</v>
      </c>
    </row>
    <row r="290" spans="5:9">
      <c r="E290" s="125">
        <v>102.28999999999999</v>
      </c>
      <c r="F290" s="125">
        <v>3.14</v>
      </c>
      <c r="H290" s="125">
        <v>2.86</v>
      </c>
      <c r="I290" s="125">
        <v>109.71000000000001</v>
      </c>
    </row>
    <row r="291" spans="5:9">
      <c r="E291" s="125">
        <v>102.55500000000001</v>
      </c>
      <c r="F291" s="125">
        <v>3.13</v>
      </c>
      <c r="H291" s="125">
        <v>2.87</v>
      </c>
      <c r="I291" s="125">
        <v>109.44499999999999</v>
      </c>
    </row>
    <row r="292" spans="5:9">
      <c r="E292" s="125">
        <v>102.82</v>
      </c>
      <c r="F292" s="125">
        <v>3.12</v>
      </c>
      <c r="H292" s="125">
        <v>2.88</v>
      </c>
      <c r="I292" s="125">
        <v>109.18</v>
      </c>
    </row>
    <row r="293" spans="5:9">
      <c r="E293" s="125">
        <v>103.08500000000001</v>
      </c>
      <c r="F293" s="125">
        <v>3.11</v>
      </c>
      <c r="H293" s="125">
        <v>2.89</v>
      </c>
      <c r="I293" s="125">
        <v>108.91499999999999</v>
      </c>
    </row>
    <row r="294" spans="5:9">
      <c r="E294" s="125">
        <v>103.35</v>
      </c>
      <c r="F294" s="125">
        <v>3.1</v>
      </c>
      <c r="H294" s="125">
        <v>2.9</v>
      </c>
      <c r="I294" s="125">
        <v>108.65</v>
      </c>
    </row>
    <row r="295" spans="5:9">
      <c r="E295" s="125">
        <v>103.61500000000001</v>
      </c>
      <c r="F295" s="125">
        <v>3.09</v>
      </c>
      <c r="H295" s="125">
        <v>2.91</v>
      </c>
      <c r="I295" s="125">
        <v>108.38499999999999</v>
      </c>
    </row>
    <row r="296" spans="5:9">
      <c r="E296" s="125">
        <v>103.88</v>
      </c>
      <c r="F296" s="125">
        <v>3.08</v>
      </c>
      <c r="H296" s="125">
        <v>2.92</v>
      </c>
      <c r="I296" s="125">
        <v>108.12</v>
      </c>
    </row>
    <row r="297" spans="5:9">
      <c r="E297" s="125">
        <v>104.14500000000001</v>
      </c>
      <c r="F297" s="125">
        <v>3.07</v>
      </c>
      <c r="H297" s="125">
        <v>2.93</v>
      </c>
      <c r="I297" s="125">
        <v>107.85499999999999</v>
      </c>
    </row>
    <row r="298" spans="5:9">
      <c r="E298" s="125">
        <v>104.41</v>
      </c>
      <c r="F298" s="125">
        <v>3.06</v>
      </c>
      <c r="H298" s="125">
        <v>2.94</v>
      </c>
      <c r="I298" s="125">
        <v>107.59</v>
      </c>
    </row>
    <row r="299" spans="5:9">
      <c r="E299" s="125">
        <v>104.67500000000001</v>
      </c>
      <c r="F299" s="125">
        <v>3.05</v>
      </c>
      <c r="H299" s="125">
        <v>2.95</v>
      </c>
      <c r="I299" s="125">
        <v>107.32499999999999</v>
      </c>
    </row>
    <row r="300" spans="5:9">
      <c r="E300" s="125">
        <v>104.94</v>
      </c>
      <c r="F300" s="125">
        <v>3.04</v>
      </c>
      <c r="H300" s="125">
        <v>2.96</v>
      </c>
      <c r="I300" s="125">
        <v>107.06</v>
      </c>
    </row>
    <row r="301" spans="5:9">
      <c r="E301" s="125">
        <v>105.205</v>
      </c>
      <c r="F301" s="125">
        <v>3.03</v>
      </c>
      <c r="H301" s="125">
        <v>2.97</v>
      </c>
      <c r="I301" s="125">
        <v>106.795</v>
      </c>
    </row>
    <row r="302" spans="5:9">
      <c r="E302" s="125">
        <v>105.47</v>
      </c>
      <c r="F302" s="125">
        <v>3.02</v>
      </c>
      <c r="H302" s="125">
        <v>2.98</v>
      </c>
      <c r="I302" s="125">
        <v>106.53</v>
      </c>
    </row>
    <row r="303" spans="5:9">
      <c r="E303" s="125">
        <v>105.735</v>
      </c>
      <c r="F303" s="125">
        <v>3.01</v>
      </c>
      <c r="H303" s="125">
        <v>2.99</v>
      </c>
      <c r="I303" s="125">
        <v>106.265</v>
      </c>
    </row>
    <row r="304" spans="5:9">
      <c r="E304" s="125">
        <v>106</v>
      </c>
      <c r="F304" s="125">
        <v>3</v>
      </c>
      <c r="H304" s="125">
        <v>3</v>
      </c>
      <c r="I304" s="125">
        <v>106</v>
      </c>
    </row>
    <row r="305" spans="5:9">
      <c r="E305" s="125">
        <v>106.265</v>
      </c>
      <c r="F305" s="125">
        <v>2.99</v>
      </c>
      <c r="H305" s="125">
        <v>3.01</v>
      </c>
      <c r="I305" s="125">
        <v>105.735</v>
      </c>
    </row>
    <row r="306" spans="5:9">
      <c r="E306" s="125">
        <v>106.53</v>
      </c>
      <c r="F306" s="125">
        <v>2.98</v>
      </c>
      <c r="H306" s="125">
        <v>3.02</v>
      </c>
      <c r="I306" s="125">
        <v>105.47</v>
      </c>
    </row>
    <row r="307" spans="5:9">
      <c r="E307" s="125">
        <v>106.795</v>
      </c>
      <c r="F307" s="125">
        <v>2.97</v>
      </c>
      <c r="H307" s="125">
        <v>3.03</v>
      </c>
      <c r="I307" s="125">
        <v>105.205</v>
      </c>
    </row>
    <row r="308" spans="5:9">
      <c r="E308" s="125">
        <v>107.06</v>
      </c>
      <c r="F308" s="125">
        <v>2.96</v>
      </c>
      <c r="H308" s="125">
        <v>3.04</v>
      </c>
      <c r="I308" s="125">
        <v>104.94</v>
      </c>
    </row>
    <row r="309" spans="5:9">
      <c r="E309" s="125">
        <v>107.32499999999999</v>
      </c>
      <c r="F309" s="125">
        <v>2.95</v>
      </c>
      <c r="H309" s="125">
        <v>3.05</v>
      </c>
      <c r="I309" s="125">
        <v>104.67500000000001</v>
      </c>
    </row>
    <row r="310" spans="5:9">
      <c r="E310" s="125">
        <v>107.59</v>
      </c>
      <c r="F310" s="125">
        <v>2.94</v>
      </c>
      <c r="H310" s="125">
        <v>3.06</v>
      </c>
      <c r="I310" s="125">
        <v>104.41</v>
      </c>
    </row>
    <row r="311" spans="5:9">
      <c r="E311" s="125">
        <v>107.85499999999999</v>
      </c>
      <c r="F311" s="125">
        <v>2.93</v>
      </c>
      <c r="H311" s="125">
        <v>3.07</v>
      </c>
      <c r="I311" s="125">
        <v>104.14500000000001</v>
      </c>
    </row>
    <row r="312" spans="5:9">
      <c r="E312" s="125">
        <v>108.12</v>
      </c>
      <c r="F312" s="125">
        <v>2.92</v>
      </c>
      <c r="H312" s="125">
        <v>3.08</v>
      </c>
      <c r="I312" s="125">
        <v>103.88</v>
      </c>
    </row>
    <row r="313" spans="5:9">
      <c r="E313" s="125">
        <v>108.38499999999999</v>
      </c>
      <c r="F313" s="125">
        <v>2.91</v>
      </c>
      <c r="H313" s="125">
        <v>3.09</v>
      </c>
      <c r="I313" s="125">
        <v>103.61500000000001</v>
      </c>
    </row>
    <row r="314" spans="5:9">
      <c r="E314" s="125">
        <v>108.65</v>
      </c>
      <c r="F314" s="125">
        <v>2.9</v>
      </c>
      <c r="H314" s="125">
        <v>3.1</v>
      </c>
      <c r="I314" s="125">
        <v>103.35</v>
      </c>
    </row>
    <row r="315" spans="5:9">
      <c r="E315" s="125">
        <v>108.91499999999999</v>
      </c>
      <c r="F315" s="125">
        <v>2.89</v>
      </c>
      <c r="H315" s="125">
        <v>3.11</v>
      </c>
      <c r="I315" s="125">
        <v>103.08500000000001</v>
      </c>
    </row>
    <row r="316" spans="5:9">
      <c r="E316" s="125">
        <v>109.18</v>
      </c>
      <c r="F316" s="125">
        <v>2.88</v>
      </c>
      <c r="H316" s="125">
        <v>3.12</v>
      </c>
      <c r="I316" s="125">
        <v>102.82</v>
      </c>
    </row>
    <row r="317" spans="5:9">
      <c r="E317" s="125">
        <v>109.44499999999999</v>
      </c>
      <c r="F317" s="125">
        <v>2.87</v>
      </c>
      <c r="H317" s="125">
        <v>3.13</v>
      </c>
      <c r="I317" s="125">
        <v>102.55500000000001</v>
      </c>
    </row>
    <row r="318" spans="5:9">
      <c r="E318" s="125">
        <v>109.71000000000001</v>
      </c>
      <c r="F318" s="125">
        <v>2.86</v>
      </c>
      <c r="H318" s="125">
        <v>3.14</v>
      </c>
      <c r="I318" s="125">
        <v>102.28999999999999</v>
      </c>
    </row>
    <row r="319" spans="5:9">
      <c r="E319" s="125">
        <v>109.97499999999999</v>
      </c>
      <c r="F319" s="125">
        <v>2.85</v>
      </c>
      <c r="H319" s="125">
        <v>3.15</v>
      </c>
      <c r="I319" s="125">
        <v>102.02500000000001</v>
      </c>
    </row>
    <row r="320" spans="5:9">
      <c r="E320" s="125">
        <v>110.24000000000001</v>
      </c>
      <c r="F320" s="125">
        <v>2.84</v>
      </c>
      <c r="H320" s="125">
        <v>3.16</v>
      </c>
      <c r="I320" s="125">
        <v>101.75999999999999</v>
      </c>
    </row>
    <row r="321" spans="5:9">
      <c r="E321" s="125">
        <v>110.505</v>
      </c>
      <c r="F321" s="125">
        <v>2.83</v>
      </c>
      <c r="H321" s="125">
        <v>3.17</v>
      </c>
      <c r="I321" s="125">
        <v>101.495</v>
      </c>
    </row>
    <row r="322" spans="5:9">
      <c r="E322" s="125">
        <v>110.77000000000001</v>
      </c>
      <c r="F322" s="125">
        <v>2.82</v>
      </c>
      <c r="H322" s="125">
        <v>3.18</v>
      </c>
      <c r="I322" s="125">
        <v>101.22999999999999</v>
      </c>
    </row>
    <row r="323" spans="5:9">
      <c r="E323" s="125">
        <v>111.035</v>
      </c>
      <c r="F323" s="125">
        <v>2.81</v>
      </c>
      <c r="H323" s="125">
        <v>3.19</v>
      </c>
      <c r="I323" s="125">
        <v>100.965</v>
      </c>
    </row>
    <row r="324" spans="5:9">
      <c r="E324" s="125">
        <v>111.30000000000001</v>
      </c>
      <c r="F324" s="125">
        <v>2.8</v>
      </c>
      <c r="H324" s="125">
        <v>3.2</v>
      </c>
      <c r="I324" s="125">
        <v>100.69999999999999</v>
      </c>
    </row>
    <row r="325" spans="5:9">
      <c r="E325" s="125">
        <v>111.565</v>
      </c>
      <c r="F325" s="125">
        <v>2.79</v>
      </c>
      <c r="H325" s="125">
        <v>3.21</v>
      </c>
      <c r="I325" s="125">
        <v>100.435</v>
      </c>
    </row>
    <row r="326" spans="5:9">
      <c r="E326" s="125">
        <v>111.83</v>
      </c>
      <c r="F326" s="125">
        <v>2.78</v>
      </c>
      <c r="H326" s="125">
        <v>3.22</v>
      </c>
      <c r="I326" s="125">
        <v>100.17</v>
      </c>
    </row>
    <row r="327" spans="5:9">
      <c r="E327" s="125">
        <v>112.095</v>
      </c>
      <c r="F327" s="125">
        <v>2.77</v>
      </c>
      <c r="H327" s="125">
        <v>3.23</v>
      </c>
      <c r="I327" s="125">
        <v>99.905000000000001</v>
      </c>
    </row>
    <row r="328" spans="5:9">
      <c r="E328" s="125">
        <v>112.36</v>
      </c>
      <c r="F328" s="125">
        <v>2.76</v>
      </c>
      <c r="H328" s="125">
        <v>3.24</v>
      </c>
      <c r="I328" s="125">
        <v>99.64</v>
      </c>
    </row>
    <row r="329" spans="5:9">
      <c r="E329" s="125">
        <v>112.625</v>
      </c>
      <c r="F329" s="125">
        <v>2.75</v>
      </c>
      <c r="H329" s="125">
        <v>3.25</v>
      </c>
      <c r="I329" s="125">
        <v>99.375</v>
      </c>
    </row>
    <row r="330" spans="5:9">
      <c r="E330" s="125">
        <v>112.89</v>
      </c>
      <c r="F330" s="125">
        <v>2.74</v>
      </c>
      <c r="H330" s="125">
        <v>3.26</v>
      </c>
      <c r="I330" s="125">
        <v>99.11</v>
      </c>
    </row>
    <row r="331" spans="5:9">
      <c r="E331" s="125">
        <v>113.155</v>
      </c>
      <c r="F331" s="125">
        <v>2.73</v>
      </c>
      <c r="H331" s="125">
        <v>3.27</v>
      </c>
      <c r="I331" s="125">
        <v>98.844999999999999</v>
      </c>
    </row>
    <row r="332" spans="5:9">
      <c r="E332" s="125">
        <v>113.42</v>
      </c>
      <c r="F332" s="125">
        <v>2.72</v>
      </c>
      <c r="H332" s="125">
        <v>3.28</v>
      </c>
      <c r="I332" s="125">
        <v>98.58</v>
      </c>
    </row>
    <row r="333" spans="5:9">
      <c r="E333" s="125">
        <v>113.685</v>
      </c>
      <c r="F333" s="125">
        <v>2.71</v>
      </c>
      <c r="H333" s="125">
        <v>3.29</v>
      </c>
      <c r="I333" s="125">
        <v>98.314999999999998</v>
      </c>
    </row>
    <row r="334" spans="5:9">
      <c r="E334" s="125">
        <v>113.94999999999999</v>
      </c>
      <c r="F334" s="125">
        <v>2.7</v>
      </c>
      <c r="H334" s="125">
        <v>3.3</v>
      </c>
      <c r="I334" s="125">
        <v>98.050000000000011</v>
      </c>
    </row>
    <row r="335" spans="5:9">
      <c r="E335" s="125">
        <v>114.215</v>
      </c>
      <c r="F335" s="125">
        <v>2.69</v>
      </c>
      <c r="H335" s="125">
        <v>3.31</v>
      </c>
      <c r="I335" s="125">
        <v>97.784999999999997</v>
      </c>
    </row>
    <row r="336" spans="5:9">
      <c r="E336" s="125">
        <v>114.47999999999999</v>
      </c>
      <c r="F336" s="125">
        <v>2.68</v>
      </c>
      <c r="H336" s="125">
        <v>3.32</v>
      </c>
      <c r="I336" s="125">
        <v>97.52000000000001</v>
      </c>
    </row>
    <row r="337" spans="5:9">
      <c r="E337" s="125">
        <v>114.745</v>
      </c>
      <c r="F337" s="125">
        <v>2.67</v>
      </c>
      <c r="H337" s="125">
        <v>3.33</v>
      </c>
      <c r="I337" s="125">
        <v>97.254999999999995</v>
      </c>
    </row>
    <row r="338" spans="5:9">
      <c r="E338" s="125">
        <v>115.00999999999999</v>
      </c>
      <c r="F338" s="125">
        <v>2.66</v>
      </c>
      <c r="H338" s="125">
        <v>3.34</v>
      </c>
      <c r="I338" s="125">
        <v>96.990000000000009</v>
      </c>
    </row>
    <row r="339" spans="5:9">
      <c r="E339" s="125">
        <v>115.27500000000001</v>
      </c>
      <c r="F339" s="125">
        <v>2.65</v>
      </c>
      <c r="H339" s="125">
        <v>3.35</v>
      </c>
      <c r="I339" s="125">
        <v>96.724999999999994</v>
      </c>
    </row>
    <row r="340" spans="5:9">
      <c r="E340" s="125">
        <v>115.53999999999999</v>
      </c>
      <c r="F340" s="125">
        <v>2.64</v>
      </c>
      <c r="H340" s="125">
        <v>3.36</v>
      </c>
      <c r="I340" s="125">
        <v>96.460000000000008</v>
      </c>
    </row>
    <row r="341" spans="5:9">
      <c r="E341" s="125">
        <v>115.80500000000001</v>
      </c>
      <c r="F341" s="125">
        <v>2.63</v>
      </c>
      <c r="H341" s="125">
        <v>3.37</v>
      </c>
      <c r="I341" s="125">
        <v>96.194999999999993</v>
      </c>
    </row>
    <row r="342" spans="5:9">
      <c r="E342" s="125">
        <v>116.07</v>
      </c>
      <c r="F342" s="125">
        <v>2.62</v>
      </c>
      <c r="H342" s="125">
        <v>3.38</v>
      </c>
      <c r="I342" s="125">
        <v>95.93</v>
      </c>
    </row>
    <row r="343" spans="5:9">
      <c r="E343" s="125">
        <v>116.33500000000001</v>
      </c>
      <c r="F343" s="125">
        <v>2.61</v>
      </c>
      <c r="H343" s="125">
        <v>3.39</v>
      </c>
      <c r="I343" s="125">
        <v>95.664999999999992</v>
      </c>
    </row>
    <row r="344" spans="5:9">
      <c r="E344" s="125">
        <v>116.6</v>
      </c>
      <c r="F344" s="125">
        <v>2.6</v>
      </c>
      <c r="H344" s="125">
        <v>3.4</v>
      </c>
      <c r="I344" s="125">
        <v>95.4</v>
      </c>
    </row>
    <row r="345" spans="5:9">
      <c r="E345" s="125">
        <v>116.86500000000001</v>
      </c>
      <c r="F345" s="125">
        <v>2.59</v>
      </c>
      <c r="H345" s="125">
        <v>3.41</v>
      </c>
      <c r="I345" s="125">
        <v>95.134999999999991</v>
      </c>
    </row>
    <row r="346" spans="5:9">
      <c r="E346" s="125">
        <v>117.13</v>
      </c>
      <c r="F346" s="125">
        <v>2.58</v>
      </c>
      <c r="H346" s="125">
        <v>3.42</v>
      </c>
      <c r="I346" s="125">
        <v>94.87</v>
      </c>
    </row>
    <row r="347" spans="5:9">
      <c r="E347" s="125">
        <v>117.39500000000001</v>
      </c>
      <c r="F347" s="125">
        <v>2.57</v>
      </c>
      <c r="H347" s="125">
        <v>3.43</v>
      </c>
      <c r="I347" s="125">
        <v>94.60499999999999</v>
      </c>
    </row>
    <row r="348" spans="5:9">
      <c r="E348" s="125">
        <v>117.66</v>
      </c>
      <c r="F348" s="125">
        <v>2.56</v>
      </c>
      <c r="H348" s="125">
        <v>3.44</v>
      </c>
      <c r="I348" s="125">
        <v>94.34</v>
      </c>
    </row>
    <row r="349" spans="5:9">
      <c r="E349" s="125">
        <v>117.92500000000001</v>
      </c>
      <c r="F349" s="125">
        <v>2.5499999999999998</v>
      </c>
      <c r="H349" s="125">
        <v>3.45</v>
      </c>
      <c r="I349" s="125">
        <v>94.074999999999989</v>
      </c>
    </row>
    <row r="350" spans="5:9">
      <c r="E350" s="125">
        <v>118.19</v>
      </c>
      <c r="F350" s="125">
        <v>2.54</v>
      </c>
      <c r="H350" s="125">
        <v>3.46</v>
      </c>
      <c r="I350" s="125">
        <v>93.81</v>
      </c>
    </row>
    <row r="351" spans="5:9">
      <c r="E351" s="125">
        <v>118.455</v>
      </c>
      <c r="F351" s="125">
        <v>2.5299999999999998</v>
      </c>
      <c r="H351" s="125">
        <v>3.47</v>
      </c>
      <c r="I351" s="125">
        <v>93.545000000000002</v>
      </c>
    </row>
    <row r="352" spans="5:9">
      <c r="E352" s="125">
        <v>118.72</v>
      </c>
      <c r="F352" s="125">
        <v>2.52</v>
      </c>
      <c r="H352" s="125">
        <v>3.48</v>
      </c>
      <c r="I352" s="125">
        <v>93.28</v>
      </c>
    </row>
    <row r="353" spans="5:9">
      <c r="E353" s="125">
        <v>118.985</v>
      </c>
      <c r="F353" s="125">
        <v>2.5099999999999998</v>
      </c>
      <c r="H353" s="125">
        <v>3.49</v>
      </c>
      <c r="I353" s="125">
        <v>93.015000000000001</v>
      </c>
    </row>
    <row r="354" spans="5:9">
      <c r="E354" s="125">
        <v>119.25</v>
      </c>
      <c r="F354" s="125">
        <v>2.5</v>
      </c>
      <c r="H354" s="125">
        <v>3.5</v>
      </c>
      <c r="I354" s="125">
        <v>92.75</v>
      </c>
    </row>
    <row r="355" spans="5:9">
      <c r="E355" s="125">
        <v>119.515</v>
      </c>
      <c r="F355" s="125">
        <v>2.4900000000000002</v>
      </c>
      <c r="H355" s="125">
        <v>3.51</v>
      </c>
      <c r="I355" s="125">
        <v>92.484999999999999</v>
      </c>
    </row>
    <row r="356" spans="5:9">
      <c r="E356" s="125">
        <v>119.78</v>
      </c>
      <c r="F356" s="125">
        <v>2.48</v>
      </c>
      <c r="H356" s="125">
        <v>3.52</v>
      </c>
      <c r="I356" s="125">
        <v>92.22</v>
      </c>
    </row>
    <row r="357" spans="5:9">
      <c r="E357" s="125">
        <v>120.045</v>
      </c>
      <c r="F357" s="125">
        <v>2.4700000000000002</v>
      </c>
      <c r="H357" s="125">
        <v>3.53</v>
      </c>
      <c r="I357" s="125">
        <v>91.954999999999998</v>
      </c>
    </row>
    <row r="358" spans="5:9">
      <c r="E358" s="125">
        <v>120.31</v>
      </c>
      <c r="F358" s="125">
        <v>2.46</v>
      </c>
      <c r="H358" s="125">
        <v>3.54</v>
      </c>
      <c r="I358" s="125">
        <v>91.69</v>
      </c>
    </row>
    <row r="359" spans="5:9">
      <c r="E359" s="125">
        <v>120.57499999999999</v>
      </c>
      <c r="F359" s="125">
        <v>2.4500000000000002</v>
      </c>
      <c r="H359" s="125">
        <v>3.55</v>
      </c>
      <c r="I359" s="125">
        <v>91.425000000000011</v>
      </c>
    </row>
    <row r="360" spans="5:9">
      <c r="E360" s="125">
        <v>120.84</v>
      </c>
      <c r="F360" s="125">
        <v>2.44</v>
      </c>
      <c r="H360" s="125">
        <v>3.56</v>
      </c>
      <c r="I360" s="125">
        <v>91.16</v>
      </c>
    </row>
    <row r="361" spans="5:9">
      <c r="E361" s="125">
        <v>121.10499999999999</v>
      </c>
      <c r="F361" s="125">
        <v>2.4300000000000002</v>
      </c>
      <c r="H361" s="125">
        <v>3.57</v>
      </c>
      <c r="I361" s="125">
        <v>90.89500000000001</v>
      </c>
    </row>
    <row r="362" spans="5:9">
      <c r="E362" s="125">
        <v>121.37</v>
      </c>
      <c r="F362" s="125">
        <v>2.42</v>
      </c>
      <c r="H362" s="125">
        <v>3.58</v>
      </c>
      <c r="I362" s="125">
        <v>90.63</v>
      </c>
    </row>
    <row r="363" spans="5:9">
      <c r="E363" s="125">
        <v>121.63499999999999</v>
      </c>
      <c r="F363" s="125">
        <v>2.41</v>
      </c>
      <c r="H363" s="125">
        <v>3.59</v>
      </c>
      <c r="I363" s="125">
        <v>90.365000000000009</v>
      </c>
    </row>
    <row r="364" spans="5:9">
      <c r="E364" s="125">
        <v>121.9</v>
      </c>
      <c r="F364" s="125">
        <v>2.4</v>
      </c>
      <c r="H364" s="125">
        <v>3.6</v>
      </c>
      <c r="I364" s="125">
        <v>90.1</v>
      </c>
    </row>
    <row r="365" spans="5:9">
      <c r="E365" s="125">
        <v>122.16499999999999</v>
      </c>
      <c r="F365" s="125">
        <v>2.39</v>
      </c>
      <c r="H365" s="125">
        <v>3.61</v>
      </c>
      <c r="I365" s="125">
        <v>89.835000000000008</v>
      </c>
    </row>
    <row r="366" spans="5:9">
      <c r="E366" s="125">
        <v>122.43</v>
      </c>
      <c r="F366" s="125">
        <v>2.38</v>
      </c>
      <c r="H366" s="125">
        <v>3.62</v>
      </c>
      <c r="I366" s="125">
        <v>89.57</v>
      </c>
    </row>
    <row r="367" spans="5:9">
      <c r="E367" s="125">
        <v>122.69499999999999</v>
      </c>
      <c r="F367" s="125">
        <v>2.37</v>
      </c>
      <c r="H367" s="125">
        <v>3.63</v>
      </c>
      <c r="I367" s="125">
        <v>89.305000000000007</v>
      </c>
    </row>
    <row r="368" spans="5:9">
      <c r="E368" s="125">
        <v>122.96000000000001</v>
      </c>
      <c r="F368" s="125">
        <v>2.36</v>
      </c>
      <c r="H368" s="125">
        <v>3.64</v>
      </c>
      <c r="I368" s="125">
        <v>89.039999999999992</v>
      </c>
    </row>
    <row r="369" spans="5:9">
      <c r="E369" s="125">
        <v>123.22499999999999</v>
      </c>
      <c r="F369" s="125">
        <v>2.35</v>
      </c>
      <c r="H369" s="125">
        <v>3.65</v>
      </c>
      <c r="I369" s="125">
        <v>88.775000000000006</v>
      </c>
    </row>
    <row r="370" spans="5:9">
      <c r="E370" s="125">
        <v>123.49000000000001</v>
      </c>
      <c r="F370" s="125">
        <v>2.34</v>
      </c>
      <c r="H370" s="125">
        <v>3.66</v>
      </c>
      <c r="I370" s="125">
        <v>88.509999999999991</v>
      </c>
    </row>
    <row r="371" spans="5:9">
      <c r="E371" s="125">
        <v>123.755</v>
      </c>
      <c r="F371" s="125">
        <v>2.33</v>
      </c>
      <c r="H371" s="125">
        <v>3.67</v>
      </c>
      <c r="I371" s="125">
        <v>88.245000000000005</v>
      </c>
    </row>
    <row r="372" spans="5:9">
      <c r="E372" s="125">
        <v>124.02000000000001</v>
      </c>
      <c r="F372" s="125">
        <v>2.3199999999999998</v>
      </c>
      <c r="H372" s="125">
        <v>3.68</v>
      </c>
      <c r="I372" s="125">
        <v>87.97999999999999</v>
      </c>
    </row>
    <row r="373" spans="5:9">
      <c r="E373" s="125">
        <v>124.285</v>
      </c>
      <c r="F373" s="125">
        <v>2.31</v>
      </c>
      <c r="H373" s="125">
        <v>3.69</v>
      </c>
      <c r="I373" s="125">
        <v>87.715000000000003</v>
      </c>
    </row>
    <row r="374" spans="5:9">
      <c r="E374" s="125">
        <v>124.55000000000001</v>
      </c>
      <c r="F374" s="125">
        <v>2.2999999999999998</v>
      </c>
      <c r="H374" s="125">
        <v>3.7</v>
      </c>
      <c r="I374" s="125">
        <v>87.449999999999989</v>
      </c>
    </row>
    <row r="375" spans="5:9">
      <c r="E375" s="125">
        <v>124.815</v>
      </c>
      <c r="F375" s="125">
        <v>2.29</v>
      </c>
      <c r="H375" s="125">
        <v>3.71</v>
      </c>
      <c r="I375" s="125">
        <v>87.185000000000002</v>
      </c>
    </row>
    <row r="376" spans="5:9">
      <c r="E376" s="125">
        <v>125.08000000000001</v>
      </c>
      <c r="F376" s="125">
        <v>2.2799999999999998</v>
      </c>
      <c r="H376" s="125">
        <v>3.72</v>
      </c>
      <c r="I376" s="125">
        <v>86.92</v>
      </c>
    </row>
    <row r="377" spans="5:9">
      <c r="E377" s="125">
        <v>125.345</v>
      </c>
      <c r="F377" s="125">
        <v>2.27</v>
      </c>
      <c r="H377" s="125">
        <v>3.73</v>
      </c>
      <c r="I377" s="125">
        <v>86.655000000000001</v>
      </c>
    </row>
    <row r="378" spans="5:9">
      <c r="E378" s="125">
        <v>125.61000000000001</v>
      </c>
      <c r="F378" s="125">
        <v>2.2599999999999998</v>
      </c>
      <c r="H378" s="125">
        <v>3.74</v>
      </c>
      <c r="I378" s="125">
        <v>86.39</v>
      </c>
    </row>
    <row r="379" spans="5:9">
      <c r="E379" s="125">
        <v>125.875</v>
      </c>
      <c r="F379" s="125">
        <v>2.25</v>
      </c>
      <c r="H379" s="125">
        <v>3.75</v>
      </c>
      <c r="I379" s="125">
        <v>86.125</v>
      </c>
    </row>
    <row r="380" spans="5:9">
      <c r="E380" s="125">
        <v>126.13999999999999</v>
      </c>
      <c r="F380" s="125">
        <v>2.2400000000000002</v>
      </c>
      <c r="H380" s="125">
        <v>3.76</v>
      </c>
      <c r="I380" s="125">
        <v>85.86</v>
      </c>
    </row>
    <row r="381" spans="5:9">
      <c r="E381" s="125">
        <v>126.405</v>
      </c>
      <c r="F381" s="125">
        <v>2.23</v>
      </c>
      <c r="H381" s="125">
        <v>3.77</v>
      </c>
      <c r="I381" s="125">
        <v>85.594999999999999</v>
      </c>
    </row>
    <row r="382" spans="5:9">
      <c r="E382" s="125">
        <v>126.66999999999999</v>
      </c>
      <c r="F382" s="125">
        <v>2.2200000000000002</v>
      </c>
      <c r="H382" s="125">
        <v>3.78</v>
      </c>
      <c r="I382" s="125">
        <v>85.33</v>
      </c>
    </row>
    <row r="383" spans="5:9">
      <c r="E383" s="125">
        <v>126.935</v>
      </c>
      <c r="F383" s="125">
        <v>2.21</v>
      </c>
      <c r="H383" s="125">
        <v>3.79</v>
      </c>
      <c r="I383" s="125">
        <v>85.064999999999998</v>
      </c>
    </row>
    <row r="384" spans="5:9">
      <c r="E384" s="125">
        <v>127.19999999999999</v>
      </c>
      <c r="F384" s="125">
        <v>2.2000000000000002</v>
      </c>
      <c r="H384" s="125">
        <v>3.8</v>
      </c>
      <c r="I384" s="125">
        <v>84.800000000000011</v>
      </c>
    </row>
    <row r="385" spans="5:9">
      <c r="E385" s="125">
        <v>127.465</v>
      </c>
      <c r="F385" s="125">
        <v>2.19</v>
      </c>
      <c r="H385" s="125">
        <v>3.81</v>
      </c>
      <c r="I385" s="125">
        <v>84.534999999999997</v>
      </c>
    </row>
    <row r="386" spans="5:9">
      <c r="E386" s="125">
        <v>127.72999999999999</v>
      </c>
      <c r="F386" s="125">
        <v>2.1800000000000002</v>
      </c>
      <c r="H386" s="125">
        <v>3.82</v>
      </c>
      <c r="I386" s="125">
        <v>84.27000000000001</v>
      </c>
    </row>
    <row r="387" spans="5:9">
      <c r="E387" s="125">
        <v>127.995</v>
      </c>
      <c r="F387" s="125">
        <v>2.17</v>
      </c>
      <c r="H387" s="125">
        <v>3.83</v>
      </c>
      <c r="I387" s="125">
        <v>84.004999999999995</v>
      </c>
    </row>
    <row r="388" spans="5:9">
      <c r="E388" s="125">
        <v>128.26</v>
      </c>
      <c r="F388" s="125">
        <v>2.16</v>
      </c>
      <c r="H388" s="125">
        <v>3.84</v>
      </c>
      <c r="I388" s="125">
        <v>83.740000000000009</v>
      </c>
    </row>
    <row r="389" spans="5:9">
      <c r="E389" s="125">
        <v>128.52500000000001</v>
      </c>
      <c r="F389" s="125">
        <v>2.15</v>
      </c>
      <c r="H389" s="125">
        <v>3.85</v>
      </c>
      <c r="I389" s="125">
        <v>83.474999999999994</v>
      </c>
    </row>
    <row r="390" spans="5:9">
      <c r="E390" s="125">
        <v>128.79</v>
      </c>
      <c r="F390" s="125">
        <v>2.14</v>
      </c>
      <c r="H390" s="125">
        <v>3.86</v>
      </c>
      <c r="I390" s="125">
        <v>83.210000000000008</v>
      </c>
    </row>
    <row r="391" spans="5:9">
      <c r="E391" s="125">
        <v>129.05500000000001</v>
      </c>
      <c r="F391" s="125">
        <v>2.13</v>
      </c>
      <c r="H391" s="125">
        <v>3.87</v>
      </c>
      <c r="I391" s="125">
        <v>82.944999999999993</v>
      </c>
    </row>
    <row r="392" spans="5:9">
      <c r="E392" s="125">
        <v>129.32</v>
      </c>
      <c r="F392" s="125">
        <v>2.12</v>
      </c>
      <c r="H392" s="125">
        <v>3.88</v>
      </c>
      <c r="I392" s="125">
        <v>82.68</v>
      </c>
    </row>
    <row r="393" spans="5:9">
      <c r="E393" s="125">
        <v>129.58500000000001</v>
      </c>
      <c r="F393" s="125">
        <v>2.11</v>
      </c>
      <c r="H393" s="125">
        <v>3.89</v>
      </c>
      <c r="I393" s="125">
        <v>82.414999999999992</v>
      </c>
    </row>
    <row r="394" spans="5:9">
      <c r="E394" s="125">
        <v>129.85</v>
      </c>
      <c r="F394" s="125">
        <v>2.1</v>
      </c>
      <c r="H394" s="125">
        <v>3.9</v>
      </c>
      <c r="I394" s="125">
        <v>82.15</v>
      </c>
    </row>
    <row r="395" spans="5:9">
      <c r="E395" s="125">
        <v>130.11500000000001</v>
      </c>
      <c r="F395" s="125">
        <v>2.09</v>
      </c>
      <c r="H395" s="125">
        <v>3.91</v>
      </c>
      <c r="I395" s="125">
        <v>81.884999999999991</v>
      </c>
    </row>
    <row r="396" spans="5:9">
      <c r="E396" s="125">
        <v>130.38</v>
      </c>
      <c r="F396" s="125">
        <v>2.08</v>
      </c>
      <c r="H396" s="125">
        <v>3.92</v>
      </c>
      <c r="I396" s="125">
        <v>81.62</v>
      </c>
    </row>
    <row r="397" spans="5:9">
      <c r="E397" s="125">
        <v>130.64500000000001</v>
      </c>
      <c r="F397" s="125">
        <v>2.0699999999999998</v>
      </c>
      <c r="H397" s="125">
        <v>3.93</v>
      </c>
      <c r="I397" s="125">
        <v>81.35499999999999</v>
      </c>
    </row>
    <row r="398" spans="5:9">
      <c r="E398" s="125">
        <v>130.91</v>
      </c>
      <c r="F398" s="125">
        <v>2.06</v>
      </c>
      <c r="H398" s="125">
        <v>3.94</v>
      </c>
      <c r="I398" s="125">
        <v>81.09</v>
      </c>
    </row>
    <row r="399" spans="5:9">
      <c r="E399" s="125">
        <v>131.17500000000001</v>
      </c>
      <c r="F399" s="125">
        <v>2.0499999999999998</v>
      </c>
      <c r="H399" s="125">
        <v>3.95</v>
      </c>
      <c r="I399" s="125">
        <v>80.824999999999989</v>
      </c>
    </row>
    <row r="400" spans="5:9">
      <c r="E400" s="125">
        <v>131.44</v>
      </c>
      <c r="F400" s="125">
        <v>2.04</v>
      </c>
      <c r="H400" s="125">
        <v>3.96</v>
      </c>
      <c r="I400" s="125">
        <v>80.56</v>
      </c>
    </row>
    <row r="401" spans="5:9">
      <c r="E401" s="125">
        <v>131.70500000000001</v>
      </c>
      <c r="F401" s="125">
        <v>2.0299999999999998</v>
      </c>
      <c r="H401" s="125">
        <v>3.97</v>
      </c>
      <c r="I401" s="125">
        <v>80.295000000000002</v>
      </c>
    </row>
    <row r="402" spans="5:9">
      <c r="E402" s="125">
        <v>131.97</v>
      </c>
      <c r="F402" s="125">
        <v>2.02</v>
      </c>
      <c r="H402" s="125">
        <v>3.98</v>
      </c>
      <c r="I402" s="125">
        <v>80.03</v>
      </c>
    </row>
    <row r="403" spans="5:9">
      <c r="E403" s="125">
        <v>132.23500000000001</v>
      </c>
      <c r="F403" s="125">
        <v>2.0099999999999998</v>
      </c>
      <c r="H403" s="125">
        <v>3.99</v>
      </c>
      <c r="I403" s="125">
        <v>79.765000000000001</v>
      </c>
    </row>
    <row r="404" spans="5:9">
      <c r="E404" s="125">
        <v>132.5</v>
      </c>
      <c r="F404" s="125">
        <v>2</v>
      </c>
      <c r="H404" s="125">
        <v>4</v>
      </c>
      <c r="I404" s="125">
        <v>79.5</v>
      </c>
    </row>
    <row r="405" spans="5:9">
      <c r="E405" s="125">
        <v>132.76499999999999</v>
      </c>
      <c r="F405" s="125">
        <v>1.99</v>
      </c>
      <c r="H405" s="125">
        <v>4.01</v>
      </c>
      <c r="I405" s="125">
        <v>79.234999999999999</v>
      </c>
    </row>
    <row r="406" spans="5:9">
      <c r="E406" s="125">
        <v>133.03</v>
      </c>
      <c r="F406" s="125">
        <v>1.98</v>
      </c>
      <c r="H406" s="125">
        <v>4.0199999999999996</v>
      </c>
      <c r="I406" s="125">
        <v>78.970000000000013</v>
      </c>
    </row>
    <row r="407" spans="5:9">
      <c r="E407" s="125">
        <v>133.29500000000002</v>
      </c>
      <c r="F407" s="125">
        <v>1.97</v>
      </c>
      <c r="H407" s="125">
        <v>4.03</v>
      </c>
      <c r="I407" s="125">
        <v>78.704999999999998</v>
      </c>
    </row>
    <row r="408" spans="5:9">
      <c r="E408" s="125">
        <v>133.56</v>
      </c>
      <c r="F408" s="125">
        <v>1.96</v>
      </c>
      <c r="H408" s="125">
        <v>4.04</v>
      </c>
      <c r="I408" s="125">
        <v>78.44</v>
      </c>
    </row>
    <row r="409" spans="5:9">
      <c r="E409" s="125">
        <v>133.82499999999999</v>
      </c>
      <c r="F409" s="125">
        <v>1.95</v>
      </c>
      <c r="H409" s="125">
        <v>4.05</v>
      </c>
      <c r="I409" s="125">
        <v>78.175000000000011</v>
      </c>
    </row>
    <row r="410" spans="5:9">
      <c r="E410" s="125">
        <v>134.09</v>
      </c>
      <c r="F410" s="125">
        <v>1.94</v>
      </c>
      <c r="H410" s="125">
        <v>4.0599999999999996</v>
      </c>
      <c r="I410" s="125">
        <v>77.910000000000011</v>
      </c>
    </row>
    <row r="411" spans="5:9">
      <c r="E411" s="125">
        <v>134.35500000000002</v>
      </c>
      <c r="F411" s="125">
        <v>1.93</v>
      </c>
      <c r="H411" s="125">
        <v>4.07</v>
      </c>
      <c r="I411" s="125">
        <v>77.644999999999996</v>
      </c>
    </row>
    <row r="412" spans="5:9">
      <c r="E412" s="125">
        <v>134.62</v>
      </c>
      <c r="F412" s="125">
        <v>1.92</v>
      </c>
      <c r="H412" s="125">
        <v>4.08</v>
      </c>
      <c r="I412" s="125">
        <v>77.38</v>
      </c>
    </row>
    <row r="413" spans="5:9">
      <c r="E413" s="125">
        <v>134.88499999999999</v>
      </c>
      <c r="F413" s="125">
        <v>1.91</v>
      </c>
      <c r="H413" s="125">
        <v>4.09</v>
      </c>
      <c r="I413" s="125">
        <v>77.115000000000009</v>
      </c>
    </row>
    <row r="414" spans="5:9">
      <c r="E414" s="125">
        <v>135.15</v>
      </c>
      <c r="F414" s="125">
        <v>1.9</v>
      </c>
      <c r="H414" s="125">
        <v>4.0999999999999996</v>
      </c>
      <c r="I414" s="125">
        <v>76.850000000000009</v>
      </c>
    </row>
    <row r="415" spans="5:9">
      <c r="E415" s="125">
        <v>135.41499999999999</v>
      </c>
      <c r="F415" s="125">
        <v>1.89</v>
      </c>
      <c r="H415" s="125">
        <v>4.1100000000000003</v>
      </c>
      <c r="I415" s="125">
        <v>76.584999999999994</v>
      </c>
    </row>
    <row r="416" spans="5:9">
      <c r="E416" s="125">
        <v>135.68</v>
      </c>
      <c r="F416" s="125">
        <v>1.88</v>
      </c>
      <c r="H416" s="125">
        <v>4.12</v>
      </c>
      <c r="I416" s="125">
        <v>76.319999999999993</v>
      </c>
    </row>
    <row r="417" spans="5:9">
      <c r="E417" s="125">
        <v>135.94499999999999</v>
      </c>
      <c r="F417" s="125">
        <v>1.87</v>
      </c>
      <c r="H417" s="125">
        <v>4.13</v>
      </c>
      <c r="I417" s="125">
        <v>76.055000000000007</v>
      </c>
    </row>
    <row r="418" spans="5:9">
      <c r="E418" s="125">
        <v>136.21</v>
      </c>
      <c r="F418" s="125">
        <v>1.86</v>
      </c>
      <c r="H418" s="125">
        <v>4.1399999999999997</v>
      </c>
      <c r="I418" s="125">
        <v>75.790000000000006</v>
      </c>
    </row>
    <row r="419" spans="5:9">
      <c r="E419" s="125">
        <v>136.47499999999999</v>
      </c>
      <c r="F419" s="125">
        <v>1.85</v>
      </c>
      <c r="H419" s="125">
        <v>4.1500000000000004</v>
      </c>
      <c r="I419" s="125">
        <v>75.524999999999991</v>
      </c>
    </row>
    <row r="420" spans="5:9">
      <c r="E420" s="125">
        <v>136.74</v>
      </c>
      <c r="F420" s="125">
        <v>1.84</v>
      </c>
      <c r="H420" s="125">
        <v>4.16</v>
      </c>
      <c r="I420" s="125">
        <v>75.259999999999991</v>
      </c>
    </row>
    <row r="421" spans="5:9">
      <c r="E421" s="125">
        <v>137.005</v>
      </c>
      <c r="F421" s="125">
        <v>1.83</v>
      </c>
      <c r="H421" s="125">
        <v>4.17</v>
      </c>
      <c r="I421" s="125">
        <v>74.995000000000005</v>
      </c>
    </row>
    <row r="422" spans="5:9">
      <c r="E422" s="125">
        <v>137.26999999999998</v>
      </c>
      <c r="F422" s="125">
        <v>1.82</v>
      </c>
      <c r="H422" s="125">
        <v>4.18</v>
      </c>
      <c r="I422" s="125">
        <v>74.73</v>
      </c>
    </row>
    <row r="423" spans="5:9">
      <c r="E423" s="125">
        <v>137.535</v>
      </c>
      <c r="F423" s="125">
        <v>1.81</v>
      </c>
      <c r="H423" s="125">
        <v>4.1900000000000004</v>
      </c>
      <c r="I423" s="125">
        <v>74.464999999999989</v>
      </c>
    </row>
    <row r="424" spans="5:9">
      <c r="E424" s="125">
        <v>137.80000000000001</v>
      </c>
      <c r="F424" s="125">
        <v>1.8</v>
      </c>
      <c r="H424" s="125">
        <v>4.2</v>
      </c>
      <c r="I424" s="125">
        <v>74.199999999999989</v>
      </c>
    </row>
    <row r="425" spans="5:9">
      <c r="E425" s="125">
        <v>138.065</v>
      </c>
      <c r="F425" s="125">
        <v>1.79</v>
      </c>
      <c r="H425" s="125">
        <v>4.21</v>
      </c>
      <c r="I425" s="125">
        <v>73.935000000000002</v>
      </c>
    </row>
    <row r="426" spans="5:9">
      <c r="E426" s="125">
        <v>138.32999999999998</v>
      </c>
      <c r="F426" s="125">
        <v>1.78</v>
      </c>
      <c r="H426" s="125">
        <v>4.22</v>
      </c>
      <c r="I426" s="125">
        <v>73.67</v>
      </c>
    </row>
    <row r="427" spans="5:9">
      <c r="E427" s="125">
        <v>138.595</v>
      </c>
      <c r="F427" s="125">
        <v>1.77</v>
      </c>
      <c r="H427" s="125">
        <v>4.2300000000000004</v>
      </c>
      <c r="I427" s="125">
        <v>73.404999999999987</v>
      </c>
    </row>
    <row r="428" spans="5:9">
      <c r="E428" s="125">
        <v>138.86000000000001</v>
      </c>
      <c r="F428" s="125">
        <v>1.76</v>
      </c>
      <c r="H428" s="125">
        <v>4.24</v>
      </c>
      <c r="I428" s="125">
        <v>73.14</v>
      </c>
    </row>
    <row r="429" spans="5:9">
      <c r="E429" s="125">
        <v>139.125</v>
      </c>
      <c r="F429" s="125">
        <v>1.75</v>
      </c>
      <c r="H429" s="125">
        <v>4.25</v>
      </c>
      <c r="I429" s="125">
        <v>72.875</v>
      </c>
    </row>
    <row r="430" spans="5:9">
      <c r="E430" s="125">
        <v>139.38999999999999</v>
      </c>
      <c r="F430" s="125">
        <v>1.74</v>
      </c>
      <c r="H430" s="125">
        <v>4.26</v>
      </c>
      <c r="I430" s="125">
        <v>72.61</v>
      </c>
    </row>
    <row r="431" spans="5:9">
      <c r="E431" s="125">
        <v>139.655</v>
      </c>
      <c r="F431" s="125">
        <v>1.73</v>
      </c>
      <c r="H431" s="125">
        <v>4.2699999999999996</v>
      </c>
      <c r="I431" s="125">
        <v>72.345000000000013</v>
      </c>
    </row>
    <row r="432" spans="5:9">
      <c r="E432" s="125">
        <v>139.92000000000002</v>
      </c>
      <c r="F432" s="125">
        <v>1.72</v>
      </c>
      <c r="H432" s="125">
        <v>4.28</v>
      </c>
      <c r="I432" s="125">
        <v>72.08</v>
      </c>
    </row>
    <row r="433" spans="5:9">
      <c r="E433" s="125">
        <v>140.185</v>
      </c>
      <c r="F433" s="125">
        <v>1.71</v>
      </c>
      <c r="H433" s="125">
        <v>4.29</v>
      </c>
      <c r="I433" s="125">
        <v>71.814999999999998</v>
      </c>
    </row>
    <row r="434" spans="5:9">
      <c r="E434" s="125">
        <v>140.44999999999999</v>
      </c>
      <c r="F434" s="125">
        <v>1.7</v>
      </c>
      <c r="H434" s="125">
        <v>4.3</v>
      </c>
      <c r="I434" s="125">
        <v>71.550000000000011</v>
      </c>
    </row>
    <row r="435" spans="5:9">
      <c r="E435" s="125">
        <v>140.715</v>
      </c>
      <c r="F435" s="125">
        <v>1.69</v>
      </c>
      <c r="H435" s="125">
        <v>4.3099999999999996</v>
      </c>
      <c r="I435" s="125">
        <v>71.285000000000011</v>
      </c>
    </row>
    <row r="436" spans="5:9">
      <c r="E436" s="125">
        <v>140.98000000000002</v>
      </c>
      <c r="F436" s="125">
        <v>1.68</v>
      </c>
      <c r="H436" s="125">
        <v>4.32</v>
      </c>
      <c r="I436" s="125">
        <v>71.02</v>
      </c>
    </row>
    <row r="437" spans="5:9">
      <c r="E437" s="125">
        <v>141.245</v>
      </c>
      <c r="F437" s="125">
        <v>1.67</v>
      </c>
      <c r="H437" s="125">
        <v>4.33</v>
      </c>
      <c r="I437" s="125">
        <v>70.754999999999995</v>
      </c>
    </row>
    <row r="438" spans="5:9">
      <c r="E438" s="125">
        <v>141.51</v>
      </c>
      <c r="F438" s="125">
        <v>1.66</v>
      </c>
      <c r="H438" s="125">
        <v>4.34</v>
      </c>
      <c r="I438" s="125">
        <v>70.490000000000009</v>
      </c>
    </row>
    <row r="439" spans="5:9">
      <c r="E439" s="125">
        <v>141.77500000000001</v>
      </c>
      <c r="F439" s="125">
        <v>1.65</v>
      </c>
      <c r="H439" s="125">
        <v>4.3499999999999996</v>
      </c>
      <c r="I439" s="125">
        <v>70.225000000000009</v>
      </c>
    </row>
    <row r="440" spans="5:9">
      <c r="E440" s="125">
        <v>142.04</v>
      </c>
      <c r="F440" s="125">
        <v>1.64</v>
      </c>
      <c r="H440" s="125">
        <v>4.3600000000000003</v>
      </c>
      <c r="I440" s="125">
        <v>69.959999999999994</v>
      </c>
    </row>
    <row r="441" spans="5:9">
      <c r="E441" s="125">
        <v>142.30500000000001</v>
      </c>
      <c r="F441" s="125">
        <v>1.63</v>
      </c>
      <c r="H441" s="125">
        <v>4.37</v>
      </c>
      <c r="I441" s="125">
        <v>69.694999999999993</v>
      </c>
    </row>
    <row r="442" spans="5:9">
      <c r="E442" s="125">
        <v>142.57</v>
      </c>
      <c r="F442" s="125">
        <v>1.62</v>
      </c>
      <c r="H442" s="125">
        <v>4.38</v>
      </c>
      <c r="I442" s="125">
        <v>69.430000000000007</v>
      </c>
    </row>
    <row r="443" spans="5:9">
      <c r="E443" s="125">
        <v>142.83500000000001</v>
      </c>
      <c r="F443" s="125">
        <v>1.61</v>
      </c>
      <c r="H443" s="125">
        <v>4.3899999999999997</v>
      </c>
      <c r="I443" s="125">
        <v>69.165000000000006</v>
      </c>
    </row>
    <row r="444" spans="5:9">
      <c r="E444" s="125">
        <v>143.1</v>
      </c>
      <c r="F444" s="125">
        <v>1.6</v>
      </c>
      <c r="H444" s="125">
        <v>4.4000000000000004</v>
      </c>
      <c r="I444" s="125">
        <v>68.899999999999991</v>
      </c>
    </row>
    <row r="445" spans="5:9">
      <c r="E445" s="125">
        <v>143.36500000000001</v>
      </c>
      <c r="F445" s="125">
        <v>1.59</v>
      </c>
      <c r="H445" s="125">
        <v>4.41</v>
      </c>
      <c r="I445" s="125">
        <v>68.634999999999991</v>
      </c>
    </row>
    <row r="446" spans="5:9">
      <c r="E446" s="125">
        <v>143.63</v>
      </c>
      <c r="F446" s="125">
        <v>1.58</v>
      </c>
      <c r="H446" s="125">
        <v>4.42</v>
      </c>
      <c r="I446" s="125">
        <v>68.37</v>
      </c>
    </row>
    <row r="447" spans="5:9">
      <c r="E447" s="125">
        <v>143.89499999999998</v>
      </c>
      <c r="F447" s="125">
        <v>1.57</v>
      </c>
      <c r="H447" s="125">
        <v>4.43</v>
      </c>
      <c r="I447" s="125">
        <v>68.105000000000004</v>
      </c>
    </row>
    <row r="448" spans="5:9">
      <c r="E448" s="125">
        <v>144.16</v>
      </c>
      <c r="F448" s="125">
        <v>1.56</v>
      </c>
      <c r="H448" s="125">
        <v>4.4400000000000004</v>
      </c>
      <c r="I448" s="125">
        <v>67.839999999999989</v>
      </c>
    </row>
    <row r="449" spans="5:9">
      <c r="E449" s="125">
        <v>144.42500000000001</v>
      </c>
      <c r="F449" s="125">
        <v>1.55</v>
      </c>
      <c r="H449" s="125">
        <v>4.45</v>
      </c>
      <c r="I449" s="125">
        <v>67.574999999999989</v>
      </c>
    </row>
    <row r="450" spans="5:9">
      <c r="E450" s="125">
        <v>144.69</v>
      </c>
      <c r="F450" s="125">
        <v>1.54</v>
      </c>
      <c r="H450" s="125">
        <v>4.46</v>
      </c>
      <c r="I450" s="125">
        <v>67.31</v>
      </c>
    </row>
    <row r="451" spans="5:9">
      <c r="E451" s="125">
        <v>144.95499999999998</v>
      </c>
      <c r="F451" s="125">
        <v>1.53</v>
      </c>
      <c r="H451" s="125">
        <v>4.47</v>
      </c>
      <c r="I451" s="125">
        <v>67.045000000000002</v>
      </c>
    </row>
    <row r="452" spans="5:9">
      <c r="E452" s="125">
        <v>145.22</v>
      </c>
      <c r="F452" s="125">
        <v>1.52</v>
      </c>
      <c r="H452" s="125">
        <v>4.4800000000000004</v>
      </c>
      <c r="I452" s="125">
        <v>66.779999999999987</v>
      </c>
    </row>
    <row r="453" spans="5:9">
      <c r="E453" s="125">
        <v>145.48500000000001</v>
      </c>
      <c r="F453" s="125">
        <v>1.51</v>
      </c>
      <c r="H453" s="125">
        <v>4.49</v>
      </c>
      <c r="I453" s="125">
        <v>66.515000000000001</v>
      </c>
    </row>
    <row r="454" spans="5:9">
      <c r="E454" s="125">
        <v>145.75</v>
      </c>
      <c r="F454" s="125">
        <v>1.5</v>
      </c>
      <c r="H454" s="125">
        <v>4.5</v>
      </c>
      <c r="I454" s="125">
        <v>66.25</v>
      </c>
    </row>
    <row r="455" spans="5:9">
      <c r="E455" s="125">
        <v>146.01499999999999</v>
      </c>
      <c r="F455" s="125">
        <v>1.49</v>
      </c>
      <c r="H455" s="125">
        <v>4.51</v>
      </c>
      <c r="I455" s="125">
        <v>65.984999999999999</v>
      </c>
    </row>
    <row r="456" spans="5:9">
      <c r="E456" s="125">
        <v>146.28</v>
      </c>
      <c r="F456" s="125">
        <v>1.48</v>
      </c>
      <c r="H456" s="125">
        <v>4.5199999999999996</v>
      </c>
      <c r="I456" s="125">
        <v>65.720000000000013</v>
      </c>
    </row>
    <row r="457" spans="5:9">
      <c r="E457" s="125">
        <v>146.54500000000002</v>
      </c>
      <c r="F457" s="125">
        <v>1.47</v>
      </c>
      <c r="H457" s="125">
        <v>4.53</v>
      </c>
      <c r="I457" s="125">
        <v>65.454999999999998</v>
      </c>
    </row>
    <row r="458" spans="5:9">
      <c r="E458" s="125">
        <v>146.81</v>
      </c>
      <c r="F458" s="125">
        <v>1.46</v>
      </c>
      <c r="H458" s="125">
        <v>4.54</v>
      </c>
      <c r="I458" s="125">
        <v>65.19</v>
      </c>
    </row>
    <row r="459" spans="5:9">
      <c r="E459" s="125">
        <v>147.07499999999999</v>
      </c>
      <c r="F459" s="125">
        <v>1.45</v>
      </c>
      <c r="H459" s="125">
        <v>4.55</v>
      </c>
      <c r="I459" s="125">
        <v>64.925000000000011</v>
      </c>
    </row>
    <row r="460" spans="5:9">
      <c r="E460" s="125">
        <v>147.34</v>
      </c>
      <c r="F460" s="125">
        <v>1.44</v>
      </c>
      <c r="H460" s="125">
        <v>4.5599999999999996</v>
      </c>
      <c r="I460" s="125">
        <v>64.660000000000011</v>
      </c>
    </row>
    <row r="461" spans="5:9">
      <c r="E461" s="125">
        <v>147.60500000000002</v>
      </c>
      <c r="F461" s="125">
        <v>1.43</v>
      </c>
      <c r="H461" s="125">
        <v>4.57</v>
      </c>
      <c r="I461" s="125">
        <v>64.394999999999996</v>
      </c>
    </row>
    <row r="462" spans="5:9">
      <c r="E462" s="125">
        <v>147.87</v>
      </c>
      <c r="F462" s="125">
        <v>1.42</v>
      </c>
      <c r="H462" s="125">
        <v>4.58</v>
      </c>
      <c r="I462" s="125">
        <v>64.13</v>
      </c>
    </row>
    <row r="463" spans="5:9">
      <c r="E463" s="125">
        <v>148.13499999999999</v>
      </c>
      <c r="F463" s="125">
        <v>1.41</v>
      </c>
      <c r="H463" s="125">
        <v>4.59</v>
      </c>
      <c r="I463" s="125">
        <v>63.865000000000009</v>
      </c>
    </row>
    <row r="464" spans="5:9">
      <c r="E464" s="125">
        <v>148.4</v>
      </c>
      <c r="F464" s="125">
        <v>1.4</v>
      </c>
      <c r="H464" s="125">
        <v>4.5999999999999996</v>
      </c>
      <c r="I464" s="125">
        <v>63.600000000000009</v>
      </c>
    </row>
    <row r="465" spans="5:9">
      <c r="E465" s="125">
        <v>148.66499999999999</v>
      </c>
      <c r="F465" s="125">
        <v>1.39</v>
      </c>
      <c r="H465" s="125">
        <v>4.6100000000000003</v>
      </c>
      <c r="I465" s="125">
        <v>63.334999999999994</v>
      </c>
    </row>
    <row r="466" spans="5:9">
      <c r="E466" s="125">
        <v>148.93</v>
      </c>
      <c r="F466" s="125">
        <v>1.38</v>
      </c>
      <c r="H466" s="125">
        <v>4.62</v>
      </c>
      <c r="I466" s="125">
        <v>63.069999999999993</v>
      </c>
    </row>
    <row r="467" spans="5:9">
      <c r="E467" s="125">
        <v>149.19499999999999</v>
      </c>
      <c r="F467" s="125">
        <v>1.37</v>
      </c>
      <c r="H467" s="125">
        <v>4.63</v>
      </c>
      <c r="I467" s="125">
        <v>62.805000000000007</v>
      </c>
    </row>
    <row r="468" spans="5:9">
      <c r="E468" s="125">
        <v>149.46</v>
      </c>
      <c r="F468" s="125">
        <v>1.36</v>
      </c>
      <c r="H468" s="125">
        <v>4.6399999999999997</v>
      </c>
      <c r="I468" s="125">
        <v>62.540000000000006</v>
      </c>
    </row>
    <row r="469" spans="5:9">
      <c r="E469" s="125">
        <v>149.72499999999999</v>
      </c>
      <c r="F469" s="125">
        <v>1.35</v>
      </c>
      <c r="H469" s="125">
        <v>4.6500000000000004</v>
      </c>
      <c r="I469" s="125">
        <v>62.274999999999991</v>
      </c>
    </row>
    <row r="470" spans="5:9">
      <c r="E470" s="125">
        <v>149.99</v>
      </c>
      <c r="F470" s="125">
        <v>1.34</v>
      </c>
      <c r="H470" s="125">
        <v>4.66</v>
      </c>
      <c r="I470" s="125">
        <v>62.009999999999991</v>
      </c>
    </row>
    <row r="471" spans="5:9">
      <c r="E471" s="125">
        <v>150.255</v>
      </c>
      <c r="F471" s="125">
        <v>1.33</v>
      </c>
      <c r="H471" s="125">
        <v>4.67</v>
      </c>
      <c r="I471" s="125">
        <v>61.745000000000005</v>
      </c>
    </row>
    <row r="472" spans="5:9">
      <c r="E472" s="125">
        <v>150.51999999999998</v>
      </c>
      <c r="F472" s="125">
        <v>1.32</v>
      </c>
      <c r="H472" s="125">
        <v>4.68</v>
      </c>
      <c r="I472" s="125">
        <v>61.480000000000004</v>
      </c>
    </row>
    <row r="473" spans="5:9">
      <c r="E473" s="125">
        <v>150.785</v>
      </c>
      <c r="F473" s="125">
        <v>1.31</v>
      </c>
      <c r="H473" s="125">
        <v>4.6900000000000004</v>
      </c>
      <c r="I473" s="125">
        <v>61.214999999999989</v>
      </c>
    </row>
    <row r="474" spans="5:9">
      <c r="E474" s="125">
        <v>151.05000000000001</v>
      </c>
      <c r="F474" s="125">
        <v>1.3</v>
      </c>
      <c r="H474" s="125">
        <v>4.7</v>
      </c>
      <c r="I474" s="125">
        <v>60.949999999999989</v>
      </c>
    </row>
    <row r="475" spans="5:9">
      <c r="E475" s="125">
        <v>151.315</v>
      </c>
      <c r="F475" s="125">
        <v>1.29</v>
      </c>
      <c r="H475" s="125">
        <v>4.71</v>
      </c>
      <c r="I475" s="125">
        <v>60.685000000000002</v>
      </c>
    </row>
    <row r="476" spans="5:9">
      <c r="E476" s="125">
        <v>151.57999999999998</v>
      </c>
      <c r="F476" s="125">
        <v>1.28</v>
      </c>
      <c r="H476" s="125">
        <v>4.72</v>
      </c>
      <c r="I476" s="125">
        <v>60.42</v>
      </c>
    </row>
    <row r="477" spans="5:9">
      <c r="E477" s="125">
        <v>151.845</v>
      </c>
      <c r="F477" s="125">
        <v>1.27</v>
      </c>
      <c r="H477" s="125">
        <v>4.7300000000000004</v>
      </c>
      <c r="I477" s="125">
        <v>60.154999999999987</v>
      </c>
    </row>
    <row r="478" spans="5:9">
      <c r="E478" s="125">
        <v>152.11000000000001</v>
      </c>
      <c r="F478" s="125">
        <v>1.26</v>
      </c>
      <c r="H478" s="125">
        <v>4.74</v>
      </c>
      <c r="I478" s="125">
        <v>59.89</v>
      </c>
    </row>
    <row r="479" spans="5:9">
      <c r="E479" s="125">
        <v>152.375</v>
      </c>
      <c r="F479" s="125">
        <v>1.25</v>
      </c>
      <c r="H479" s="125">
        <v>4.75</v>
      </c>
      <c r="I479" s="125">
        <v>59.625</v>
      </c>
    </row>
    <row r="480" spans="5:9">
      <c r="E480" s="125">
        <v>152.63999999999999</v>
      </c>
      <c r="F480" s="125">
        <v>1.24</v>
      </c>
      <c r="H480" s="125">
        <v>4.76</v>
      </c>
      <c r="I480" s="125">
        <v>59.36</v>
      </c>
    </row>
    <row r="481" spans="5:9">
      <c r="E481" s="125">
        <v>152.905</v>
      </c>
      <c r="F481" s="125">
        <v>1.23</v>
      </c>
      <c r="H481" s="125">
        <v>4.7699999999999996</v>
      </c>
      <c r="I481" s="125">
        <v>59.095000000000013</v>
      </c>
    </row>
    <row r="482" spans="5:9">
      <c r="E482" s="125">
        <v>153.17000000000002</v>
      </c>
      <c r="F482" s="125">
        <v>1.22</v>
      </c>
      <c r="H482" s="125">
        <v>4.78</v>
      </c>
      <c r="I482" s="125">
        <v>58.83</v>
      </c>
    </row>
    <row r="483" spans="5:9">
      <c r="E483" s="125">
        <v>153.435</v>
      </c>
      <c r="F483" s="125">
        <v>1.21</v>
      </c>
      <c r="H483" s="125">
        <v>4.79</v>
      </c>
      <c r="I483" s="125">
        <v>58.564999999999998</v>
      </c>
    </row>
    <row r="484" spans="5:9">
      <c r="E484" s="125">
        <v>153.69999999999999</v>
      </c>
      <c r="F484" s="125">
        <v>1.2</v>
      </c>
      <c r="H484" s="125">
        <v>4.8</v>
      </c>
      <c r="I484" s="125">
        <v>58.300000000000011</v>
      </c>
    </row>
    <row r="485" spans="5:9">
      <c r="E485" s="125">
        <v>153.965</v>
      </c>
      <c r="F485" s="125">
        <v>1.19</v>
      </c>
      <c r="H485" s="125">
        <v>4.8099999999999996</v>
      </c>
      <c r="I485" s="125">
        <v>58.035000000000011</v>
      </c>
    </row>
    <row r="486" spans="5:9">
      <c r="E486" s="125">
        <v>154.22999999999999</v>
      </c>
      <c r="F486" s="125">
        <v>1.18</v>
      </c>
      <c r="H486" s="125">
        <v>4.82</v>
      </c>
      <c r="I486" s="125">
        <v>57.769999999999996</v>
      </c>
    </row>
    <row r="487" spans="5:9">
      <c r="E487" s="125">
        <v>154.495</v>
      </c>
      <c r="F487" s="125">
        <v>1.17</v>
      </c>
      <c r="H487" s="125">
        <v>4.83</v>
      </c>
      <c r="I487" s="125">
        <v>57.504999999999995</v>
      </c>
    </row>
    <row r="488" spans="5:9">
      <c r="E488" s="125">
        <v>154.76</v>
      </c>
      <c r="F488" s="125">
        <v>1.1599999999999999</v>
      </c>
      <c r="H488" s="125">
        <v>4.84</v>
      </c>
      <c r="I488" s="125">
        <v>57.240000000000009</v>
      </c>
    </row>
    <row r="489" spans="5:9">
      <c r="E489" s="125">
        <v>155.02500000000001</v>
      </c>
      <c r="F489" s="125">
        <v>1.1499999999999999</v>
      </c>
      <c r="H489" s="125">
        <v>4.8499999999999996</v>
      </c>
      <c r="I489" s="125">
        <v>56.975000000000023</v>
      </c>
    </row>
    <row r="490" spans="5:9">
      <c r="E490" s="125">
        <v>155.29</v>
      </c>
      <c r="F490" s="125">
        <v>1.1399999999999999</v>
      </c>
      <c r="H490" s="125">
        <v>4.8600000000000003</v>
      </c>
      <c r="I490" s="125">
        <v>56.70999999999998</v>
      </c>
    </row>
    <row r="491" spans="5:9">
      <c r="E491" s="125">
        <v>155.55500000000001</v>
      </c>
      <c r="F491" s="125">
        <v>1.1299999999999999</v>
      </c>
      <c r="H491" s="125">
        <v>4.87</v>
      </c>
      <c r="I491" s="125">
        <v>56.444999999999993</v>
      </c>
    </row>
    <row r="492" spans="5:9">
      <c r="E492" s="125">
        <v>155.82</v>
      </c>
      <c r="F492" s="125">
        <v>1.1200000000000001</v>
      </c>
      <c r="H492" s="125">
        <v>4.88</v>
      </c>
      <c r="I492" s="125">
        <v>56.180000000000007</v>
      </c>
    </row>
    <row r="493" spans="5:9">
      <c r="E493" s="125">
        <v>156.08500000000001</v>
      </c>
      <c r="F493" s="125">
        <v>1.1100000000000001</v>
      </c>
      <c r="H493" s="125">
        <v>4.8899999999999997</v>
      </c>
      <c r="I493" s="125">
        <v>55.91500000000002</v>
      </c>
    </row>
    <row r="494" spans="5:9">
      <c r="E494" s="125">
        <v>156.35</v>
      </c>
      <c r="F494" s="125">
        <v>1.1000000000000001</v>
      </c>
      <c r="H494" s="125">
        <v>4.9000000000000004</v>
      </c>
      <c r="I494" s="125">
        <v>55.649999999999977</v>
      </c>
    </row>
    <row r="495" spans="5:9">
      <c r="E495" s="125">
        <v>156.61500000000001</v>
      </c>
      <c r="F495" s="125">
        <v>1.0900000000000001</v>
      </c>
      <c r="H495" s="125">
        <v>4.91</v>
      </c>
      <c r="I495" s="125">
        <v>55.384999999999991</v>
      </c>
    </row>
    <row r="496" spans="5:9">
      <c r="E496" s="125">
        <v>156.88</v>
      </c>
      <c r="F496" s="125">
        <v>1.08</v>
      </c>
      <c r="H496" s="125">
        <v>4.92</v>
      </c>
      <c r="I496" s="125">
        <v>55.120000000000005</v>
      </c>
    </row>
    <row r="497" spans="5:9">
      <c r="E497" s="125">
        <v>157.14500000000001</v>
      </c>
      <c r="F497" s="125">
        <v>1.07</v>
      </c>
      <c r="H497" s="125">
        <v>4.93</v>
      </c>
      <c r="I497" s="125">
        <v>54.855000000000018</v>
      </c>
    </row>
    <row r="498" spans="5:9">
      <c r="E498" s="125">
        <v>157.41</v>
      </c>
      <c r="F498" s="125">
        <v>1.06</v>
      </c>
      <c r="H498" s="125">
        <v>4.9400000000000004</v>
      </c>
      <c r="I498" s="125">
        <v>54.59</v>
      </c>
    </row>
    <row r="499" spans="5:9">
      <c r="E499" s="125">
        <v>157.67500000000001</v>
      </c>
      <c r="F499" s="125">
        <v>1.05</v>
      </c>
      <c r="H499" s="125">
        <v>4.95</v>
      </c>
      <c r="I499" s="125">
        <v>54.324999999999989</v>
      </c>
    </row>
    <row r="500" spans="5:9">
      <c r="E500" s="125">
        <v>157.94</v>
      </c>
      <c r="F500" s="125">
        <v>1.04</v>
      </c>
      <c r="H500" s="125">
        <v>4.96</v>
      </c>
      <c r="I500" s="125">
        <v>54.06</v>
      </c>
    </row>
    <row r="501" spans="5:9">
      <c r="E501" s="125">
        <v>158.20499999999998</v>
      </c>
      <c r="F501" s="125">
        <v>1.03</v>
      </c>
      <c r="H501" s="125">
        <v>4.97</v>
      </c>
      <c r="I501" s="125">
        <v>53.795000000000016</v>
      </c>
    </row>
    <row r="502" spans="5:9">
      <c r="E502" s="125">
        <v>158.47</v>
      </c>
      <c r="F502" s="125">
        <v>1.02</v>
      </c>
      <c r="H502" s="125">
        <v>4.9800000000000004</v>
      </c>
      <c r="I502" s="125">
        <v>53.53</v>
      </c>
    </row>
    <row r="503" spans="5:9">
      <c r="E503" s="125">
        <v>158.73500000000001</v>
      </c>
      <c r="F503" s="125">
        <v>1.01</v>
      </c>
      <c r="H503" s="125">
        <v>4.99</v>
      </c>
      <c r="I503" s="125">
        <v>53.264999999999986</v>
      </c>
    </row>
    <row r="504" spans="5:9">
      <c r="E504" s="125">
        <v>159</v>
      </c>
      <c r="F504" s="125">
        <v>1</v>
      </c>
      <c r="H504" s="125">
        <v>5</v>
      </c>
      <c r="I504" s="125">
        <v>53</v>
      </c>
    </row>
    <row r="505" spans="5:9">
      <c r="E505" s="125">
        <v>159.26499999999999</v>
      </c>
      <c r="F505" s="125">
        <v>0.99</v>
      </c>
      <c r="H505" s="125">
        <v>5.01</v>
      </c>
      <c r="I505" s="125">
        <v>52.735000000000014</v>
      </c>
    </row>
    <row r="506" spans="5:9">
      <c r="E506" s="125">
        <v>159.53</v>
      </c>
      <c r="F506" s="125">
        <v>0.98</v>
      </c>
      <c r="H506" s="125">
        <v>5.0199999999999996</v>
      </c>
      <c r="I506" s="125">
        <v>52.47</v>
      </c>
    </row>
    <row r="507" spans="5:9">
      <c r="E507" s="125">
        <v>159.79500000000002</v>
      </c>
      <c r="F507" s="125">
        <v>0.97</v>
      </c>
      <c r="H507" s="125">
        <v>5.03</v>
      </c>
      <c r="I507" s="125">
        <v>52.204999999999984</v>
      </c>
    </row>
    <row r="508" spans="5:9">
      <c r="E508" s="125">
        <v>160.06</v>
      </c>
      <c r="F508" s="125">
        <v>0.96</v>
      </c>
      <c r="H508" s="125">
        <v>5.04</v>
      </c>
      <c r="I508" s="125">
        <v>51.94</v>
      </c>
    </row>
    <row r="509" spans="5:9">
      <c r="E509" s="125">
        <v>160.32499999999999</v>
      </c>
      <c r="F509" s="125">
        <v>0.95</v>
      </c>
      <c r="H509" s="125">
        <v>5.05</v>
      </c>
      <c r="I509" s="125">
        <v>51.675000000000011</v>
      </c>
    </row>
    <row r="510" spans="5:9">
      <c r="E510" s="125">
        <v>160.59</v>
      </c>
      <c r="F510" s="125">
        <v>0.94</v>
      </c>
      <c r="H510" s="125">
        <v>5.0599999999999996</v>
      </c>
      <c r="I510" s="125">
        <v>51.41</v>
      </c>
    </row>
    <row r="511" spans="5:9">
      <c r="E511" s="125">
        <v>160.85499999999999</v>
      </c>
      <c r="F511" s="125">
        <v>0.93</v>
      </c>
      <c r="H511" s="125">
        <v>5.07</v>
      </c>
      <c r="I511" s="125">
        <v>51.144999999999982</v>
      </c>
    </row>
    <row r="512" spans="5:9">
      <c r="E512" s="125">
        <v>161.12</v>
      </c>
      <c r="F512" s="125">
        <v>0.92</v>
      </c>
      <c r="H512" s="125">
        <v>5.08</v>
      </c>
      <c r="I512" s="125">
        <v>50.879999999999995</v>
      </c>
    </row>
    <row r="513" spans="5:9">
      <c r="E513" s="125">
        <v>161.38499999999999</v>
      </c>
      <c r="F513" s="125">
        <v>0.91</v>
      </c>
      <c r="H513" s="125">
        <v>5.09</v>
      </c>
      <c r="I513" s="125">
        <v>50.615000000000009</v>
      </c>
    </row>
    <row r="514" spans="5:9">
      <c r="E514" s="125">
        <v>161.65</v>
      </c>
      <c r="F514" s="125">
        <v>0.9</v>
      </c>
      <c r="H514" s="125">
        <v>5.0999999999999996</v>
      </c>
      <c r="I514" s="125">
        <v>50.350000000000023</v>
      </c>
    </row>
    <row r="515" spans="5:9">
      <c r="E515" s="125">
        <v>161.91499999999999</v>
      </c>
      <c r="F515" s="125">
        <v>0.89</v>
      </c>
      <c r="H515" s="125">
        <v>5.1100000000000003</v>
      </c>
      <c r="I515" s="125">
        <v>50.08499999999998</v>
      </c>
    </row>
    <row r="516" spans="5:9">
      <c r="E516" s="125">
        <v>162.18</v>
      </c>
      <c r="F516" s="125">
        <v>0.88</v>
      </c>
      <c r="H516" s="125">
        <v>5.12</v>
      </c>
      <c r="I516" s="125">
        <v>49.819999999999993</v>
      </c>
    </row>
    <row r="517" spans="5:9">
      <c r="E517" s="125">
        <v>162.44499999999999</v>
      </c>
      <c r="F517" s="125">
        <v>0.87</v>
      </c>
      <c r="H517" s="125">
        <v>5.13</v>
      </c>
      <c r="I517" s="125">
        <v>49.555000000000007</v>
      </c>
    </row>
    <row r="518" spans="5:9">
      <c r="E518" s="125">
        <v>162.71</v>
      </c>
      <c r="F518" s="125">
        <v>0.86</v>
      </c>
      <c r="H518" s="125">
        <v>5.14</v>
      </c>
      <c r="I518" s="125">
        <v>49.29000000000002</v>
      </c>
    </row>
    <row r="519" spans="5:9">
      <c r="E519" s="125">
        <v>162.97499999999999</v>
      </c>
      <c r="F519" s="125">
        <v>0.85</v>
      </c>
      <c r="H519" s="125">
        <v>5.15</v>
      </c>
      <c r="I519" s="125">
        <v>49.024999999999977</v>
      </c>
    </row>
    <row r="520" spans="5:9">
      <c r="E520" s="125">
        <v>163.24</v>
      </c>
      <c r="F520" s="125">
        <v>0.84</v>
      </c>
      <c r="H520" s="125">
        <v>5.16</v>
      </c>
      <c r="I520" s="125">
        <v>48.759999999999991</v>
      </c>
    </row>
    <row r="521" spans="5:9">
      <c r="E521" s="125">
        <v>163.505</v>
      </c>
      <c r="F521" s="125">
        <v>0.83</v>
      </c>
      <c r="H521" s="125">
        <v>5.17</v>
      </c>
      <c r="I521" s="125">
        <v>48.495000000000005</v>
      </c>
    </row>
    <row r="522" spans="5:9">
      <c r="E522" s="125">
        <v>163.77000000000001</v>
      </c>
      <c r="F522" s="125">
        <v>0.82</v>
      </c>
      <c r="H522" s="125">
        <v>5.18</v>
      </c>
      <c r="I522" s="125">
        <v>48.230000000000018</v>
      </c>
    </row>
    <row r="523" spans="5:9">
      <c r="E523" s="125">
        <v>164.035</v>
      </c>
      <c r="F523" s="125">
        <v>0.81</v>
      </c>
      <c r="H523" s="125">
        <v>5.19</v>
      </c>
      <c r="I523" s="125">
        <v>47.965000000000003</v>
      </c>
    </row>
    <row r="524" spans="5:9">
      <c r="E524" s="125">
        <v>164.3</v>
      </c>
      <c r="F524" s="125">
        <v>0.8</v>
      </c>
      <c r="H524" s="125">
        <v>5.2</v>
      </c>
      <c r="I524" s="125">
        <v>47.699999999999989</v>
      </c>
    </row>
    <row r="525" spans="5:9">
      <c r="E525" s="125">
        <v>164.565</v>
      </c>
      <c r="F525" s="125">
        <v>0.79</v>
      </c>
      <c r="H525" s="125">
        <v>5.21</v>
      </c>
      <c r="I525" s="125">
        <v>47.435000000000002</v>
      </c>
    </row>
    <row r="526" spans="5:9">
      <c r="E526" s="125">
        <v>164.82999999999998</v>
      </c>
      <c r="F526" s="125">
        <v>0.78</v>
      </c>
      <c r="H526" s="125">
        <v>5.22</v>
      </c>
      <c r="I526" s="125">
        <v>47.170000000000016</v>
      </c>
    </row>
    <row r="527" spans="5:9">
      <c r="E527" s="125">
        <v>165.095</v>
      </c>
      <c r="F527" s="125">
        <v>0.77</v>
      </c>
      <c r="H527" s="125">
        <v>5.23</v>
      </c>
      <c r="I527" s="125">
        <v>46.905000000000001</v>
      </c>
    </row>
    <row r="528" spans="5:9">
      <c r="E528" s="125">
        <v>165.36</v>
      </c>
      <c r="F528" s="125">
        <v>0.76</v>
      </c>
      <c r="H528" s="125">
        <v>5.24</v>
      </c>
      <c r="I528" s="125">
        <v>46.639999999999986</v>
      </c>
    </row>
    <row r="529" spans="5:9">
      <c r="E529" s="125">
        <v>165.625</v>
      </c>
      <c r="F529" s="125">
        <v>0.75</v>
      </c>
      <c r="H529" s="125">
        <v>5.25</v>
      </c>
      <c r="I529" s="125">
        <v>46.375</v>
      </c>
    </row>
    <row r="530" spans="5:9">
      <c r="E530" s="125">
        <v>165.89</v>
      </c>
      <c r="F530" s="125">
        <v>0.74</v>
      </c>
      <c r="H530" s="125">
        <v>5.26</v>
      </c>
      <c r="I530" s="125">
        <v>46.110000000000014</v>
      </c>
    </row>
    <row r="531" spans="5:9">
      <c r="E531" s="125">
        <v>166.155</v>
      </c>
      <c r="F531" s="125">
        <v>0.73</v>
      </c>
      <c r="H531" s="125">
        <v>5.27</v>
      </c>
      <c r="I531" s="125">
        <v>45.844999999999999</v>
      </c>
    </row>
    <row r="532" spans="5:9">
      <c r="E532" s="125">
        <v>166.42000000000002</v>
      </c>
      <c r="F532" s="125">
        <v>0.72</v>
      </c>
      <c r="H532" s="125">
        <v>5.28</v>
      </c>
      <c r="I532" s="125">
        <v>45.579999999999984</v>
      </c>
    </row>
    <row r="533" spans="5:9">
      <c r="E533" s="125">
        <v>166.685</v>
      </c>
      <c r="F533" s="125">
        <v>0.71</v>
      </c>
      <c r="H533" s="125">
        <v>5.29</v>
      </c>
      <c r="I533" s="125">
        <v>45.314999999999998</v>
      </c>
    </row>
    <row r="534" spans="5:9">
      <c r="E534" s="125">
        <v>166.95</v>
      </c>
      <c r="F534" s="125">
        <v>0.7</v>
      </c>
      <c r="H534" s="125">
        <v>5.3</v>
      </c>
      <c r="I534" s="125">
        <v>45.050000000000011</v>
      </c>
    </row>
    <row r="535" spans="5:9">
      <c r="E535" s="125">
        <v>167.215</v>
      </c>
      <c r="F535" s="125">
        <v>0.69</v>
      </c>
      <c r="H535" s="125">
        <v>5.31</v>
      </c>
      <c r="I535" s="125">
        <v>44.784999999999997</v>
      </c>
    </row>
    <row r="536" spans="5:9">
      <c r="E536" s="125">
        <v>167.48</v>
      </c>
      <c r="F536" s="125">
        <v>0.68</v>
      </c>
      <c r="H536" s="125">
        <v>5.32</v>
      </c>
      <c r="I536" s="125">
        <v>44.519999999999982</v>
      </c>
    </row>
    <row r="537" spans="5:9">
      <c r="E537" s="125">
        <v>167.745</v>
      </c>
      <c r="F537" s="125">
        <v>0.67</v>
      </c>
      <c r="H537" s="125">
        <v>5.33</v>
      </c>
      <c r="I537" s="125">
        <v>44.254999999999995</v>
      </c>
    </row>
    <row r="538" spans="5:9">
      <c r="E538" s="125">
        <v>168.01</v>
      </c>
      <c r="F538" s="125">
        <v>0.66</v>
      </c>
      <c r="H538" s="125">
        <v>5.34</v>
      </c>
      <c r="I538" s="125">
        <v>43.990000000000009</v>
      </c>
    </row>
    <row r="539" spans="5:9">
      <c r="E539" s="125">
        <v>168.27500000000001</v>
      </c>
      <c r="F539" s="125">
        <v>0.65</v>
      </c>
      <c r="H539" s="125">
        <v>5.35</v>
      </c>
      <c r="I539" s="125">
        <v>43.725000000000023</v>
      </c>
    </row>
    <row r="540" spans="5:9">
      <c r="E540" s="125">
        <v>168.54</v>
      </c>
      <c r="F540" s="125">
        <v>0.64</v>
      </c>
      <c r="H540" s="125">
        <v>5.36</v>
      </c>
      <c r="I540" s="125">
        <v>43.45999999999998</v>
      </c>
    </row>
    <row r="541" spans="5:9">
      <c r="E541" s="125">
        <v>168.80500000000001</v>
      </c>
      <c r="F541" s="125">
        <v>0.63</v>
      </c>
      <c r="H541" s="125">
        <v>5.37</v>
      </c>
      <c r="I541" s="125">
        <v>43.194999999999993</v>
      </c>
    </row>
    <row r="542" spans="5:9">
      <c r="E542" s="125">
        <v>169.07</v>
      </c>
      <c r="F542" s="125">
        <v>0.62</v>
      </c>
      <c r="H542" s="125">
        <v>5.38</v>
      </c>
      <c r="I542" s="125">
        <v>42.930000000000007</v>
      </c>
    </row>
    <row r="543" spans="5:9">
      <c r="E543" s="125">
        <v>169.33500000000001</v>
      </c>
      <c r="F543" s="125">
        <v>0.61</v>
      </c>
      <c r="H543" s="125">
        <v>5.39</v>
      </c>
      <c r="I543" s="125">
        <v>42.66500000000002</v>
      </c>
    </row>
    <row r="544" spans="5:9">
      <c r="E544" s="125">
        <v>169.6</v>
      </c>
      <c r="F544" s="125">
        <v>0.6</v>
      </c>
      <c r="H544" s="125">
        <v>5.4</v>
      </c>
      <c r="I544" s="125">
        <v>42.399999999999977</v>
      </c>
    </row>
    <row r="545" spans="5:9">
      <c r="E545" s="125">
        <v>169.86500000000001</v>
      </c>
      <c r="F545" s="125">
        <v>0.59</v>
      </c>
      <c r="H545" s="125">
        <v>5.41</v>
      </c>
      <c r="I545" s="125">
        <v>42.134999999999991</v>
      </c>
    </row>
    <row r="546" spans="5:9">
      <c r="E546" s="125">
        <v>170.13</v>
      </c>
      <c r="F546" s="125">
        <v>0.57999999999999996</v>
      </c>
      <c r="H546" s="125">
        <v>5.42</v>
      </c>
      <c r="I546" s="125">
        <v>41.870000000000005</v>
      </c>
    </row>
    <row r="547" spans="5:9">
      <c r="E547" s="125">
        <v>170.39500000000001</v>
      </c>
      <c r="F547" s="125">
        <v>0.56999999999999995</v>
      </c>
      <c r="H547" s="125">
        <v>5.43</v>
      </c>
      <c r="I547" s="125">
        <v>41.605000000000018</v>
      </c>
    </row>
    <row r="548" spans="5:9">
      <c r="E548" s="125">
        <v>170.66</v>
      </c>
      <c r="F548" s="125">
        <v>0.56000000000000005</v>
      </c>
      <c r="H548" s="125">
        <v>5.44</v>
      </c>
      <c r="I548" s="125">
        <v>41.34</v>
      </c>
    </row>
    <row r="549" spans="5:9">
      <c r="E549" s="125">
        <v>170.92500000000001</v>
      </c>
      <c r="F549" s="125">
        <v>0.55000000000000004</v>
      </c>
      <c r="H549" s="125">
        <v>5.45</v>
      </c>
      <c r="I549" s="125">
        <v>41.074999999999989</v>
      </c>
    </row>
    <row r="550" spans="5:9">
      <c r="E550" s="125">
        <v>171.19</v>
      </c>
      <c r="F550" s="125">
        <v>0.54</v>
      </c>
      <c r="H550" s="125">
        <v>5.46</v>
      </c>
      <c r="I550" s="125">
        <v>40.81</v>
      </c>
    </row>
    <row r="551" spans="5:9">
      <c r="E551" s="125">
        <v>171.45500000000001</v>
      </c>
      <c r="F551" s="125">
        <v>0.53</v>
      </c>
      <c r="H551" s="125">
        <v>5.47</v>
      </c>
      <c r="I551" s="125">
        <v>40.545000000000016</v>
      </c>
    </row>
    <row r="552" spans="5:9">
      <c r="E552" s="125">
        <v>171.72</v>
      </c>
      <c r="F552" s="125">
        <v>0.52</v>
      </c>
      <c r="H552" s="125">
        <v>5.48</v>
      </c>
      <c r="I552" s="125">
        <v>40.28</v>
      </c>
    </row>
    <row r="553" spans="5:9">
      <c r="E553" s="125">
        <v>171.98500000000001</v>
      </c>
      <c r="F553" s="125">
        <v>0.51</v>
      </c>
      <c r="H553" s="125">
        <v>5.49</v>
      </c>
      <c r="I553" s="125">
        <v>40.014999999999986</v>
      </c>
    </row>
    <row r="554" spans="5:9">
      <c r="E554" s="125">
        <v>172.25</v>
      </c>
      <c r="F554" s="125">
        <v>0.5</v>
      </c>
      <c r="H554" s="125">
        <v>5.5</v>
      </c>
      <c r="I554" s="125">
        <v>39.75</v>
      </c>
    </row>
    <row r="555" spans="5:9">
      <c r="E555" s="125">
        <v>172.51499999999999</v>
      </c>
      <c r="F555" s="125">
        <v>0.49</v>
      </c>
      <c r="H555" s="125">
        <v>5.51</v>
      </c>
      <c r="I555" s="125">
        <v>39.485000000000014</v>
      </c>
    </row>
    <row r="556" spans="5:9">
      <c r="E556" s="125">
        <v>172.78</v>
      </c>
      <c r="F556" s="125">
        <v>0.48</v>
      </c>
      <c r="H556" s="125">
        <v>5.52</v>
      </c>
      <c r="I556" s="125">
        <v>39.22</v>
      </c>
    </row>
    <row r="557" spans="5:9">
      <c r="E557" s="125">
        <v>173.04499999999999</v>
      </c>
      <c r="F557" s="125">
        <v>0.47</v>
      </c>
      <c r="H557" s="125">
        <v>5.53</v>
      </c>
      <c r="I557" s="125">
        <v>38.954999999999984</v>
      </c>
    </row>
    <row r="558" spans="5:9">
      <c r="E558" s="125">
        <v>173.31</v>
      </c>
      <c r="F558" s="125">
        <v>0.46</v>
      </c>
      <c r="H558" s="125">
        <v>5.54</v>
      </c>
      <c r="I558" s="125">
        <v>38.69</v>
      </c>
    </row>
    <row r="559" spans="5:9">
      <c r="E559" s="125">
        <v>173.57499999999999</v>
      </c>
      <c r="F559" s="125">
        <v>0.45</v>
      </c>
      <c r="H559" s="125">
        <v>5.55</v>
      </c>
      <c r="I559" s="125">
        <v>38.425000000000011</v>
      </c>
    </row>
    <row r="560" spans="5:9">
      <c r="E560" s="125">
        <v>173.84</v>
      </c>
      <c r="F560" s="125">
        <v>0.44</v>
      </c>
      <c r="H560" s="125">
        <v>5.56</v>
      </c>
      <c r="I560" s="125">
        <v>38.159999999999997</v>
      </c>
    </row>
    <row r="561" spans="5:9">
      <c r="E561" s="125">
        <v>174.10499999999999</v>
      </c>
      <c r="F561" s="125">
        <v>0.43</v>
      </c>
      <c r="H561" s="125">
        <v>5.57</v>
      </c>
      <c r="I561" s="125">
        <v>37.894999999999982</v>
      </c>
    </row>
    <row r="562" spans="5:9">
      <c r="E562" s="125">
        <v>174.37</v>
      </c>
      <c r="F562" s="125">
        <v>0.42</v>
      </c>
      <c r="H562" s="125">
        <v>5.58</v>
      </c>
      <c r="I562" s="125">
        <v>37.629999999999995</v>
      </c>
    </row>
    <row r="563" spans="5:9">
      <c r="E563" s="125">
        <v>174.63499999999999</v>
      </c>
      <c r="F563" s="125">
        <v>0.41</v>
      </c>
      <c r="H563" s="125">
        <v>5.59</v>
      </c>
      <c r="I563" s="125">
        <v>37.365000000000009</v>
      </c>
    </row>
    <row r="564" spans="5:9">
      <c r="E564" s="125">
        <v>174.9</v>
      </c>
      <c r="F564" s="125">
        <v>0.4</v>
      </c>
      <c r="H564" s="125">
        <v>5.6</v>
      </c>
      <c r="I564" s="125">
        <v>37.100000000000023</v>
      </c>
    </row>
    <row r="565" spans="5:9">
      <c r="E565" s="125">
        <v>175.16499999999999</v>
      </c>
      <c r="F565" s="125">
        <v>0.39</v>
      </c>
      <c r="H565" s="125">
        <v>5.61</v>
      </c>
      <c r="I565" s="125">
        <v>36.83499999999998</v>
      </c>
    </row>
    <row r="566" spans="5:9">
      <c r="E566" s="125">
        <v>175.43</v>
      </c>
      <c r="F566" s="125">
        <v>0.38</v>
      </c>
      <c r="H566" s="125">
        <v>5.62</v>
      </c>
      <c r="I566" s="125">
        <v>36.569999999999993</v>
      </c>
    </row>
    <row r="567" spans="5:9">
      <c r="E567" s="125">
        <v>175.69499999999999</v>
      </c>
      <c r="F567" s="125">
        <v>0.37</v>
      </c>
      <c r="H567" s="125">
        <v>5.63</v>
      </c>
      <c r="I567" s="125">
        <v>36.305000000000007</v>
      </c>
    </row>
    <row r="568" spans="5:9">
      <c r="E568" s="125">
        <v>175.96</v>
      </c>
      <c r="F568" s="125">
        <v>0.36</v>
      </c>
      <c r="H568" s="125">
        <v>5.64</v>
      </c>
      <c r="I568" s="125">
        <v>36.04000000000002</v>
      </c>
    </row>
    <row r="569" spans="5:9">
      <c r="E569" s="125">
        <v>176.22499999999999</v>
      </c>
      <c r="F569" s="125">
        <v>0.35</v>
      </c>
      <c r="H569" s="125">
        <v>5.65</v>
      </c>
      <c r="I569" s="125">
        <v>35.774999999999977</v>
      </c>
    </row>
    <row r="570" spans="5:9">
      <c r="E570" s="125">
        <v>176.49</v>
      </c>
      <c r="F570" s="125">
        <v>0.34</v>
      </c>
      <c r="H570" s="125">
        <v>5.66</v>
      </c>
      <c r="I570" s="125">
        <v>35.509999999999991</v>
      </c>
    </row>
    <row r="571" spans="5:9">
      <c r="E571" s="125">
        <v>176.755</v>
      </c>
      <c r="F571" s="125">
        <v>0.33</v>
      </c>
      <c r="H571" s="125">
        <v>5.67</v>
      </c>
      <c r="I571" s="125">
        <v>35.245000000000005</v>
      </c>
    </row>
    <row r="572" spans="5:9">
      <c r="E572" s="125">
        <v>177.02</v>
      </c>
      <c r="F572" s="125">
        <v>0.32</v>
      </c>
      <c r="H572" s="125">
        <v>5.68</v>
      </c>
      <c r="I572" s="125">
        <v>34.980000000000018</v>
      </c>
    </row>
    <row r="573" spans="5:9">
      <c r="E573" s="125">
        <v>177.285</v>
      </c>
      <c r="F573" s="125">
        <v>0.31</v>
      </c>
      <c r="H573" s="125">
        <v>5.69</v>
      </c>
      <c r="I573" s="125">
        <v>34.715000000000003</v>
      </c>
    </row>
    <row r="574" spans="5:9">
      <c r="E574" s="125">
        <v>177.55</v>
      </c>
      <c r="F574" s="125">
        <v>0.3</v>
      </c>
      <c r="H574" s="125">
        <v>5.7</v>
      </c>
      <c r="I574" s="125">
        <v>34.449999999999989</v>
      </c>
    </row>
    <row r="575" spans="5:9">
      <c r="E575" s="125">
        <v>177.815</v>
      </c>
      <c r="F575" s="125">
        <v>0.28999999999999998</v>
      </c>
      <c r="H575" s="125">
        <v>5.71</v>
      </c>
      <c r="I575" s="125">
        <v>34.185000000000002</v>
      </c>
    </row>
    <row r="576" spans="5:9">
      <c r="E576" s="125">
        <v>178.08</v>
      </c>
      <c r="F576" s="125">
        <v>0.28000000000000003</v>
      </c>
      <c r="H576" s="125">
        <v>5.72</v>
      </c>
      <c r="I576" s="125">
        <v>33.920000000000016</v>
      </c>
    </row>
    <row r="577" spans="5:9">
      <c r="E577" s="125">
        <v>178.345</v>
      </c>
      <c r="F577" s="125">
        <v>0.27</v>
      </c>
      <c r="H577" s="125">
        <v>5.73</v>
      </c>
      <c r="I577" s="125">
        <v>33.655000000000001</v>
      </c>
    </row>
    <row r="578" spans="5:9">
      <c r="E578" s="125">
        <v>178.61</v>
      </c>
      <c r="F578" s="125">
        <v>0.26</v>
      </c>
      <c r="H578" s="125">
        <v>5.74</v>
      </c>
      <c r="I578" s="125">
        <v>33.389999999999986</v>
      </c>
    </row>
    <row r="579" spans="5:9">
      <c r="E579" s="125">
        <v>178.875</v>
      </c>
      <c r="F579" s="125">
        <v>0.25</v>
      </c>
      <c r="H579" s="125">
        <v>5.75</v>
      </c>
      <c r="I579" s="125">
        <v>33.125</v>
      </c>
    </row>
    <row r="580" spans="5:9">
      <c r="E580" s="125">
        <v>179.14</v>
      </c>
      <c r="F580" s="125">
        <v>0.24</v>
      </c>
      <c r="H580" s="125">
        <v>5.76</v>
      </c>
      <c r="I580" s="125">
        <v>32.860000000000014</v>
      </c>
    </row>
    <row r="581" spans="5:9">
      <c r="E581" s="125">
        <v>179.405</v>
      </c>
      <c r="F581" s="125">
        <v>0.23</v>
      </c>
      <c r="H581" s="125">
        <v>5.77</v>
      </c>
      <c r="I581" s="125">
        <v>32.594999999999999</v>
      </c>
    </row>
    <row r="582" spans="5:9">
      <c r="E582" s="125">
        <v>179.67</v>
      </c>
      <c r="F582" s="125">
        <v>0.22</v>
      </c>
      <c r="H582" s="125">
        <v>5.78</v>
      </c>
      <c r="I582" s="125">
        <v>32.329999999999984</v>
      </c>
    </row>
    <row r="583" spans="5:9">
      <c r="E583" s="125">
        <v>179.935</v>
      </c>
      <c r="F583" s="125">
        <v>0.21</v>
      </c>
      <c r="H583" s="125">
        <v>5.79</v>
      </c>
      <c r="I583" s="125">
        <v>32.064999999999998</v>
      </c>
    </row>
    <row r="584" spans="5:9">
      <c r="E584" s="125">
        <v>180.2</v>
      </c>
      <c r="F584" s="125">
        <v>0.2</v>
      </c>
      <c r="H584" s="125">
        <v>5.8</v>
      </c>
      <c r="I584" s="125">
        <v>31.800000000000011</v>
      </c>
    </row>
    <row r="585" spans="5:9">
      <c r="E585" s="125">
        <v>180.465</v>
      </c>
      <c r="F585" s="125">
        <v>0.19</v>
      </c>
      <c r="H585" s="125">
        <v>5.81</v>
      </c>
      <c r="I585" s="125">
        <v>31.534999999999997</v>
      </c>
    </row>
    <row r="586" spans="5:9">
      <c r="E586" s="125">
        <v>180.73</v>
      </c>
      <c r="F586" s="125">
        <v>0.18</v>
      </c>
      <c r="H586" s="125">
        <v>5.82</v>
      </c>
      <c r="I586" s="125">
        <v>31.269999999999982</v>
      </c>
    </row>
    <row r="587" spans="5:9">
      <c r="E587" s="125">
        <v>180.995</v>
      </c>
      <c r="F587" s="125">
        <v>0.17</v>
      </c>
      <c r="H587" s="125">
        <v>5.83</v>
      </c>
      <c r="I587" s="125">
        <v>31.004999999999995</v>
      </c>
    </row>
    <row r="588" spans="5:9">
      <c r="E588" s="125">
        <v>181.26</v>
      </c>
      <c r="F588" s="125">
        <v>0.16</v>
      </c>
      <c r="H588" s="125">
        <v>5.84</v>
      </c>
      <c r="I588" s="125">
        <v>30.740000000000009</v>
      </c>
    </row>
    <row r="589" spans="5:9">
      <c r="E589" s="125">
        <v>181.52500000000001</v>
      </c>
      <c r="F589" s="125">
        <v>0.15</v>
      </c>
      <c r="H589" s="125">
        <v>5.85</v>
      </c>
      <c r="I589" s="125">
        <v>30.475000000000023</v>
      </c>
    </row>
    <row r="590" spans="5:9">
      <c r="E590" s="125">
        <v>181.79</v>
      </c>
      <c r="F590" s="125">
        <v>0.14000000000000001</v>
      </c>
      <c r="H590" s="125">
        <v>5.86</v>
      </c>
      <c r="I590" s="125">
        <v>30.20999999999998</v>
      </c>
    </row>
    <row r="591" spans="5:9">
      <c r="E591" s="125">
        <v>182.05500000000001</v>
      </c>
      <c r="F591" s="125">
        <v>0.13</v>
      </c>
      <c r="H591" s="125">
        <v>5.87</v>
      </c>
      <c r="I591" s="125">
        <v>29.944999999999993</v>
      </c>
    </row>
    <row r="592" spans="5:9">
      <c r="E592" s="125">
        <v>182.32</v>
      </c>
      <c r="F592" s="125">
        <v>0.12</v>
      </c>
      <c r="H592" s="125">
        <v>5.88</v>
      </c>
      <c r="I592" s="125">
        <v>29.680000000000007</v>
      </c>
    </row>
    <row r="593" spans="5:9">
      <c r="E593" s="125">
        <v>182.58500000000001</v>
      </c>
      <c r="F593" s="125">
        <v>0.11</v>
      </c>
      <c r="H593" s="125">
        <v>5.89</v>
      </c>
      <c r="I593" s="125">
        <v>29.41500000000002</v>
      </c>
    </row>
    <row r="594" spans="5:9">
      <c r="E594" s="125">
        <v>182.85</v>
      </c>
      <c r="F594" s="125">
        <v>0.1</v>
      </c>
      <c r="H594" s="125">
        <v>5.9</v>
      </c>
      <c r="I594" s="125">
        <v>29.149999999999977</v>
      </c>
    </row>
    <row r="595" spans="5:9">
      <c r="E595" s="125">
        <v>183.11500000000001</v>
      </c>
      <c r="F595" s="125">
        <v>0.09</v>
      </c>
      <c r="H595" s="125">
        <v>5.91</v>
      </c>
      <c r="I595" s="125">
        <v>28.884999999999991</v>
      </c>
    </row>
    <row r="596" spans="5:9">
      <c r="E596" s="125">
        <v>183.38</v>
      </c>
      <c r="F596" s="125">
        <v>0.08</v>
      </c>
      <c r="H596" s="125">
        <v>5.92</v>
      </c>
      <c r="I596" s="125">
        <v>28.620000000000005</v>
      </c>
    </row>
    <row r="597" spans="5:9">
      <c r="E597" s="125">
        <v>183.64500000000001</v>
      </c>
      <c r="F597" s="125">
        <v>7.0000000000000007E-2</v>
      </c>
      <c r="H597" s="125">
        <v>5.93</v>
      </c>
      <c r="I597" s="125">
        <v>28.355000000000018</v>
      </c>
    </row>
    <row r="598" spans="5:9">
      <c r="E598" s="125">
        <v>183.91</v>
      </c>
      <c r="F598" s="125">
        <v>0.06</v>
      </c>
      <c r="H598" s="125">
        <v>5.94</v>
      </c>
      <c r="I598" s="125">
        <v>28.090000000000003</v>
      </c>
    </row>
    <row r="599" spans="5:9">
      <c r="E599" s="125">
        <v>184.17500000000001</v>
      </c>
      <c r="F599" s="125">
        <v>0.05</v>
      </c>
      <c r="H599" s="125">
        <v>5.95</v>
      </c>
      <c r="I599" s="125">
        <v>27.824999999999989</v>
      </c>
    </row>
    <row r="600" spans="5:9">
      <c r="E600" s="125">
        <v>184.44</v>
      </c>
      <c r="F600" s="125">
        <v>0.04</v>
      </c>
      <c r="H600" s="125">
        <v>5.96</v>
      </c>
      <c r="I600" s="125">
        <v>27.560000000000002</v>
      </c>
    </row>
    <row r="601" spans="5:9">
      <c r="E601" s="125">
        <v>184.70500000000001</v>
      </c>
      <c r="F601" s="125">
        <v>0.03</v>
      </c>
      <c r="H601" s="125">
        <v>5.97</v>
      </c>
      <c r="I601" s="125">
        <v>27.295000000000016</v>
      </c>
    </row>
    <row r="602" spans="5:9">
      <c r="E602" s="125">
        <v>184.97</v>
      </c>
      <c r="F602" s="125">
        <v>0.02</v>
      </c>
      <c r="H602" s="125">
        <v>5.98</v>
      </c>
      <c r="I602" s="125">
        <v>27.03</v>
      </c>
    </row>
    <row r="603" spans="5:9">
      <c r="E603" s="125">
        <v>185.23500000000001</v>
      </c>
      <c r="F603" s="125">
        <v>0.01</v>
      </c>
      <c r="H603" s="125">
        <v>5.99</v>
      </c>
      <c r="I603" s="125">
        <v>26.764999999999986</v>
      </c>
    </row>
    <row r="604" spans="5:9">
      <c r="E604" s="125">
        <v>185.5</v>
      </c>
      <c r="F604" s="125">
        <v>0</v>
      </c>
      <c r="H604" s="125">
        <v>6</v>
      </c>
      <c r="I604" s="125">
        <v>26.5</v>
      </c>
    </row>
  </sheetData>
  <phoneticPr fontId="8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2985c86-f8c2-4ffb-9ed4-056f10e7bf99" xsi:nil="true"/>
    <lcf76f155ced4ddcb4097134ff3c332f xmlns="7d076015-6072-48cd-8803-68e07386a1fc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0AB57900D6BDE41B3552D66F2752F2B" ma:contentTypeVersion="18" ma:contentTypeDescription="Create a new document." ma:contentTypeScope="" ma:versionID="afcd5f4e2714e65351b2de3cee86b445">
  <xsd:schema xmlns:xsd="http://www.w3.org/2001/XMLSchema" xmlns:xs="http://www.w3.org/2001/XMLSchema" xmlns:p="http://schemas.microsoft.com/office/2006/metadata/properties" xmlns:ns2="7d076015-6072-48cd-8803-68e07386a1fc" xmlns:ns3="52985c86-f8c2-4ffb-9ed4-056f10e7bf99" targetNamespace="http://schemas.microsoft.com/office/2006/metadata/properties" ma:root="true" ma:fieldsID="5bbfb13aa002f2b8af75c45aa3507cf7" ns2:_="" ns3:_="">
    <xsd:import namespace="7d076015-6072-48cd-8803-68e07386a1fc"/>
    <xsd:import namespace="52985c86-f8c2-4ffb-9ed4-056f10e7bf9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076015-6072-48cd-8803-68e07386a1f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f39ea20-3bab-4327-8f6b-3db4142d071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5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985c86-f8c2-4ffb-9ed4-056f10e7bf99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42b64fe4-a7ea-4142-8762-e98e4277a0c2}" ma:internalName="TaxCatchAll" ma:showField="CatchAllData" ma:web="52985c86-f8c2-4ffb-9ed4-056f10e7bf9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D678B0B-3B8F-4054-95B3-9DC9C5242071}"/>
</file>

<file path=customXml/itemProps2.xml><?xml version="1.0" encoding="utf-8"?>
<ds:datastoreItem xmlns:ds="http://schemas.openxmlformats.org/officeDocument/2006/customXml" ds:itemID="{8AA4787B-5E77-492C-9C62-3389D2613F86}"/>
</file>

<file path=customXml/itemProps3.xml><?xml version="1.0" encoding="utf-8"?>
<ds:datastoreItem xmlns:ds="http://schemas.openxmlformats.org/officeDocument/2006/customXml" ds:itemID="{54D2369B-EE00-44E1-B634-E0202D7327B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Ron.Pulido@environment.nsw.gov.au</dc:creator>
  <cp:keywords/>
  <dc:description/>
  <cp:lastModifiedBy>Wagner Gomes</cp:lastModifiedBy>
  <cp:revision/>
  <dcterms:created xsi:type="dcterms:W3CDTF">2021-01-04T02:42:11Z</dcterms:created>
  <dcterms:modified xsi:type="dcterms:W3CDTF">2026-07-07T21:37:16Z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0x01010010AB57900D6BDE41B3552D66F2752F2B</vt:lpwstr>
  </property>
  <property fmtid="{D5CDD505-2E9C-101B-9397-08002B2CF9AE}" pid="3" name="MediaServiceImageTags">
    <vt:lpwstr/>
  </property>
</Properties>
</file>